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DC1218FB-0895-47ED-B9E2-5ACD79711C4A}" xr6:coauthVersionLast="47" xr6:coauthVersionMax="47" xr10:uidLastSave="{00000000-0000-0000-0000-000000000000}"/>
  <bookViews>
    <workbookView xWindow="-7575" yWindow="-16320" windowWidth="29040" windowHeight="15720" tabRatio="919" xr2:uid="{00000000-000D-0000-FFFF-FFFF00000000}"/>
  </bookViews>
  <sheets>
    <sheet name="表紙（承認）" sheetId="29" r:id="rId1"/>
    <sheet name="表紙" sheetId="1" r:id="rId2"/>
    <sheet name="はじめに" sheetId="10" r:id="rId3"/>
    <sheet name="Matrix" sheetId="4" r:id="rId4"/>
    <sheet name="Config_IF" sheetId="11" r:id="rId5"/>
    <sheet name="CH_Design" sheetId="5" r:id="rId6"/>
    <sheet name="S1B" sheetId="8" r:id="rId7"/>
    <sheet name="S1IG" sheetId="15" r:id="rId8"/>
    <sheet name="S2B" sheetId="16" r:id="rId9"/>
    <sheet name="S2IG" sheetId="18" r:id="rId10"/>
    <sheet name="S3B" sheetId="19" r:id="rId11"/>
    <sheet name="S3IG" sheetId="20" r:id="rId12"/>
    <sheet name="BCDR" sheetId="21" r:id="rId13"/>
    <sheet name="BCI1" sheetId="22" r:id="rId14"/>
    <sheet name="BCI2" sheetId="23" r:id="rId15"/>
    <sheet name="BCI3" sheetId="24" r:id="rId16"/>
    <sheet name="BCS1" sheetId="25" r:id="rId17"/>
    <sheet name="BCS2" sheetId="26" r:id="rId18"/>
    <sheet name="ASDW" sheetId="27" r:id="rId19"/>
    <sheet name="BCD1B" sheetId="28" r:id="rId20"/>
    <sheet name="BCD1IG" sheetId="30" r:id="rId21"/>
    <sheet name="Reference" sheetId="13" r:id="rId22"/>
    <sheet name="History" sheetId="7" r:id="rId23"/>
  </sheets>
  <definedNames>
    <definedName name="_Fill" hidden="1">#REF!</definedName>
    <definedName name="_Key1" hidden="1">#REF!</definedName>
    <definedName name="_Order1" hidden="1">255</definedName>
    <definedName name="_Order2" hidden="1">1</definedName>
    <definedName name="_Sort" hidden="1">#REF!</definedName>
    <definedName name="a" hidden="1">{"'2001 4 12'!$A$7:$K$90"}</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9" i="29" l="1"/>
  <c r="B12" i="1" l="1"/>
  <c r="B11" i="1"/>
  <c r="B10" i="1"/>
  <c r="B15" i="1"/>
  <c r="B14" i="1"/>
  <c r="B13" i="1"/>
  <c r="B18" i="1"/>
  <c r="B17" i="1"/>
  <c r="B16" i="1"/>
  <c r="B22" i="1"/>
  <c r="B21" i="1"/>
  <c r="B20" i="1"/>
  <c r="B19" i="1"/>
  <c r="B9" i="1"/>
  <c r="AQ199" i="30"/>
  <c r="AJ199" i="30"/>
  <c r="AI199" i="30"/>
  <c r="AH199" i="30"/>
  <c r="AG199" i="30"/>
  <c r="AF199" i="30"/>
  <c r="AE199" i="30"/>
  <c r="AD199" i="30"/>
  <c r="AC199" i="30"/>
  <c r="AB199" i="30"/>
  <c r="AL199" i="30" s="1"/>
  <c r="AA199" i="30"/>
  <c r="Z199" i="30"/>
  <c r="Y199" i="30"/>
  <c r="X199" i="30"/>
  <c r="W199" i="30"/>
  <c r="V199" i="30"/>
  <c r="U199" i="30"/>
  <c r="T199" i="30"/>
  <c r="AM199" i="30" s="1"/>
  <c r="S199" i="30"/>
  <c r="R199" i="30"/>
  <c r="Q199" i="30"/>
  <c r="P199" i="30"/>
  <c r="O199" i="30"/>
  <c r="N199" i="30"/>
  <c r="M199" i="30"/>
  <c r="L199" i="30"/>
  <c r="AN199" i="30" s="1"/>
  <c r="K199" i="30"/>
  <c r="J199" i="30"/>
  <c r="I199" i="30"/>
  <c r="H199" i="30"/>
  <c r="G199" i="30"/>
  <c r="F199" i="30"/>
  <c r="E199" i="30"/>
  <c r="D199" i="30"/>
  <c r="AO199" i="30" s="1"/>
  <c r="AJ198" i="30"/>
  <c r="AQ198" i="30" s="1"/>
  <c r="AI198" i="30"/>
  <c r="AH198" i="30"/>
  <c r="AG198" i="30"/>
  <c r="AF198" i="30"/>
  <c r="AE198" i="30"/>
  <c r="AD198" i="30"/>
  <c r="AC198" i="30"/>
  <c r="AB198" i="30"/>
  <c r="AA198" i="30"/>
  <c r="Z198" i="30"/>
  <c r="Y198" i="30"/>
  <c r="X198" i="30"/>
  <c r="W198" i="30"/>
  <c r="V198" i="30"/>
  <c r="AM198" i="30" s="1"/>
  <c r="U198" i="30"/>
  <c r="T198" i="30"/>
  <c r="S198" i="30"/>
  <c r="R198" i="30"/>
  <c r="Q198" i="30"/>
  <c r="P198" i="30"/>
  <c r="O198" i="30"/>
  <c r="N198" i="30"/>
  <c r="M198" i="30"/>
  <c r="L198" i="30"/>
  <c r="K198" i="30"/>
  <c r="J198" i="30"/>
  <c r="I198" i="30"/>
  <c r="H198" i="30"/>
  <c r="G198" i="30"/>
  <c r="F198" i="30"/>
  <c r="E198" i="30"/>
  <c r="D198" i="30"/>
  <c r="AQ197" i="30"/>
  <c r="AJ197" i="30"/>
  <c r="AI197" i="30"/>
  <c r="AH197" i="30"/>
  <c r="AG197" i="30"/>
  <c r="AF197" i="30"/>
  <c r="AE197" i="30"/>
  <c r="AD197" i="30"/>
  <c r="AC197" i="30"/>
  <c r="AL197" i="30" s="1"/>
  <c r="AB197" i="30"/>
  <c r="AA197" i="30"/>
  <c r="Z197" i="30"/>
  <c r="Y197" i="30"/>
  <c r="X197" i="30"/>
  <c r="W197" i="30"/>
  <c r="V197" i="30"/>
  <c r="U197" i="30"/>
  <c r="T197" i="30"/>
  <c r="AM197" i="30" s="1"/>
  <c r="S197" i="30"/>
  <c r="R197" i="30"/>
  <c r="Q197" i="30"/>
  <c r="P197" i="30"/>
  <c r="O197" i="30"/>
  <c r="N197" i="30"/>
  <c r="M197" i="30"/>
  <c r="AN197" i="30" s="1"/>
  <c r="L197" i="30"/>
  <c r="K197" i="30"/>
  <c r="J197" i="30"/>
  <c r="I197" i="30"/>
  <c r="H197" i="30"/>
  <c r="G197" i="30"/>
  <c r="F197" i="30"/>
  <c r="E197" i="30"/>
  <c r="D197" i="30"/>
  <c r="AO197" i="30" s="1"/>
  <c r="AO196" i="30"/>
  <c r="AJ196" i="30"/>
  <c r="AQ196" i="30" s="1"/>
  <c r="AI196" i="30"/>
  <c r="AH196" i="30"/>
  <c r="AG196" i="30"/>
  <c r="AF196" i="30"/>
  <c r="AE196" i="30"/>
  <c r="AD196" i="30"/>
  <c r="AC196" i="30"/>
  <c r="AB196" i="30"/>
  <c r="AL196" i="30" s="1"/>
  <c r="AA196" i="30"/>
  <c r="Z196" i="30"/>
  <c r="Y196" i="30"/>
  <c r="X196" i="30"/>
  <c r="W196" i="30"/>
  <c r="V196" i="30"/>
  <c r="U196" i="30"/>
  <c r="T196" i="30"/>
  <c r="AM196" i="30" s="1"/>
  <c r="S196" i="30"/>
  <c r="R196" i="30"/>
  <c r="Q196" i="30"/>
  <c r="P196" i="30"/>
  <c r="O196" i="30"/>
  <c r="N196" i="30"/>
  <c r="M196" i="30"/>
  <c r="L196" i="30"/>
  <c r="AN196" i="30" s="1"/>
  <c r="K196" i="30"/>
  <c r="J196" i="30"/>
  <c r="I196" i="30"/>
  <c r="H196" i="30"/>
  <c r="G196" i="30"/>
  <c r="F196" i="30"/>
  <c r="E196" i="30"/>
  <c r="D196" i="30"/>
  <c r="AQ195" i="30"/>
  <c r="AJ195" i="30"/>
  <c r="AI195" i="30"/>
  <c r="AH195" i="30"/>
  <c r="AG195" i="30"/>
  <c r="AF195" i="30"/>
  <c r="AE195" i="30"/>
  <c r="AD195" i="30"/>
  <c r="AC195" i="30"/>
  <c r="AB195" i="30"/>
  <c r="AA195" i="30"/>
  <c r="Z195" i="30"/>
  <c r="Y195" i="30"/>
  <c r="X195" i="30"/>
  <c r="W195" i="30"/>
  <c r="V195" i="30"/>
  <c r="U195" i="30"/>
  <c r="T195" i="30"/>
  <c r="S195" i="30"/>
  <c r="R195" i="30"/>
  <c r="Q195" i="30"/>
  <c r="P195" i="30"/>
  <c r="O195" i="30"/>
  <c r="AN195" i="30" s="1"/>
  <c r="N195" i="30"/>
  <c r="M195" i="30"/>
  <c r="L195" i="30"/>
  <c r="K195" i="30"/>
  <c r="J195" i="30"/>
  <c r="I195" i="30"/>
  <c r="H195" i="30"/>
  <c r="G195" i="30"/>
  <c r="F195" i="30"/>
  <c r="E195" i="30"/>
  <c r="D195" i="30"/>
  <c r="AM194" i="30"/>
  <c r="AJ194" i="30"/>
  <c r="AQ194" i="30" s="1"/>
  <c r="AI194" i="30"/>
  <c r="AH194" i="30"/>
  <c r="AG194" i="30"/>
  <c r="AF194" i="30"/>
  <c r="AE194" i="30"/>
  <c r="AD194" i="30"/>
  <c r="AC194" i="30"/>
  <c r="AB194" i="30"/>
  <c r="AL194" i="30" s="1"/>
  <c r="AA194" i="30"/>
  <c r="Z194" i="30"/>
  <c r="Y194" i="30"/>
  <c r="X194" i="30"/>
  <c r="W194" i="30"/>
  <c r="V194" i="30"/>
  <c r="U194" i="30"/>
  <c r="T194" i="30"/>
  <c r="S194" i="30"/>
  <c r="R194" i="30"/>
  <c r="Q194" i="30"/>
  <c r="P194" i="30"/>
  <c r="O194" i="30"/>
  <c r="N194" i="30"/>
  <c r="M194" i="30"/>
  <c r="L194" i="30"/>
  <c r="AN194" i="30" s="1"/>
  <c r="K194" i="30"/>
  <c r="J194" i="30"/>
  <c r="I194" i="30"/>
  <c r="H194" i="30"/>
  <c r="G194" i="30"/>
  <c r="F194" i="30"/>
  <c r="E194" i="30"/>
  <c r="D194" i="30"/>
  <c r="AO194" i="30" s="1"/>
  <c r="AQ193" i="30"/>
  <c r="AJ193" i="30"/>
  <c r="AI193" i="30"/>
  <c r="AH193" i="30"/>
  <c r="AG193" i="30"/>
  <c r="AF193" i="30"/>
  <c r="AE193" i="30"/>
  <c r="AD193" i="30"/>
  <c r="AC193" i="30"/>
  <c r="AL193" i="30" s="1"/>
  <c r="AB193" i="30"/>
  <c r="AA193" i="30"/>
  <c r="Z193" i="30"/>
  <c r="Y193" i="30"/>
  <c r="X193" i="30"/>
  <c r="W193" i="30"/>
  <c r="V193" i="30"/>
  <c r="U193" i="30"/>
  <c r="AM193" i="30" s="1"/>
  <c r="T193" i="30"/>
  <c r="S193" i="30"/>
  <c r="R193" i="30"/>
  <c r="Q193" i="30"/>
  <c r="P193" i="30"/>
  <c r="O193" i="30"/>
  <c r="N193" i="30"/>
  <c r="M193" i="30"/>
  <c r="AN193" i="30" s="1"/>
  <c r="L193" i="30"/>
  <c r="K193" i="30"/>
  <c r="J193" i="30"/>
  <c r="I193" i="30"/>
  <c r="H193" i="30"/>
  <c r="G193" i="30"/>
  <c r="F193" i="30"/>
  <c r="E193" i="30"/>
  <c r="D193" i="30"/>
  <c r="AO193" i="30" s="1"/>
  <c r="AJ192" i="30"/>
  <c r="AQ192" i="30" s="1"/>
  <c r="AI192" i="30"/>
  <c r="AH192" i="30"/>
  <c r="AG192" i="30"/>
  <c r="AF192" i="30"/>
  <c r="AE192" i="30"/>
  <c r="AD192" i="30"/>
  <c r="AC192" i="30"/>
  <c r="AB192" i="30"/>
  <c r="AL192" i="30" s="1"/>
  <c r="AA192" i="30"/>
  <c r="Z192" i="30"/>
  <c r="Y192" i="30"/>
  <c r="X192" i="30"/>
  <c r="W192" i="30"/>
  <c r="V192" i="30"/>
  <c r="U192" i="30"/>
  <c r="T192" i="30"/>
  <c r="AM192" i="30" s="1"/>
  <c r="S192" i="30"/>
  <c r="R192" i="30"/>
  <c r="Q192" i="30"/>
  <c r="P192" i="30"/>
  <c r="O192" i="30"/>
  <c r="N192" i="30"/>
  <c r="M192" i="30"/>
  <c r="L192" i="30"/>
  <c r="AN192" i="30" s="1"/>
  <c r="K192" i="30"/>
  <c r="J192" i="30"/>
  <c r="I192" i="30"/>
  <c r="H192" i="30"/>
  <c r="G192" i="30"/>
  <c r="F192" i="30"/>
  <c r="E192" i="30"/>
  <c r="D192" i="30"/>
  <c r="AO192" i="30" s="1"/>
  <c r="AQ191" i="30"/>
  <c r="AJ191" i="30"/>
  <c r="AI191" i="30"/>
  <c r="AH191" i="30"/>
  <c r="AG191" i="30"/>
  <c r="AF191" i="30"/>
  <c r="AE191" i="30"/>
  <c r="AD191" i="30"/>
  <c r="AC191" i="30"/>
  <c r="AL191" i="30" s="1"/>
  <c r="AB191" i="30"/>
  <c r="AA191" i="30"/>
  <c r="Z191" i="30"/>
  <c r="Y191" i="30"/>
  <c r="X191" i="30"/>
  <c r="W191" i="30"/>
  <c r="V191" i="30"/>
  <c r="U191" i="30"/>
  <c r="T191" i="30"/>
  <c r="S191" i="30"/>
  <c r="R191" i="30"/>
  <c r="Q191" i="30"/>
  <c r="P191" i="30"/>
  <c r="O191" i="30"/>
  <c r="AN191" i="30" s="1"/>
  <c r="N191" i="30"/>
  <c r="M191" i="30"/>
  <c r="L191" i="30"/>
  <c r="K191" i="30"/>
  <c r="J191" i="30"/>
  <c r="I191" i="30"/>
  <c r="H191" i="30"/>
  <c r="G191" i="30"/>
  <c r="AO191" i="30" s="1"/>
  <c r="F191" i="30"/>
  <c r="E191" i="30"/>
  <c r="D191" i="30"/>
  <c r="AJ190" i="30"/>
  <c r="AQ190" i="30" s="1"/>
  <c r="AI190" i="30"/>
  <c r="AH190" i="30"/>
  <c r="AG190" i="30"/>
  <c r="AF190" i="30"/>
  <c r="AE190" i="30"/>
  <c r="AD190" i="30"/>
  <c r="AC190" i="30"/>
  <c r="AB190" i="30"/>
  <c r="AA190" i="30"/>
  <c r="Z190" i="30"/>
  <c r="Y190" i="30"/>
  <c r="X190" i="30"/>
  <c r="W190" i="30"/>
  <c r="V190" i="30"/>
  <c r="U190" i="30"/>
  <c r="T190" i="30"/>
  <c r="S190" i="30"/>
  <c r="R190" i="30"/>
  <c r="Q190" i="30"/>
  <c r="P190" i="30"/>
  <c r="O190" i="30"/>
  <c r="N190" i="30"/>
  <c r="M190" i="30"/>
  <c r="L190" i="30"/>
  <c r="K190" i="30"/>
  <c r="J190" i="30"/>
  <c r="I190" i="30"/>
  <c r="H190" i="30"/>
  <c r="G190" i="30"/>
  <c r="F190" i="30"/>
  <c r="E190" i="30"/>
  <c r="D190" i="30"/>
  <c r="AQ189" i="30"/>
  <c r="AJ189" i="30"/>
  <c r="AI189" i="30"/>
  <c r="AH189" i="30"/>
  <c r="AG189" i="30"/>
  <c r="AF189" i="30"/>
  <c r="AE189" i="30"/>
  <c r="AD189" i="30"/>
  <c r="AC189" i="30"/>
  <c r="AL189" i="30" s="1"/>
  <c r="AB189" i="30"/>
  <c r="AA189" i="30"/>
  <c r="Z189" i="30"/>
  <c r="Y189" i="30"/>
  <c r="X189" i="30"/>
  <c r="W189" i="30"/>
  <c r="V189" i="30"/>
  <c r="U189" i="30"/>
  <c r="AM189" i="30" s="1"/>
  <c r="T189" i="30"/>
  <c r="S189" i="30"/>
  <c r="R189" i="30"/>
  <c r="Q189" i="30"/>
  <c r="P189" i="30"/>
  <c r="O189" i="30"/>
  <c r="N189" i="30"/>
  <c r="M189" i="30"/>
  <c r="AN189" i="30" s="1"/>
  <c r="L189" i="30"/>
  <c r="K189" i="30"/>
  <c r="J189" i="30"/>
  <c r="I189" i="30"/>
  <c r="H189" i="30"/>
  <c r="G189" i="30"/>
  <c r="F189" i="30"/>
  <c r="E189" i="30"/>
  <c r="D189" i="30"/>
  <c r="AO189" i="30" s="1"/>
  <c r="AO188" i="30"/>
  <c r="AJ188" i="30"/>
  <c r="AQ188" i="30" s="1"/>
  <c r="AI188" i="30"/>
  <c r="AH188" i="30"/>
  <c r="AG188" i="30"/>
  <c r="AF188" i="30"/>
  <c r="AE188" i="30"/>
  <c r="AD188" i="30"/>
  <c r="AC188" i="30"/>
  <c r="AB188" i="30"/>
  <c r="AL188" i="30" s="1"/>
  <c r="AA188" i="30"/>
  <c r="Z188" i="30"/>
  <c r="Y188" i="30"/>
  <c r="X188" i="30"/>
  <c r="W188" i="30"/>
  <c r="V188" i="30"/>
  <c r="U188" i="30"/>
  <c r="T188" i="30"/>
  <c r="AM188" i="30" s="1"/>
  <c r="S188" i="30"/>
  <c r="R188" i="30"/>
  <c r="Q188" i="30"/>
  <c r="P188" i="30"/>
  <c r="O188" i="30"/>
  <c r="N188" i="30"/>
  <c r="M188" i="30"/>
  <c r="L188" i="30"/>
  <c r="AN188" i="30" s="1"/>
  <c r="K188" i="30"/>
  <c r="J188" i="30"/>
  <c r="I188" i="30"/>
  <c r="H188" i="30"/>
  <c r="G188" i="30"/>
  <c r="F188" i="30"/>
  <c r="E188" i="30"/>
  <c r="D188" i="30"/>
  <c r="AJ187" i="30"/>
  <c r="AQ187" i="30" s="1"/>
  <c r="AI187" i="30"/>
  <c r="AH187" i="30"/>
  <c r="AG187" i="30"/>
  <c r="AF187" i="30"/>
  <c r="AE187" i="30"/>
  <c r="AD187" i="30"/>
  <c r="AC187" i="30"/>
  <c r="AB187" i="30"/>
  <c r="AA187" i="30"/>
  <c r="Z187" i="30"/>
  <c r="Y187" i="30"/>
  <c r="X187" i="30"/>
  <c r="W187" i="30"/>
  <c r="V187" i="30"/>
  <c r="U187" i="30"/>
  <c r="T187" i="30"/>
  <c r="S187" i="30"/>
  <c r="R187" i="30"/>
  <c r="Q187" i="30"/>
  <c r="P187" i="30"/>
  <c r="O187" i="30"/>
  <c r="AN187" i="30" s="1"/>
  <c r="N187" i="30"/>
  <c r="M187" i="30"/>
  <c r="L187" i="30"/>
  <c r="K187" i="30"/>
  <c r="J187" i="30"/>
  <c r="I187" i="30"/>
  <c r="H187" i="30"/>
  <c r="G187" i="30"/>
  <c r="F187" i="30"/>
  <c r="E187" i="30"/>
  <c r="D187" i="30"/>
  <c r="AM186" i="30"/>
  <c r="AJ186" i="30"/>
  <c r="AQ186" i="30" s="1"/>
  <c r="AI186" i="30"/>
  <c r="AH186" i="30"/>
  <c r="AG186" i="30"/>
  <c r="AF186" i="30"/>
  <c r="AE186" i="30"/>
  <c r="AD186" i="30"/>
  <c r="AC186" i="30"/>
  <c r="AB186" i="30"/>
  <c r="AL186" i="30" s="1"/>
  <c r="AA186" i="30"/>
  <c r="Z186" i="30"/>
  <c r="Y186" i="30"/>
  <c r="X186" i="30"/>
  <c r="W186" i="30"/>
  <c r="V186" i="30"/>
  <c r="U186" i="30"/>
  <c r="T186" i="30"/>
  <c r="S186" i="30"/>
  <c r="R186" i="30"/>
  <c r="Q186" i="30"/>
  <c r="P186" i="30"/>
  <c r="O186" i="30"/>
  <c r="N186" i="30"/>
  <c r="M186" i="30"/>
  <c r="L186" i="30"/>
  <c r="AN186" i="30" s="1"/>
  <c r="K186" i="30"/>
  <c r="J186" i="30"/>
  <c r="I186" i="30"/>
  <c r="H186" i="30"/>
  <c r="G186" i="30"/>
  <c r="F186" i="30"/>
  <c r="E186" i="30"/>
  <c r="D186" i="30"/>
  <c r="AO186" i="30" s="1"/>
  <c r="AQ185" i="30"/>
  <c r="AJ185" i="30"/>
  <c r="AI185" i="30"/>
  <c r="AH185" i="30"/>
  <c r="AG185" i="30"/>
  <c r="AF185" i="30"/>
  <c r="AE185" i="30"/>
  <c r="AD185" i="30"/>
  <c r="AC185" i="30"/>
  <c r="AL185" i="30" s="1"/>
  <c r="AB185" i="30"/>
  <c r="AA185" i="30"/>
  <c r="Z185" i="30"/>
  <c r="Y185" i="30"/>
  <c r="X185" i="30"/>
  <c r="W185" i="30"/>
  <c r="V185" i="30"/>
  <c r="U185" i="30"/>
  <c r="T185" i="30"/>
  <c r="AM185" i="30" s="1"/>
  <c r="S185" i="30"/>
  <c r="R185" i="30"/>
  <c r="Q185" i="30"/>
  <c r="P185" i="30"/>
  <c r="O185" i="30"/>
  <c r="N185" i="30"/>
  <c r="M185" i="30"/>
  <c r="L185" i="30"/>
  <c r="AN185" i="30" s="1"/>
  <c r="K185" i="30"/>
  <c r="J185" i="30"/>
  <c r="I185" i="30"/>
  <c r="H185" i="30"/>
  <c r="G185" i="30"/>
  <c r="F185" i="30"/>
  <c r="E185" i="30"/>
  <c r="D185" i="30"/>
  <c r="AO185" i="30" s="1"/>
  <c r="AJ184" i="30"/>
  <c r="AQ184" i="30" s="1"/>
  <c r="AI184" i="30"/>
  <c r="AH184" i="30"/>
  <c r="AG184" i="30"/>
  <c r="AF184" i="30"/>
  <c r="AE184" i="30"/>
  <c r="AD184" i="30"/>
  <c r="AC184" i="30"/>
  <c r="AB184" i="30"/>
  <c r="AL184" i="30" s="1"/>
  <c r="AA184" i="30"/>
  <c r="Z184" i="30"/>
  <c r="Y184" i="30"/>
  <c r="X184" i="30"/>
  <c r="W184" i="30"/>
  <c r="V184" i="30"/>
  <c r="U184" i="30"/>
  <c r="T184" i="30"/>
  <c r="AM184" i="30" s="1"/>
  <c r="S184" i="30"/>
  <c r="R184" i="30"/>
  <c r="Q184" i="30"/>
  <c r="P184" i="30"/>
  <c r="O184" i="30"/>
  <c r="N184" i="30"/>
  <c r="M184" i="30"/>
  <c r="L184" i="30"/>
  <c r="AN184" i="30" s="1"/>
  <c r="K184" i="30"/>
  <c r="J184" i="30"/>
  <c r="I184" i="30"/>
  <c r="H184" i="30"/>
  <c r="G184" i="30"/>
  <c r="F184" i="30"/>
  <c r="E184" i="30"/>
  <c r="D184" i="30"/>
  <c r="AO184" i="30" s="1"/>
  <c r="AQ183" i="30"/>
  <c r="AJ183" i="30"/>
  <c r="AI183" i="30"/>
  <c r="AH183" i="30"/>
  <c r="AG183" i="30"/>
  <c r="AF183" i="30"/>
  <c r="AE183" i="30"/>
  <c r="AD183" i="30"/>
  <c r="AC183" i="30"/>
  <c r="AB183" i="30"/>
  <c r="AA183" i="30"/>
  <c r="Z183" i="30"/>
  <c r="Y183" i="30"/>
  <c r="X183" i="30"/>
  <c r="W183" i="30"/>
  <c r="V183" i="30"/>
  <c r="U183" i="30"/>
  <c r="T183" i="30"/>
  <c r="S183" i="30"/>
  <c r="R183" i="30"/>
  <c r="Q183" i="30"/>
  <c r="P183" i="30"/>
  <c r="O183" i="30"/>
  <c r="AN183" i="30" s="1"/>
  <c r="N183" i="30"/>
  <c r="M183" i="30"/>
  <c r="L183" i="30"/>
  <c r="K183" i="30"/>
  <c r="J183" i="30"/>
  <c r="I183" i="30"/>
  <c r="H183" i="30"/>
  <c r="G183" i="30"/>
  <c r="AO183" i="30" s="1"/>
  <c r="F183" i="30"/>
  <c r="E183" i="30"/>
  <c r="D183" i="30"/>
  <c r="AJ182" i="30"/>
  <c r="AQ182" i="30" s="1"/>
  <c r="AI182" i="30"/>
  <c r="AH182" i="30"/>
  <c r="AG182" i="30"/>
  <c r="AF182" i="30"/>
  <c r="AE182" i="30"/>
  <c r="AD182" i="30"/>
  <c r="AC182" i="30"/>
  <c r="AB182" i="30"/>
  <c r="AA182" i="30"/>
  <c r="Z182" i="30"/>
  <c r="Y182" i="30"/>
  <c r="X182" i="30"/>
  <c r="W182" i="30"/>
  <c r="V182" i="30"/>
  <c r="U182" i="30"/>
  <c r="T182" i="30"/>
  <c r="S182" i="30"/>
  <c r="R182" i="30"/>
  <c r="Q182" i="30"/>
  <c r="P182" i="30"/>
  <c r="O182" i="30"/>
  <c r="N182" i="30"/>
  <c r="M182" i="30"/>
  <c r="L182" i="30"/>
  <c r="K182" i="30"/>
  <c r="J182" i="30"/>
  <c r="I182" i="30"/>
  <c r="H182" i="30"/>
  <c r="G182" i="30"/>
  <c r="F182" i="30"/>
  <c r="E182" i="30"/>
  <c r="D182" i="30"/>
  <c r="AQ181" i="30"/>
  <c r="AJ181" i="30"/>
  <c r="AI181" i="30"/>
  <c r="AH181" i="30"/>
  <c r="AG181" i="30"/>
  <c r="AF181" i="30"/>
  <c r="AE181" i="30"/>
  <c r="AD181" i="30"/>
  <c r="AC181" i="30"/>
  <c r="AL181" i="30" s="1"/>
  <c r="AB181" i="30"/>
  <c r="AA181" i="30"/>
  <c r="Z181" i="30"/>
  <c r="Y181" i="30"/>
  <c r="X181" i="30"/>
  <c r="W181" i="30"/>
  <c r="V181" i="30"/>
  <c r="U181" i="30"/>
  <c r="AM181" i="30" s="1"/>
  <c r="T181" i="30"/>
  <c r="S181" i="30"/>
  <c r="R181" i="30"/>
  <c r="Q181" i="30"/>
  <c r="P181" i="30"/>
  <c r="O181" i="30"/>
  <c r="N181" i="30"/>
  <c r="M181" i="30"/>
  <c r="AN181" i="30" s="1"/>
  <c r="L181" i="30"/>
  <c r="K181" i="30"/>
  <c r="J181" i="30"/>
  <c r="I181" i="30"/>
  <c r="H181" i="30"/>
  <c r="G181" i="30"/>
  <c r="F181" i="30"/>
  <c r="E181" i="30"/>
  <c r="D181" i="30"/>
  <c r="AO181" i="30" s="1"/>
  <c r="AO180" i="30"/>
  <c r="AJ180" i="30"/>
  <c r="AQ180" i="30" s="1"/>
  <c r="AI180" i="30"/>
  <c r="AH180" i="30"/>
  <c r="AG180" i="30"/>
  <c r="AF180" i="30"/>
  <c r="AE180" i="30"/>
  <c r="AD180" i="30"/>
  <c r="AC180" i="30"/>
  <c r="AB180" i="30"/>
  <c r="AL180" i="30" s="1"/>
  <c r="AA180" i="30"/>
  <c r="Z180" i="30"/>
  <c r="Y180" i="30"/>
  <c r="X180" i="30"/>
  <c r="W180" i="30"/>
  <c r="V180" i="30"/>
  <c r="U180" i="30"/>
  <c r="T180" i="30"/>
  <c r="AM180" i="30" s="1"/>
  <c r="S180" i="30"/>
  <c r="R180" i="30"/>
  <c r="Q180" i="30"/>
  <c r="P180" i="30"/>
  <c r="O180" i="30"/>
  <c r="N180" i="30"/>
  <c r="M180" i="30"/>
  <c r="L180" i="30"/>
  <c r="AN180" i="30" s="1"/>
  <c r="K180" i="30"/>
  <c r="J180" i="30"/>
  <c r="I180" i="30"/>
  <c r="H180" i="30"/>
  <c r="G180" i="30"/>
  <c r="F180" i="30"/>
  <c r="E180" i="30"/>
  <c r="D180" i="30"/>
  <c r="AJ179" i="30"/>
  <c r="AQ179" i="30" s="1"/>
  <c r="AI179" i="30"/>
  <c r="AH179" i="30"/>
  <c r="AG179" i="30"/>
  <c r="AF179" i="30"/>
  <c r="AE179" i="30"/>
  <c r="AD179" i="30"/>
  <c r="AC179" i="30"/>
  <c r="AB179" i="30"/>
  <c r="AA179" i="30"/>
  <c r="Z179" i="30"/>
  <c r="Y179" i="30"/>
  <c r="X179" i="30"/>
  <c r="W179" i="30"/>
  <c r="V179" i="30"/>
  <c r="U179" i="30"/>
  <c r="T179" i="30"/>
  <c r="S179" i="30"/>
  <c r="R179" i="30"/>
  <c r="Q179" i="30"/>
  <c r="P179" i="30"/>
  <c r="O179" i="30"/>
  <c r="AN179" i="30" s="1"/>
  <c r="N179" i="30"/>
  <c r="M179" i="30"/>
  <c r="L179" i="30"/>
  <c r="K179" i="30"/>
  <c r="J179" i="30"/>
  <c r="I179" i="30"/>
  <c r="H179" i="30"/>
  <c r="G179" i="30"/>
  <c r="F179" i="30"/>
  <c r="E179" i="30"/>
  <c r="D179" i="30"/>
  <c r="AM178" i="30"/>
  <c r="AJ178" i="30"/>
  <c r="AQ178" i="30" s="1"/>
  <c r="AI178" i="30"/>
  <c r="AH178" i="30"/>
  <c r="AG178" i="30"/>
  <c r="AF178" i="30"/>
  <c r="AE178" i="30"/>
  <c r="AD178" i="30"/>
  <c r="AC178" i="30"/>
  <c r="AB178" i="30"/>
  <c r="AL178" i="30" s="1"/>
  <c r="AA178" i="30"/>
  <c r="Z178" i="30"/>
  <c r="Y178" i="30"/>
  <c r="X178" i="30"/>
  <c r="W178" i="30"/>
  <c r="V178" i="30"/>
  <c r="U178" i="30"/>
  <c r="T178" i="30"/>
  <c r="S178" i="30"/>
  <c r="R178" i="30"/>
  <c r="Q178" i="30"/>
  <c r="P178" i="30"/>
  <c r="O178" i="30"/>
  <c r="N178" i="30"/>
  <c r="M178" i="30"/>
  <c r="L178" i="30"/>
  <c r="AN178" i="30" s="1"/>
  <c r="K178" i="30"/>
  <c r="J178" i="30"/>
  <c r="I178" i="30"/>
  <c r="H178" i="30"/>
  <c r="G178" i="30"/>
  <c r="F178" i="30"/>
  <c r="E178" i="30"/>
  <c r="D178" i="30"/>
  <c r="AO178" i="30" s="1"/>
  <c r="AQ177" i="30"/>
  <c r="AJ177" i="30"/>
  <c r="AI177" i="30"/>
  <c r="AH177" i="30"/>
  <c r="AG177" i="30"/>
  <c r="AF177" i="30"/>
  <c r="AE177" i="30"/>
  <c r="AD177" i="30"/>
  <c r="AC177" i="30"/>
  <c r="AL177" i="30" s="1"/>
  <c r="AB177" i="30"/>
  <c r="AA177" i="30"/>
  <c r="Z177" i="30"/>
  <c r="Y177" i="30"/>
  <c r="X177" i="30"/>
  <c r="W177" i="30"/>
  <c r="V177" i="30"/>
  <c r="U177" i="30"/>
  <c r="T177" i="30"/>
  <c r="S177" i="30"/>
  <c r="R177" i="30"/>
  <c r="Q177" i="30"/>
  <c r="P177" i="30"/>
  <c r="O177" i="30"/>
  <c r="N177" i="30"/>
  <c r="M177" i="30"/>
  <c r="L177" i="30"/>
  <c r="K177" i="30"/>
  <c r="J177" i="30"/>
  <c r="I177" i="30"/>
  <c r="H177" i="30"/>
  <c r="G177" i="30"/>
  <c r="F177" i="30"/>
  <c r="E177" i="30"/>
  <c r="D177" i="30"/>
  <c r="AJ176" i="30"/>
  <c r="AQ176" i="30" s="1"/>
  <c r="AI176" i="30"/>
  <c r="AH176" i="30"/>
  <c r="AG176" i="30"/>
  <c r="AF176" i="30"/>
  <c r="AE176" i="30"/>
  <c r="AD176" i="30"/>
  <c r="AC176" i="30"/>
  <c r="AB176" i="30"/>
  <c r="AL176" i="30" s="1"/>
  <c r="AA176" i="30"/>
  <c r="Z176" i="30"/>
  <c r="Y176" i="30"/>
  <c r="X176" i="30"/>
  <c r="W176" i="30"/>
  <c r="V176" i="30"/>
  <c r="U176" i="30"/>
  <c r="T176" i="30"/>
  <c r="AM176" i="30" s="1"/>
  <c r="S176" i="30"/>
  <c r="R176" i="30"/>
  <c r="Q176" i="30"/>
  <c r="P176" i="30"/>
  <c r="O176" i="30"/>
  <c r="N176" i="30"/>
  <c r="M176" i="30"/>
  <c r="L176" i="30"/>
  <c r="AN176" i="30" s="1"/>
  <c r="K176" i="30"/>
  <c r="J176" i="30"/>
  <c r="I176" i="30"/>
  <c r="H176" i="30"/>
  <c r="G176" i="30"/>
  <c r="F176" i="30"/>
  <c r="E176" i="30"/>
  <c r="D176" i="30"/>
  <c r="AO176" i="30" s="1"/>
  <c r="AJ175" i="30"/>
  <c r="AQ175" i="30" s="1"/>
  <c r="AI175" i="30"/>
  <c r="AH175" i="30"/>
  <c r="AG175" i="30"/>
  <c r="AF175" i="30"/>
  <c r="AE175" i="30"/>
  <c r="AD175" i="30"/>
  <c r="AC175" i="30"/>
  <c r="AB175" i="30"/>
  <c r="AL175" i="30" s="1"/>
  <c r="AA175" i="30"/>
  <c r="Z175" i="30"/>
  <c r="Y175" i="30"/>
  <c r="X175" i="30"/>
  <c r="W175" i="30"/>
  <c r="V175" i="30"/>
  <c r="U175" i="30"/>
  <c r="T175" i="30"/>
  <c r="AM175" i="30" s="1"/>
  <c r="S175" i="30"/>
  <c r="R175" i="30"/>
  <c r="Q175" i="30"/>
  <c r="P175" i="30"/>
  <c r="O175" i="30"/>
  <c r="AN175" i="30" s="1"/>
  <c r="N175" i="30"/>
  <c r="M175" i="30"/>
  <c r="L175" i="30"/>
  <c r="K175" i="30"/>
  <c r="J175" i="30"/>
  <c r="I175" i="30"/>
  <c r="H175" i="30"/>
  <c r="G175" i="30"/>
  <c r="AO175" i="30" s="1"/>
  <c r="F175" i="30"/>
  <c r="E175" i="30"/>
  <c r="D175" i="30"/>
  <c r="AJ174" i="30"/>
  <c r="AQ174" i="30" s="1"/>
  <c r="AI174" i="30"/>
  <c r="AH174" i="30"/>
  <c r="AG174" i="30"/>
  <c r="AF174" i="30"/>
  <c r="AE174" i="30"/>
  <c r="AD174" i="30"/>
  <c r="AC174" i="30"/>
  <c r="AB174" i="30"/>
  <c r="AA174" i="30"/>
  <c r="Z174" i="30"/>
  <c r="Y174" i="30"/>
  <c r="X174" i="30"/>
  <c r="W174" i="30"/>
  <c r="V174" i="30"/>
  <c r="U174" i="30"/>
  <c r="T174" i="30"/>
  <c r="S174" i="30"/>
  <c r="R174" i="30"/>
  <c r="Q174" i="30"/>
  <c r="P174" i="30"/>
  <c r="O174" i="30"/>
  <c r="N174" i="30"/>
  <c r="M174" i="30"/>
  <c r="L174" i="30"/>
  <c r="K174" i="30"/>
  <c r="J174" i="30"/>
  <c r="I174" i="30"/>
  <c r="H174" i="30"/>
  <c r="G174" i="30"/>
  <c r="F174" i="30"/>
  <c r="E174" i="30"/>
  <c r="D174" i="30"/>
  <c r="AQ173" i="30"/>
  <c r="AJ173" i="30"/>
  <c r="AI173" i="30"/>
  <c r="AH173" i="30"/>
  <c r="AG173" i="30"/>
  <c r="AF173" i="30"/>
  <c r="AE173" i="30"/>
  <c r="AD173" i="30"/>
  <c r="AC173" i="30"/>
  <c r="AB173" i="30"/>
  <c r="AA173" i="30"/>
  <c r="Z173" i="30"/>
  <c r="Y173" i="30"/>
  <c r="X173" i="30"/>
  <c r="W173" i="30"/>
  <c r="V173" i="30"/>
  <c r="U173" i="30"/>
  <c r="T173" i="30"/>
  <c r="S173" i="30"/>
  <c r="R173" i="30"/>
  <c r="Q173" i="30"/>
  <c r="P173" i="30"/>
  <c r="O173" i="30"/>
  <c r="N173" i="30"/>
  <c r="M173" i="30"/>
  <c r="L173" i="30"/>
  <c r="AN173" i="30" s="1"/>
  <c r="K173" i="30"/>
  <c r="J173" i="30"/>
  <c r="I173" i="30"/>
  <c r="H173" i="30"/>
  <c r="G173" i="30"/>
  <c r="F173" i="30"/>
  <c r="E173" i="30"/>
  <c r="D173" i="30"/>
  <c r="AO173" i="30" s="1"/>
  <c r="AO172" i="30"/>
  <c r="AJ172" i="30"/>
  <c r="AQ172" i="30" s="1"/>
  <c r="AI172" i="30"/>
  <c r="AH172" i="30"/>
  <c r="AG172" i="30"/>
  <c r="AF172" i="30"/>
  <c r="AE172" i="30"/>
  <c r="AD172" i="30"/>
  <c r="AC172" i="30"/>
  <c r="AB172" i="30"/>
  <c r="AL172" i="30" s="1"/>
  <c r="AA172" i="30"/>
  <c r="Z172" i="30"/>
  <c r="Y172" i="30"/>
  <c r="X172" i="30"/>
  <c r="W172" i="30"/>
  <c r="V172" i="30"/>
  <c r="U172" i="30"/>
  <c r="T172" i="30"/>
  <c r="AM172" i="30" s="1"/>
  <c r="S172" i="30"/>
  <c r="R172" i="30"/>
  <c r="Q172" i="30"/>
  <c r="P172" i="30"/>
  <c r="O172" i="30"/>
  <c r="N172" i="30"/>
  <c r="M172" i="30"/>
  <c r="L172" i="30"/>
  <c r="AN172" i="30" s="1"/>
  <c r="K172" i="30"/>
  <c r="J172" i="30"/>
  <c r="I172" i="30"/>
  <c r="H172" i="30"/>
  <c r="G172" i="30"/>
  <c r="F172" i="30"/>
  <c r="E172" i="30"/>
  <c r="D172" i="30"/>
  <c r="AJ171" i="30"/>
  <c r="AQ171" i="30" s="1"/>
  <c r="AI171" i="30"/>
  <c r="AH171" i="30"/>
  <c r="AG171" i="30"/>
  <c r="AF171" i="30"/>
  <c r="AE171" i="30"/>
  <c r="AD171" i="30"/>
  <c r="AC171" i="30"/>
  <c r="AB171" i="30"/>
  <c r="AA171" i="30"/>
  <c r="Z171" i="30"/>
  <c r="Y171" i="30"/>
  <c r="X171" i="30"/>
  <c r="W171" i="30"/>
  <c r="V171" i="30"/>
  <c r="U171" i="30"/>
  <c r="T171" i="30"/>
  <c r="S171" i="30"/>
  <c r="R171" i="30"/>
  <c r="Q171" i="30"/>
  <c r="P171" i="30"/>
  <c r="O171" i="30"/>
  <c r="AN171" i="30" s="1"/>
  <c r="N171" i="30"/>
  <c r="M171" i="30"/>
  <c r="L171" i="30"/>
  <c r="K171" i="30"/>
  <c r="J171" i="30"/>
  <c r="I171" i="30"/>
  <c r="H171" i="30"/>
  <c r="G171" i="30"/>
  <c r="F171" i="30"/>
  <c r="E171" i="30"/>
  <c r="D171" i="30"/>
  <c r="AJ170" i="30"/>
  <c r="AQ170" i="30" s="1"/>
  <c r="AI170" i="30"/>
  <c r="AH170" i="30"/>
  <c r="AG170" i="30"/>
  <c r="AF170" i="30"/>
  <c r="AE170" i="30"/>
  <c r="AD170" i="30"/>
  <c r="AC170" i="30"/>
  <c r="AB170" i="30"/>
  <c r="AA170" i="30"/>
  <c r="Z170" i="30"/>
  <c r="Y170" i="30"/>
  <c r="X170" i="30"/>
  <c r="W170" i="30"/>
  <c r="V170" i="30"/>
  <c r="AM170" i="30" s="1"/>
  <c r="U170" i="30"/>
  <c r="T170" i="30"/>
  <c r="S170" i="30"/>
  <c r="R170" i="30"/>
  <c r="Q170" i="30"/>
  <c r="P170" i="30"/>
  <c r="O170" i="30"/>
  <c r="N170" i="30"/>
  <c r="M170" i="30"/>
  <c r="L170" i="30"/>
  <c r="K170" i="30"/>
  <c r="J170" i="30"/>
  <c r="I170" i="30"/>
  <c r="H170" i="30"/>
  <c r="G170" i="30"/>
  <c r="F170" i="30"/>
  <c r="E170" i="30"/>
  <c r="D170" i="30"/>
  <c r="AQ169" i="30"/>
  <c r="AJ169" i="30"/>
  <c r="AI169" i="30"/>
  <c r="AH169" i="30"/>
  <c r="AG169" i="30"/>
  <c r="AF169" i="30"/>
  <c r="AE169" i="30"/>
  <c r="AD169" i="30"/>
  <c r="AC169" i="30"/>
  <c r="AL169" i="30" s="1"/>
  <c r="AB169" i="30"/>
  <c r="AA169" i="30"/>
  <c r="Z169" i="30"/>
  <c r="Y169" i="30"/>
  <c r="X169" i="30"/>
  <c r="W169" i="30"/>
  <c r="V169" i="30"/>
  <c r="U169" i="30"/>
  <c r="T169" i="30"/>
  <c r="AM169" i="30" s="1"/>
  <c r="S169" i="30"/>
  <c r="R169" i="30"/>
  <c r="Q169" i="30"/>
  <c r="P169" i="30"/>
  <c r="O169" i="30"/>
  <c r="N169" i="30"/>
  <c r="M169" i="30"/>
  <c r="L169" i="30"/>
  <c r="AN169" i="30" s="1"/>
  <c r="K169" i="30"/>
  <c r="J169" i="30"/>
  <c r="I169" i="30"/>
  <c r="H169" i="30"/>
  <c r="G169" i="30"/>
  <c r="F169" i="30"/>
  <c r="E169" i="30"/>
  <c r="D169" i="30"/>
  <c r="AO169" i="30" s="1"/>
  <c r="AJ168" i="30"/>
  <c r="AQ168" i="30" s="1"/>
  <c r="AI168" i="30"/>
  <c r="AH168" i="30"/>
  <c r="AG168" i="30"/>
  <c r="AF168" i="30"/>
  <c r="AE168" i="30"/>
  <c r="AD168" i="30"/>
  <c r="AC168" i="30"/>
  <c r="AB168" i="30"/>
  <c r="AL168" i="30" s="1"/>
  <c r="AA168" i="30"/>
  <c r="Z168" i="30"/>
  <c r="Y168" i="30"/>
  <c r="X168" i="30"/>
  <c r="W168" i="30"/>
  <c r="V168" i="30"/>
  <c r="U168" i="30"/>
  <c r="T168" i="30"/>
  <c r="AM168" i="30" s="1"/>
  <c r="S168" i="30"/>
  <c r="R168" i="30"/>
  <c r="Q168" i="30"/>
  <c r="P168" i="30"/>
  <c r="O168" i="30"/>
  <c r="N168" i="30"/>
  <c r="M168" i="30"/>
  <c r="L168" i="30"/>
  <c r="AN168" i="30" s="1"/>
  <c r="K168" i="30"/>
  <c r="J168" i="30"/>
  <c r="I168" i="30"/>
  <c r="H168" i="30"/>
  <c r="G168" i="30"/>
  <c r="F168" i="30"/>
  <c r="E168" i="30"/>
  <c r="D168" i="30"/>
  <c r="AO168" i="30" s="1"/>
  <c r="AJ167" i="30"/>
  <c r="AI167" i="30"/>
  <c r="AH167" i="30"/>
  <c r="AG167" i="30"/>
  <c r="AF167" i="30"/>
  <c r="AE167" i="30"/>
  <c r="AD167" i="30"/>
  <c r="AC167" i="30"/>
  <c r="AB167" i="30"/>
  <c r="AL167" i="30" s="1"/>
  <c r="AA167" i="30"/>
  <c r="Z167" i="30"/>
  <c r="Y167" i="30"/>
  <c r="X167" i="30"/>
  <c r="W167" i="30"/>
  <c r="V167" i="30"/>
  <c r="U167" i="30"/>
  <c r="T167" i="30"/>
  <c r="AM167" i="30" s="1"/>
  <c r="S167" i="30"/>
  <c r="R167" i="30"/>
  <c r="Q167" i="30"/>
  <c r="P167" i="30"/>
  <c r="O167" i="30"/>
  <c r="AN167" i="30" s="1"/>
  <c r="N167" i="30"/>
  <c r="M167" i="30"/>
  <c r="L167" i="30"/>
  <c r="K167" i="30"/>
  <c r="J167" i="30"/>
  <c r="I167" i="30"/>
  <c r="H167" i="30"/>
  <c r="G167" i="30"/>
  <c r="AO167" i="30" s="1"/>
  <c r="F167" i="30"/>
  <c r="E167" i="30"/>
  <c r="D167" i="30"/>
  <c r="AJ166" i="30"/>
  <c r="AI166" i="30"/>
  <c r="AH166" i="30"/>
  <c r="AG166" i="30"/>
  <c r="AF166" i="30"/>
  <c r="AE166" i="30"/>
  <c r="AD166" i="30"/>
  <c r="AC166" i="30"/>
  <c r="AB166" i="30"/>
  <c r="AA166" i="30"/>
  <c r="Z166" i="30"/>
  <c r="Y166" i="30"/>
  <c r="X166" i="30"/>
  <c r="W166" i="30"/>
  <c r="V166" i="30"/>
  <c r="AM166" i="30" s="1"/>
  <c r="U166" i="30"/>
  <c r="T166" i="30"/>
  <c r="S166" i="30"/>
  <c r="R166" i="30"/>
  <c r="Q166" i="30"/>
  <c r="P166" i="30"/>
  <c r="O166" i="30"/>
  <c r="N166" i="30"/>
  <c r="AN166" i="30" s="1"/>
  <c r="M166" i="30"/>
  <c r="L166" i="30"/>
  <c r="K166" i="30"/>
  <c r="J166" i="30"/>
  <c r="I166" i="30"/>
  <c r="H166" i="30"/>
  <c r="G166" i="30"/>
  <c r="F166" i="30"/>
  <c r="E166" i="30"/>
  <c r="D166" i="30"/>
  <c r="AJ165" i="30"/>
  <c r="AI165" i="30"/>
  <c r="AH165" i="30"/>
  <c r="AG165" i="30"/>
  <c r="AF165" i="30"/>
  <c r="AE165" i="30"/>
  <c r="AD165" i="30"/>
  <c r="AC165" i="30"/>
  <c r="AB165" i="30"/>
  <c r="AA165" i="30"/>
  <c r="Z165" i="30"/>
  <c r="Y165" i="30"/>
  <c r="X165" i="30"/>
  <c r="W165" i="30"/>
  <c r="V165" i="30"/>
  <c r="U165" i="30"/>
  <c r="T165" i="30"/>
  <c r="S165" i="30"/>
  <c r="R165" i="30"/>
  <c r="Q165" i="30"/>
  <c r="P165" i="30"/>
  <c r="O165" i="30"/>
  <c r="N165" i="30"/>
  <c r="M165" i="30"/>
  <c r="L165" i="30"/>
  <c r="K165" i="30"/>
  <c r="J165" i="30"/>
  <c r="I165" i="30"/>
  <c r="H165" i="30"/>
  <c r="G165" i="30"/>
  <c r="F165" i="30"/>
  <c r="E165" i="30"/>
  <c r="D165" i="30"/>
  <c r="AO164" i="30"/>
  <c r="AJ164" i="30"/>
  <c r="AI164" i="30"/>
  <c r="AH164" i="30"/>
  <c r="AG164" i="30"/>
  <c r="AF164" i="30"/>
  <c r="AE164" i="30"/>
  <c r="AD164" i="30"/>
  <c r="AC164" i="30"/>
  <c r="AB164" i="30"/>
  <c r="AL164" i="30" s="1"/>
  <c r="AA164" i="30"/>
  <c r="Z164" i="30"/>
  <c r="Y164" i="30"/>
  <c r="X164" i="30"/>
  <c r="W164" i="30"/>
  <c r="V164" i="30"/>
  <c r="U164" i="30"/>
  <c r="T164" i="30"/>
  <c r="AM164" i="30" s="1"/>
  <c r="S164" i="30"/>
  <c r="R164" i="30"/>
  <c r="Q164" i="30"/>
  <c r="P164" i="30"/>
  <c r="O164" i="30"/>
  <c r="N164" i="30"/>
  <c r="M164" i="30"/>
  <c r="L164" i="30"/>
  <c r="AN164" i="30" s="1"/>
  <c r="K164" i="30"/>
  <c r="J164" i="30"/>
  <c r="I164" i="30"/>
  <c r="H164" i="30"/>
  <c r="G164" i="30"/>
  <c r="F164" i="30"/>
  <c r="E164" i="30"/>
  <c r="D164" i="30"/>
  <c r="AN163" i="30"/>
  <c r="AJ163" i="30"/>
  <c r="AI163" i="30"/>
  <c r="AH163" i="30"/>
  <c r="AG163" i="30"/>
  <c r="AF163" i="30"/>
  <c r="AE163" i="30"/>
  <c r="AD163" i="30"/>
  <c r="AC163" i="30"/>
  <c r="AB163" i="30"/>
  <c r="AL163" i="30" s="1"/>
  <c r="AA163" i="30"/>
  <c r="Z163" i="30"/>
  <c r="Y163" i="30"/>
  <c r="X163" i="30"/>
  <c r="W163" i="30"/>
  <c r="V163" i="30"/>
  <c r="U163" i="30"/>
  <c r="T163" i="30"/>
  <c r="AM163" i="30" s="1"/>
  <c r="S163" i="30"/>
  <c r="R163" i="30"/>
  <c r="Q163" i="30"/>
  <c r="P163" i="30"/>
  <c r="O163" i="30"/>
  <c r="N163" i="30"/>
  <c r="M163" i="30"/>
  <c r="L163" i="30"/>
  <c r="K163" i="30"/>
  <c r="J163" i="30"/>
  <c r="I163" i="30"/>
  <c r="H163" i="30"/>
  <c r="G163" i="30"/>
  <c r="F163" i="30"/>
  <c r="E163" i="30"/>
  <c r="D163" i="30"/>
  <c r="AO163" i="30" s="1"/>
  <c r="AJ162" i="30"/>
  <c r="AI162" i="30"/>
  <c r="AH162" i="30"/>
  <c r="AG162" i="30"/>
  <c r="AF162" i="30"/>
  <c r="AE162" i="30"/>
  <c r="AD162" i="30"/>
  <c r="AC162" i="30"/>
  <c r="AB162" i="30"/>
  <c r="AA162" i="30"/>
  <c r="Z162" i="30"/>
  <c r="Y162" i="30"/>
  <c r="X162" i="30"/>
  <c r="W162" i="30"/>
  <c r="V162" i="30"/>
  <c r="AM162" i="30" s="1"/>
  <c r="U162" i="30"/>
  <c r="T162" i="30"/>
  <c r="S162" i="30"/>
  <c r="R162" i="30"/>
  <c r="Q162" i="30"/>
  <c r="P162" i="30"/>
  <c r="O162" i="30"/>
  <c r="N162" i="30"/>
  <c r="M162" i="30"/>
  <c r="L162" i="30"/>
  <c r="K162" i="30"/>
  <c r="J162" i="30"/>
  <c r="I162" i="30"/>
  <c r="H162" i="30"/>
  <c r="G162" i="30"/>
  <c r="F162" i="30"/>
  <c r="E162" i="30"/>
  <c r="D162" i="30"/>
  <c r="AJ161" i="30"/>
  <c r="AI161" i="30"/>
  <c r="AH161" i="30"/>
  <c r="AG161" i="30"/>
  <c r="AF161" i="30"/>
  <c r="AE161" i="30"/>
  <c r="AD161" i="30"/>
  <c r="AC161" i="30"/>
  <c r="AL161" i="30" s="1"/>
  <c r="AB161" i="30"/>
  <c r="AA161" i="30"/>
  <c r="Z161" i="30"/>
  <c r="Y161" i="30"/>
  <c r="X161" i="30"/>
  <c r="W161" i="30"/>
  <c r="V161" i="30"/>
  <c r="U161" i="30"/>
  <c r="T161" i="30"/>
  <c r="AM161" i="30" s="1"/>
  <c r="S161" i="30"/>
  <c r="R161" i="30"/>
  <c r="Q161" i="30"/>
  <c r="P161" i="30"/>
  <c r="O161" i="30"/>
  <c r="N161" i="30"/>
  <c r="M161" i="30"/>
  <c r="L161" i="30"/>
  <c r="AN161" i="30" s="1"/>
  <c r="K161" i="30"/>
  <c r="J161" i="30"/>
  <c r="I161" i="30"/>
  <c r="H161" i="30"/>
  <c r="G161" i="30"/>
  <c r="F161" i="30"/>
  <c r="E161" i="30"/>
  <c r="D161" i="30"/>
  <c r="AO161" i="30" s="1"/>
  <c r="AJ160" i="30"/>
  <c r="AI160" i="30"/>
  <c r="AH160" i="30"/>
  <c r="AG160" i="30"/>
  <c r="AF160" i="30"/>
  <c r="AE160" i="30"/>
  <c r="AD160" i="30"/>
  <c r="AC160" i="30"/>
  <c r="AB160" i="30"/>
  <c r="AL160" i="30" s="1"/>
  <c r="AA160" i="30"/>
  <c r="Z160" i="30"/>
  <c r="Y160" i="30"/>
  <c r="X160" i="30"/>
  <c r="W160" i="30"/>
  <c r="V160" i="30"/>
  <c r="U160" i="30"/>
  <c r="T160" i="30"/>
  <c r="AM160" i="30" s="1"/>
  <c r="S160" i="30"/>
  <c r="R160" i="30"/>
  <c r="Q160" i="30"/>
  <c r="P160" i="30"/>
  <c r="O160" i="30"/>
  <c r="N160" i="30"/>
  <c r="M160" i="30"/>
  <c r="L160" i="30"/>
  <c r="AN160" i="30" s="1"/>
  <c r="K160" i="30"/>
  <c r="J160" i="30"/>
  <c r="I160" i="30"/>
  <c r="H160" i="30"/>
  <c r="G160" i="30"/>
  <c r="F160" i="30"/>
  <c r="E160" i="30"/>
  <c r="D160" i="30"/>
  <c r="AO160" i="30" s="1"/>
  <c r="AJ159" i="30"/>
  <c r="AI159" i="30"/>
  <c r="AH159" i="30"/>
  <c r="AG159" i="30"/>
  <c r="AF159" i="30"/>
  <c r="AE159" i="30"/>
  <c r="AD159" i="30"/>
  <c r="AC159" i="30"/>
  <c r="AB159" i="30"/>
  <c r="AA159" i="30"/>
  <c r="Z159" i="30"/>
  <c r="Y159" i="30"/>
  <c r="X159" i="30"/>
  <c r="W159" i="30"/>
  <c r="V159" i="30"/>
  <c r="U159" i="30"/>
  <c r="T159" i="30"/>
  <c r="S159" i="30"/>
  <c r="R159" i="30"/>
  <c r="Q159" i="30"/>
  <c r="P159" i="30"/>
  <c r="O159" i="30"/>
  <c r="N159" i="30"/>
  <c r="M159" i="30"/>
  <c r="L159" i="30"/>
  <c r="K159" i="30"/>
  <c r="J159" i="30"/>
  <c r="I159" i="30"/>
  <c r="H159" i="30"/>
  <c r="G159" i="30"/>
  <c r="F159" i="30"/>
  <c r="E159" i="30"/>
  <c r="D159" i="30"/>
  <c r="AJ158" i="30"/>
  <c r="AI158" i="30"/>
  <c r="AH158" i="30"/>
  <c r="AG158" i="30"/>
  <c r="AF158" i="30"/>
  <c r="AE158" i="30"/>
  <c r="AD158" i="30"/>
  <c r="AC158" i="30"/>
  <c r="AB158" i="30"/>
  <c r="AL158" i="30" s="1"/>
  <c r="AA158" i="30"/>
  <c r="Z158" i="30"/>
  <c r="Y158" i="30"/>
  <c r="X158" i="30"/>
  <c r="W158" i="30"/>
  <c r="V158" i="30"/>
  <c r="AM158" i="30" s="1"/>
  <c r="U158" i="30"/>
  <c r="T158" i="30"/>
  <c r="S158" i="30"/>
  <c r="R158" i="30"/>
  <c r="Q158" i="30"/>
  <c r="P158" i="30"/>
  <c r="O158" i="30"/>
  <c r="N158" i="30"/>
  <c r="AN158" i="30" s="1"/>
  <c r="M158" i="30"/>
  <c r="L158" i="30"/>
  <c r="K158" i="30"/>
  <c r="J158" i="30"/>
  <c r="I158" i="30"/>
  <c r="H158" i="30"/>
  <c r="G158" i="30"/>
  <c r="F158" i="30"/>
  <c r="E158" i="30"/>
  <c r="D158" i="30"/>
  <c r="AO158" i="30" s="1"/>
  <c r="AJ157" i="30"/>
  <c r="AI157" i="30"/>
  <c r="AH157" i="30"/>
  <c r="AG157" i="30"/>
  <c r="AF157" i="30"/>
  <c r="AE157" i="30"/>
  <c r="AD157" i="30"/>
  <c r="AC157" i="30"/>
  <c r="AB157" i="30"/>
  <c r="AA157" i="30"/>
  <c r="Z157" i="30"/>
  <c r="Y157" i="30"/>
  <c r="X157" i="30"/>
  <c r="W157" i="30"/>
  <c r="V157" i="30"/>
  <c r="U157" i="30"/>
  <c r="T157" i="30"/>
  <c r="S157" i="30"/>
  <c r="R157" i="30"/>
  <c r="Q157" i="30"/>
  <c r="P157" i="30"/>
  <c r="O157" i="30"/>
  <c r="N157" i="30"/>
  <c r="M157" i="30"/>
  <c r="L157" i="30"/>
  <c r="K157" i="30"/>
  <c r="J157" i="30"/>
  <c r="I157" i="30"/>
  <c r="H157" i="30"/>
  <c r="G157" i="30"/>
  <c r="F157" i="30"/>
  <c r="E157" i="30"/>
  <c r="D157" i="30"/>
  <c r="AJ156" i="30"/>
  <c r="AI156" i="30"/>
  <c r="AH156" i="30"/>
  <c r="AG156" i="30"/>
  <c r="AF156" i="30"/>
  <c r="AE156" i="30"/>
  <c r="AD156" i="30"/>
  <c r="AC156" i="30"/>
  <c r="AB156" i="30"/>
  <c r="AA156" i="30"/>
  <c r="Z156" i="30"/>
  <c r="Y156" i="30"/>
  <c r="X156" i="30"/>
  <c r="W156" i="30"/>
  <c r="V156" i="30"/>
  <c r="U156" i="30"/>
  <c r="T156" i="30"/>
  <c r="S156" i="30"/>
  <c r="R156" i="30"/>
  <c r="Q156" i="30"/>
  <c r="P156" i="30"/>
  <c r="O156" i="30"/>
  <c r="N156" i="30"/>
  <c r="M156" i="30"/>
  <c r="L156" i="30"/>
  <c r="K156" i="30"/>
  <c r="J156" i="30"/>
  <c r="I156" i="30"/>
  <c r="H156" i="30"/>
  <c r="AO156" i="30" s="1"/>
  <c r="G156" i="30"/>
  <c r="F156" i="30"/>
  <c r="E156" i="30"/>
  <c r="D156" i="30"/>
  <c r="AN155" i="30"/>
  <c r="AJ155" i="30"/>
  <c r="AI155" i="30"/>
  <c r="AH155" i="30"/>
  <c r="AG155" i="30"/>
  <c r="AF155" i="30"/>
  <c r="AE155" i="30"/>
  <c r="AD155" i="30"/>
  <c r="AC155" i="30"/>
  <c r="AB155" i="30"/>
  <c r="AL155" i="30" s="1"/>
  <c r="AA155" i="30"/>
  <c r="Z155" i="30"/>
  <c r="Y155" i="30"/>
  <c r="X155" i="30"/>
  <c r="W155" i="30"/>
  <c r="V155" i="30"/>
  <c r="U155" i="30"/>
  <c r="T155" i="30"/>
  <c r="AM155" i="30" s="1"/>
  <c r="S155" i="30"/>
  <c r="R155" i="30"/>
  <c r="Q155" i="30"/>
  <c r="P155" i="30"/>
  <c r="O155" i="30"/>
  <c r="N155" i="30"/>
  <c r="M155" i="30"/>
  <c r="L155" i="30"/>
  <c r="K155" i="30"/>
  <c r="J155" i="30"/>
  <c r="I155" i="30"/>
  <c r="H155" i="30"/>
  <c r="G155" i="30"/>
  <c r="F155" i="30"/>
  <c r="E155" i="30"/>
  <c r="D155" i="30"/>
  <c r="AO155" i="30" s="1"/>
  <c r="AJ154" i="30"/>
  <c r="AI154" i="30"/>
  <c r="AH154" i="30"/>
  <c r="AG154" i="30"/>
  <c r="AF154" i="30"/>
  <c r="AE154" i="30"/>
  <c r="AD154" i="30"/>
  <c r="AC154" i="30"/>
  <c r="AB154" i="30"/>
  <c r="AL154" i="30" s="1"/>
  <c r="AA154" i="30"/>
  <c r="Z154" i="30"/>
  <c r="Y154" i="30"/>
  <c r="X154" i="30"/>
  <c r="W154" i="30"/>
  <c r="V154" i="30"/>
  <c r="AM154" i="30" s="1"/>
  <c r="U154" i="30"/>
  <c r="T154" i="30"/>
  <c r="S154" i="30"/>
  <c r="R154" i="30"/>
  <c r="Q154" i="30"/>
  <c r="P154" i="30"/>
  <c r="O154" i="30"/>
  <c r="N154" i="30"/>
  <c r="M154" i="30"/>
  <c r="L154" i="30"/>
  <c r="AN154" i="30" s="1"/>
  <c r="K154" i="30"/>
  <c r="J154" i="30"/>
  <c r="I154" i="30"/>
  <c r="H154" i="30"/>
  <c r="G154" i="30"/>
  <c r="F154" i="30"/>
  <c r="E154" i="30"/>
  <c r="D154" i="30"/>
  <c r="AO154" i="30" s="1"/>
  <c r="AJ153" i="30"/>
  <c r="AI153" i="30"/>
  <c r="AH153" i="30"/>
  <c r="AG153" i="30"/>
  <c r="AF153" i="30"/>
  <c r="AE153" i="30"/>
  <c r="AD153" i="30"/>
  <c r="AC153" i="30"/>
  <c r="AL153" i="30" s="1"/>
  <c r="AB153" i="30"/>
  <c r="AA153" i="30"/>
  <c r="Z153" i="30"/>
  <c r="Y153" i="30"/>
  <c r="X153" i="30"/>
  <c r="W153" i="30"/>
  <c r="V153" i="30"/>
  <c r="U153" i="30"/>
  <c r="T153" i="30"/>
  <c r="S153" i="30"/>
  <c r="R153" i="30"/>
  <c r="Q153" i="30"/>
  <c r="P153" i="30"/>
  <c r="O153" i="30"/>
  <c r="N153" i="30"/>
  <c r="M153" i="30"/>
  <c r="L153" i="30"/>
  <c r="K153" i="30"/>
  <c r="J153" i="30"/>
  <c r="I153" i="30"/>
  <c r="H153" i="30"/>
  <c r="G153" i="30"/>
  <c r="F153" i="30"/>
  <c r="E153" i="30"/>
  <c r="D153" i="30"/>
  <c r="AJ152" i="30"/>
  <c r="AI152" i="30"/>
  <c r="AH152" i="30"/>
  <c r="AG152" i="30"/>
  <c r="AF152" i="30"/>
  <c r="AE152" i="30"/>
  <c r="AD152" i="30"/>
  <c r="AC152" i="30"/>
  <c r="AB152" i="30"/>
  <c r="AL152" i="30" s="1"/>
  <c r="AA152" i="30"/>
  <c r="Z152" i="30"/>
  <c r="Y152" i="30"/>
  <c r="X152" i="30"/>
  <c r="W152" i="30"/>
  <c r="V152" i="30"/>
  <c r="U152" i="30"/>
  <c r="T152" i="30"/>
  <c r="AM152" i="30" s="1"/>
  <c r="S152" i="30"/>
  <c r="R152" i="30"/>
  <c r="Q152" i="30"/>
  <c r="P152" i="30"/>
  <c r="O152" i="30"/>
  <c r="N152" i="30"/>
  <c r="M152" i="30"/>
  <c r="L152" i="30"/>
  <c r="AN152" i="30" s="1"/>
  <c r="K152" i="30"/>
  <c r="J152" i="30"/>
  <c r="I152" i="30"/>
  <c r="H152" i="30"/>
  <c r="G152" i="30"/>
  <c r="F152" i="30"/>
  <c r="E152" i="30"/>
  <c r="D152" i="30"/>
  <c r="AO152" i="30" s="1"/>
  <c r="AJ151" i="30"/>
  <c r="AI151" i="30"/>
  <c r="AH151" i="30"/>
  <c r="AG151" i="30"/>
  <c r="AF151" i="30"/>
  <c r="AE151" i="30"/>
  <c r="AD151" i="30"/>
  <c r="AC151" i="30"/>
  <c r="AB151" i="30"/>
  <c r="AA151" i="30"/>
  <c r="Z151" i="30"/>
  <c r="Y151" i="30"/>
  <c r="X151" i="30"/>
  <c r="W151" i="30"/>
  <c r="V151" i="30"/>
  <c r="U151" i="30"/>
  <c r="T151" i="30"/>
  <c r="S151" i="30"/>
  <c r="R151" i="30"/>
  <c r="Q151" i="30"/>
  <c r="P151" i="30"/>
  <c r="O151" i="30"/>
  <c r="N151" i="30"/>
  <c r="M151" i="30"/>
  <c r="L151" i="30"/>
  <c r="K151" i="30"/>
  <c r="J151" i="30"/>
  <c r="I151" i="30"/>
  <c r="H151" i="30"/>
  <c r="G151" i="30"/>
  <c r="F151" i="30"/>
  <c r="E151" i="30"/>
  <c r="D151" i="30"/>
  <c r="AJ150" i="30"/>
  <c r="AI150" i="30"/>
  <c r="AH150" i="30"/>
  <c r="AG150" i="30"/>
  <c r="AF150" i="30"/>
  <c r="AE150" i="30"/>
  <c r="AD150" i="30"/>
  <c r="AC150" i="30"/>
  <c r="AB150" i="30"/>
  <c r="AL150" i="30" s="1"/>
  <c r="AA150" i="30"/>
  <c r="Z150" i="30"/>
  <c r="Y150" i="30"/>
  <c r="X150" i="30"/>
  <c r="W150" i="30"/>
  <c r="V150" i="30"/>
  <c r="U150" i="30"/>
  <c r="T150" i="30"/>
  <c r="S150" i="30"/>
  <c r="R150" i="30"/>
  <c r="Q150" i="30"/>
  <c r="P150" i="30"/>
  <c r="O150" i="30"/>
  <c r="N150" i="30"/>
  <c r="M150" i="30"/>
  <c r="L150" i="30"/>
  <c r="K150" i="30"/>
  <c r="J150" i="30"/>
  <c r="I150" i="30"/>
  <c r="H150" i="30"/>
  <c r="G150" i="30"/>
  <c r="F150" i="30"/>
  <c r="E150" i="30"/>
  <c r="D150" i="30"/>
  <c r="AO150" i="30" s="1"/>
  <c r="AJ149" i="30"/>
  <c r="AI149" i="30"/>
  <c r="AH149" i="30"/>
  <c r="AG149" i="30"/>
  <c r="AF149" i="30"/>
  <c r="AE149" i="30"/>
  <c r="AD149" i="30"/>
  <c r="AC149" i="30"/>
  <c r="AL149" i="30" s="1"/>
  <c r="AB149" i="30"/>
  <c r="AA149" i="30"/>
  <c r="Z149" i="30"/>
  <c r="Y149" i="30"/>
  <c r="X149" i="30"/>
  <c r="W149" i="30"/>
  <c r="V149" i="30"/>
  <c r="U149" i="30"/>
  <c r="AM149" i="30" s="1"/>
  <c r="AQ149" i="30" s="1"/>
  <c r="AS19" i="30" s="1"/>
  <c r="T149" i="30"/>
  <c r="S149" i="30"/>
  <c r="R149" i="30"/>
  <c r="Q149" i="30"/>
  <c r="P149" i="30"/>
  <c r="O149" i="30"/>
  <c r="N149" i="30"/>
  <c r="M149" i="30"/>
  <c r="L149" i="30"/>
  <c r="AN149" i="30" s="1"/>
  <c r="K149" i="30"/>
  <c r="J149" i="30"/>
  <c r="I149" i="30"/>
  <c r="H149" i="30"/>
  <c r="G149" i="30"/>
  <c r="F149" i="30"/>
  <c r="E149" i="30"/>
  <c r="D149" i="30"/>
  <c r="AO149" i="30" s="1"/>
  <c r="AJ148" i="30"/>
  <c r="AI148" i="30"/>
  <c r="AH148" i="30"/>
  <c r="AG148" i="30"/>
  <c r="AF148" i="30"/>
  <c r="AE148" i="30"/>
  <c r="AD148" i="30"/>
  <c r="AC148" i="30"/>
  <c r="AB148" i="30"/>
  <c r="AA148" i="30"/>
  <c r="Z148" i="30"/>
  <c r="Y148" i="30"/>
  <c r="X148" i="30"/>
  <c r="W148" i="30"/>
  <c r="V148" i="30"/>
  <c r="U148" i="30"/>
  <c r="T148" i="30"/>
  <c r="S148" i="30"/>
  <c r="R148" i="30"/>
  <c r="Q148" i="30"/>
  <c r="P148" i="30"/>
  <c r="O148" i="30"/>
  <c r="N148" i="30"/>
  <c r="M148" i="30"/>
  <c r="L148" i="30"/>
  <c r="K148" i="30"/>
  <c r="J148" i="30"/>
  <c r="I148" i="30"/>
  <c r="H148" i="30"/>
  <c r="AO148" i="30" s="1"/>
  <c r="G148" i="30"/>
  <c r="F148" i="30"/>
  <c r="E148" i="30"/>
  <c r="D148" i="30"/>
  <c r="AJ147" i="30"/>
  <c r="AI147" i="30"/>
  <c r="AH147" i="30"/>
  <c r="AG147" i="30"/>
  <c r="AF147" i="30"/>
  <c r="AE147" i="30"/>
  <c r="AD147" i="30"/>
  <c r="AC147" i="30"/>
  <c r="AB147" i="30"/>
  <c r="AL147" i="30" s="1"/>
  <c r="AA147" i="30"/>
  <c r="Z147" i="30"/>
  <c r="Y147" i="30"/>
  <c r="X147" i="30"/>
  <c r="W147" i="30"/>
  <c r="V147" i="30"/>
  <c r="U147" i="30"/>
  <c r="T147" i="30"/>
  <c r="AM147" i="30" s="1"/>
  <c r="S147" i="30"/>
  <c r="R147" i="30"/>
  <c r="Q147" i="30"/>
  <c r="P147" i="30"/>
  <c r="O147" i="30"/>
  <c r="AN147" i="30" s="1"/>
  <c r="N147" i="30"/>
  <c r="M147" i="30"/>
  <c r="L147" i="30"/>
  <c r="K147" i="30"/>
  <c r="J147" i="30"/>
  <c r="I147" i="30"/>
  <c r="H147" i="30"/>
  <c r="G147" i="30"/>
  <c r="F147" i="30"/>
  <c r="E147" i="30"/>
  <c r="D147" i="30"/>
  <c r="AO147" i="30" s="1"/>
  <c r="AJ146" i="30"/>
  <c r="AI146" i="30"/>
  <c r="AH146" i="30"/>
  <c r="AG146" i="30"/>
  <c r="AF146" i="30"/>
  <c r="AE146" i="30"/>
  <c r="AD146" i="30"/>
  <c r="AC146" i="30"/>
  <c r="AB146" i="30"/>
  <c r="AL146" i="30" s="1"/>
  <c r="AA146" i="30"/>
  <c r="Z146" i="30"/>
  <c r="Y146" i="30"/>
  <c r="X146" i="30"/>
  <c r="W146" i="30"/>
  <c r="V146" i="30"/>
  <c r="AM146" i="30" s="1"/>
  <c r="U146" i="30"/>
  <c r="T146" i="30"/>
  <c r="S146" i="30"/>
  <c r="R146" i="30"/>
  <c r="Q146" i="30"/>
  <c r="P146" i="30"/>
  <c r="O146" i="30"/>
  <c r="N146" i="30"/>
  <c r="M146" i="30"/>
  <c r="L146" i="30"/>
  <c r="AN146" i="30" s="1"/>
  <c r="K146" i="30"/>
  <c r="J146" i="30"/>
  <c r="I146" i="30"/>
  <c r="H146" i="30"/>
  <c r="G146" i="30"/>
  <c r="F146" i="30"/>
  <c r="E146" i="30"/>
  <c r="D146" i="30"/>
  <c r="AO146" i="30" s="1"/>
  <c r="AJ145" i="30"/>
  <c r="AI145" i="30"/>
  <c r="AH145" i="30"/>
  <c r="AG145" i="30"/>
  <c r="AF145" i="30"/>
  <c r="AE145" i="30"/>
  <c r="AD145" i="30"/>
  <c r="AC145" i="30"/>
  <c r="AL145" i="30" s="1"/>
  <c r="AB145" i="30"/>
  <c r="AA145" i="30"/>
  <c r="Z145" i="30"/>
  <c r="Y145" i="30"/>
  <c r="X145" i="30"/>
  <c r="W145" i="30"/>
  <c r="V145" i="30"/>
  <c r="U145" i="30"/>
  <c r="T145" i="30"/>
  <c r="AM145" i="30" s="1"/>
  <c r="S145" i="30"/>
  <c r="R145" i="30"/>
  <c r="Q145" i="30"/>
  <c r="P145" i="30"/>
  <c r="O145" i="30"/>
  <c r="N145" i="30"/>
  <c r="M145" i="30"/>
  <c r="L145" i="30"/>
  <c r="AN145" i="30" s="1"/>
  <c r="K145" i="30"/>
  <c r="J145" i="30"/>
  <c r="I145" i="30"/>
  <c r="H145" i="30"/>
  <c r="G145" i="30"/>
  <c r="F145" i="30"/>
  <c r="E145" i="30"/>
  <c r="D145" i="30"/>
  <c r="AO145" i="30" s="1"/>
  <c r="AJ144" i="30"/>
  <c r="AI144" i="30"/>
  <c r="AH144" i="30"/>
  <c r="AG144" i="30"/>
  <c r="AF144" i="30"/>
  <c r="AE144" i="30"/>
  <c r="AD144" i="30"/>
  <c r="AC144" i="30"/>
  <c r="AB144" i="30"/>
  <c r="AL144" i="30" s="1"/>
  <c r="AA144" i="30"/>
  <c r="Z144" i="30"/>
  <c r="Y144" i="30"/>
  <c r="X144" i="30"/>
  <c r="W144" i="30"/>
  <c r="V144" i="30"/>
  <c r="U144" i="30"/>
  <c r="T144" i="30"/>
  <c r="AM144" i="30" s="1"/>
  <c r="S144" i="30"/>
  <c r="R144" i="30"/>
  <c r="Q144" i="30"/>
  <c r="P144" i="30"/>
  <c r="O144" i="30"/>
  <c r="N144" i="30"/>
  <c r="M144" i="30"/>
  <c r="L144" i="30"/>
  <c r="AN144" i="30" s="1"/>
  <c r="K144" i="30"/>
  <c r="J144" i="30"/>
  <c r="I144" i="30"/>
  <c r="H144" i="30"/>
  <c r="G144" i="30"/>
  <c r="F144" i="30"/>
  <c r="E144" i="30"/>
  <c r="D144" i="30"/>
  <c r="AO144" i="30" s="1"/>
  <c r="AJ143" i="30"/>
  <c r="AI143" i="30"/>
  <c r="AH143" i="30"/>
  <c r="AG143" i="30"/>
  <c r="AF143" i="30"/>
  <c r="AE143" i="30"/>
  <c r="AD143" i="30"/>
  <c r="AC143" i="30"/>
  <c r="AB143" i="30"/>
  <c r="AA143" i="30"/>
  <c r="Z143" i="30"/>
  <c r="Y143" i="30"/>
  <c r="X143" i="30"/>
  <c r="W143" i="30"/>
  <c r="V143" i="30"/>
  <c r="U143" i="30"/>
  <c r="T143" i="30"/>
  <c r="S143" i="30"/>
  <c r="R143" i="30"/>
  <c r="Q143" i="30"/>
  <c r="P143" i="30"/>
  <c r="O143" i="30"/>
  <c r="AN143" i="30" s="1"/>
  <c r="N143" i="30"/>
  <c r="M143" i="30"/>
  <c r="L143" i="30"/>
  <c r="K143" i="30"/>
  <c r="J143" i="30"/>
  <c r="I143" i="30"/>
  <c r="H143" i="30"/>
  <c r="G143" i="30"/>
  <c r="AO143" i="30" s="1"/>
  <c r="F143" i="30"/>
  <c r="E143" i="30"/>
  <c r="D143" i="30"/>
  <c r="AJ142" i="30"/>
  <c r="AI142" i="30"/>
  <c r="AH142" i="30"/>
  <c r="AG142" i="30"/>
  <c r="AF142" i="30"/>
  <c r="AE142" i="30"/>
  <c r="AD142" i="30"/>
  <c r="AC142" i="30"/>
  <c r="AB142" i="30"/>
  <c r="AL142" i="30" s="1"/>
  <c r="AA142" i="30"/>
  <c r="Z142" i="30"/>
  <c r="Y142" i="30"/>
  <c r="X142" i="30"/>
  <c r="W142" i="30"/>
  <c r="V142" i="30"/>
  <c r="U142" i="30"/>
  <c r="T142" i="30"/>
  <c r="S142" i="30"/>
  <c r="R142" i="30"/>
  <c r="Q142" i="30"/>
  <c r="P142" i="30"/>
  <c r="O142" i="30"/>
  <c r="N142" i="30"/>
  <c r="M142" i="30"/>
  <c r="L142" i="30"/>
  <c r="K142" i="30"/>
  <c r="J142" i="30"/>
  <c r="I142" i="30"/>
  <c r="H142" i="30"/>
  <c r="G142" i="30"/>
  <c r="F142" i="30"/>
  <c r="E142" i="30"/>
  <c r="D142" i="30"/>
  <c r="AO142" i="30" s="1"/>
  <c r="AJ141" i="30"/>
  <c r="AI141" i="30"/>
  <c r="AH141" i="30"/>
  <c r="AG141" i="30"/>
  <c r="AF141" i="30"/>
  <c r="AE141" i="30"/>
  <c r="AD141" i="30"/>
  <c r="AC141" i="30"/>
  <c r="AL141" i="30" s="1"/>
  <c r="AB141" i="30"/>
  <c r="AA141" i="30"/>
  <c r="Z141" i="30"/>
  <c r="Y141" i="30"/>
  <c r="X141" i="30"/>
  <c r="W141" i="30"/>
  <c r="V141" i="30"/>
  <c r="U141" i="30"/>
  <c r="AM141" i="30" s="1"/>
  <c r="T141" i="30"/>
  <c r="S141" i="30"/>
  <c r="R141" i="30"/>
  <c r="Q141" i="30"/>
  <c r="P141" i="30"/>
  <c r="O141" i="30"/>
  <c r="N141" i="30"/>
  <c r="M141" i="30"/>
  <c r="L141" i="30"/>
  <c r="AN141" i="30" s="1"/>
  <c r="K141" i="30"/>
  <c r="J141" i="30"/>
  <c r="I141" i="30"/>
  <c r="H141" i="30"/>
  <c r="G141" i="30"/>
  <c r="F141" i="30"/>
  <c r="E141" i="30"/>
  <c r="D141" i="30"/>
  <c r="AO141" i="30" s="1"/>
  <c r="AQ141" i="30" s="1"/>
  <c r="AS11" i="30" s="1"/>
  <c r="AJ140" i="30"/>
  <c r="AI140" i="30"/>
  <c r="AH140" i="30"/>
  <c r="AG140" i="30"/>
  <c r="AF140" i="30"/>
  <c r="AE140" i="30"/>
  <c r="AD140" i="30"/>
  <c r="AC140" i="30"/>
  <c r="AB140" i="30"/>
  <c r="AA140" i="30"/>
  <c r="Z140" i="30"/>
  <c r="Y140" i="30"/>
  <c r="X140" i="30"/>
  <c r="W140" i="30"/>
  <c r="V140" i="30"/>
  <c r="U140" i="30"/>
  <c r="T140" i="30"/>
  <c r="S140" i="30"/>
  <c r="R140" i="30"/>
  <c r="Q140" i="30"/>
  <c r="P140" i="30"/>
  <c r="O140" i="30"/>
  <c r="N140" i="30"/>
  <c r="M140" i="30"/>
  <c r="L140" i="30"/>
  <c r="K140" i="30"/>
  <c r="J140" i="30"/>
  <c r="I140" i="30"/>
  <c r="H140" i="30"/>
  <c r="AO140" i="30" s="1"/>
  <c r="G140" i="30"/>
  <c r="F140" i="30"/>
  <c r="E140" i="30"/>
  <c r="D140" i="30"/>
  <c r="AJ139" i="30"/>
  <c r="AI139" i="30"/>
  <c r="AH139" i="30"/>
  <c r="AG139" i="30"/>
  <c r="AF139" i="30"/>
  <c r="AE139" i="30"/>
  <c r="AD139" i="30"/>
  <c r="AC139" i="30"/>
  <c r="AB139" i="30"/>
  <c r="AA139" i="30"/>
  <c r="Z139" i="30"/>
  <c r="Y139" i="30"/>
  <c r="X139" i="30"/>
  <c r="W139" i="30"/>
  <c r="V139" i="30"/>
  <c r="U139" i="30"/>
  <c r="T139" i="30"/>
  <c r="S139" i="30"/>
  <c r="R139" i="30"/>
  <c r="Q139" i="30"/>
  <c r="P139" i="30"/>
  <c r="O139" i="30"/>
  <c r="AN139" i="30" s="1"/>
  <c r="N139" i="30"/>
  <c r="M139" i="30"/>
  <c r="L139" i="30"/>
  <c r="K139" i="30"/>
  <c r="J139" i="30"/>
  <c r="I139" i="30"/>
  <c r="H139" i="30"/>
  <c r="G139" i="30"/>
  <c r="F139" i="30"/>
  <c r="E139" i="30"/>
  <c r="D139" i="30"/>
  <c r="AM138" i="30"/>
  <c r="AJ138" i="30"/>
  <c r="AI138" i="30"/>
  <c r="AH138" i="30"/>
  <c r="AG138" i="30"/>
  <c r="AF138" i="30"/>
  <c r="AE138" i="30"/>
  <c r="AD138" i="30"/>
  <c r="AC138" i="30"/>
  <c r="AB138" i="30"/>
  <c r="AL138" i="30" s="1"/>
  <c r="AA138" i="30"/>
  <c r="Z138" i="30"/>
  <c r="Y138" i="30"/>
  <c r="X138" i="30"/>
  <c r="W138" i="30"/>
  <c r="V138" i="30"/>
  <c r="U138" i="30"/>
  <c r="T138" i="30"/>
  <c r="S138" i="30"/>
  <c r="R138" i="30"/>
  <c r="Q138" i="30"/>
  <c r="P138" i="30"/>
  <c r="O138" i="30"/>
  <c r="N138" i="30"/>
  <c r="M138" i="30"/>
  <c r="L138" i="30"/>
  <c r="AN138" i="30" s="1"/>
  <c r="K138" i="30"/>
  <c r="J138" i="30"/>
  <c r="I138" i="30"/>
  <c r="H138" i="30"/>
  <c r="G138" i="30"/>
  <c r="F138" i="30"/>
  <c r="E138" i="30"/>
  <c r="D138" i="30"/>
  <c r="AO138" i="30" s="1"/>
  <c r="AJ137" i="30"/>
  <c r="AI137" i="30"/>
  <c r="AH137" i="30"/>
  <c r="AG137" i="30"/>
  <c r="AF137" i="30"/>
  <c r="AE137" i="30"/>
  <c r="AD137" i="30"/>
  <c r="AC137" i="30"/>
  <c r="AL137" i="30" s="1"/>
  <c r="AB137" i="30"/>
  <c r="AA137" i="30"/>
  <c r="Z137" i="30"/>
  <c r="Y137" i="30"/>
  <c r="X137" i="30"/>
  <c r="W137" i="30"/>
  <c r="V137" i="30"/>
  <c r="U137" i="30"/>
  <c r="T137" i="30"/>
  <c r="S137" i="30"/>
  <c r="R137" i="30"/>
  <c r="Q137" i="30"/>
  <c r="P137" i="30"/>
  <c r="O137" i="30"/>
  <c r="N137" i="30"/>
  <c r="M137" i="30"/>
  <c r="L137" i="30"/>
  <c r="K137" i="30"/>
  <c r="J137" i="30"/>
  <c r="I137" i="30"/>
  <c r="H137" i="30"/>
  <c r="G137" i="30"/>
  <c r="F137" i="30"/>
  <c r="E137" i="30"/>
  <c r="D137" i="30"/>
  <c r="AJ136" i="30"/>
  <c r="AI136" i="30"/>
  <c r="AH136" i="30"/>
  <c r="AG136" i="30"/>
  <c r="AF136" i="30"/>
  <c r="AE136" i="30"/>
  <c r="AD136" i="30"/>
  <c r="AC136" i="30"/>
  <c r="AB136" i="30"/>
  <c r="AL136" i="30" s="1"/>
  <c r="AA136" i="30"/>
  <c r="Z136" i="30"/>
  <c r="Y136" i="30"/>
  <c r="X136" i="30"/>
  <c r="W136" i="30"/>
  <c r="V136" i="30"/>
  <c r="U136" i="30"/>
  <c r="T136" i="30"/>
  <c r="AM136" i="30" s="1"/>
  <c r="S136" i="30"/>
  <c r="R136" i="30"/>
  <c r="Q136" i="30"/>
  <c r="P136" i="30"/>
  <c r="O136" i="30"/>
  <c r="N136" i="30"/>
  <c r="M136" i="30"/>
  <c r="L136" i="30"/>
  <c r="AN136" i="30" s="1"/>
  <c r="K136" i="30"/>
  <c r="J136" i="30"/>
  <c r="I136" i="30"/>
  <c r="H136" i="30"/>
  <c r="G136" i="30"/>
  <c r="F136" i="30"/>
  <c r="E136" i="30"/>
  <c r="D136" i="30"/>
  <c r="AO136" i="30" s="1"/>
  <c r="AJ134" i="30"/>
  <c r="AQ134" i="30" s="1"/>
  <c r="AI134" i="30"/>
  <c r="AH134" i="30"/>
  <c r="AG134" i="30"/>
  <c r="AF134" i="30"/>
  <c r="AE134" i="30"/>
  <c r="AD134" i="30"/>
  <c r="AC134" i="30"/>
  <c r="AB134" i="30"/>
  <c r="AL134" i="30" s="1"/>
  <c r="AA134" i="30"/>
  <c r="Z134" i="30"/>
  <c r="Y134" i="30"/>
  <c r="X134" i="30"/>
  <c r="W134" i="30"/>
  <c r="V134" i="30"/>
  <c r="U134" i="30"/>
  <c r="T134" i="30"/>
  <c r="AM134" i="30" s="1"/>
  <c r="S134" i="30"/>
  <c r="R134" i="30"/>
  <c r="Q134" i="30"/>
  <c r="P134" i="30"/>
  <c r="O134" i="30"/>
  <c r="N134" i="30"/>
  <c r="M134" i="30"/>
  <c r="L134" i="30"/>
  <c r="AN134" i="30" s="1"/>
  <c r="K134" i="30"/>
  <c r="J134" i="30"/>
  <c r="I134" i="30"/>
  <c r="H134" i="30"/>
  <c r="G134" i="30"/>
  <c r="F134" i="30"/>
  <c r="E134" i="30"/>
  <c r="D134" i="30"/>
  <c r="AO134" i="30" s="1"/>
  <c r="AQ133" i="30"/>
  <c r="AJ133" i="30"/>
  <c r="AI133" i="30"/>
  <c r="AH133" i="30"/>
  <c r="AG133" i="30"/>
  <c r="AF133" i="30"/>
  <c r="AE133" i="30"/>
  <c r="AD133" i="30"/>
  <c r="AC133" i="30"/>
  <c r="AB133" i="30"/>
  <c r="AA133" i="30"/>
  <c r="Z133" i="30"/>
  <c r="Y133" i="30"/>
  <c r="X133" i="30"/>
  <c r="W133" i="30"/>
  <c r="V133" i="30"/>
  <c r="U133" i="30"/>
  <c r="T133" i="30"/>
  <c r="S133" i="30"/>
  <c r="R133" i="30"/>
  <c r="Q133" i="30"/>
  <c r="P133" i="30"/>
  <c r="O133" i="30"/>
  <c r="AN133" i="30" s="1"/>
  <c r="N133" i="30"/>
  <c r="M133" i="30"/>
  <c r="L133" i="30"/>
  <c r="K133" i="30"/>
  <c r="J133" i="30"/>
  <c r="I133" i="30"/>
  <c r="H133" i="30"/>
  <c r="G133" i="30"/>
  <c r="AO133" i="30" s="1"/>
  <c r="F133" i="30"/>
  <c r="E133" i="30"/>
  <c r="D133" i="30"/>
  <c r="AJ132" i="30"/>
  <c r="AQ132" i="30" s="1"/>
  <c r="AI132" i="30"/>
  <c r="AH132" i="30"/>
  <c r="AG132" i="30"/>
  <c r="AF132" i="30"/>
  <c r="AE132" i="30"/>
  <c r="AD132" i="30"/>
  <c r="AC132" i="30"/>
  <c r="AB132" i="30"/>
  <c r="AA132" i="30"/>
  <c r="Z132" i="30"/>
  <c r="Y132" i="30"/>
  <c r="X132" i="30"/>
  <c r="W132" i="30"/>
  <c r="V132" i="30"/>
  <c r="U132" i="30"/>
  <c r="T132" i="30"/>
  <c r="S132" i="30"/>
  <c r="R132" i="30"/>
  <c r="Q132" i="30"/>
  <c r="P132" i="30"/>
  <c r="O132" i="30"/>
  <c r="N132" i="30"/>
  <c r="M132" i="30"/>
  <c r="L132" i="30"/>
  <c r="K132" i="30"/>
  <c r="J132" i="30"/>
  <c r="I132" i="30"/>
  <c r="H132" i="30"/>
  <c r="G132" i="30"/>
  <c r="F132" i="30"/>
  <c r="E132" i="30"/>
  <c r="D132" i="30"/>
  <c r="AQ131" i="30"/>
  <c r="AJ131" i="30"/>
  <c r="AI131" i="30"/>
  <c r="AH131" i="30"/>
  <c r="AG131" i="30"/>
  <c r="AF131" i="30"/>
  <c r="AE131" i="30"/>
  <c r="AD131" i="30"/>
  <c r="AC131" i="30"/>
  <c r="AL131" i="30" s="1"/>
  <c r="AB131" i="30"/>
  <c r="AA131" i="30"/>
  <c r="Z131" i="30"/>
  <c r="Y131" i="30"/>
  <c r="X131" i="30"/>
  <c r="W131" i="30"/>
  <c r="V131" i="30"/>
  <c r="U131" i="30"/>
  <c r="AM131" i="30" s="1"/>
  <c r="T131" i="30"/>
  <c r="S131" i="30"/>
  <c r="R131" i="30"/>
  <c r="Q131" i="30"/>
  <c r="P131" i="30"/>
  <c r="O131" i="30"/>
  <c r="N131" i="30"/>
  <c r="M131" i="30"/>
  <c r="L131" i="30"/>
  <c r="AN131" i="30" s="1"/>
  <c r="K131" i="30"/>
  <c r="J131" i="30"/>
  <c r="I131" i="30"/>
  <c r="H131" i="30"/>
  <c r="G131" i="30"/>
  <c r="F131" i="30"/>
  <c r="E131" i="30"/>
  <c r="D131" i="30"/>
  <c r="AO131" i="30" s="1"/>
  <c r="AJ130" i="30"/>
  <c r="AQ130" i="30" s="1"/>
  <c r="AI130" i="30"/>
  <c r="AH130" i="30"/>
  <c r="AG130" i="30"/>
  <c r="AF130" i="30"/>
  <c r="AE130" i="30"/>
  <c r="AD130" i="30"/>
  <c r="AC130" i="30"/>
  <c r="AB130" i="30"/>
  <c r="AL130" i="30" s="1"/>
  <c r="AA130" i="30"/>
  <c r="Z130" i="30"/>
  <c r="Y130" i="30"/>
  <c r="X130" i="30"/>
  <c r="W130" i="30"/>
  <c r="V130" i="30"/>
  <c r="U130" i="30"/>
  <c r="T130" i="30"/>
  <c r="AM130" i="30" s="1"/>
  <c r="S130" i="30"/>
  <c r="R130" i="30"/>
  <c r="Q130" i="30"/>
  <c r="P130" i="30"/>
  <c r="O130" i="30"/>
  <c r="N130" i="30"/>
  <c r="M130" i="30"/>
  <c r="L130" i="30"/>
  <c r="AN130" i="30" s="1"/>
  <c r="K130" i="30"/>
  <c r="J130" i="30"/>
  <c r="I130" i="30"/>
  <c r="H130" i="30"/>
  <c r="AO130" i="30" s="1"/>
  <c r="G130" i="30"/>
  <c r="F130" i="30"/>
  <c r="E130" i="30"/>
  <c r="D130" i="30"/>
  <c r="AJ129" i="30"/>
  <c r="AQ129" i="30" s="1"/>
  <c r="AI129" i="30"/>
  <c r="AH129" i="30"/>
  <c r="AG129" i="30"/>
  <c r="AF129" i="30"/>
  <c r="AE129" i="30"/>
  <c r="AD129" i="30"/>
  <c r="AC129" i="30"/>
  <c r="AB129" i="30"/>
  <c r="AA129" i="30"/>
  <c r="Z129" i="30"/>
  <c r="Y129" i="30"/>
  <c r="X129" i="30"/>
  <c r="W129" i="30"/>
  <c r="V129" i="30"/>
  <c r="U129" i="30"/>
  <c r="T129" i="30"/>
  <c r="S129" i="30"/>
  <c r="R129" i="30"/>
  <c r="Q129" i="30"/>
  <c r="P129" i="30"/>
  <c r="O129" i="30"/>
  <c r="AN129" i="30" s="1"/>
  <c r="N129" i="30"/>
  <c r="M129" i="30"/>
  <c r="L129" i="30"/>
  <c r="K129" i="30"/>
  <c r="J129" i="30"/>
  <c r="I129" i="30"/>
  <c r="H129" i="30"/>
  <c r="G129" i="30"/>
  <c r="F129" i="30"/>
  <c r="E129" i="30"/>
  <c r="D129" i="30"/>
  <c r="AM128" i="30"/>
  <c r="AJ128" i="30"/>
  <c r="AQ128" i="30" s="1"/>
  <c r="AR64" i="30" s="1"/>
  <c r="AI128" i="30"/>
  <c r="AH128" i="30"/>
  <c r="AG128" i="30"/>
  <c r="AF128" i="30"/>
  <c r="AE128" i="30"/>
  <c r="AD128" i="30"/>
  <c r="AC128" i="30"/>
  <c r="AB128" i="30"/>
  <c r="AL128" i="30" s="1"/>
  <c r="AA128" i="30"/>
  <c r="Z128" i="30"/>
  <c r="Y128" i="30"/>
  <c r="X128" i="30"/>
  <c r="W128" i="30"/>
  <c r="V128" i="30"/>
  <c r="U128" i="30"/>
  <c r="T128" i="30"/>
  <c r="S128" i="30"/>
  <c r="R128" i="30"/>
  <c r="Q128" i="30"/>
  <c r="P128" i="30"/>
  <c r="O128" i="30"/>
  <c r="N128" i="30"/>
  <c r="M128" i="30"/>
  <c r="L128" i="30"/>
  <c r="AN128" i="30" s="1"/>
  <c r="K128" i="30"/>
  <c r="J128" i="30"/>
  <c r="I128" i="30"/>
  <c r="H128" i="30"/>
  <c r="G128" i="30"/>
  <c r="F128" i="30"/>
  <c r="E128" i="30"/>
  <c r="D128" i="30"/>
  <c r="AO128" i="30" s="1"/>
  <c r="AQ127" i="30"/>
  <c r="AJ127" i="30"/>
  <c r="AI127" i="30"/>
  <c r="AH127" i="30"/>
  <c r="AG127" i="30"/>
  <c r="AF127" i="30"/>
  <c r="AE127" i="30"/>
  <c r="AD127" i="30"/>
  <c r="AC127" i="30"/>
  <c r="AL127" i="30" s="1"/>
  <c r="AB127" i="30"/>
  <c r="AA127" i="30"/>
  <c r="Z127" i="30"/>
  <c r="Y127" i="30"/>
  <c r="X127" i="30"/>
  <c r="W127" i="30"/>
  <c r="V127" i="30"/>
  <c r="U127" i="30"/>
  <c r="T127" i="30"/>
  <c r="AM127" i="30" s="1"/>
  <c r="S127" i="30"/>
  <c r="R127" i="30"/>
  <c r="Q127" i="30"/>
  <c r="P127" i="30"/>
  <c r="O127" i="30"/>
  <c r="N127" i="30"/>
  <c r="M127" i="30"/>
  <c r="L127" i="30"/>
  <c r="AN127" i="30" s="1"/>
  <c r="K127" i="30"/>
  <c r="J127" i="30"/>
  <c r="I127" i="30"/>
  <c r="H127" i="30"/>
  <c r="G127" i="30"/>
  <c r="F127" i="30"/>
  <c r="E127" i="30"/>
  <c r="D127" i="30"/>
  <c r="AO127" i="30" s="1"/>
  <c r="AJ126" i="30"/>
  <c r="AQ126" i="30" s="1"/>
  <c r="AI126" i="30"/>
  <c r="AH126" i="30"/>
  <c r="AG126" i="30"/>
  <c r="AF126" i="30"/>
  <c r="AE126" i="30"/>
  <c r="AD126" i="30"/>
  <c r="AC126" i="30"/>
  <c r="AB126" i="30"/>
  <c r="AL126" i="30" s="1"/>
  <c r="AA126" i="30"/>
  <c r="Z126" i="30"/>
  <c r="Y126" i="30"/>
  <c r="X126" i="30"/>
  <c r="W126" i="30"/>
  <c r="V126" i="30"/>
  <c r="U126" i="30"/>
  <c r="T126" i="30"/>
  <c r="AM126" i="30" s="1"/>
  <c r="S126" i="30"/>
  <c r="R126" i="30"/>
  <c r="Q126" i="30"/>
  <c r="P126" i="30"/>
  <c r="O126" i="30"/>
  <c r="N126" i="30"/>
  <c r="M126" i="30"/>
  <c r="L126" i="30"/>
  <c r="AN126" i="30" s="1"/>
  <c r="K126" i="30"/>
  <c r="J126" i="30"/>
  <c r="I126" i="30"/>
  <c r="H126" i="30"/>
  <c r="G126" i="30"/>
  <c r="F126" i="30"/>
  <c r="E126" i="30"/>
  <c r="D126" i="30"/>
  <c r="AO126" i="30" s="1"/>
  <c r="AJ125" i="30"/>
  <c r="AQ125" i="30" s="1"/>
  <c r="AI125" i="30"/>
  <c r="AH125" i="30"/>
  <c r="AG125" i="30"/>
  <c r="AF125" i="30"/>
  <c r="AE125" i="30"/>
  <c r="AD125" i="30"/>
  <c r="AC125" i="30"/>
  <c r="AB125" i="30"/>
  <c r="AL125" i="30" s="1"/>
  <c r="AA125" i="30"/>
  <c r="Z125" i="30"/>
  <c r="Y125" i="30"/>
  <c r="X125" i="30"/>
  <c r="W125" i="30"/>
  <c r="V125" i="30"/>
  <c r="U125" i="30"/>
  <c r="T125" i="30"/>
  <c r="AM125" i="30" s="1"/>
  <c r="S125" i="30"/>
  <c r="R125" i="30"/>
  <c r="Q125" i="30"/>
  <c r="P125" i="30"/>
  <c r="O125" i="30"/>
  <c r="AN125" i="30" s="1"/>
  <c r="N125" i="30"/>
  <c r="M125" i="30"/>
  <c r="L125" i="30"/>
  <c r="K125" i="30"/>
  <c r="J125" i="30"/>
  <c r="I125" i="30"/>
  <c r="H125" i="30"/>
  <c r="G125" i="30"/>
  <c r="F125" i="30"/>
  <c r="E125" i="30"/>
  <c r="D125" i="30"/>
  <c r="AO125" i="30" s="1"/>
  <c r="AJ124" i="30"/>
  <c r="AQ124" i="30" s="1"/>
  <c r="AI124" i="30"/>
  <c r="AH124" i="30"/>
  <c r="AG124" i="30"/>
  <c r="AF124" i="30"/>
  <c r="AE124" i="30"/>
  <c r="AD124" i="30"/>
  <c r="AC124" i="30"/>
  <c r="AB124" i="30"/>
  <c r="AA124" i="30"/>
  <c r="Z124" i="30"/>
  <c r="Y124" i="30"/>
  <c r="X124" i="30"/>
  <c r="W124" i="30"/>
  <c r="V124" i="30"/>
  <c r="U124" i="30"/>
  <c r="T124" i="30"/>
  <c r="S124" i="30"/>
  <c r="R124" i="30"/>
  <c r="Q124" i="30"/>
  <c r="P124" i="30"/>
  <c r="O124" i="30"/>
  <c r="N124" i="30"/>
  <c r="M124" i="30"/>
  <c r="L124" i="30"/>
  <c r="K124" i="30"/>
  <c r="J124" i="30"/>
  <c r="I124" i="30"/>
  <c r="H124" i="30"/>
  <c r="G124" i="30"/>
  <c r="F124" i="30"/>
  <c r="E124" i="30"/>
  <c r="D124" i="30"/>
  <c r="AQ123" i="30"/>
  <c r="AJ123" i="30"/>
  <c r="AI123" i="30"/>
  <c r="AH123" i="30"/>
  <c r="AG123" i="30"/>
  <c r="AF123" i="30"/>
  <c r="AE123" i="30"/>
  <c r="AD123" i="30"/>
  <c r="AC123" i="30"/>
  <c r="AB123" i="30"/>
  <c r="AA123" i="30"/>
  <c r="Z123" i="30"/>
  <c r="Y123" i="30"/>
  <c r="X123" i="30"/>
  <c r="W123" i="30"/>
  <c r="V123" i="30"/>
  <c r="U123" i="30"/>
  <c r="T123" i="30"/>
  <c r="AM123" i="30" s="1"/>
  <c r="S123" i="30"/>
  <c r="R123" i="30"/>
  <c r="Q123" i="30"/>
  <c r="P123" i="30"/>
  <c r="O123" i="30"/>
  <c r="N123" i="30"/>
  <c r="M123" i="30"/>
  <c r="L123" i="30"/>
  <c r="AN123" i="30" s="1"/>
  <c r="K123" i="30"/>
  <c r="J123" i="30"/>
  <c r="I123" i="30"/>
  <c r="H123" i="30"/>
  <c r="G123" i="30"/>
  <c r="F123" i="30"/>
  <c r="E123" i="30"/>
  <c r="D123" i="30"/>
  <c r="AO123" i="30" s="1"/>
  <c r="AO122" i="30"/>
  <c r="AJ122" i="30"/>
  <c r="AQ122" i="30" s="1"/>
  <c r="AI122" i="30"/>
  <c r="AH122" i="30"/>
  <c r="AG122" i="30"/>
  <c r="AF122" i="30"/>
  <c r="AE122" i="30"/>
  <c r="AD122" i="30"/>
  <c r="AC122" i="30"/>
  <c r="AB122" i="30"/>
  <c r="AL122" i="30" s="1"/>
  <c r="AA122" i="30"/>
  <c r="Z122" i="30"/>
  <c r="Y122" i="30"/>
  <c r="X122" i="30"/>
  <c r="W122" i="30"/>
  <c r="V122" i="30"/>
  <c r="U122" i="30"/>
  <c r="T122" i="30"/>
  <c r="AM122" i="30" s="1"/>
  <c r="S122" i="30"/>
  <c r="R122" i="30"/>
  <c r="Q122" i="30"/>
  <c r="P122" i="30"/>
  <c r="O122" i="30"/>
  <c r="N122" i="30"/>
  <c r="M122" i="30"/>
  <c r="L122" i="30"/>
  <c r="AN122" i="30" s="1"/>
  <c r="K122" i="30"/>
  <c r="J122" i="30"/>
  <c r="I122" i="30"/>
  <c r="H122" i="30"/>
  <c r="G122" i="30"/>
  <c r="F122" i="30"/>
  <c r="E122" i="30"/>
  <c r="D122" i="30"/>
  <c r="AN121" i="30"/>
  <c r="AJ121" i="30"/>
  <c r="AQ121" i="30" s="1"/>
  <c r="AI121" i="30"/>
  <c r="AH121" i="30"/>
  <c r="AG121" i="30"/>
  <c r="AF121" i="30"/>
  <c r="AE121" i="30"/>
  <c r="AD121" i="30"/>
  <c r="AC121" i="30"/>
  <c r="AB121" i="30"/>
  <c r="AA121" i="30"/>
  <c r="Z121" i="30"/>
  <c r="Y121" i="30"/>
  <c r="X121" i="30"/>
  <c r="W121" i="30"/>
  <c r="V121" i="30"/>
  <c r="U121" i="30"/>
  <c r="T121" i="30"/>
  <c r="S121" i="30"/>
  <c r="R121" i="30"/>
  <c r="Q121" i="30"/>
  <c r="P121" i="30"/>
  <c r="O121" i="30"/>
  <c r="N121" i="30"/>
  <c r="M121" i="30"/>
  <c r="L121" i="30"/>
  <c r="K121" i="30"/>
  <c r="J121" i="30"/>
  <c r="I121" i="30"/>
  <c r="H121" i="30"/>
  <c r="G121" i="30"/>
  <c r="F121" i="30"/>
  <c r="E121" i="30"/>
  <c r="D121" i="30"/>
  <c r="AJ120" i="30"/>
  <c r="AQ120" i="30" s="1"/>
  <c r="AI120" i="30"/>
  <c r="AH120" i="30"/>
  <c r="AG120" i="30"/>
  <c r="AF120" i="30"/>
  <c r="AE120" i="30"/>
  <c r="AD120" i="30"/>
  <c r="AC120" i="30"/>
  <c r="AB120" i="30"/>
  <c r="AA120" i="30"/>
  <c r="Z120" i="30"/>
  <c r="Y120" i="30"/>
  <c r="X120" i="30"/>
  <c r="W120" i="30"/>
  <c r="V120" i="30"/>
  <c r="AM120" i="30" s="1"/>
  <c r="U120" i="30"/>
  <c r="T120" i="30"/>
  <c r="S120" i="30"/>
  <c r="R120" i="30"/>
  <c r="Q120" i="30"/>
  <c r="P120" i="30"/>
  <c r="O120" i="30"/>
  <c r="N120" i="30"/>
  <c r="M120" i="30"/>
  <c r="L120" i="30"/>
  <c r="K120" i="30"/>
  <c r="J120" i="30"/>
  <c r="I120" i="30"/>
  <c r="H120" i="30"/>
  <c r="G120" i="30"/>
  <c r="F120" i="30"/>
  <c r="E120" i="30"/>
  <c r="D120" i="30"/>
  <c r="AQ119" i="30"/>
  <c r="AJ119" i="30"/>
  <c r="AI119" i="30"/>
  <c r="AH119" i="30"/>
  <c r="AG119" i="30"/>
  <c r="AF119" i="30"/>
  <c r="AE119" i="30"/>
  <c r="AD119" i="30"/>
  <c r="AC119" i="30"/>
  <c r="AL119" i="30" s="1"/>
  <c r="AB119" i="30"/>
  <c r="AA119" i="30"/>
  <c r="Z119" i="30"/>
  <c r="Y119" i="30"/>
  <c r="X119" i="30"/>
  <c r="W119" i="30"/>
  <c r="V119" i="30"/>
  <c r="U119" i="30"/>
  <c r="T119" i="30"/>
  <c r="AM119" i="30" s="1"/>
  <c r="S119" i="30"/>
  <c r="R119" i="30"/>
  <c r="Q119" i="30"/>
  <c r="P119" i="30"/>
  <c r="O119" i="30"/>
  <c r="N119" i="30"/>
  <c r="M119" i="30"/>
  <c r="L119" i="30"/>
  <c r="AN119" i="30" s="1"/>
  <c r="K119" i="30"/>
  <c r="J119" i="30"/>
  <c r="I119" i="30"/>
  <c r="H119" i="30"/>
  <c r="G119" i="30"/>
  <c r="F119" i="30"/>
  <c r="E119" i="30"/>
  <c r="D119" i="30"/>
  <c r="AO119" i="30" s="1"/>
  <c r="AJ118" i="30"/>
  <c r="AQ118" i="30" s="1"/>
  <c r="AI118" i="30"/>
  <c r="AH118" i="30"/>
  <c r="AG118" i="30"/>
  <c r="AF118" i="30"/>
  <c r="AE118" i="30"/>
  <c r="AD118" i="30"/>
  <c r="AC118" i="30"/>
  <c r="AB118" i="30"/>
  <c r="AL118" i="30" s="1"/>
  <c r="AA118" i="30"/>
  <c r="Z118" i="30"/>
  <c r="Y118" i="30"/>
  <c r="X118" i="30"/>
  <c r="W118" i="30"/>
  <c r="V118" i="30"/>
  <c r="U118" i="30"/>
  <c r="T118" i="30"/>
  <c r="AM118" i="30" s="1"/>
  <c r="S118" i="30"/>
  <c r="R118" i="30"/>
  <c r="Q118" i="30"/>
  <c r="P118" i="30"/>
  <c r="O118" i="30"/>
  <c r="N118" i="30"/>
  <c r="M118" i="30"/>
  <c r="L118" i="30"/>
  <c r="AN118" i="30" s="1"/>
  <c r="K118" i="30"/>
  <c r="J118" i="30"/>
  <c r="I118" i="30"/>
  <c r="H118" i="30"/>
  <c r="G118" i="30"/>
  <c r="F118" i="30"/>
  <c r="E118" i="30"/>
  <c r="D118" i="30"/>
  <c r="AO118" i="30" s="1"/>
  <c r="AJ117" i="30"/>
  <c r="AQ117" i="30" s="1"/>
  <c r="AI117" i="30"/>
  <c r="AH117" i="30"/>
  <c r="AG117" i="30"/>
  <c r="AF117" i="30"/>
  <c r="AE117" i="30"/>
  <c r="AD117" i="30"/>
  <c r="AC117" i="30"/>
  <c r="AB117" i="30"/>
  <c r="AA117" i="30"/>
  <c r="Z117" i="30"/>
  <c r="Y117" i="30"/>
  <c r="X117" i="30"/>
  <c r="W117" i="30"/>
  <c r="V117" i="30"/>
  <c r="U117" i="30"/>
  <c r="T117" i="30"/>
  <c r="S117" i="30"/>
  <c r="R117" i="30"/>
  <c r="Q117" i="30"/>
  <c r="P117" i="30"/>
  <c r="O117" i="30"/>
  <c r="N117" i="30"/>
  <c r="M117" i="30"/>
  <c r="L117" i="30"/>
  <c r="K117" i="30"/>
  <c r="J117" i="30"/>
  <c r="I117" i="30"/>
  <c r="H117" i="30"/>
  <c r="G117" i="30"/>
  <c r="F117" i="30"/>
  <c r="E117" i="30"/>
  <c r="D117" i="30"/>
  <c r="C117" i="30"/>
  <c r="AJ116" i="30"/>
  <c r="AQ116" i="30" s="1"/>
  <c r="AI116" i="30"/>
  <c r="AH116" i="30"/>
  <c r="AG116" i="30"/>
  <c r="AF116" i="30"/>
  <c r="AE116" i="30"/>
  <c r="AD116" i="30"/>
  <c r="AC116" i="30"/>
  <c r="AB116" i="30"/>
  <c r="AA116" i="30"/>
  <c r="Z116" i="30"/>
  <c r="Y116" i="30"/>
  <c r="X116" i="30"/>
  <c r="W116" i="30"/>
  <c r="V116" i="30"/>
  <c r="U116" i="30"/>
  <c r="T116" i="30"/>
  <c r="S116" i="30"/>
  <c r="R116" i="30"/>
  <c r="Q116" i="30"/>
  <c r="P116" i="30"/>
  <c r="O116" i="30"/>
  <c r="N116" i="30"/>
  <c r="M116" i="30"/>
  <c r="L116" i="30"/>
  <c r="K116" i="30"/>
  <c r="J116" i="30"/>
  <c r="I116" i="30"/>
  <c r="H116" i="30"/>
  <c r="G116" i="30"/>
  <c r="F116" i="30"/>
  <c r="E116" i="30"/>
  <c r="D116" i="30"/>
  <c r="AQ115" i="30"/>
  <c r="AJ115" i="30"/>
  <c r="AI115" i="30"/>
  <c r="AH115" i="30"/>
  <c r="AG115" i="30"/>
  <c r="AF115" i="30"/>
  <c r="AE115" i="30"/>
  <c r="AD115" i="30"/>
  <c r="AC115" i="30"/>
  <c r="AB115" i="30"/>
  <c r="AA115" i="30"/>
  <c r="Z115" i="30"/>
  <c r="Y115" i="30"/>
  <c r="X115" i="30"/>
  <c r="W115" i="30"/>
  <c r="V115" i="30"/>
  <c r="U115" i="30"/>
  <c r="T115" i="30"/>
  <c r="AM115" i="30" s="1"/>
  <c r="S115" i="30"/>
  <c r="R115" i="30"/>
  <c r="Q115" i="30"/>
  <c r="P115" i="30"/>
  <c r="O115" i="30"/>
  <c r="N115" i="30"/>
  <c r="M115" i="30"/>
  <c r="L115" i="30"/>
  <c r="AN115" i="30" s="1"/>
  <c r="K115" i="30"/>
  <c r="J115" i="30"/>
  <c r="I115" i="30"/>
  <c r="H115" i="30"/>
  <c r="G115" i="30"/>
  <c r="F115" i="30"/>
  <c r="E115" i="30"/>
  <c r="D115" i="30"/>
  <c r="AO115" i="30" s="1"/>
  <c r="AO114" i="30"/>
  <c r="AJ114" i="30"/>
  <c r="AQ114" i="30" s="1"/>
  <c r="AR49" i="30" s="1"/>
  <c r="AI114" i="30"/>
  <c r="AH114" i="30"/>
  <c r="AG114" i="30"/>
  <c r="AF114" i="30"/>
  <c r="AE114" i="30"/>
  <c r="AD114" i="30"/>
  <c r="AC114" i="30"/>
  <c r="AB114" i="30"/>
  <c r="AL114" i="30" s="1"/>
  <c r="AA114" i="30"/>
  <c r="Z114" i="30"/>
  <c r="Y114" i="30"/>
  <c r="X114" i="30"/>
  <c r="W114" i="30"/>
  <c r="V114" i="30"/>
  <c r="U114" i="30"/>
  <c r="T114" i="30"/>
  <c r="AM114" i="30" s="1"/>
  <c r="S114" i="30"/>
  <c r="R114" i="30"/>
  <c r="Q114" i="30"/>
  <c r="P114" i="30"/>
  <c r="O114" i="30"/>
  <c r="N114" i="30"/>
  <c r="M114" i="30"/>
  <c r="L114" i="30"/>
  <c r="AN114" i="30" s="1"/>
  <c r="K114" i="30"/>
  <c r="J114" i="30"/>
  <c r="I114" i="30"/>
  <c r="H114" i="30"/>
  <c r="G114" i="30"/>
  <c r="F114" i="30"/>
  <c r="E114" i="30"/>
  <c r="D114" i="30"/>
  <c r="AJ113" i="30"/>
  <c r="AQ113" i="30" s="1"/>
  <c r="AI113" i="30"/>
  <c r="AH113" i="30"/>
  <c r="AG113" i="30"/>
  <c r="AF113" i="30"/>
  <c r="AE113" i="30"/>
  <c r="AD113" i="30"/>
  <c r="AC113" i="30"/>
  <c r="AB113" i="30"/>
  <c r="AA113" i="30"/>
  <c r="Z113" i="30"/>
  <c r="Y113" i="30"/>
  <c r="X113" i="30"/>
  <c r="W113" i="30"/>
  <c r="V113" i="30"/>
  <c r="U113" i="30"/>
  <c r="T113" i="30"/>
  <c r="S113" i="30"/>
  <c r="R113" i="30"/>
  <c r="Q113" i="30"/>
  <c r="P113" i="30"/>
  <c r="O113" i="30"/>
  <c r="AN113" i="30" s="1"/>
  <c r="N113" i="30"/>
  <c r="M113" i="30"/>
  <c r="L113" i="30"/>
  <c r="K113" i="30"/>
  <c r="J113" i="30"/>
  <c r="I113" i="30"/>
  <c r="H113" i="30"/>
  <c r="G113" i="30"/>
  <c r="F113" i="30"/>
  <c r="E113" i="30"/>
  <c r="D113" i="30"/>
  <c r="AQ112" i="30"/>
  <c r="AJ112" i="30"/>
  <c r="AI112" i="30"/>
  <c r="AH112" i="30"/>
  <c r="AG112" i="30"/>
  <c r="AF112" i="30"/>
  <c r="AE112" i="30"/>
  <c r="AD112" i="30"/>
  <c r="AC112" i="30"/>
  <c r="AB112" i="30"/>
  <c r="AA112" i="30"/>
  <c r="Z112" i="30"/>
  <c r="Y112" i="30"/>
  <c r="X112" i="30"/>
  <c r="W112" i="30"/>
  <c r="V112" i="30"/>
  <c r="AM112" i="30" s="1"/>
  <c r="U112" i="30"/>
  <c r="T112" i="30"/>
  <c r="S112" i="30"/>
  <c r="R112" i="30"/>
  <c r="Q112" i="30"/>
  <c r="P112" i="30"/>
  <c r="O112" i="30"/>
  <c r="N112" i="30"/>
  <c r="M112" i="30"/>
  <c r="L112" i="30"/>
  <c r="K112" i="30"/>
  <c r="J112" i="30"/>
  <c r="I112" i="30"/>
  <c r="H112" i="30"/>
  <c r="G112" i="30"/>
  <c r="F112" i="30"/>
  <c r="E112" i="30"/>
  <c r="D112" i="30"/>
  <c r="AQ111" i="30"/>
  <c r="AJ111" i="30"/>
  <c r="AI111" i="30"/>
  <c r="AH111" i="30"/>
  <c r="AG111" i="30"/>
  <c r="AF111" i="30"/>
  <c r="AE111" i="30"/>
  <c r="AD111" i="30"/>
  <c r="AC111" i="30"/>
  <c r="AL111" i="30" s="1"/>
  <c r="AB111" i="30"/>
  <c r="AA111" i="30"/>
  <c r="Z111" i="30"/>
  <c r="Y111" i="30"/>
  <c r="X111" i="30"/>
  <c r="W111" i="30"/>
  <c r="V111" i="30"/>
  <c r="U111" i="30"/>
  <c r="T111" i="30"/>
  <c r="S111" i="30"/>
  <c r="R111" i="30"/>
  <c r="Q111" i="30"/>
  <c r="P111" i="30"/>
  <c r="O111" i="30"/>
  <c r="N111" i="30"/>
  <c r="M111" i="30"/>
  <c r="L111" i="30"/>
  <c r="K111" i="30"/>
  <c r="J111" i="30"/>
  <c r="I111" i="30"/>
  <c r="H111" i="30"/>
  <c r="G111" i="30"/>
  <c r="F111" i="30"/>
  <c r="E111" i="30"/>
  <c r="AO111" i="30" s="1"/>
  <c r="D111" i="30"/>
  <c r="AJ110" i="30"/>
  <c r="AQ110" i="30" s="1"/>
  <c r="AR46" i="30" s="1"/>
  <c r="AI110" i="30"/>
  <c r="AH110" i="30"/>
  <c r="AG110" i="30"/>
  <c r="AF110" i="30"/>
  <c r="AE110" i="30"/>
  <c r="AD110" i="30"/>
  <c r="AC110" i="30"/>
  <c r="AB110" i="30"/>
  <c r="AL110" i="30" s="1"/>
  <c r="AA110" i="30"/>
  <c r="Z110" i="30"/>
  <c r="Y110" i="30"/>
  <c r="X110" i="30"/>
  <c r="W110" i="30"/>
  <c r="V110" i="30"/>
  <c r="U110" i="30"/>
  <c r="T110" i="30"/>
  <c r="AM110" i="30" s="1"/>
  <c r="S110" i="30"/>
  <c r="R110" i="30"/>
  <c r="Q110" i="30"/>
  <c r="P110" i="30"/>
  <c r="O110" i="30"/>
  <c r="N110" i="30"/>
  <c r="M110" i="30"/>
  <c r="L110" i="30"/>
  <c r="AN110" i="30" s="1"/>
  <c r="K110" i="30"/>
  <c r="J110" i="30"/>
  <c r="I110" i="30"/>
  <c r="H110" i="30"/>
  <c r="G110" i="30"/>
  <c r="F110" i="30"/>
  <c r="E110" i="30"/>
  <c r="D110" i="30"/>
  <c r="AO110" i="30" s="1"/>
  <c r="AJ109" i="30"/>
  <c r="AQ109" i="30" s="1"/>
  <c r="AI109" i="30"/>
  <c r="AH109" i="30"/>
  <c r="AG109" i="30"/>
  <c r="AF109" i="30"/>
  <c r="AE109" i="30"/>
  <c r="AD109" i="30"/>
  <c r="AC109" i="30"/>
  <c r="AB109" i="30"/>
  <c r="AL109" i="30" s="1"/>
  <c r="AA109" i="30"/>
  <c r="Z109" i="30"/>
  <c r="Y109" i="30"/>
  <c r="X109" i="30"/>
  <c r="W109" i="30"/>
  <c r="V109" i="30"/>
  <c r="U109" i="30"/>
  <c r="T109" i="30"/>
  <c r="AM109" i="30" s="1"/>
  <c r="S109" i="30"/>
  <c r="R109" i="30"/>
  <c r="Q109" i="30"/>
  <c r="P109" i="30"/>
  <c r="O109" i="30"/>
  <c r="AN109" i="30" s="1"/>
  <c r="N109" i="30"/>
  <c r="M109" i="30"/>
  <c r="L109" i="30"/>
  <c r="K109" i="30"/>
  <c r="J109" i="30"/>
  <c r="I109" i="30"/>
  <c r="H109" i="30"/>
  <c r="G109" i="30"/>
  <c r="F109" i="30"/>
  <c r="E109" i="30"/>
  <c r="D109" i="30"/>
  <c r="AO109" i="30" s="1"/>
  <c r="AJ108" i="30"/>
  <c r="AQ108" i="30" s="1"/>
  <c r="AI108" i="30"/>
  <c r="AH108" i="30"/>
  <c r="AG108" i="30"/>
  <c r="AF108" i="30"/>
  <c r="AE108" i="30"/>
  <c r="AD108" i="30"/>
  <c r="AC108" i="30"/>
  <c r="AB108" i="30"/>
  <c r="AA108" i="30"/>
  <c r="Z108" i="30"/>
  <c r="Y108" i="30"/>
  <c r="X108" i="30"/>
  <c r="W108" i="30"/>
  <c r="V108" i="30"/>
  <c r="AM108" i="30" s="1"/>
  <c r="U108" i="30"/>
  <c r="T108" i="30"/>
  <c r="S108" i="30"/>
  <c r="R108" i="30"/>
  <c r="Q108" i="30"/>
  <c r="P108" i="30"/>
  <c r="O108" i="30"/>
  <c r="N108" i="30"/>
  <c r="M108" i="30"/>
  <c r="L108" i="30"/>
  <c r="K108" i="30"/>
  <c r="J108" i="30"/>
  <c r="I108" i="30"/>
  <c r="H108" i="30"/>
  <c r="G108" i="30"/>
  <c r="F108" i="30"/>
  <c r="E108" i="30"/>
  <c r="D108" i="30"/>
  <c r="AQ107" i="30"/>
  <c r="AJ107" i="30"/>
  <c r="AI107" i="30"/>
  <c r="AH107" i="30"/>
  <c r="AG107" i="30"/>
  <c r="AF107" i="30"/>
  <c r="AE107" i="30"/>
  <c r="AD107" i="30"/>
  <c r="AC107" i="30"/>
  <c r="AB107" i="30"/>
  <c r="AA107" i="30"/>
  <c r="Z107" i="30"/>
  <c r="Y107" i="30"/>
  <c r="X107" i="30"/>
  <c r="W107" i="30"/>
  <c r="V107" i="30"/>
  <c r="U107" i="30"/>
  <c r="T107" i="30"/>
  <c r="S107" i="30"/>
  <c r="R107" i="30"/>
  <c r="Q107" i="30"/>
  <c r="P107" i="30"/>
  <c r="O107" i="30"/>
  <c r="N107" i="30"/>
  <c r="M107" i="30"/>
  <c r="L107" i="30"/>
  <c r="K107" i="30"/>
  <c r="J107" i="30"/>
  <c r="I107" i="30"/>
  <c r="H107" i="30"/>
  <c r="G107" i="30"/>
  <c r="F107" i="30"/>
  <c r="E107" i="30"/>
  <c r="D107" i="30"/>
  <c r="AO106" i="30"/>
  <c r="AJ106" i="30"/>
  <c r="AQ106" i="30" s="1"/>
  <c r="AI106" i="30"/>
  <c r="AH106" i="30"/>
  <c r="AG106" i="30"/>
  <c r="AF106" i="30"/>
  <c r="AE106" i="30"/>
  <c r="AD106" i="30"/>
  <c r="AC106" i="30"/>
  <c r="AB106" i="30"/>
  <c r="AL106" i="30" s="1"/>
  <c r="AA106" i="30"/>
  <c r="Z106" i="30"/>
  <c r="Y106" i="30"/>
  <c r="X106" i="30"/>
  <c r="W106" i="30"/>
  <c r="V106" i="30"/>
  <c r="U106" i="30"/>
  <c r="T106" i="30"/>
  <c r="AM106" i="30" s="1"/>
  <c r="S106" i="30"/>
  <c r="R106" i="30"/>
  <c r="Q106" i="30"/>
  <c r="P106" i="30"/>
  <c r="O106" i="30"/>
  <c r="N106" i="30"/>
  <c r="M106" i="30"/>
  <c r="L106" i="30"/>
  <c r="AN106" i="30" s="1"/>
  <c r="K106" i="30"/>
  <c r="J106" i="30"/>
  <c r="I106" i="30"/>
  <c r="H106" i="30"/>
  <c r="G106" i="30"/>
  <c r="F106" i="30"/>
  <c r="E106" i="30"/>
  <c r="D106" i="30"/>
  <c r="AQ105" i="30"/>
  <c r="AJ105" i="30"/>
  <c r="AI105" i="30"/>
  <c r="AH105" i="30"/>
  <c r="AG105" i="30"/>
  <c r="AF105" i="30"/>
  <c r="AE105" i="30"/>
  <c r="AD105" i="30"/>
  <c r="AC105" i="30"/>
  <c r="AB105" i="30"/>
  <c r="AA105" i="30"/>
  <c r="Z105" i="30"/>
  <c r="Y105" i="30"/>
  <c r="X105" i="30"/>
  <c r="W105" i="30"/>
  <c r="V105" i="30"/>
  <c r="AM105" i="30" s="1"/>
  <c r="U105" i="30"/>
  <c r="T105" i="30"/>
  <c r="S105" i="30"/>
  <c r="R105" i="30"/>
  <c r="Q105" i="30"/>
  <c r="P105" i="30"/>
  <c r="O105" i="30"/>
  <c r="AN105" i="30" s="1"/>
  <c r="N105" i="30"/>
  <c r="M105" i="30"/>
  <c r="L105" i="30"/>
  <c r="K105" i="30"/>
  <c r="J105" i="30"/>
  <c r="I105" i="30"/>
  <c r="H105" i="30"/>
  <c r="G105" i="30"/>
  <c r="F105" i="30"/>
  <c r="E105" i="30"/>
  <c r="D105" i="30"/>
  <c r="AQ104" i="30"/>
  <c r="AM104" i="30"/>
  <c r="AJ104" i="30"/>
  <c r="AI104" i="30"/>
  <c r="AH104" i="30"/>
  <c r="AG104" i="30"/>
  <c r="AF104" i="30"/>
  <c r="AE104" i="30"/>
  <c r="AD104" i="30"/>
  <c r="AC104" i="30"/>
  <c r="AL104" i="30" s="1"/>
  <c r="AB104" i="30"/>
  <c r="AA104" i="30"/>
  <c r="Z104" i="30"/>
  <c r="Y104" i="30"/>
  <c r="X104" i="30"/>
  <c r="W104" i="30"/>
  <c r="V104" i="30"/>
  <c r="U104" i="30"/>
  <c r="T104" i="30"/>
  <c r="S104" i="30"/>
  <c r="R104" i="30"/>
  <c r="Q104" i="30"/>
  <c r="P104" i="30"/>
  <c r="O104" i="30"/>
  <c r="N104" i="30"/>
  <c r="M104" i="30"/>
  <c r="L104" i="30"/>
  <c r="AN104" i="30" s="1"/>
  <c r="K104" i="30"/>
  <c r="J104" i="30"/>
  <c r="I104" i="30"/>
  <c r="H104" i="30"/>
  <c r="G104" i="30"/>
  <c r="F104" i="30"/>
  <c r="E104" i="30"/>
  <c r="AO104" i="30" s="1"/>
  <c r="D104" i="30"/>
  <c r="AQ103" i="30"/>
  <c r="AJ103" i="30"/>
  <c r="AI103" i="30"/>
  <c r="AH103" i="30"/>
  <c r="AG103" i="30"/>
  <c r="AF103" i="30"/>
  <c r="AE103" i="30"/>
  <c r="AD103" i="30"/>
  <c r="AC103" i="30"/>
  <c r="AL103" i="30" s="1"/>
  <c r="AB103" i="30"/>
  <c r="AA103" i="30"/>
  <c r="Z103" i="30"/>
  <c r="Y103" i="30"/>
  <c r="X103" i="30"/>
  <c r="W103" i="30"/>
  <c r="V103" i="30"/>
  <c r="U103" i="30"/>
  <c r="T103" i="30"/>
  <c r="AM103" i="30" s="1"/>
  <c r="S103" i="30"/>
  <c r="R103" i="30"/>
  <c r="Q103" i="30"/>
  <c r="P103" i="30"/>
  <c r="O103" i="30"/>
  <c r="N103" i="30"/>
  <c r="M103" i="30"/>
  <c r="L103" i="30"/>
  <c r="AN103" i="30" s="1"/>
  <c r="K103" i="30"/>
  <c r="J103" i="30"/>
  <c r="I103" i="30"/>
  <c r="H103" i="30"/>
  <c r="G103" i="30"/>
  <c r="F103" i="30"/>
  <c r="E103" i="30"/>
  <c r="D103" i="30"/>
  <c r="AO103" i="30" s="1"/>
  <c r="AJ102" i="30"/>
  <c r="AI102" i="30"/>
  <c r="AH102" i="30"/>
  <c r="AG102" i="30"/>
  <c r="AF102" i="30"/>
  <c r="AE102" i="30"/>
  <c r="AD102" i="30"/>
  <c r="AC102" i="30"/>
  <c r="AB102" i="30"/>
  <c r="AL102" i="30" s="1"/>
  <c r="AA102" i="30"/>
  <c r="Z102" i="30"/>
  <c r="Y102" i="30"/>
  <c r="X102" i="30"/>
  <c r="W102" i="30"/>
  <c r="V102" i="30"/>
  <c r="U102" i="30"/>
  <c r="T102" i="30"/>
  <c r="AM102" i="30" s="1"/>
  <c r="S102" i="30"/>
  <c r="R102" i="30"/>
  <c r="Q102" i="30"/>
  <c r="P102" i="30"/>
  <c r="O102" i="30"/>
  <c r="N102" i="30"/>
  <c r="M102" i="30"/>
  <c r="L102" i="30"/>
  <c r="AN102" i="30" s="1"/>
  <c r="K102" i="30"/>
  <c r="J102" i="30"/>
  <c r="I102" i="30"/>
  <c r="H102" i="30"/>
  <c r="G102" i="30"/>
  <c r="F102" i="30"/>
  <c r="E102" i="30"/>
  <c r="D102" i="30"/>
  <c r="AO102" i="30" s="1"/>
  <c r="AJ101" i="30"/>
  <c r="AI101" i="30"/>
  <c r="AH101" i="30"/>
  <c r="AG101" i="30"/>
  <c r="AF101" i="30"/>
  <c r="AE101" i="30"/>
  <c r="AD101" i="30"/>
  <c r="AC101" i="30"/>
  <c r="AB101" i="30"/>
  <c r="AL101" i="30" s="1"/>
  <c r="AA101" i="30"/>
  <c r="Z101" i="30"/>
  <c r="Y101" i="30"/>
  <c r="X101" i="30"/>
  <c r="W101" i="30"/>
  <c r="V101" i="30"/>
  <c r="U101" i="30"/>
  <c r="T101" i="30"/>
  <c r="AM101" i="30" s="1"/>
  <c r="S101" i="30"/>
  <c r="R101" i="30"/>
  <c r="Q101" i="30"/>
  <c r="P101" i="30"/>
  <c r="O101" i="30"/>
  <c r="AN101" i="30" s="1"/>
  <c r="N101" i="30"/>
  <c r="M101" i="30"/>
  <c r="L101" i="30"/>
  <c r="K101" i="30"/>
  <c r="J101" i="30"/>
  <c r="I101" i="30"/>
  <c r="H101" i="30"/>
  <c r="G101" i="30"/>
  <c r="F101" i="30"/>
  <c r="E101" i="30"/>
  <c r="D101" i="30"/>
  <c r="AO101" i="30" s="1"/>
  <c r="AJ100" i="30"/>
  <c r="AI100" i="30"/>
  <c r="AH100" i="30"/>
  <c r="AG100" i="30"/>
  <c r="AF100" i="30"/>
  <c r="AE100" i="30"/>
  <c r="AD100" i="30"/>
  <c r="AC100" i="30"/>
  <c r="AB100" i="30"/>
  <c r="AA100" i="30"/>
  <c r="Z100" i="30"/>
  <c r="Y100" i="30"/>
  <c r="X100" i="30"/>
  <c r="W100" i="30"/>
  <c r="V100" i="30"/>
  <c r="AM100" i="30" s="1"/>
  <c r="U100" i="30"/>
  <c r="T100" i="30"/>
  <c r="S100" i="30"/>
  <c r="R100" i="30"/>
  <c r="Q100" i="30"/>
  <c r="P100" i="30"/>
  <c r="O100" i="30"/>
  <c r="N100" i="30"/>
  <c r="M100" i="30"/>
  <c r="L100" i="30"/>
  <c r="K100" i="30"/>
  <c r="J100" i="30"/>
  <c r="I100" i="30"/>
  <c r="H100" i="30"/>
  <c r="G100" i="30"/>
  <c r="F100" i="30"/>
  <c r="E100" i="30"/>
  <c r="D100" i="30"/>
  <c r="AJ99" i="30"/>
  <c r="AI99" i="30"/>
  <c r="AH99" i="30"/>
  <c r="AG99" i="30"/>
  <c r="AF99" i="30"/>
  <c r="AE99" i="30"/>
  <c r="AD99" i="30"/>
  <c r="AC99" i="30"/>
  <c r="AB99" i="30"/>
  <c r="AA99" i="30"/>
  <c r="Z99" i="30"/>
  <c r="Y99" i="30"/>
  <c r="X99" i="30"/>
  <c r="W99" i="30"/>
  <c r="V99" i="30"/>
  <c r="U99" i="30"/>
  <c r="T99" i="30"/>
  <c r="S99" i="30"/>
  <c r="R99" i="30"/>
  <c r="Q99" i="30"/>
  <c r="P99" i="30"/>
  <c r="O99" i="30"/>
  <c r="N99" i="30"/>
  <c r="M99" i="30"/>
  <c r="L99" i="30"/>
  <c r="K99" i="30"/>
  <c r="J99" i="30"/>
  <c r="I99" i="30"/>
  <c r="H99" i="30"/>
  <c r="G99" i="30"/>
  <c r="F99" i="30"/>
  <c r="E99" i="30"/>
  <c r="D99" i="30"/>
  <c r="AO98" i="30"/>
  <c r="AJ98" i="30"/>
  <c r="AI98" i="30"/>
  <c r="AH98" i="30"/>
  <c r="AG98" i="30"/>
  <c r="AF98" i="30"/>
  <c r="AE98" i="30"/>
  <c r="AD98" i="30"/>
  <c r="AC98" i="30"/>
  <c r="AB98" i="30"/>
  <c r="AL98" i="30" s="1"/>
  <c r="AA98" i="30"/>
  <c r="Z98" i="30"/>
  <c r="Y98" i="30"/>
  <c r="X98" i="30"/>
  <c r="W98" i="30"/>
  <c r="V98" i="30"/>
  <c r="U98" i="30"/>
  <c r="T98" i="30"/>
  <c r="AM98" i="30" s="1"/>
  <c r="S98" i="30"/>
  <c r="R98" i="30"/>
  <c r="Q98" i="30"/>
  <c r="P98" i="30"/>
  <c r="O98" i="30"/>
  <c r="N98" i="30"/>
  <c r="M98" i="30"/>
  <c r="L98" i="30"/>
  <c r="AN98" i="30" s="1"/>
  <c r="K98" i="30"/>
  <c r="J98" i="30"/>
  <c r="I98" i="30"/>
  <c r="H98" i="30"/>
  <c r="G98" i="30"/>
  <c r="F98" i="30"/>
  <c r="E98" i="30"/>
  <c r="D98" i="30"/>
  <c r="AN97" i="30"/>
  <c r="AJ97" i="30"/>
  <c r="AI97" i="30"/>
  <c r="AH97" i="30"/>
  <c r="AG97" i="30"/>
  <c r="AF97" i="30"/>
  <c r="AE97" i="30"/>
  <c r="AD97" i="30"/>
  <c r="AC97" i="30"/>
  <c r="AB97" i="30"/>
  <c r="AA97" i="30"/>
  <c r="Z97" i="30"/>
  <c r="Y97" i="30"/>
  <c r="X97" i="30"/>
  <c r="W97" i="30"/>
  <c r="V97" i="30"/>
  <c r="AM97" i="30" s="1"/>
  <c r="U97" i="30"/>
  <c r="T97" i="30"/>
  <c r="S97" i="30"/>
  <c r="R97" i="30"/>
  <c r="Q97" i="30"/>
  <c r="P97" i="30"/>
  <c r="O97" i="30"/>
  <c r="N97" i="30"/>
  <c r="M97" i="30"/>
  <c r="L97" i="30"/>
  <c r="K97" i="30"/>
  <c r="J97" i="30"/>
  <c r="I97" i="30"/>
  <c r="H97" i="30"/>
  <c r="G97" i="30"/>
  <c r="F97" i="30"/>
  <c r="AO97" i="30" s="1"/>
  <c r="E97" i="30"/>
  <c r="D97" i="30"/>
  <c r="AJ96" i="30"/>
  <c r="AI96" i="30"/>
  <c r="AH96" i="30"/>
  <c r="AG96" i="30"/>
  <c r="AF96" i="30"/>
  <c r="AE96" i="30"/>
  <c r="AD96" i="30"/>
  <c r="AC96" i="30"/>
  <c r="AB96" i="30"/>
  <c r="AA96" i="30"/>
  <c r="Z96" i="30"/>
  <c r="Y96" i="30"/>
  <c r="X96" i="30"/>
  <c r="W96" i="30"/>
  <c r="V96" i="30"/>
  <c r="AM96" i="30" s="1"/>
  <c r="U96" i="30"/>
  <c r="T96" i="30"/>
  <c r="S96" i="30"/>
  <c r="R96" i="30"/>
  <c r="Q96" i="30"/>
  <c r="P96" i="30"/>
  <c r="O96" i="30"/>
  <c r="N96" i="30"/>
  <c r="M96" i="30"/>
  <c r="L96" i="30"/>
  <c r="K96" i="30"/>
  <c r="J96" i="30"/>
  <c r="I96" i="30"/>
  <c r="H96" i="30"/>
  <c r="G96" i="30"/>
  <c r="F96" i="30"/>
  <c r="E96" i="30"/>
  <c r="D96" i="30"/>
  <c r="AJ95" i="30"/>
  <c r="AI95" i="30"/>
  <c r="AH95" i="30"/>
  <c r="AG95" i="30"/>
  <c r="AF95" i="30"/>
  <c r="AE95" i="30"/>
  <c r="AD95" i="30"/>
  <c r="AC95" i="30"/>
  <c r="AL95" i="30" s="1"/>
  <c r="AB95" i="30"/>
  <c r="AA95" i="30"/>
  <c r="Z95" i="30"/>
  <c r="Y95" i="30"/>
  <c r="X95" i="30"/>
  <c r="W95" i="30"/>
  <c r="V95" i="30"/>
  <c r="U95" i="30"/>
  <c r="T95" i="30"/>
  <c r="S95" i="30"/>
  <c r="R95" i="30"/>
  <c r="Q95" i="30"/>
  <c r="P95" i="30"/>
  <c r="O95" i="30"/>
  <c r="N95" i="30"/>
  <c r="M95" i="30"/>
  <c r="L95" i="30"/>
  <c r="K95" i="30"/>
  <c r="J95" i="30"/>
  <c r="I95" i="30"/>
  <c r="H95" i="30"/>
  <c r="G95" i="30"/>
  <c r="F95" i="30"/>
  <c r="E95" i="30"/>
  <c r="D95" i="30"/>
  <c r="AJ94" i="30"/>
  <c r="AI94" i="30"/>
  <c r="AH94" i="30"/>
  <c r="AG94" i="30"/>
  <c r="AF94" i="30"/>
  <c r="AE94" i="30"/>
  <c r="AD94" i="30"/>
  <c r="AC94" i="30"/>
  <c r="AB94" i="30"/>
  <c r="AL94" i="30" s="1"/>
  <c r="AA94" i="30"/>
  <c r="Z94" i="30"/>
  <c r="Y94" i="30"/>
  <c r="X94" i="30"/>
  <c r="W94" i="30"/>
  <c r="V94" i="30"/>
  <c r="U94" i="30"/>
  <c r="T94" i="30"/>
  <c r="AM94" i="30" s="1"/>
  <c r="S94" i="30"/>
  <c r="R94" i="30"/>
  <c r="Q94" i="30"/>
  <c r="P94" i="30"/>
  <c r="O94" i="30"/>
  <c r="N94" i="30"/>
  <c r="M94" i="30"/>
  <c r="L94" i="30"/>
  <c r="AN94" i="30" s="1"/>
  <c r="K94" i="30"/>
  <c r="J94" i="30"/>
  <c r="I94" i="30"/>
  <c r="H94" i="30"/>
  <c r="G94" i="30"/>
  <c r="F94" i="30"/>
  <c r="E94" i="30"/>
  <c r="D94" i="30"/>
  <c r="AO94" i="30" s="1"/>
  <c r="AN93" i="30"/>
  <c r="AJ93" i="30"/>
  <c r="AI93" i="30"/>
  <c r="AH93" i="30"/>
  <c r="AG93" i="30"/>
  <c r="AF93" i="30"/>
  <c r="AE93" i="30"/>
  <c r="AD93" i="30"/>
  <c r="AC93" i="30"/>
  <c r="AL93" i="30" s="1"/>
  <c r="AB93" i="30"/>
  <c r="AA93" i="30"/>
  <c r="Z93" i="30"/>
  <c r="Y93" i="30"/>
  <c r="X93" i="30"/>
  <c r="W93" i="30"/>
  <c r="V93" i="30"/>
  <c r="U93" i="30"/>
  <c r="T93" i="30"/>
  <c r="AM93" i="30" s="1"/>
  <c r="S93" i="30"/>
  <c r="R93" i="30"/>
  <c r="Q93" i="30"/>
  <c r="P93" i="30"/>
  <c r="O93" i="30"/>
  <c r="N93" i="30"/>
  <c r="M93" i="30"/>
  <c r="L93" i="30"/>
  <c r="K93" i="30"/>
  <c r="J93" i="30"/>
  <c r="I93" i="30"/>
  <c r="H93" i="30"/>
  <c r="G93" i="30"/>
  <c r="F93" i="30"/>
  <c r="E93" i="30"/>
  <c r="D93" i="30"/>
  <c r="AO93" i="30" s="1"/>
  <c r="AJ92" i="30"/>
  <c r="AI92" i="30"/>
  <c r="AH92" i="30"/>
  <c r="AG92" i="30"/>
  <c r="AF92" i="30"/>
  <c r="AE92" i="30"/>
  <c r="AD92" i="30"/>
  <c r="AC92" i="30"/>
  <c r="AB92" i="30"/>
  <c r="AA92" i="30"/>
  <c r="Z92" i="30"/>
  <c r="AM92" i="30" s="1"/>
  <c r="Y92" i="30"/>
  <c r="X92" i="30"/>
  <c r="W92" i="30"/>
  <c r="V92" i="30"/>
  <c r="U92" i="30"/>
  <c r="T92" i="30"/>
  <c r="S92" i="30"/>
  <c r="R92" i="30"/>
  <c r="Q92" i="30"/>
  <c r="P92" i="30"/>
  <c r="O92" i="30"/>
  <c r="N92" i="30"/>
  <c r="M92" i="30"/>
  <c r="L92" i="30"/>
  <c r="K92" i="30"/>
  <c r="J92" i="30"/>
  <c r="I92" i="30"/>
  <c r="H92" i="30"/>
  <c r="G92" i="30"/>
  <c r="F92" i="30"/>
  <c r="E92" i="30"/>
  <c r="D92" i="30"/>
  <c r="AJ91" i="30"/>
  <c r="AI91" i="30"/>
  <c r="AH91" i="30"/>
  <c r="AG91" i="30"/>
  <c r="AF91" i="30"/>
  <c r="AE91" i="30"/>
  <c r="AD91" i="30"/>
  <c r="AC91" i="30"/>
  <c r="AL91" i="30" s="1"/>
  <c r="AB91" i="30"/>
  <c r="AA91" i="30"/>
  <c r="Z91" i="30"/>
  <c r="Y91" i="30"/>
  <c r="X91" i="30"/>
  <c r="W91" i="30"/>
  <c r="V91" i="30"/>
  <c r="U91" i="30"/>
  <c r="T91" i="30"/>
  <c r="S91" i="30"/>
  <c r="R91" i="30"/>
  <c r="Q91" i="30"/>
  <c r="P91" i="30"/>
  <c r="O91" i="30"/>
  <c r="N91" i="30"/>
  <c r="M91" i="30"/>
  <c r="L91" i="30"/>
  <c r="K91" i="30"/>
  <c r="J91" i="30"/>
  <c r="I91" i="30"/>
  <c r="H91" i="30"/>
  <c r="G91" i="30"/>
  <c r="F91" i="30"/>
  <c r="E91" i="30"/>
  <c r="D91" i="30"/>
  <c r="AJ90" i="30"/>
  <c r="AI90" i="30"/>
  <c r="AH90" i="30"/>
  <c r="AG90" i="30"/>
  <c r="AF90" i="30"/>
  <c r="AE90" i="30"/>
  <c r="AD90" i="30"/>
  <c r="AC90" i="30"/>
  <c r="AB90" i="30"/>
  <c r="AL90" i="30" s="1"/>
  <c r="AA90" i="30"/>
  <c r="Z90" i="30"/>
  <c r="Y90" i="30"/>
  <c r="X90" i="30"/>
  <c r="W90" i="30"/>
  <c r="V90" i="30"/>
  <c r="U90" i="30"/>
  <c r="T90" i="30"/>
  <c r="AM90" i="30" s="1"/>
  <c r="S90" i="30"/>
  <c r="R90" i="30"/>
  <c r="Q90" i="30"/>
  <c r="P90" i="30"/>
  <c r="O90" i="30"/>
  <c r="N90" i="30"/>
  <c r="M90" i="30"/>
  <c r="L90" i="30"/>
  <c r="AN90" i="30" s="1"/>
  <c r="K90" i="30"/>
  <c r="J90" i="30"/>
  <c r="I90" i="30"/>
  <c r="H90" i="30"/>
  <c r="G90" i="30"/>
  <c r="F90" i="30"/>
  <c r="E90" i="30"/>
  <c r="D90" i="30"/>
  <c r="AO90" i="30" s="1"/>
  <c r="AJ89" i="30"/>
  <c r="AI89" i="30"/>
  <c r="AH89" i="30"/>
  <c r="AG89" i="30"/>
  <c r="AF89" i="30"/>
  <c r="AE89" i="30"/>
  <c r="AD89" i="30"/>
  <c r="AC89" i="30"/>
  <c r="AB89" i="30"/>
  <c r="AA89" i="30"/>
  <c r="Z89" i="30"/>
  <c r="Y89" i="30"/>
  <c r="X89" i="30"/>
  <c r="W89" i="30"/>
  <c r="V89" i="30"/>
  <c r="U89" i="30"/>
  <c r="T89" i="30"/>
  <c r="S89" i="30"/>
  <c r="R89" i="30"/>
  <c r="Q89" i="30"/>
  <c r="P89" i="30"/>
  <c r="O89" i="30"/>
  <c r="N89" i="30"/>
  <c r="M89" i="30"/>
  <c r="L89" i="30"/>
  <c r="K89" i="30"/>
  <c r="J89" i="30"/>
  <c r="I89" i="30"/>
  <c r="H89" i="30"/>
  <c r="G89" i="30"/>
  <c r="F89" i="30"/>
  <c r="E89" i="30"/>
  <c r="D89" i="30"/>
  <c r="C89" i="30"/>
  <c r="AJ88" i="30"/>
  <c r="AI88" i="30"/>
  <c r="AH88" i="30"/>
  <c r="AG88" i="30"/>
  <c r="AF88" i="30"/>
  <c r="AE88" i="30"/>
  <c r="AD88" i="30"/>
  <c r="AC88" i="30"/>
  <c r="AB88" i="30"/>
  <c r="AA88" i="30"/>
  <c r="Z88" i="30"/>
  <c r="Y88" i="30"/>
  <c r="X88" i="30"/>
  <c r="W88" i="30"/>
  <c r="V88" i="30"/>
  <c r="AM88" i="30" s="1"/>
  <c r="U88" i="30"/>
  <c r="T88" i="30"/>
  <c r="S88" i="30"/>
  <c r="R88" i="30"/>
  <c r="Q88" i="30"/>
  <c r="P88" i="30"/>
  <c r="O88" i="30"/>
  <c r="N88" i="30"/>
  <c r="M88" i="30"/>
  <c r="L88" i="30"/>
  <c r="K88" i="30"/>
  <c r="J88" i="30"/>
  <c r="I88" i="30"/>
  <c r="H88" i="30"/>
  <c r="G88" i="30"/>
  <c r="F88" i="30"/>
  <c r="E88" i="30"/>
  <c r="D88" i="30"/>
  <c r="AJ87" i="30"/>
  <c r="AI87" i="30"/>
  <c r="AH87" i="30"/>
  <c r="AG87" i="30"/>
  <c r="AF87" i="30"/>
  <c r="AE87" i="30"/>
  <c r="AD87" i="30"/>
  <c r="AC87" i="30"/>
  <c r="AL87" i="30" s="1"/>
  <c r="AB87" i="30"/>
  <c r="AA87" i="30"/>
  <c r="Z87" i="30"/>
  <c r="Y87" i="30"/>
  <c r="X87" i="30"/>
  <c r="W87" i="30"/>
  <c r="V87" i="30"/>
  <c r="U87" i="30"/>
  <c r="T87" i="30"/>
  <c r="S87" i="30"/>
  <c r="R87" i="30"/>
  <c r="Q87" i="30"/>
  <c r="P87" i="30"/>
  <c r="O87" i="30"/>
  <c r="N87" i="30"/>
  <c r="M87" i="30"/>
  <c r="AN87" i="30" s="1"/>
  <c r="L87" i="30"/>
  <c r="K87" i="30"/>
  <c r="J87" i="30"/>
  <c r="I87" i="30"/>
  <c r="H87" i="30"/>
  <c r="G87" i="30"/>
  <c r="F87" i="30"/>
  <c r="E87" i="30"/>
  <c r="D87" i="30"/>
  <c r="AJ86" i="30"/>
  <c r="AI86" i="30"/>
  <c r="AH86" i="30"/>
  <c r="AG86" i="30"/>
  <c r="AF86" i="30"/>
  <c r="AL86" i="30" s="1"/>
  <c r="AE86" i="30"/>
  <c r="AD86" i="30"/>
  <c r="AC86" i="30"/>
  <c r="AB86" i="30"/>
  <c r="AA86" i="30"/>
  <c r="Z86" i="30"/>
  <c r="Y86" i="30"/>
  <c r="X86" i="30"/>
  <c r="W86" i="30"/>
  <c r="V86" i="30"/>
  <c r="U86" i="30"/>
  <c r="AM86" i="30" s="1"/>
  <c r="T86" i="30"/>
  <c r="S86" i="30"/>
  <c r="R86" i="30"/>
  <c r="Q86" i="30"/>
  <c r="P86" i="30"/>
  <c r="O86" i="30"/>
  <c r="N86" i="30"/>
  <c r="M86" i="30"/>
  <c r="AN86" i="30" s="1"/>
  <c r="L86" i="30"/>
  <c r="K86" i="30"/>
  <c r="J86" i="30"/>
  <c r="I86" i="30"/>
  <c r="H86" i="30"/>
  <c r="AO86" i="30" s="1"/>
  <c r="G86" i="30"/>
  <c r="F86" i="30"/>
  <c r="E86" i="30"/>
  <c r="D86" i="30"/>
  <c r="AJ85" i="30"/>
  <c r="AI85" i="30"/>
  <c r="AH85" i="30"/>
  <c r="AG85" i="30"/>
  <c r="AF85" i="30"/>
  <c r="AE85" i="30"/>
  <c r="AD85" i="30"/>
  <c r="AC85" i="30"/>
  <c r="AL85" i="30" s="1"/>
  <c r="AB85" i="30"/>
  <c r="AA85" i="30"/>
  <c r="Z85" i="30"/>
  <c r="Y85" i="30"/>
  <c r="X85" i="30"/>
  <c r="W85" i="30"/>
  <c r="V85" i="30"/>
  <c r="AM85" i="30" s="1"/>
  <c r="U85" i="30"/>
  <c r="T85" i="30"/>
  <c r="S85" i="30"/>
  <c r="R85" i="30"/>
  <c r="Q85" i="30"/>
  <c r="P85" i="30"/>
  <c r="O85" i="30"/>
  <c r="N85" i="30"/>
  <c r="AN85" i="30" s="1"/>
  <c r="M85" i="30"/>
  <c r="L85" i="30"/>
  <c r="K85" i="30"/>
  <c r="J85" i="30"/>
  <c r="I85" i="30"/>
  <c r="H85" i="30"/>
  <c r="G85" i="30"/>
  <c r="F85" i="30"/>
  <c r="AO85" i="30" s="1"/>
  <c r="E85" i="30"/>
  <c r="D85" i="30"/>
  <c r="C85" i="30"/>
  <c r="AJ84" i="30"/>
  <c r="AI84" i="30"/>
  <c r="AH84" i="30"/>
  <c r="AG84" i="30"/>
  <c r="AF84" i="30"/>
  <c r="AE84" i="30"/>
  <c r="AD84" i="30"/>
  <c r="AC84" i="30"/>
  <c r="AB84" i="30"/>
  <c r="AL84" i="30" s="1"/>
  <c r="AA84" i="30"/>
  <c r="Z84" i="30"/>
  <c r="Y84" i="30"/>
  <c r="X84" i="30"/>
  <c r="W84" i="30"/>
  <c r="V84" i="30"/>
  <c r="U84" i="30"/>
  <c r="T84" i="30"/>
  <c r="AM84" i="30" s="1"/>
  <c r="S84" i="30"/>
  <c r="R84" i="30"/>
  <c r="Q84" i="30"/>
  <c r="P84" i="30"/>
  <c r="O84" i="30"/>
  <c r="N84" i="30"/>
  <c r="M84" i="30"/>
  <c r="L84" i="30"/>
  <c r="AN84" i="30" s="1"/>
  <c r="K84" i="30"/>
  <c r="J84" i="30"/>
  <c r="I84" i="30"/>
  <c r="H84" i="30"/>
  <c r="G84" i="30"/>
  <c r="F84" i="30"/>
  <c r="E84" i="30"/>
  <c r="D84" i="30"/>
  <c r="AO84" i="30" s="1"/>
  <c r="AJ83" i="30"/>
  <c r="AI83" i="30"/>
  <c r="AH83" i="30"/>
  <c r="AG83" i="30"/>
  <c r="AF83" i="30"/>
  <c r="AE83" i="30"/>
  <c r="AD83" i="30"/>
  <c r="AC83" i="30"/>
  <c r="AB83" i="30"/>
  <c r="AL83" i="30" s="1"/>
  <c r="AA83" i="30"/>
  <c r="Z83" i="30"/>
  <c r="Y83" i="30"/>
  <c r="X83" i="30"/>
  <c r="W83" i="30"/>
  <c r="V83" i="30"/>
  <c r="U83" i="30"/>
  <c r="T83" i="30"/>
  <c r="AM83" i="30" s="1"/>
  <c r="S83" i="30"/>
  <c r="R83" i="30"/>
  <c r="Q83" i="30"/>
  <c r="P83" i="30"/>
  <c r="O83" i="30"/>
  <c r="N83" i="30"/>
  <c r="M83" i="30"/>
  <c r="L83" i="30"/>
  <c r="K83" i="30"/>
  <c r="J83" i="30"/>
  <c r="AO83" i="30" s="1"/>
  <c r="I83" i="30"/>
  <c r="H83" i="30"/>
  <c r="G83" i="30"/>
  <c r="F83" i="30"/>
  <c r="E83" i="30"/>
  <c r="D83" i="30"/>
  <c r="AJ82" i="30"/>
  <c r="AI82" i="30"/>
  <c r="AH82" i="30"/>
  <c r="AG82" i="30"/>
  <c r="AF82" i="30"/>
  <c r="AE82" i="30"/>
  <c r="AD82" i="30"/>
  <c r="AC82" i="30"/>
  <c r="AL82" i="30" s="1"/>
  <c r="AB82" i="30"/>
  <c r="AA82" i="30"/>
  <c r="Z82" i="30"/>
  <c r="Y82" i="30"/>
  <c r="X82" i="30"/>
  <c r="W82" i="30"/>
  <c r="V82" i="30"/>
  <c r="U82" i="30"/>
  <c r="T82" i="30"/>
  <c r="S82" i="30"/>
  <c r="R82" i="30"/>
  <c r="Q82" i="30"/>
  <c r="P82" i="30"/>
  <c r="O82" i="30"/>
  <c r="N82" i="30"/>
  <c r="M82" i="30"/>
  <c r="AN82" i="30" s="1"/>
  <c r="L82" i="30"/>
  <c r="K82" i="30"/>
  <c r="J82" i="30"/>
  <c r="I82" i="30"/>
  <c r="H82" i="30"/>
  <c r="G82" i="30"/>
  <c r="F82" i="30"/>
  <c r="E82" i="30"/>
  <c r="AO82" i="30" s="1"/>
  <c r="D82" i="30"/>
  <c r="AJ81" i="30"/>
  <c r="AI81" i="30"/>
  <c r="AH81" i="30"/>
  <c r="AG81" i="30"/>
  <c r="AF81" i="30"/>
  <c r="AE81" i="30"/>
  <c r="AD81" i="30"/>
  <c r="AC81" i="30"/>
  <c r="AB81" i="30"/>
  <c r="AA81" i="30"/>
  <c r="Z81" i="30"/>
  <c r="Y81" i="30"/>
  <c r="X81" i="30"/>
  <c r="W81" i="30"/>
  <c r="V81" i="30"/>
  <c r="AM81" i="30" s="1"/>
  <c r="U81" i="30"/>
  <c r="T81" i="30"/>
  <c r="S81" i="30"/>
  <c r="R81" i="30"/>
  <c r="Q81" i="30"/>
  <c r="P81" i="30"/>
  <c r="O81" i="30"/>
  <c r="N81" i="30"/>
  <c r="AN81" i="30" s="1"/>
  <c r="M81" i="30"/>
  <c r="L81" i="30"/>
  <c r="K81" i="30"/>
  <c r="J81" i="30"/>
  <c r="I81" i="30"/>
  <c r="H81" i="30"/>
  <c r="G81" i="30"/>
  <c r="F81" i="30"/>
  <c r="AO81" i="30" s="1"/>
  <c r="E81" i="30"/>
  <c r="D81" i="30"/>
  <c r="AJ80" i="30"/>
  <c r="AI80" i="30"/>
  <c r="AH80" i="30"/>
  <c r="AG80" i="30"/>
  <c r="AF80" i="30"/>
  <c r="AE80" i="30"/>
  <c r="AD80" i="30"/>
  <c r="AC80" i="30"/>
  <c r="AL80" i="30" s="1"/>
  <c r="AB80" i="30"/>
  <c r="AA80" i="30"/>
  <c r="Z80" i="30"/>
  <c r="Y80" i="30"/>
  <c r="X80" i="30"/>
  <c r="W80" i="30"/>
  <c r="V80" i="30"/>
  <c r="U80" i="30"/>
  <c r="AM80" i="30" s="1"/>
  <c r="T80" i="30"/>
  <c r="S80" i="30"/>
  <c r="R80" i="30"/>
  <c r="Q80" i="30"/>
  <c r="P80" i="30"/>
  <c r="O80" i="30"/>
  <c r="N80" i="30"/>
  <c r="M80" i="30"/>
  <c r="AN80" i="30" s="1"/>
  <c r="L80" i="30"/>
  <c r="K80" i="30"/>
  <c r="J80" i="30"/>
  <c r="I80" i="30"/>
  <c r="H80" i="30"/>
  <c r="G80" i="30"/>
  <c r="F80" i="30"/>
  <c r="E80" i="30"/>
  <c r="AO80" i="30" s="1"/>
  <c r="D80" i="30"/>
  <c r="AJ79" i="30"/>
  <c r="AI79" i="30"/>
  <c r="AH79" i="30"/>
  <c r="AG79" i="30"/>
  <c r="AF79" i="30"/>
  <c r="AE79" i="30"/>
  <c r="AD79" i="30"/>
  <c r="AC79" i="30"/>
  <c r="AB79" i="30"/>
  <c r="AL79" i="30" s="1"/>
  <c r="AA79" i="30"/>
  <c r="Z79" i="30"/>
  <c r="Y79" i="30"/>
  <c r="X79" i="30"/>
  <c r="W79" i="30"/>
  <c r="V79" i="30"/>
  <c r="U79" i="30"/>
  <c r="T79" i="30"/>
  <c r="AM79" i="30" s="1"/>
  <c r="S79" i="30"/>
  <c r="R79" i="30"/>
  <c r="Q79" i="30"/>
  <c r="P79" i="30"/>
  <c r="O79" i="30"/>
  <c r="N79" i="30"/>
  <c r="M79" i="30"/>
  <c r="L79" i="30"/>
  <c r="AN79" i="30" s="1"/>
  <c r="K79" i="30"/>
  <c r="J79" i="30"/>
  <c r="I79" i="30"/>
  <c r="H79" i="30"/>
  <c r="G79" i="30"/>
  <c r="F79" i="30"/>
  <c r="E79" i="30"/>
  <c r="D79" i="30"/>
  <c r="AO79" i="30" s="1"/>
  <c r="AJ78" i="30"/>
  <c r="AI78" i="30"/>
  <c r="AH78" i="30"/>
  <c r="AG78" i="30"/>
  <c r="AF78" i="30"/>
  <c r="AE78" i="30"/>
  <c r="AD78" i="30"/>
  <c r="AC78" i="30"/>
  <c r="AB78" i="30"/>
  <c r="AL78" i="30" s="1"/>
  <c r="AA78" i="30"/>
  <c r="Z78" i="30"/>
  <c r="Y78" i="30"/>
  <c r="X78" i="30"/>
  <c r="W78" i="30"/>
  <c r="V78" i="30"/>
  <c r="U78" i="30"/>
  <c r="T78" i="30"/>
  <c r="AM78" i="30" s="1"/>
  <c r="S78" i="30"/>
  <c r="R78" i="30"/>
  <c r="Q78" i="30"/>
  <c r="P78" i="30"/>
  <c r="O78" i="30"/>
  <c r="AN78" i="30" s="1"/>
  <c r="N78" i="30"/>
  <c r="M78" i="30"/>
  <c r="L78" i="30"/>
  <c r="K78" i="30"/>
  <c r="J78" i="30"/>
  <c r="I78" i="30"/>
  <c r="H78" i="30"/>
  <c r="G78" i="30"/>
  <c r="F78" i="30"/>
  <c r="E78" i="30"/>
  <c r="D78" i="30"/>
  <c r="AO78" i="30" s="1"/>
  <c r="AJ77" i="30"/>
  <c r="AI77" i="30"/>
  <c r="AH77" i="30"/>
  <c r="AG77" i="30"/>
  <c r="AF77" i="30"/>
  <c r="AE77" i="30"/>
  <c r="AD77" i="30"/>
  <c r="AC77" i="30"/>
  <c r="AL77" i="30" s="1"/>
  <c r="AB77" i="30"/>
  <c r="AA77" i="30"/>
  <c r="Z77" i="30"/>
  <c r="Y77" i="30"/>
  <c r="X77" i="30"/>
  <c r="W77" i="30"/>
  <c r="V77" i="30"/>
  <c r="U77" i="30"/>
  <c r="AM77" i="30" s="1"/>
  <c r="T77" i="30"/>
  <c r="S77" i="30"/>
  <c r="R77" i="30"/>
  <c r="Q77" i="30"/>
  <c r="P77" i="30"/>
  <c r="O77" i="30"/>
  <c r="N77" i="30"/>
  <c r="M77" i="30"/>
  <c r="AN77" i="30" s="1"/>
  <c r="L77" i="30"/>
  <c r="K77" i="30"/>
  <c r="J77" i="30"/>
  <c r="I77" i="30"/>
  <c r="H77" i="30"/>
  <c r="AO77" i="30" s="1"/>
  <c r="G77" i="30"/>
  <c r="F77" i="30"/>
  <c r="E77" i="30"/>
  <c r="D77" i="30"/>
  <c r="AJ76" i="30"/>
  <c r="AI76" i="30"/>
  <c r="AH76" i="30"/>
  <c r="AG76" i="30"/>
  <c r="AF76" i="30"/>
  <c r="AE76" i="30"/>
  <c r="AD76" i="30"/>
  <c r="AC76" i="30"/>
  <c r="AL76" i="30" s="1"/>
  <c r="AB76" i="30"/>
  <c r="AA76" i="30"/>
  <c r="Z76" i="30"/>
  <c r="Y76" i="30"/>
  <c r="X76" i="30"/>
  <c r="W76" i="30"/>
  <c r="V76" i="30"/>
  <c r="AM76" i="30" s="1"/>
  <c r="U76" i="30"/>
  <c r="T76" i="30"/>
  <c r="S76" i="30"/>
  <c r="R76" i="30"/>
  <c r="Q76" i="30"/>
  <c r="P76" i="30"/>
  <c r="O76" i="30"/>
  <c r="N76" i="30"/>
  <c r="AN76" i="30" s="1"/>
  <c r="M76" i="30"/>
  <c r="L76" i="30"/>
  <c r="K76" i="30"/>
  <c r="J76" i="30"/>
  <c r="I76" i="30"/>
  <c r="H76" i="30"/>
  <c r="G76" i="30"/>
  <c r="F76" i="30"/>
  <c r="E76" i="30"/>
  <c r="D76" i="30"/>
  <c r="C76" i="30"/>
  <c r="AJ75" i="30"/>
  <c r="AI75" i="30"/>
  <c r="AH75" i="30"/>
  <c r="AG75" i="30"/>
  <c r="AF75" i="30"/>
  <c r="AE75" i="30"/>
  <c r="AD75" i="30"/>
  <c r="AC75" i="30"/>
  <c r="AB75" i="30"/>
  <c r="AL75" i="30" s="1"/>
  <c r="AA75" i="30"/>
  <c r="Z75" i="30"/>
  <c r="Y75" i="30"/>
  <c r="X75" i="30"/>
  <c r="W75" i="30"/>
  <c r="V75" i="30"/>
  <c r="U75" i="30"/>
  <c r="T75" i="30"/>
  <c r="AM75" i="30" s="1"/>
  <c r="S75" i="30"/>
  <c r="R75" i="30"/>
  <c r="Q75" i="30"/>
  <c r="P75" i="30"/>
  <c r="O75" i="30"/>
  <c r="N75" i="30"/>
  <c r="M75" i="30"/>
  <c r="L75" i="30"/>
  <c r="AN75" i="30" s="1"/>
  <c r="K75" i="30"/>
  <c r="J75" i="30"/>
  <c r="I75" i="30"/>
  <c r="H75" i="30"/>
  <c r="G75" i="30"/>
  <c r="F75" i="30"/>
  <c r="E75" i="30"/>
  <c r="D75" i="30"/>
  <c r="AO75" i="30" s="1"/>
  <c r="C75" i="30"/>
  <c r="AJ74" i="30"/>
  <c r="AI74" i="30"/>
  <c r="AH74" i="30"/>
  <c r="AG74" i="30"/>
  <c r="AF74" i="30"/>
  <c r="AE74" i="30"/>
  <c r="AD74" i="30"/>
  <c r="AC74" i="30"/>
  <c r="AB74" i="30"/>
  <c r="AL74" i="30" s="1"/>
  <c r="AA74" i="30"/>
  <c r="Z74" i="30"/>
  <c r="Y74" i="30"/>
  <c r="X74" i="30"/>
  <c r="W74" i="30"/>
  <c r="V74" i="30"/>
  <c r="U74" i="30"/>
  <c r="T74" i="30"/>
  <c r="S74" i="30"/>
  <c r="R74" i="30"/>
  <c r="Q74" i="30"/>
  <c r="P74" i="30"/>
  <c r="O74" i="30"/>
  <c r="N74" i="30"/>
  <c r="M74" i="30"/>
  <c r="L74" i="30"/>
  <c r="AN74" i="30" s="1"/>
  <c r="K74" i="30"/>
  <c r="J74" i="30"/>
  <c r="I74" i="30"/>
  <c r="H74" i="30"/>
  <c r="G74" i="30"/>
  <c r="AO74" i="30" s="1"/>
  <c r="F74" i="30"/>
  <c r="E74" i="30"/>
  <c r="D74" i="30"/>
  <c r="C74" i="30"/>
  <c r="AJ73" i="30"/>
  <c r="AI73" i="30"/>
  <c r="AH73" i="30"/>
  <c r="AG73" i="30"/>
  <c r="AF73" i="30"/>
  <c r="AE73" i="30"/>
  <c r="AD73" i="30"/>
  <c r="AC73" i="30"/>
  <c r="AB73" i="30"/>
  <c r="AA73" i="30"/>
  <c r="Z73" i="30"/>
  <c r="Y73" i="30"/>
  <c r="X73" i="30"/>
  <c r="AM73" i="30" s="1"/>
  <c r="W73" i="30"/>
  <c r="V73" i="30"/>
  <c r="U73" i="30"/>
  <c r="T73" i="30"/>
  <c r="S73" i="30"/>
  <c r="R73" i="30"/>
  <c r="Q73" i="30"/>
  <c r="P73" i="30"/>
  <c r="O73" i="30"/>
  <c r="N73" i="30"/>
  <c r="AN73" i="30" s="1"/>
  <c r="M73" i="30"/>
  <c r="L73" i="30"/>
  <c r="K73" i="30"/>
  <c r="J73" i="30"/>
  <c r="I73" i="30"/>
  <c r="H73" i="30"/>
  <c r="G73" i="30"/>
  <c r="AO73" i="30" s="1"/>
  <c r="F73" i="30"/>
  <c r="E73" i="30"/>
  <c r="D73" i="30"/>
  <c r="AJ72" i="30"/>
  <c r="AI72" i="30"/>
  <c r="AH72" i="30"/>
  <c r="AG72" i="30"/>
  <c r="AF72" i="30"/>
  <c r="AE72" i="30"/>
  <c r="AD72" i="30"/>
  <c r="AC72" i="30"/>
  <c r="AL72" i="30" s="1"/>
  <c r="AB72" i="30"/>
  <c r="AA72" i="30"/>
  <c r="Z72" i="30"/>
  <c r="Y72" i="30"/>
  <c r="X72" i="30"/>
  <c r="W72" i="30"/>
  <c r="V72" i="30"/>
  <c r="AM72" i="30" s="1"/>
  <c r="U72" i="30"/>
  <c r="T72" i="30"/>
  <c r="S72" i="30"/>
  <c r="R72" i="30"/>
  <c r="Q72" i="30"/>
  <c r="P72" i="30"/>
  <c r="O72" i="30"/>
  <c r="AN72" i="30" s="1"/>
  <c r="N72" i="30"/>
  <c r="M72" i="30"/>
  <c r="L72" i="30"/>
  <c r="K72" i="30"/>
  <c r="J72" i="30"/>
  <c r="I72" i="30"/>
  <c r="H72" i="30"/>
  <c r="G72" i="30"/>
  <c r="AO72" i="30" s="1"/>
  <c r="F72" i="30"/>
  <c r="E72" i="30"/>
  <c r="D72" i="30"/>
  <c r="AM71" i="30"/>
  <c r="AJ71" i="30"/>
  <c r="AI71" i="30"/>
  <c r="AH71" i="30"/>
  <c r="AG71" i="30"/>
  <c r="AF71" i="30"/>
  <c r="AE71" i="30"/>
  <c r="AD71" i="30"/>
  <c r="AC71" i="30"/>
  <c r="AL71" i="30" s="1"/>
  <c r="AB71" i="30"/>
  <c r="AA71" i="30"/>
  <c r="Z71" i="30"/>
  <c r="Y71" i="30"/>
  <c r="X71" i="30"/>
  <c r="W71" i="30"/>
  <c r="V71" i="30"/>
  <c r="U71" i="30"/>
  <c r="T71" i="30"/>
  <c r="S71" i="30"/>
  <c r="R71" i="30"/>
  <c r="Q71" i="30"/>
  <c r="P71" i="30"/>
  <c r="O71" i="30"/>
  <c r="N71" i="30"/>
  <c r="AN71" i="30" s="1"/>
  <c r="M71" i="30"/>
  <c r="L71" i="30"/>
  <c r="K71" i="30"/>
  <c r="J71" i="30"/>
  <c r="I71" i="30"/>
  <c r="H71" i="30"/>
  <c r="G71" i="30"/>
  <c r="F71" i="30"/>
  <c r="AO71" i="30" s="1"/>
  <c r="E71" i="30"/>
  <c r="D71" i="30"/>
  <c r="AT70" i="30"/>
  <c r="AS70" i="30"/>
  <c r="AR70" i="30"/>
  <c r="AT69" i="30"/>
  <c r="AS69" i="30"/>
  <c r="AR69" i="30"/>
  <c r="C69" i="30"/>
  <c r="AT68" i="30"/>
  <c r="AS68" i="30"/>
  <c r="AR68" i="30"/>
  <c r="C68" i="30"/>
  <c r="AT67" i="30"/>
  <c r="AS67" i="30"/>
  <c r="AR67" i="30"/>
  <c r="C67" i="30"/>
  <c r="AT66" i="30"/>
  <c r="AS66" i="30"/>
  <c r="AR66" i="30"/>
  <c r="C66" i="30"/>
  <c r="AT65" i="30"/>
  <c r="AS65" i="30"/>
  <c r="AR65" i="30"/>
  <c r="C65" i="30"/>
  <c r="AT64" i="30"/>
  <c r="AS64" i="30"/>
  <c r="C64" i="30"/>
  <c r="AT63" i="30"/>
  <c r="AS63" i="30"/>
  <c r="C63" i="30"/>
  <c r="AT62" i="30"/>
  <c r="AS62" i="30"/>
  <c r="AR62" i="30"/>
  <c r="C62" i="30"/>
  <c r="AT61" i="30"/>
  <c r="AS61" i="30"/>
  <c r="AR61" i="30"/>
  <c r="C61" i="30"/>
  <c r="AT60" i="30"/>
  <c r="AS60" i="30"/>
  <c r="AR60" i="30"/>
  <c r="C60" i="30"/>
  <c r="AT59" i="30"/>
  <c r="AS59" i="30"/>
  <c r="AR59" i="30"/>
  <c r="C59" i="30"/>
  <c r="AT58" i="30"/>
  <c r="AS58" i="30"/>
  <c r="AR58" i="30"/>
  <c r="C58" i="30"/>
  <c r="AT57" i="30"/>
  <c r="AS57" i="30"/>
  <c r="AR57" i="30"/>
  <c r="C57" i="30"/>
  <c r="AT56" i="30"/>
  <c r="AS56" i="30"/>
  <c r="AR56" i="30"/>
  <c r="C56" i="30"/>
  <c r="AT55" i="30"/>
  <c r="AS55" i="30"/>
  <c r="AR55" i="30"/>
  <c r="C55" i="30"/>
  <c r="AT54" i="30"/>
  <c r="AS54" i="30"/>
  <c r="AR54" i="30"/>
  <c r="C54" i="30"/>
  <c r="AT53" i="30"/>
  <c r="AS53" i="30"/>
  <c r="AR53" i="30"/>
  <c r="C53" i="30"/>
  <c r="AT52" i="30"/>
  <c r="AS52" i="30"/>
  <c r="AR52" i="30"/>
  <c r="C52" i="30"/>
  <c r="C182" i="30" s="1"/>
  <c r="AT51" i="30"/>
  <c r="AS51" i="30"/>
  <c r="AR51" i="30"/>
  <c r="C51" i="30"/>
  <c r="AT50" i="30"/>
  <c r="AS50" i="30"/>
  <c r="C50" i="30"/>
  <c r="AT49" i="30"/>
  <c r="AS49" i="30"/>
  <c r="C49" i="30"/>
  <c r="AT48" i="30"/>
  <c r="AS48" i="30"/>
  <c r="AR48" i="30"/>
  <c r="C48" i="30"/>
  <c r="AT47" i="30"/>
  <c r="AS47" i="30"/>
  <c r="AR47" i="30"/>
  <c r="C47" i="30"/>
  <c r="AT46" i="30"/>
  <c r="AS46" i="30"/>
  <c r="C46" i="30"/>
  <c r="AT45" i="30"/>
  <c r="AS45" i="30"/>
  <c r="C45" i="30"/>
  <c r="AT44" i="30"/>
  <c r="AS44" i="30"/>
  <c r="AR44" i="30"/>
  <c r="C44" i="30"/>
  <c r="C174" i="30" s="1"/>
  <c r="AT43" i="30"/>
  <c r="AS43" i="30"/>
  <c r="AR43" i="30"/>
  <c r="C43" i="30"/>
  <c r="AT42" i="30"/>
  <c r="AS42" i="30"/>
  <c r="AR42" i="30"/>
  <c r="C42" i="30"/>
  <c r="AT41" i="30"/>
  <c r="AS41" i="30"/>
  <c r="AR41" i="30"/>
  <c r="C41" i="30"/>
  <c r="AT40" i="30"/>
  <c r="AS40" i="30"/>
  <c r="AR40" i="30"/>
  <c r="C40" i="30"/>
  <c r="AT39" i="30"/>
  <c r="AS39" i="30"/>
  <c r="AR39" i="30"/>
  <c r="C39" i="30"/>
  <c r="AT38" i="30"/>
  <c r="C38" i="30"/>
  <c r="AL37" i="30"/>
  <c r="AT37" i="30" s="1"/>
  <c r="C37" i="30"/>
  <c r="AT36" i="30"/>
  <c r="AL36" i="30"/>
  <c r="C36" i="30"/>
  <c r="AT35" i="30"/>
  <c r="AL35" i="30"/>
  <c r="C35" i="30"/>
  <c r="AT34" i="30"/>
  <c r="AL34" i="30"/>
  <c r="C34" i="30"/>
  <c r="AT33" i="30"/>
  <c r="AL33" i="30"/>
  <c r="C33" i="30"/>
  <c r="AL32" i="30"/>
  <c r="AT32" i="30" s="1"/>
  <c r="C32" i="30"/>
  <c r="AL31" i="30"/>
  <c r="C31" i="30"/>
  <c r="AL30" i="30"/>
  <c r="C30" i="30"/>
  <c r="AT30" i="30" s="1"/>
  <c r="AL29" i="30"/>
  <c r="AT29" i="30" s="1"/>
  <c r="C29" i="30"/>
  <c r="C94" i="30" s="1"/>
  <c r="AT28" i="30"/>
  <c r="AL28" i="30"/>
  <c r="C28" i="30"/>
  <c r="AT27" i="30"/>
  <c r="AL27" i="30"/>
  <c r="C27" i="30"/>
  <c r="AT26" i="30"/>
  <c r="AL26" i="30"/>
  <c r="C26" i="30"/>
  <c r="AT25" i="30"/>
  <c r="AL25" i="30"/>
  <c r="C25" i="30"/>
  <c r="AL24" i="30"/>
  <c r="AT24" i="30" s="1"/>
  <c r="C24" i="30"/>
  <c r="C154" i="30" s="1"/>
  <c r="AL23" i="30"/>
  <c r="C23" i="30"/>
  <c r="AL22" i="30"/>
  <c r="C22" i="30"/>
  <c r="C152" i="30" s="1"/>
  <c r="AL21" i="30"/>
  <c r="AT21" i="30" s="1"/>
  <c r="C21" i="30"/>
  <c r="C86" i="30" s="1"/>
  <c r="AT20" i="30"/>
  <c r="AL20" i="30"/>
  <c r="C20" i="30"/>
  <c r="C150" i="30" s="1"/>
  <c r="AT19" i="30"/>
  <c r="AL19" i="30"/>
  <c r="C19" i="30"/>
  <c r="C149" i="30" s="1"/>
  <c r="AT18" i="30"/>
  <c r="AL18" i="30"/>
  <c r="C18" i="30"/>
  <c r="C148" i="30" s="1"/>
  <c r="AT17" i="30"/>
  <c r="AL17" i="30"/>
  <c r="C17" i="30"/>
  <c r="C147" i="30" s="1"/>
  <c r="AL16" i="30"/>
  <c r="C16" i="30"/>
  <c r="C146" i="30" s="1"/>
  <c r="AT15" i="30"/>
  <c r="AL15" i="30"/>
  <c r="C15" i="30"/>
  <c r="C145" i="30" s="1"/>
  <c r="AL14" i="30"/>
  <c r="AT14" i="30" s="1"/>
  <c r="C14" i="30"/>
  <c r="AW13" i="30"/>
  <c r="AL13" i="30"/>
  <c r="AT13" i="30" s="1"/>
  <c r="C13" i="30"/>
  <c r="C143" i="30" s="1"/>
  <c r="AL12" i="30"/>
  <c r="C12" i="30"/>
  <c r="C142" i="30" s="1"/>
  <c r="AT11" i="30"/>
  <c r="AL11" i="30"/>
  <c r="C11" i="30"/>
  <c r="C141" i="30" s="1"/>
  <c r="AT10" i="30"/>
  <c r="AL10" i="30"/>
  <c r="C10" i="30"/>
  <c r="C140" i="30" s="1"/>
  <c r="AL9" i="30"/>
  <c r="AT9" i="30" s="1"/>
  <c r="C9" i="30"/>
  <c r="C139" i="30" s="1"/>
  <c r="AL8" i="30"/>
  <c r="AT8" i="30" s="1"/>
  <c r="C8" i="30"/>
  <c r="C138" i="30" s="1"/>
  <c r="C7" i="30"/>
  <c r="C137" i="30" s="1"/>
  <c r="AW6" i="30"/>
  <c r="AL6" i="30"/>
  <c r="C6" i="30"/>
  <c r="B3" i="30"/>
  <c r="AW7" i="30" s="1"/>
  <c r="AQ78" i="30" l="1"/>
  <c r="AR13" i="30" s="1"/>
  <c r="AQ75" i="30"/>
  <c r="AR10" i="30" s="1"/>
  <c r="AU10" i="30"/>
  <c r="AU11" i="30"/>
  <c r="C118" i="30"/>
  <c r="C183" i="30"/>
  <c r="B6" i="30"/>
  <c r="C156" i="30"/>
  <c r="C91" i="30"/>
  <c r="C164" i="30"/>
  <c r="C99" i="30"/>
  <c r="C172" i="30"/>
  <c r="C107" i="30"/>
  <c r="C180" i="30"/>
  <c r="C115" i="30"/>
  <c r="C188" i="30"/>
  <c r="C123" i="30"/>
  <c r="C193" i="30"/>
  <c r="C128" i="30"/>
  <c r="C198" i="30"/>
  <c r="C133" i="30"/>
  <c r="C78" i="30"/>
  <c r="C83" i="30"/>
  <c r="C87" i="30"/>
  <c r="AO89" i="30"/>
  <c r="AL89" i="30"/>
  <c r="AN111" i="30"/>
  <c r="AM111" i="30"/>
  <c r="AN117" i="30"/>
  <c r="AL123" i="30"/>
  <c r="AN140" i="30"/>
  <c r="AQ140" i="30" s="1"/>
  <c r="AS10" i="30" s="1"/>
  <c r="AM140" i="30"/>
  <c r="AL140" i="30"/>
  <c r="C151" i="30"/>
  <c r="C153" i="30"/>
  <c r="C88" i="30"/>
  <c r="C169" i="30"/>
  <c r="C104" i="30"/>
  <c r="C195" i="30"/>
  <c r="C130" i="30"/>
  <c r="AN83" i="30"/>
  <c r="AQ83" i="30" s="1"/>
  <c r="AR18" i="30" s="1"/>
  <c r="AQ94" i="30"/>
  <c r="AR29" i="30" s="1"/>
  <c r="AQ146" i="30"/>
  <c r="AS16" i="30" s="1"/>
  <c r="AQ93" i="30"/>
  <c r="AR28" i="30" s="1"/>
  <c r="AQ145" i="30"/>
  <c r="AS15" i="30" s="1"/>
  <c r="AT16" i="30"/>
  <c r="AT22" i="30"/>
  <c r="C136" i="30"/>
  <c r="C71" i="30"/>
  <c r="AQ71" i="30" s="1"/>
  <c r="AR6" i="30" s="1"/>
  <c r="C161" i="30"/>
  <c r="C96" i="30"/>
  <c r="AR45" i="30"/>
  <c r="C177" i="30"/>
  <c r="C112" i="30"/>
  <c r="C185" i="30"/>
  <c r="C120" i="30"/>
  <c r="AM74" i="30"/>
  <c r="AQ74" i="30" s="1"/>
  <c r="AR9" i="30" s="1"/>
  <c r="C158" i="30"/>
  <c r="AQ158" i="30" s="1"/>
  <c r="AS28" i="30" s="1"/>
  <c r="C93" i="30"/>
  <c r="C166" i="30"/>
  <c r="C101" i="30"/>
  <c r="AR50" i="30"/>
  <c r="C190" i="30"/>
  <c r="C125" i="30"/>
  <c r="AR63" i="30"/>
  <c r="C73" i="30"/>
  <c r="C77" i="30"/>
  <c r="AQ77" i="30" s="1"/>
  <c r="AR12" i="30" s="1"/>
  <c r="C82" i="30"/>
  <c r="AM89" i="30"/>
  <c r="AN99" i="30"/>
  <c r="AM99" i="30"/>
  <c r="AO107" i="30"/>
  <c r="AN107" i="30"/>
  <c r="AM107" i="30"/>
  <c r="AQ136" i="30"/>
  <c r="AS6" i="30" s="1"/>
  <c r="AQ164" i="30"/>
  <c r="AS34" i="30" s="1"/>
  <c r="C155" i="30"/>
  <c r="C90" i="30"/>
  <c r="AQ90" i="30" s="1"/>
  <c r="AR25" i="30" s="1"/>
  <c r="C163" i="30"/>
  <c r="AQ163" i="30" s="1"/>
  <c r="AS33" i="30" s="1"/>
  <c r="C98" i="30"/>
  <c r="AQ98" i="30" s="1"/>
  <c r="AR33" i="30" s="1"/>
  <c r="C171" i="30"/>
  <c r="C106" i="30"/>
  <c r="C179" i="30"/>
  <c r="C114" i="30"/>
  <c r="C187" i="30"/>
  <c r="C122" i="30"/>
  <c r="C127" i="30"/>
  <c r="C192" i="30"/>
  <c r="C197" i="30"/>
  <c r="C132" i="30"/>
  <c r="C72" i="30"/>
  <c r="AQ72" i="30" s="1"/>
  <c r="AR7" i="30" s="1"/>
  <c r="AL73" i="30"/>
  <c r="AQ73" i="30" s="1"/>
  <c r="AR8" i="30" s="1"/>
  <c r="AM82" i="30"/>
  <c r="AQ82" i="30" s="1"/>
  <c r="AR17" i="30" s="1"/>
  <c r="AQ86" i="30"/>
  <c r="AR21" i="30" s="1"/>
  <c r="AN89" i="30"/>
  <c r="AO91" i="30"/>
  <c r="AN91" i="30"/>
  <c r="AM91" i="30"/>
  <c r="AO95" i="30"/>
  <c r="AN95" i="30"/>
  <c r="AM95" i="30"/>
  <c r="AO99" i="30"/>
  <c r="AL99" i="30"/>
  <c r="AO121" i="30"/>
  <c r="AM121" i="30"/>
  <c r="AL121" i="30"/>
  <c r="AO137" i="30"/>
  <c r="AQ137" i="30" s="1"/>
  <c r="AN137" i="30"/>
  <c r="AM137" i="30"/>
  <c r="C159" i="30"/>
  <c r="AM159" i="30"/>
  <c r="AL159" i="30"/>
  <c r="C126" i="30"/>
  <c r="C191" i="30"/>
  <c r="C81" i="30"/>
  <c r="AQ154" i="30"/>
  <c r="AS24" i="30" s="1"/>
  <c r="AT6" i="30"/>
  <c r="AT12" i="30"/>
  <c r="AT23" i="30"/>
  <c r="C157" i="30"/>
  <c r="C92" i="30"/>
  <c r="AT31" i="30"/>
  <c r="C165" i="30"/>
  <c r="C100" i="30"/>
  <c r="C173" i="30"/>
  <c r="C108" i="30"/>
  <c r="C181" i="30"/>
  <c r="C116" i="30"/>
  <c r="C189" i="30"/>
  <c r="C124" i="30"/>
  <c r="C194" i="30"/>
  <c r="C129" i="30"/>
  <c r="C134" i="30"/>
  <c r="C199" i="30"/>
  <c r="AO76" i="30"/>
  <c r="AQ76" i="30" s="1"/>
  <c r="AR11" i="30" s="1"/>
  <c r="C80" i="30"/>
  <c r="AQ80" i="30" s="1"/>
  <c r="AR15" i="30" s="1"/>
  <c r="AL81" i="30"/>
  <c r="AQ81" i="30" s="1"/>
  <c r="AR16" i="30" s="1"/>
  <c r="AQ85" i="30"/>
  <c r="AR20" i="30" s="1"/>
  <c r="AO88" i="30"/>
  <c r="AN88" i="30"/>
  <c r="AQ101" i="30"/>
  <c r="AR36" i="30" s="1"/>
  <c r="AO105" i="30"/>
  <c r="AL105" i="30"/>
  <c r="C109" i="30"/>
  <c r="AO113" i="30"/>
  <c r="AM113" i="30"/>
  <c r="AL113" i="30"/>
  <c r="AM116" i="30"/>
  <c r="AO117" i="30"/>
  <c r="AM117" i="30"/>
  <c r="AL117" i="30"/>
  <c r="AQ138" i="30"/>
  <c r="AS8" i="30" s="1"/>
  <c r="AQ160" i="30"/>
  <c r="AS30" i="30" s="1"/>
  <c r="AO177" i="30"/>
  <c r="AN177" i="30"/>
  <c r="AM177" i="30"/>
  <c r="C102" i="30"/>
  <c r="AQ102" i="30" s="1"/>
  <c r="C167" i="30"/>
  <c r="C110" i="30"/>
  <c r="C175" i="30"/>
  <c r="C95" i="30"/>
  <c r="C160" i="30"/>
  <c r="C103" i="30"/>
  <c r="C168" i="30"/>
  <c r="C111" i="30"/>
  <c r="C176" i="30"/>
  <c r="C119" i="30"/>
  <c r="C184" i="30"/>
  <c r="C144" i="30"/>
  <c r="C79" i="30"/>
  <c r="AQ79" i="30" s="1"/>
  <c r="AR14" i="30" s="1"/>
  <c r="C162" i="30"/>
  <c r="C97" i="30"/>
  <c r="C170" i="30"/>
  <c r="C105" i="30"/>
  <c r="C178" i="30"/>
  <c r="C113" i="30"/>
  <c r="C186" i="30"/>
  <c r="C121" i="30"/>
  <c r="C84" i="30"/>
  <c r="AQ84" i="30" s="1"/>
  <c r="AR19" i="30" s="1"/>
  <c r="AL88" i="30"/>
  <c r="AQ88" i="30" s="1"/>
  <c r="AR23" i="30" s="1"/>
  <c r="AO92" i="30"/>
  <c r="AQ92" i="30" s="1"/>
  <c r="AR27" i="30" s="1"/>
  <c r="AN92" i="30"/>
  <c r="AL92" i="30"/>
  <c r="AL97" i="30"/>
  <c r="AQ97" i="30" s="1"/>
  <c r="AR32" i="30" s="1"/>
  <c r="AO132" i="30"/>
  <c r="AL132" i="30"/>
  <c r="AQ155" i="30"/>
  <c r="AS25" i="30" s="1"/>
  <c r="AQ167" i="30"/>
  <c r="AQ147" i="30"/>
  <c r="AS17" i="30" s="1"/>
  <c r="AN150" i="30"/>
  <c r="AQ150" i="30" s="1"/>
  <c r="AS20" i="30" s="1"/>
  <c r="AM150" i="30"/>
  <c r="AM151" i="30"/>
  <c r="AL151" i="30"/>
  <c r="AN156" i="30"/>
  <c r="AQ156" i="30" s="1"/>
  <c r="AS26" i="30" s="1"/>
  <c r="AM156" i="30"/>
  <c r="AL156" i="30"/>
  <c r="AQ161" i="30"/>
  <c r="AS31" i="30" s="1"/>
  <c r="AO165" i="30"/>
  <c r="AN165" i="30"/>
  <c r="AM173" i="30"/>
  <c r="AL173" i="30"/>
  <c r="AL182" i="30"/>
  <c r="AL190" i="30"/>
  <c r="AO100" i="30"/>
  <c r="AN100" i="30"/>
  <c r="AL100" i="30"/>
  <c r="AL107" i="30"/>
  <c r="AO112" i="30"/>
  <c r="AN112" i="30"/>
  <c r="AL115" i="30"/>
  <c r="AO120" i="30"/>
  <c r="AN120" i="30"/>
  <c r="AL120" i="30"/>
  <c r="AO124" i="30"/>
  <c r="AN124" i="30"/>
  <c r="AL124" i="30"/>
  <c r="AQ152" i="30"/>
  <c r="AS22" i="30" s="1"/>
  <c r="AO159" i="30"/>
  <c r="AQ159" i="30" s="1"/>
  <c r="AS29" i="30" s="1"/>
  <c r="AN159" i="30"/>
  <c r="AM165" i="30"/>
  <c r="AL165" i="30"/>
  <c r="AO170" i="30"/>
  <c r="AN170" i="30"/>
  <c r="AL170" i="30"/>
  <c r="AO174" i="30"/>
  <c r="AL174" i="30"/>
  <c r="AO198" i="30"/>
  <c r="AN198" i="30"/>
  <c r="AL198" i="30"/>
  <c r="C196" i="30"/>
  <c r="C131" i="30"/>
  <c r="AO87" i="30"/>
  <c r="AM87" i="30"/>
  <c r="AO96" i="30"/>
  <c r="AQ96" i="30" s="1"/>
  <c r="AR31" i="30" s="1"/>
  <c r="AN96" i="30"/>
  <c r="AL96" i="30"/>
  <c r="AO108" i="30"/>
  <c r="AN108" i="30"/>
  <c r="AL108" i="30"/>
  <c r="AL112" i="30"/>
  <c r="AO116" i="30"/>
  <c r="AN116" i="30"/>
  <c r="AL116" i="30"/>
  <c r="AO129" i="30"/>
  <c r="AM129" i="30"/>
  <c r="AL129" i="30"/>
  <c r="AN132" i="30"/>
  <c r="AM132" i="30"/>
  <c r="AM133" i="30"/>
  <c r="AL133" i="30"/>
  <c r="AO139" i="30"/>
  <c r="AQ139" i="30" s="1"/>
  <c r="AS9" i="30" s="1"/>
  <c r="AM139" i="30"/>
  <c r="AL139" i="30"/>
  <c r="AN142" i="30"/>
  <c r="AQ142" i="30" s="1"/>
  <c r="AS12" i="30" s="1"/>
  <c r="AM142" i="30"/>
  <c r="AM143" i="30"/>
  <c r="AL143" i="30"/>
  <c r="AQ143" i="30" s="1"/>
  <c r="AS13" i="30" s="1"/>
  <c r="AN148" i="30"/>
  <c r="AQ148" i="30" s="1"/>
  <c r="AS18" i="30" s="1"/>
  <c r="AM148" i="30"/>
  <c r="AL148" i="30"/>
  <c r="AO153" i="30"/>
  <c r="AN153" i="30"/>
  <c r="AM153" i="30"/>
  <c r="AO157" i="30"/>
  <c r="AQ157" i="30" s="1"/>
  <c r="AS27" i="30" s="1"/>
  <c r="AN157" i="30"/>
  <c r="AO162" i="30"/>
  <c r="AQ162" i="30" s="1"/>
  <c r="AS32" i="30" s="1"/>
  <c r="AN162" i="30"/>
  <c r="AL162" i="30"/>
  <c r="AO166" i="30"/>
  <c r="AL166" i="30"/>
  <c r="AQ166" i="30" s="1"/>
  <c r="AS36" i="30" s="1"/>
  <c r="AO179" i="30"/>
  <c r="AM179" i="30"/>
  <c r="AL179" i="30"/>
  <c r="AO182" i="30"/>
  <c r="AN182" i="30"/>
  <c r="AM182" i="30"/>
  <c r="AM183" i="30"/>
  <c r="AL183" i="30"/>
  <c r="AO187" i="30"/>
  <c r="AM187" i="30"/>
  <c r="AL187" i="30"/>
  <c r="AO190" i="30"/>
  <c r="AN190" i="30"/>
  <c r="AM190" i="30"/>
  <c r="AM191" i="30"/>
  <c r="AM195" i="30"/>
  <c r="AM124" i="30"/>
  <c r="AQ144" i="30"/>
  <c r="AS14" i="30" s="1"/>
  <c r="AO151" i="30"/>
  <c r="AQ151" i="30" s="1"/>
  <c r="AS21" i="30" s="1"/>
  <c r="AN151" i="30"/>
  <c r="AM157" i="30"/>
  <c r="AL157" i="30"/>
  <c r="AO171" i="30"/>
  <c r="AM171" i="30"/>
  <c r="AL171" i="30"/>
  <c r="AN174" i="30"/>
  <c r="AM174" i="30"/>
  <c r="AO195" i="30"/>
  <c r="AL195" i="30"/>
  <c r="AS7" i="30" l="1"/>
  <c r="AR38" i="30"/>
  <c r="AR37" i="30"/>
  <c r="AQ100" i="30"/>
  <c r="AR35" i="30" s="1"/>
  <c r="AS37" i="30"/>
  <c r="AS38" i="30"/>
  <c r="AQ91" i="30"/>
  <c r="AR26" i="30" s="1"/>
  <c r="AQ99" i="30"/>
  <c r="AR34" i="30" s="1"/>
  <c r="AQ89" i="30"/>
  <c r="AR24" i="30" s="1"/>
  <c r="AQ153" i="30"/>
  <c r="AS23" i="30" s="1"/>
  <c r="AQ87" i="30"/>
  <c r="AR22" i="30" s="1"/>
  <c r="AQ165" i="30"/>
  <c r="AS35" i="30" s="1"/>
  <c r="AQ95" i="30"/>
  <c r="AR30" i="30" s="1"/>
  <c r="B136" i="30"/>
  <c r="B71" i="30"/>
  <c r="AJ199" i="28" l="1"/>
  <c r="AQ199" i="28" s="1"/>
  <c r="AI199" i="28"/>
  <c r="AH199" i="28"/>
  <c r="AG199" i="28"/>
  <c r="AF199" i="28"/>
  <c r="AE199" i="28"/>
  <c r="AD199" i="28"/>
  <c r="AC199" i="28"/>
  <c r="AB199" i="28"/>
  <c r="AL199" i="28" s="1"/>
  <c r="AA199" i="28"/>
  <c r="Z199" i="28"/>
  <c r="Y199" i="28"/>
  <c r="X199" i="28"/>
  <c r="W199" i="28"/>
  <c r="V199" i="28"/>
  <c r="U199" i="28"/>
  <c r="T199" i="28"/>
  <c r="AM199" i="28" s="1"/>
  <c r="S199" i="28"/>
  <c r="R199" i="28"/>
  <c r="Q199" i="28"/>
  <c r="P199" i="28"/>
  <c r="O199" i="28"/>
  <c r="N199" i="28"/>
  <c r="M199" i="28"/>
  <c r="L199" i="28"/>
  <c r="AN199" i="28" s="1"/>
  <c r="K199" i="28"/>
  <c r="J199" i="28"/>
  <c r="I199" i="28"/>
  <c r="H199" i="28"/>
  <c r="G199" i="28"/>
  <c r="F199" i="28"/>
  <c r="E199" i="28"/>
  <c r="D199" i="28"/>
  <c r="AO199" i="28" s="1"/>
  <c r="AJ198" i="28"/>
  <c r="AQ198" i="28" s="1"/>
  <c r="AI198" i="28"/>
  <c r="AH198" i="28"/>
  <c r="AG198" i="28"/>
  <c r="AF198" i="28"/>
  <c r="AE198" i="28"/>
  <c r="AD198" i="28"/>
  <c r="AC198" i="28"/>
  <c r="AB198" i="28"/>
  <c r="AL198" i="28" s="1"/>
  <c r="AA198" i="28"/>
  <c r="Z198" i="28"/>
  <c r="Y198" i="28"/>
  <c r="X198" i="28"/>
  <c r="W198" i="28"/>
  <c r="V198" i="28"/>
  <c r="U198" i="28"/>
  <c r="T198" i="28"/>
  <c r="AM198" i="28" s="1"/>
  <c r="S198" i="28"/>
  <c r="R198" i="28"/>
  <c r="Q198" i="28"/>
  <c r="P198" i="28"/>
  <c r="O198" i="28"/>
  <c r="N198" i="28"/>
  <c r="M198" i="28"/>
  <c r="L198" i="28"/>
  <c r="AN198" i="28" s="1"/>
  <c r="K198" i="28"/>
  <c r="J198" i="28"/>
  <c r="I198" i="28"/>
  <c r="H198" i="28"/>
  <c r="G198" i="28"/>
  <c r="F198" i="28"/>
  <c r="E198" i="28"/>
  <c r="D198" i="28"/>
  <c r="AO198" i="28" s="1"/>
  <c r="AJ197" i="28"/>
  <c r="AQ197" i="28" s="1"/>
  <c r="AS67" i="28" s="1"/>
  <c r="AI197" i="28"/>
  <c r="AH197" i="28"/>
  <c r="AG197" i="28"/>
  <c r="AF197" i="28"/>
  <c r="AE197" i="28"/>
  <c r="AD197" i="28"/>
  <c r="AC197" i="28"/>
  <c r="AB197" i="28"/>
  <c r="AL197" i="28" s="1"/>
  <c r="AA197" i="28"/>
  <c r="Z197" i="28"/>
  <c r="Y197" i="28"/>
  <c r="X197" i="28"/>
  <c r="W197" i="28"/>
  <c r="V197" i="28"/>
  <c r="U197" i="28"/>
  <c r="T197" i="28"/>
  <c r="AM197" i="28" s="1"/>
  <c r="S197" i="28"/>
  <c r="R197" i="28"/>
  <c r="Q197" i="28"/>
  <c r="P197" i="28"/>
  <c r="O197" i="28"/>
  <c r="N197" i="28"/>
  <c r="M197" i="28"/>
  <c r="L197" i="28"/>
  <c r="AN197" i="28" s="1"/>
  <c r="K197" i="28"/>
  <c r="J197" i="28"/>
  <c r="I197" i="28"/>
  <c r="H197" i="28"/>
  <c r="G197" i="28"/>
  <c r="F197" i="28"/>
  <c r="E197" i="28"/>
  <c r="D197" i="28"/>
  <c r="AO197" i="28" s="1"/>
  <c r="AQ196" i="28"/>
  <c r="AS66" i="28" s="1"/>
  <c r="AO196" i="28"/>
  <c r="AJ196" i="28"/>
  <c r="AI196" i="28"/>
  <c r="AH196" i="28"/>
  <c r="AG196" i="28"/>
  <c r="AF196" i="28"/>
  <c r="AE196" i="28"/>
  <c r="AD196" i="28"/>
  <c r="AC196" i="28"/>
  <c r="AB196" i="28"/>
  <c r="AA196" i="28"/>
  <c r="Z196" i="28"/>
  <c r="Y196" i="28"/>
  <c r="X196" i="28"/>
  <c r="W196" i="28"/>
  <c r="V196" i="28"/>
  <c r="U196" i="28"/>
  <c r="T196" i="28"/>
  <c r="S196" i="28"/>
  <c r="R196" i="28"/>
  <c r="Q196" i="28"/>
  <c r="P196" i="28"/>
  <c r="O196" i="28"/>
  <c r="N196" i="28"/>
  <c r="M196" i="28"/>
  <c r="L196" i="28"/>
  <c r="K196" i="28"/>
  <c r="J196" i="28"/>
  <c r="I196" i="28"/>
  <c r="H196" i="28"/>
  <c r="G196" i="28"/>
  <c r="F196" i="28"/>
  <c r="E196" i="28"/>
  <c r="D196" i="28"/>
  <c r="AJ195" i="28"/>
  <c r="AQ195" i="28" s="1"/>
  <c r="AS65" i="28" s="1"/>
  <c r="AI195" i="28"/>
  <c r="AH195" i="28"/>
  <c r="AG195" i="28"/>
  <c r="AF195" i="28"/>
  <c r="AE195" i="28"/>
  <c r="AD195" i="28"/>
  <c r="AC195" i="28"/>
  <c r="AB195" i="28"/>
  <c r="AL195" i="28" s="1"/>
  <c r="AA195" i="28"/>
  <c r="Z195" i="28"/>
  <c r="Y195" i="28"/>
  <c r="X195" i="28"/>
  <c r="W195" i="28"/>
  <c r="V195" i="28"/>
  <c r="U195" i="28"/>
  <c r="T195" i="28"/>
  <c r="AM195" i="28" s="1"/>
  <c r="S195" i="28"/>
  <c r="R195" i="28"/>
  <c r="Q195" i="28"/>
  <c r="P195" i="28"/>
  <c r="O195" i="28"/>
  <c r="AN195" i="28" s="1"/>
  <c r="N195" i="28"/>
  <c r="M195" i="28"/>
  <c r="L195" i="28"/>
  <c r="K195" i="28"/>
  <c r="J195" i="28"/>
  <c r="I195" i="28"/>
  <c r="H195" i="28"/>
  <c r="G195" i="28"/>
  <c r="AO195" i="28" s="1"/>
  <c r="F195" i="28"/>
  <c r="E195" i="28"/>
  <c r="D195" i="28"/>
  <c r="AQ194" i="28"/>
  <c r="AM194" i="28"/>
  <c r="AJ194" i="28"/>
  <c r="AI194" i="28"/>
  <c r="AH194" i="28"/>
  <c r="AG194" i="28"/>
  <c r="AF194" i="28"/>
  <c r="AE194" i="28"/>
  <c r="AD194" i="28"/>
  <c r="AC194" i="28"/>
  <c r="AB194" i="28"/>
  <c r="AA194" i="28"/>
  <c r="Z194" i="28"/>
  <c r="Y194" i="28"/>
  <c r="X194" i="28"/>
  <c r="W194" i="28"/>
  <c r="V194" i="28"/>
  <c r="U194" i="28"/>
  <c r="T194" i="28"/>
  <c r="S194" i="28"/>
  <c r="R194" i="28"/>
  <c r="Q194" i="28"/>
  <c r="P194" i="28"/>
  <c r="O194" i="28"/>
  <c r="N194" i="28"/>
  <c r="AN194" i="28" s="1"/>
  <c r="M194" i="28"/>
  <c r="L194" i="28"/>
  <c r="K194" i="28"/>
  <c r="J194" i="28"/>
  <c r="I194" i="28"/>
  <c r="H194" i="28"/>
  <c r="G194" i="28"/>
  <c r="F194" i="28"/>
  <c r="E194" i="28"/>
  <c r="D194" i="28"/>
  <c r="AQ193" i="28"/>
  <c r="AJ193" i="28"/>
  <c r="AI193" i="28"/>
  <c r="AH193" i="28"/>
  <c r="AG193" i="28"/>
  <c r="AF193" i="28"/>
  <c r="AE193" i="28"/>
  <c r="AD193" i="28"/>
  <c r="AC193" i="28"/>
  <c r="AL193" i="28" s="1"/>
  <c r="AB193" i="28"/>
  <c r="AA193" i="28"/>
  <c r="Z193" i="28"/>
  <c r="Y193" i="28"/>
  <c r="X193" i="28"/>
  <c r="W193" i="28"/>
  <c r="V193" i="28"/>
  <c r="U193" i="28"/>
  <c r="AM193" i="28" s="1"/>
  <c r="T193" i="28"/>
  <c r="S193" i="28"/>
  <c r="R193" i="28"/>
  <c r="Q193" i="28"/>
  <c r="P193" i="28"/>
  <c r="O193" i="28"/>
  <c r="N193" i="28"/>
  <c r="M193" i="28"/>
  <c r="AN193" i="28" s="1"/>
  <c r="L193" i="28"/>
  <c r="K193" i="28"/>
  <c r="J193" i="28"/>
  <c r="I193" i="28"/>
  <c r="H193" i="28"/>
  <c r="G193" i="28"/>
  <c r="F193" i="28"/>
  <c r="E193" i="28"/>
  <c r="AO193" i="28" s="1"/>
  <c r="D193" i="28"/>
  <c r="AJ192" i="28"/>
  <c r="AQ192" i="28" s="1"/>
  <c r="AI192" i="28"/>
  <c r="AH192" i="28"/>
  <c r="AG192" i="28"/>
  <c r="AF192" i="28"/>
  <c r="AE192" i="28"/>
  <c r="AD192" i="28"/>
  <c r="AC192" i="28"/>
  <c r="AB192" i="28"/>
  <c r="AL192" i="28" s="1"/>
  <c r="AA192" i="28"/>
  <c r="Z192" i="28"/>
  <c r="Y192" i="28"/>
  <c r="X192" i="28"/>
  <c r="W192" i="28"/>
  <c r="V192" i="28"/>
  <c r="U192" i="28"/>
  <c r="T192" i="28"/>
  <c r="AM192" i="28" s="1"/>
  <c r="S192" i="28"/>
  <c r="R192" i="28"/>
  <c r="Q192" i="28"/>
  <c r="P192" i="28"/>
  <c r="O192" i="28"/>
  <c r="N192" i="28"/>
  <c r="M192" i="28"/>
  <c r="L192" i="28"/>
  <c r="AN192" i="28" s="1"/>
  <c r="K192" i="28"/>
  <c r="J192" i="28"/>
  <c r="I192" i="28"/>
  <c r="H192" i="28"/>
  <c r="G192" i="28"/>
  <c r="F192" i="28"/>
  <c r="E192" i="28"/>
  <c r="D192" i="28"/>
  <c r="AO192" i="28" s="1"/>
  <c r="AJ191" i="28"/>
  <c r="AI191" i="28"/>
  <c r="AH191" i="28"/>
  <c r="AG191" i="28"/>
  <c r="AF191" i="28"/>
  <c r="AE191" i="28"/>
  <c r="AD191" i="28"/>
  <c r="AC191" i="28"/>
  <c r="AB191" i="28"/>
  <c r="AL191" i="28" s="1"/>
  <c r="AA191" i="28"/>
  <c r="Z191" i="28"/>
  <c r="Y191" i="28"/>
  <c r="X191" i="28"/>
  <c r="W191" i="28"/>
  <c r="V191" i="28"/>
  <c r="U191" i="28"/>
  <c r="T191" i="28"/>
  <c r="AM191" i="28" s="1"/>
  <c r="S191" i="28"/>
  <c r="R191" i="28"/>
  <c r="Q191" i="28"/>
  <c r="P191" i="28"/>
  <c r="O191" i="28"/>
  <c r="N191" i="28"/>
  <c r="M191" i="28"/>
  <c r="L191" i="28"/>
  <c r="AN191" i="28" s="1"/>
  <c r="K191" i="28"/>
  <c r="J191" i="28"/>
  <c r="I191" i="28"/>
  <c r="H191" i="28"/>
  <c r="G191" i="28"/>
  <c r="F191" i="28"/>
  <c r="E191" i="28"/>
  <c r="D191" i="28"/>
  <c r="AO191" i="28" s="1"/>
  <c r="AJ190" i="28"/>
  <c r="AQ190" i="28" s="1"/>
  <c r="AI190" i="28"/>
  <c r="AH190" i="28"/>
  <c r="AG190" i="28"/>
  <c r="AF190" i="28"/>
  <c r="AE190" i="28"/>
  <c r="AD190" i="28"/>
  <c r="AC190" i="28"/>
  <c r="AB190" i="28"/>
  <c r="AA190" i="28"/>
  <c r="Z190" i="28"/>
  <c r="Y190" i="28"/>
  <c r="X190" i="28"/>
  <c r="W190" i="28"/>
  <c r="V190" i="28"/>
  <c r="U190" i="28"/>
  <c r="T190" i="28"/>
  <c r="S190" i="28"/>
  <c r="R190" i="28"/>
  <c r="Q190" i="28"/>
  <c r="P190" i="28"/>
  <c r="O190" i="28"/>
  <c r="N190" i="28"/>
  <c r="M190" i="28"/>
  <c r="L190" i="28"/>
  <c r="K190" i="28"/>
  <c r="J190" i="28"/>
  <c r="I190" i="28"/>
  <c r="H190" i="28"/>
  <c r="G190" i="28"/>
  <c r="F190" i="28"/>
  <c r="E190" i="28"/>
  <c r="D190" i="28"/>
  <c r="AQ189" i="28"/>
  <c r="AJ189" i="28"/>
  <c r="AI189" i="28"/>
  <c r="AH189" i="28"/>
  <c r="AG189" i="28"/>
  <c r="AF189" i="28"/>
  <c r="AE189" i="28"/>
  <c r="AD189" i="28"/>
  <c r="AC189" i="28"/>
  <c r="AB189" i="28"/>
  <c r="AL189" i="28" s="1"/>
  <c r="AA189" i="28"/>
  <c r="Z189" i="28"/>
  <c r="Y189" i="28"/>
  <c r="X189" i="28"/>
  <c r="W189" i="28"/>
  <c r="V189" i="28"/>
  <c r="U189" i="28"/>
  <c r="T189" i="28"/>
  <c r="AM189" i="28" s="1"/>
  <c r="S189" i="28"/>
  <c r="R189" i="28"/>
  <c r="Q189" i="28"/>
  <c r="P189" i="28"/>
  <c r="O189" i="28"/>
  <c r="N189" i="28"/>
  <c r="M189" i="28"/>
  <c r="L189" i="28"/>
  <c r="AN189" i="28" s="1"/>
  <c r="K189" i="28"/>
  <c r="J189" i="28"/>
  <c r="I189" i="28"/>
  <c r="H189" i="28"/>
  <c r="G189" i="28"/>
  <c r="F189" i="28"/>
  <c r="E189" i="28"/>
  <c r="D189" i="28"/>
  <c r="AO189" i="28" s="1"/>
  <c r="AQ188" i="28"/>
  <c r="AO188" i="28"/>
  <c r="AJ188" i="28"/>
  <c r="AI188" i="28"/>
  <c r="AH188" i="28"/>
  <c r="AG188" i="28"/>
  <c r="AF188" i="28"/>
  <c r="AE188" i="28"/>
  <c r="AD188" i="28"/>
  <c r="AC188" i="28"/>
  <c r="AB188" i="28"/>
  <c r="AL188" i="28" s="1"/>
  <c r="AA188" i="28"/>
  <c r="Z188" i="28"/>
  <c r="Y188" i="28"/>
  <c r="X188" i="28"/>
  <c r="W188" i="28"/>
  <c r="V188" i="28"/>
  <c r="U188" i="28"/>
  <c r="T188" i="28"/>
  <c r="AM188" i="28" s="1"/>
  <c r="S188" i="28"/>
  <c r="R188" i="28"/>
  <c r="Q188" i="28"/>
  <c r="P188" i="28"/>
  <c r="O188" i="28"/>
  <c r="N188" i="28"/>
  <c r="M188" i="28"/>
  <c r="L188" i="28"/>
  <c r="AN188" i="28" s="1"/>
  <c r="K188" i="28"/>
  <c r="J188" i="28"/>
  <c r="I188" i="28"/>
  <c r="H188" i="28"/>
  <c r="G188" i="28"/>
  <c r="F188" i="28"/>
  <c r="E188" i="28"/>
  <c r="D188" i="28"/>
  <c r="AQ187" i="28"/>
  <c r="AJ187" i="28"/>
  <c r="AI187" i="28"/>
  <c r="AH187" i="28"/>
  <c r="AG187" i="28"/>
  <c r="AF187" i="28"/>
  <c r="AE187" i="28"/>
  <c r="AD187" i="28"/>
  <c r="AC187" i="28"/>
  <c r="AB187" i="28"/>
  <c r="AA187" i="28"/>
  <c r="Z187" i="28"/>
  <c r="Y187" i="28"/>
  <c r="X187" i="28"/>
  <c r="W187" i="28"/>
  <c r="V187" i="28"/>
  <c r="U187" i="28"/>
  <c r="T187" i="28"/>
  <c r="S187" i="28"/>
  <c r="R187" i="28"/>
  <c r="Q187" i="28"/>
  <c r="P187" i="28"/>
  <c r="O187" i="28"/>
  <c r="AN187" i="28" s="1"/>
  <c r="N187" i="28"/>
  <c r="M187" i="28"/>
  <c r="L187" i="28"/>
  <c r="K187" i="28"/>
  <c r="J187" i="28"/>
  <c r="I187" i="28"/>
  <c r="H187" i="28"/>
  <c r="G187" i="28"/>
  <c r="AO187" i="28" s="1"/>
  <c r="F187" i="28"/>
  <c r="E187" i="28"/>
  <c r="D187" i="28"/>
  <c r="AQ186" i="28"/>
  <c r="AM186" i="28"/>
  <c r="AJ186" i="28"/>
  <c r="AI186" i="28"/>
  <c r="AH186" i="28"/>
  <c r="AG186" i="28"/>
  <c r="AF186" i="28"/>
  <c r="AE186" i="28"/>
  <c r="AD186" i="28"/>
  <c r="AC186" i="28"/>
  <c r="AB186" i="28"/>
  <c r="AL186" i="28" s="1"/>
  <c r="AA186" i="28"/>
  <c r="Z186" i="28"/>
  <c r="Y186" i="28"/>
  <c r="X186" i="28"/>
  <c r="W186" i="28"/>
  <c r="V186" i="28"/>
  <c r="U186" i="28"/>
  <c r="T186" i="28"/>
  <c r="S186" i="28"/>
  <c r="R186" i="28"/>
  <c r="Q186" i="28"/>
  <c r="P186" i="28"/>
  <c r="O186" i="28"/>
  <c r="N186" i="28"/>
  <c r="AN186" i="28" s="1"/>
  <c r="M186" i="28"/>
  <c r="L186" i="28"/>
  <c r="K186" i="28"/>
  <c r="J186" i="28"/>
  <c r="I186" i="28"/>
  <c r="H186" i="28"/>
  <c r="G186" i="28"/>
  <c r="F186" i="28"/>
  <c r="AO186" i="28" s="1"/>
  <c r="E186" i="28"/>
  <c r="D186" i="28"/>
  <c r="AJ185" i="28"/>
  <c r="AQ185" i="28" s="1"/>
  <c r="AS55" i="28" s="1"/>
  <c r="AI185" i="28"/>
  <c r="AH185" i="28"/>
  <c r="AG185" i="28"/>
  <c r="AF185" i="28"/>
  <c r="AE185" i="28"/>
  <c r="AD185" i="28"/>
  <c r="AC185" i="28"/>
  <c r="AL185" i="28" s="1"/>
  <c r="AB185" i="28"/>
  <c r="AA185" i="28"/>
  <c r="Z185" i="28"/>
  <c r="Y185" i="28"/>
  <c r="X185" i="28"/>
  <c r="W185" i="28"/>
  <c r="V185" i="28"/>
  <c r="U185" i="28"/>
  <c r="AM185" i="28" s="1"/>
  <c r="T185" i="28"/>
  <c r="S185" i="28"/>
  <c r="R185" i="28"/>
  <c r="Q185" i="28"/>
  <c r="P185" i="28"/>
  <c r="O185" i="28"/>
  <c r="N185" i="28"/>
  <c r="M185" i="28"/>
  <c r="AN185" i="28" s="1"/>
  <c r="L185" i="28"/>
  <c r="K185" i="28"/>
  <c r="J185" i="28"/>
  <c r="I185" i="28"/>
  <c r="H185" i="28"/>
  <c r="G185" i="28"/>
  <c r="F185" i="28"/>
  <c r="E185" i="28"/>
  <c r="AO185" i="28" s="1"/>
  <c r="D185" i="28"/>
  <c r="AJ184" i="28"/>
  <c r="AI184" i="28"/>
  <c r="AH184" i="28"/>
  <c r="AG184" i="28"/>
  <c r="AF184" i="28"/>
  <c r="AE184" i="28"/>
  <c r="AD184" i="28"/>
  <c r="AC184" i="28"/>
  <c r="AB184" i="28"/>
  <c r="AL184" i="28" s="1"/>
  <c r="AA184" i="28"/>
  <c r="Z184" i="28"/>
  <c r="Y184" i="28"/>
  <c r="X184" i="28"/>
  <c r="W184" i="28"/>
  <c r="V184" i="28"/>
  <c r="U184" i="28"/>
  <c r="T184" i="28"/>
  <c r="AM184" i="28" s="1"/>
  <c r="S184" i="28"/>
  <c r="R184" i="28"/>
  <c r="Q184" i="28"/>
  <c r="P184" i="28"/>
  <c r="O184" i="28"/>
  <c r="N184" i="28"/>
  <c r="M184" i="28"/>
  <c r="L184" i="28"/>
  <c r="AN184" i="28" s="1"/>
  <c r="K184" i="28"/>
  <c r="J184" i="28"/>
  <c r="I184" i="28"/>
  <c r="H184" i="28"/>
  <c r="G184" i="28"/>
  <c r="F184" i="28"/>
  <c r="E184" i="28"/>
  <c r="D184" i="28"/>
  <c r="AO184" i="28" s="1"/>
  <c r="AJ183" i="28"/>
  <c r="AQ183" i="28" s="1"/>
  <c r="AI183" i="28"/>
  <c r="AH183" i="28"/>
  <c r="AG183" i="28"/>
  <c r="AF183" i="28"/>
  <c r="AE183" i="28"/>
  <c r="AD183" i="28"/>
  <c r="AC183" i="28"/>
  <c r="AB183" i="28"/>
  <c r="AL183" i="28" s="1"/>
  <c r="AA183" i="28"/>
  <c r="Z183" i="28"/>
  <c r="Y183" i="28"/>
  <c r="X183" i="28"/>
  <c r="W183" i="28"/>
  <c r="V183" i="28"/>
  <c r="U183" i="28"/>
  <c r="T183" i="28"/>
  <c r="AM183" i="28" s="1"/>
  <c r="S183" i="28"/>
  <c r="R183" i="28"/>
  <c r="Q183" i="28"/>
  <c r="P183" i="28"/>
  <c r="O183" i="28"/>
  <c r="N183" i="28"/>
  <c r="M183" i="28"/>
  <c r="L183" i="28"/>
  <c r="AN183" i="28" s="1"/>
  <c r="K183" i="28"/>
  <c r="J183" i="28"/>
  <c r="I183" i="28"/>
  <c r="H183" i="28"/>
  <c r="G183" i="28"/>
  <c r="F183" i="28"/>
  <c r="E183" i="28"/>
  <c r="D183" i="28"/>
  <c r="AO183" i="28" s="1"/>
  <c r="AJ182" i="28"/>
  <c r="AI182" i="28"/>
  <c r="AH182" i="28"/>
  <c r="AG182" i="28"/>
  <c r="AF182" i="28"/>
  <c r="AE182" i="28"/>
  <c r="AD182" i="28"/>
  <c r="AC182" i="28"/>
  <c r="AB182" i="28"/>
  <c r="AL182" i="28" s="1"/>
  <c r="AA182" i="28"/>
  <c r="Z182" i="28"/>
  <c r="Y182" i="28"/>
  <c r="X182" i="28"/>
  <c r="W182" i="28"/>
  <c r="V182" i="28"/>
  <c r="U182" i="28"/>
  <c r="T182" i="28"/>
  <c r="AM182" i="28" s="1"/>
  <c r="S182" i="28"/>
  <c r="R182" i="28"/>
  <c r="Q182" i="28"/>
  <c r="P182" i="28"/>
  <c r="O182" i="28"/>
  <c r="N182" i="28"/>
  <c r="M182" i="28"/>
  <c r="L182" i="28"/>
  <c r="AN182" i="28" s="1"/>
  <c r="K182" i="28"/>
  <c r="J182" i="28"/>
  <c r="I182" i="28"/>
  <c r="H182" i="28"/>
  <c r="G182" i="28"/>
  <c r="F182" i="28"/>
  <c r="E182" i="28"/>
  <c r="D182" i="28"/>
  <c r="AO182" i="28" s="1"/>
  <c r="AQ181" i="28"/>
  <c r="AJ181" i="28"/>
  <c r="AI181" i="28"/>
  <c r="AH181" i="28"/>
  <c r="AG181" i="28"/>
  <c r="AF181" i="28"/>
  <c r="AE181" i="28"/>
  <c r="AD181" i="28"/>
  <c r="AC181" i="28"/>
  <c r="AB181" i="28"/>
  <c r="AA181" i="28"/>
  <c r="Z181" i="28"/>
  <c r="Y181" i="28"/>
  <c r="X181" i="28"/>
  <c r="W181" i="28"/>
  <c r="V181" i="28"/>
  <c r="U181" i="28"/>
  <c r="T181" i="28"/>
  <c r="S181" i="28"/>
  <c r="R181" i="28"/>
  <c r="Q181" i="28"/>
  <c r="P181" i="28"/>
  <c r="O181" i="28"/>
  <c r="N181" i="28"/>
  <c r="M181" i="28"/>
  <c r="L181" i="28"/>
  <c r="K181" i="28"/>
  <c r="J181" i="28"/>
  <c r="I181" i="28"/>
  <c r="H181" i="28"/>
  <c r="G181" i="28"/>
  <c r="F181" i="28"/>
  <c r="E181" i="28"/>
  <c r="D181" i="28"/>
  <c r="AO180" i="28"/>
  <c r="AJ180" i="28"/>
  <c r="AQ180" i="28" s="1"/>
  <c r="AS50" i="28" s="1"/>
  <c r="AI180" i="28"/>
  <c r="AH180" i="28"/>
  <c r="AG180" i="28"/>
  <c r="AF180" i="28"/>
  <c r="AE180" i="28"/>
  <c r="AD180" i="28"/>
  <c r="AC180" i="28"/>
  <c r="AB180" i="28"/>
  <c r="AL180" i="28" s="1"/>
  <c r="AA180" i="28"/>
  <c r="Z180" i="28"/>
  <c r="Y180" i="28"/>
  <c r="X180" i="28"/>
  <c r="W180" i="28"/>
  <c r="V180" i="28"/>
  <c r="AM180" i="28" s="1"/>
  <c r="U180" i="28"/>
  <c r="T180" i="28"/>
  <c r="S180" i="28"/>
  <c r="R180" i="28"/>
  <c r="Q180" i="28"/>
  <c r="P180" i="28"/>
  <c r="O180" i="28"/>
  <c r="N180" i="28"/>
  <c r="M180" i="28"/>
  <c r="AN180" i="28" s="1"/>
  <c r="L180" i="28"/>
  <c r="K180" i="28"/>
  <c r="J180" i="28"/>
  <c r="I180" i="28"/>
  <c r="H180" i="28"/>
  <c r="G180" i="28"/>
  <c r="F180" i="28"/>
  <c r="E180" i="28"/>
  <c r="D180" i="28"/>
  <c r="AJ179" i="28"/>
  <c r="AQ179" i="28" s="1"/>
  <c r="AS49" i="28" s="1"/>
  <c r="AI179" i="28"/>
  <c r="AH179" i="28"/>
  <c r="AG179" i="28"/>
  <c r="AF179" i="28"/>
  <c r="AE179" i="28"/>
  <c r="AD179" i="28"/>
  <c r="AC179" i="28"/>
  <c r="AB179" i="28"/>
  <c r="AA179" i="28"/>
  <c r="Z179" i="28"/>
  <c r="Y179" i="28"/>
  <c r="X179" i="28"/>
  <c r="W179" i="28"/>
  <c r="V179" i="28"/>
  <c r="U179" i="28"/>
  <c r="T179" i="28"/>
  <c r="AM179" i="28" s="1"/>
  <c r="S179" i="28"/>
  <c r="R179" i="28"/>
  <c r="Q179" i="28"/>
  <c r="P179" i="28"/>
  <c r="O179" i="28"/>
  <c r="AN179" i="28" s="1"/>
  <c r="N179" i="28"/>
  <c r="M179" i="28"/>
  <c r="L179" i="28"/>
  <c r="K179" i="28"/>
  <c r="J179" i="28"/>
  <c r="I179" i="28"/>
  <c r="H179" i="28"/>
  <c r="G179" i="28"/>
  <c r="AO179" i="28" s="1"/>
  <c r="F179" i="28"/>
  <c r="E179" i="28"/>
  <c r="D179" i="28"/>
  <c r="AJ178" i="28"/>
  <c r="AI178" i="28"/>
  <c r="AH178" i="28"/>
  <c r="AG178" i="28"/>
  <c r="AF178" i="28"/>
  <c r="AE178" i="28"/>
  <c r="AD178" i="28"/>
  <c r="AC178" i="28"/>
  <c r="AB178" i="28"/>
  <c r="AA178" i="28"/>
  <c r="Z178" i="28"/>
  <c r="Y178" i="28"/>
  <c r="X178" i="28"/>
  <c r="W178" i="28"/>
  <c r="V178" i="28"/>
  <c r="AM178" i="28" s="1"/>
  <c r="U178" i="28"/>
  <c r="T178" i="28"/>
  <c r="S178" i="28"/>
  <c r="R178" i="28"/>
  <c r="Q178" i="28"/>
  <c r="P178" i="28"/>
  <c r="O178" i="28"/>
  <c r="N178" i="28"/>
  <c r="AN178" i="28" s="1"/>
  <c r="M178" i="28"/>
  <c r="L178" i="28"/>
  <c r="K178" i="28"/>
  <c r="J178" i="28"/>
  <c r="I178" i="28"/>
  <c r="H178" i="28"/>
  <c r="G178" i="28"/>
  <c r="F178" i="28"/>
  <c r="AO178" i="28" s="1"/>
  <c r="E178" i="28"/>
  <c r="D178" i="28"/>
  <c r="AQ177" i="28"/>
  <c r="AJ177" i="28"/>
  <c r="AI177" i="28"/>
  <c r="AH177" i="28"/>
  <c r="AG177" i="28"/>
  <c r="AF177" i="28"/>
  <c r="AE177" i="28"/>
  <c r="AD177" i="28"/>
  <c r="AC177" i="28"/>
  <c r="AL177" i="28" s="1"/>
  <c r="AB177" i="28"/>
  <c r="AA177" i="28"/>
  <c r="Z177" i="28"/>
  <c r="Y177" i="28"/>
  <c r="X177" i="28"/>
  <c r="W177" i="28"/>
  <c r="V177" i="28"/>
  <c r="U177" i="28"/>
  <c r="AM177" i="28" s="1"/>
  <c r="T177" i="28"/>
  <c r="S177" i="28"/>
  <c r="R177" i="28"/>
  <c r="Q177" i="28"/>
  <c r="P177" i="28"/>
  <c r="O177" i="28"/>
  <c r="N177" i="28"/>
  <c r="M177" i="28"/>
  <c r="AN177" i="28" s="1"/>
  <c r="L177" i="28"/>
  <c r="K177" i="28"/>
  <c r="J177" i="28"/>
  <c r="I177" i="28"/>
  <c r="H177" i="28"/>
  <c r="G177" i="28"/>
  <c r="F177" i="28"/>
  <c r="E177" i="28"/>
  <c r="D177" i="28"/>
  <c r="AJ176" i="28"/>
  <c r="AI176" i="28"/>
  <c r="AH176" i="28"/>
  <c r="AG176" i="28"/>
  <c r="AF176" i="28"/>
  <c r="AE176" i="28"/>
  <c r="AD176" i="28"/>
  <c r="AC176" i="28"/>
  <c r="AB176" i="28"/>
  <c r="AL176" i="28" s="1"/>
  <c r="AA176" i="28"/>
  <c r="Z176" i="28"/>
  <c r="Y176" i="28"/>
  <c r="X176" i="28"/>
  <c r="W176" i="28"/>
  <c r="V176" i="28"/>
  <c r="U176" i="28"/>
  <c r="T176" i="28"/>
  <c r="AM176" i="28" s="1"/>
  <c r="S176" i="28"/>
  <c r="R176" i="28"/>
  <c r="Q176" i="28"/>
  <c r="P176" i="28"/>
  <c r="O176" i="28"/>
  <c r="N176" i="28"/>
  <c r="M176" i="28"/>
  <c r="L176" i="28"/>
  <c r="AN176" i="28" s="1"/>
  <c r="K176" i="28"/>
  <c r="J176" i="28"/>
  <c r="I176" i="28"/>
  <c r="H176" i="28"/>
  <c r="G176" i="28"/>
  <c r="F176" i="28"/>
  <c r="E176" i="28"/>
  <c r="D176" i="28"/>
  <c r="AO176" i="28" s="1"/>
  <c r="AJ175" i="28"/>
  <c r="AQ175" i="28" s="1"/>
  <c r="AS45" i="28" s="1"/>
  <c r="AI175" i="28"/>
  <c r="AH175" i="28"/>
  <c r="AG175" i="28"/>
  <c r="AF175" i="28"/>
  <c r="AE175" i="28"/>
  <c r="AD175" i="28"/>
  <c r="AC175" i="28"/>
  <c r="AB175" i="28"/>
  <c r="AA175" i="28"/>
  <c r="Z175" i="28"/>
  <c r="Y175" i="28"/>
  <c r="X175" i="28"/>
  <c r="W175" i="28"/>
  <c r="V175" i="28"/>
  <c r="U175" i="28"/>
  <c r="T175" i="28"/>
  <c r="S175" i="28"/>
  <c r="R175" i="28"/>
  <c r="Q175" i="28"/>
  <c r="P175" i="28"/>
  <c r="O175" i="28"/>
  <c r="N175" i="28"/>
  <c r="M175" i="28"/>
  <c r="L175" i="28"/>
  <c r="K175" i="28"/>
  <c r="J175" i="28"/>
  <c r="I175" i="28"/>
  <c r="H175" i="28"/>
  <c r="G175" i="28"/>
  <c r="F175" i="28"/>
  <c r="E175" i="28"/>
  <c r="D175" i="28"/>
  <c r="AJ174" i="28"/>
  <c r="AI174" i="28"/>
  <c r="AH174" i="28"/>
  <c r="AG174" i="28"/>
  <c r="AF174" i="28"/>
  <c r="AE174" i="28"/>
  <c r="AD174" i="28"/>
  <c r="AC174" i="28"/>
  <c r="AB174" i="28"/>
  <c r="AA174" i="28"/>
  <c r="Z174" i="28"/>
  <c r="Y174" i="28"/>
  <c r="X174" i="28"/>
  <c r="W174" i="28"/>
  <c r="V174" i="28"/>
  <c r="U174" i="28"/>
  <c r="T174" i="28"/>
  <c r="S174" i="28"/>
  <c r="R174" i="28"/>
  <c r="Q174" i="28"/>
  <c r="P174" i="28"/>
  <c r="O174" i="28"/>
  <c r="N174" i="28"/>
  <c r="M174" i="28"/>
  <c r="L174" i="28"/>
  <c r="K174" i="28"/>
  <c r="J174" i="28"/>
  <c r="I174" i="28"/>
  <c r="H174" i="28"/>
  <c r="G174" i="28"/>
  <c r="F174" i="28"/>
  <c r="E174" i="28"/>
  <c r="D174" i="28"/>
  <c r="AJ173" i="28"/>
  <c r="AQ173" i="28" s="1"/>
  <c r="AS43" i="28" s="1"/>
  <c r="AI173" i="28"/>
  <c r="AH173" i="28"/>
  <c r="AG173" i="28"/>
  <c r="AF173" i="28"/>
  <c r="AE173" i="28"/>
  <c r="AD173" i="28"/>
  <c r="AC173" i="28"/>
  <c r="AB173" i="28"/>
  <c r="AA173" i="28"/>
  <c r="Z173" i="28"/>
  <c r="Y173" i="28"/>
  <c r="X173" i="28"/>
  <c r="W173" i="28"/>
  <c r="V173" i="28"/>
  <c r="U173" i="28"/>
  <c r="T173" i="28"/>
  <c r="S173" i="28"/>
  <c r="R173" i="28"/>
  <c r="Q173" i="28"/>
  <c r="P173" i="28"/>
  <c r="O173" i="28"/>
  <c r="N173" i="28"/>
  <c r="M173" i="28"/>
  <c r="L173" i="28"/>
  <c r="K173" i="28"/>
  <c r="J173" i="28"/>
  <c r="I173" i="28"/>
  <c r="H173" i="28"/>
  <c r="G173" i="28"/>
  <c r="F173" i="28"/>
  <c r="E173" i="28"/>
  <c r="D173" i="28"/>
  <c r="AO172" i="28"/>
  <c r="AJ172" i="28"/>
  <c r="AQ172" i="28" s="1"/>
  <c r="AS42" i="28" s="1"/>
  <c r="AI172" i="28"/>
  <c r="AH172" i="28"/>
  <c r="AG172" i="28"/>
  <c r="AF172" i="28"/>
  <c r="AE172" i="28"/>
  <c r="AD172" i="28"/>
  <c r="AC172" i="28"/>
  <c r="AB172" i="28"/>
  <c r="AL172" i="28" s="1"/>
  <c r="AA172" i="28"/>
  <c r="Z172" i="28"/>
  <c r="Y172" i="28"/>
  <c r="X172" i="28"/>
  <c r="W172" i="28"/>
  <c r="V172" i="28"/>
  <c r="AM172" i="28" s="1"/>
  <c r="U172" i="28"/>
  <c r="T172" i="28"/>
  <c r="S172" i="28"/>
  <c r="R172" i="28"/>
  <c r="Q172" i="28"/>
  <c r="P172" i="28"/>
  <c r="O172" i="28"/>
  <c r="N172" i="28"/>
  <c r="M172" i="28"/>
  <c r="L172" i="28"/>
  <c r="AN172" i="28" s="1"/>
  <c r="K172" i="28"/>
  <c r="J172" i="28"/>
  <c r="I172" i="28"/>
  <c r="H172" i="28"/>
  <c r="G172" i="28"/>
  <c r="F172" i="28"/>
  <c r="E172" i="28"/>
  <c r="D172" i="28"/>
  <c r="AN171" i="28"/>
  <c r="AJ171" i="28"/>
  <c r="AQ171" i="28" s="1"/>
  <c r="AS41" i="28" s="1"/>
  <c r="AI171" i="28"/>
  <c r="AH171" i="28"/>
  <c r="AG171" i="28"/>
  <c r="AF171" i="28"/>
  <c r="AE171" i="28"/>
  <c r="AD171" i="28"/>
  <c r="AC171" i="28"/>
  <c r="AL171" i="28" s="1"/>
  <c r="AB171" i="28"/>
  <c r="AA171" i="28"/>
  <c r="Z171" i="28"/>
  <c r="Y171" i="28"/>
  <c r="X171" i="28"/>
  <c r="W171" i="28"/>
  <c r="V171" i="28"/>
  <c r="U171" i="28"/>
  <c r="T171" i="28"/>
  <c r="S171" i="28"/>
  <c r="R171" i="28"/>
  <c r="Q171" i="28"/>
  <c r="P171" i="28"/>
  <c r="O171" i="28"/>
  <c r="N171" i="28"/>
  <c r="M171" i="28"/>
  <c r="L171" i="28"/>
  <c r="K171" i="28"/>
  <c r="J171" i="28"/>
  <c r="I171" i="28"/>
  <c r="H171" i="28"/>
  <c r="G171" i="28"/>
  <c r="AO171" i="28" s="1"/>
  <c r="F171" i="28"/>
  <c r="E171" i="28"/>
  <c r="D171" i="28"/>
  <c r="AJ170" i="28"/>
  <c r="AI170" i="28"/>
  <c r="AH170" i="28"/>
  <c r="AG170" i="28"/>
  <c r="AF170" i="28"/>
  <c r="AE170" i="28"/>
  <c r="AD170" i="28"/>
  <c r="AC170" i="28"/>
  <c r="AB170" i="28"/>
  <c r="AL170" i="28" s="1"/>
  <c r="AA170" i="28"/>
  <c r="Z170" i="28"/>
  <c r="Y170" i="28"/>
  <c r="X170" i="28"/>
  <c r="W170" i="28"/>
  <c r="V170" i="28"/>
  <c r="AM170" i="28" s="1"/>
  <c r="U170" i="28"/>
  <c r="T170" i="28"/>
  <c r="S170" i="28"/>
  <c r="R170" i="28"/>
  <c r="Q170" i="28"/>
  <c r="P170" i="28"/>
  <c r="O170" i="28"/>
  <c r="N170" i="28"/>
  <c r="AN170" i="28" s="1"/>
  <c r="M170" i="28"/>
  <c r="L170" i="28"/>
  <c r="K170" i="28"/>
  <c r="J170" i="28"/>
  <c r="I170" i="28"/>
  <c r="H170" i="28"/>
  <c r="G170" i="28"/>
  <c r="F170" i="28"/>
  <c r="AO170" i="28" s="1"/>
  <c r="E170" i="28"/>
  <c r="D170" i="28"/>
  <c r="AJ169" i="28"/>
  <c r="AQ169" i="28" s="1"/>
  <c r="AS39" i="28" s="1"/>
  <c r="AI169" i="28"/>
  <c r="AH169" i="28"/>
  <c r="AG169" i="28"/>
  <c r="AF169" i="28"/>
  <c r="AE169" i="28"/>
  <c r="AD169" i="28"/>
  <c r="AC169" i="28"/>
  <c r="AL169" i="28" s="1"/>
  <c r="AB169" i="28"/>
  <c r="AA169" i="28"/>
  <c r="Z169" i="28"/>
  <c r="Y169" i="28"/>
  <c r="X169" i="28"/>
  <c r="W169" i="28"/>
  <c r="V169" i="28"/>
  <c r="U169" i="28"/>
  <c r="AM169" i="28" s="1"/>
  <c r="T169" i="28"/>
  <c r="S169" i="28"/>
  <c r="R169" i="28"/>
  <c r="Q169" i="28"/>
  <c r="P169" i="28"/>
  <c r="O169" i="28"/>
  <c r="N169" i="28"/>
  <c r="M169" i="28"/>
  <c r="AN169" i="28" s="1"/>
  <c r="L169" i="28"/>
  <c r="K169" i="28"/>
  <c r="J169" i="28"/>
  <c r="I169" i="28"/>
  <c r="H169" i="28"/>
  <c r="G169" i="28"/>
  <c r="F169" i="28"/>
  <c r="E169" i="28"/>
  <c r="D169" i="28"/>
  <c r="AO169" i="28" s="1"/>
  <c r="AJ168" i="28"/>
  <c r="AI168" i="28"/>
  <c r="AH168" i="28"/>
  <c r="AG168" i="28"/>
  <c r="AF168" i="28"/>
  <c r="AE168" i="28"/>
  <c r="AD168" i="28"/>
  <c r="AC168" i="28"/>
  <c r="AB168" i="28"/>
  <c r="AL168" i="28" s="1"/>
  <c r="AA168" i="28"/>
  <c r="Z168" i="28"/>
  <c r="Y168" i="28"/>
  <c r="X168" i="28"/>
  <c r="W168" i="28"/>
  <c r="V168" i="28"/>
  <c r="U168" i="28"/>
  <c r="T168" i="28"/>
  <c r="AM168" i="28" s="1"/>
  <c r="S168" i="28"/>
  <c r="R168" i="28"/>
  <c r="Q168" i="28"/>
  <c r="P168" i="28"/>
  <c r="O168" i="28"/>
  <c r="N168" i="28"/>
  <c r="M168" i="28"/>
  <c r="L168" i="28"/>
  <c r="AN168" i="28" s="1"/>
  <c r="K168" i="28"/>
  <c r="J168" i="28"/>
  <c r="I168" i="28"/>
  <c r="H168" i="28"/>
  <c r="G168" i="28"/>
  <c r="F168" i="28"/>
  <c r="E168" i="28"/>
  <c r="D168" i="28"/>
  <c r="AO168" i="28" s="1"/>
  <c r="AJ167" i="28"/>
  <c r="AI167" i="28"/>
  <c r="AH167" i="28"/>
  <c r="AG167" i="28"/>
  <c r="AF167" i="28"/>
  <c r="AE167" i="28"/>
  <c r="AD167" i="28"/>
  <c r="AC167" i="28"/>
  <c r="AB167" i="28"/>
  <c r="AL167" i="28" s="1"/>
  <c r="AA167" i="28"/>
  <c r="Z167" i="28"/>
  <c r="Y167" i="28"/>
  <c r="X167" i="28"/>
  <c r="W167" i="28"/>
  <c r="V167" i="28"/>
  <c r="U167" i="28"/>
  <c r="T167" i="28"/>
  <c r="AM167" i="28" s="1"/>
  <c r="S167" i="28"/>
  <c r="R167" i="28"/>
  <c r="Q167" i="28"/>
  <c r="P167" i="28"/>
  <c r="O167" i="28"/>
  <c r="N167" i="28"/>
  <c r="M167" i="28"/>
  <c r="L167" i="28"/>
  <c r="AN167" i="28" s="1"/>
  <c r="K167" i="28"/>
  <c r="J167" i="28"/>
  <c r="I167" i="28"/>
  <c r="H167" i="28"/>
  <c r="G167" i="28"/>
  <c r="F167" i="28"/>
  <c r="E167" i="28"/>
  <c r="D167" i="28"/>
  <c r="AO167" i="28" s="1"/>
  <c r="AJ166" i="28"/>
  <c r="AI166" i="28"/>
  <c r="AH166" i="28"/>
  <c r="AG166" i="28"/>
  <c r="AF166" i="28"/>
  <c r="AE166" i="28"/>
  <c r="AD166" i="28"/>
  <c r="AC166" i="28"/>
  <c r="AB166" i="28"/>
  <c r="AA166" i="28"/>
  <c r="Z166" i="28"/>
  <c r="Y166" i="28"/>
  <c r="X166" i="28"/>
  <c r="W166" i="28"/>
  <c r="V166" i="28"/>
  <c r="U166" i="28"/>
  <c r="T166" i="28"/>
  <c r="S166" i="28"/>
  <c r="R166" i="28"/>
  <c r="Q166" i="28"/>
  <c r="P166" i="28"/>
  <c r="O166" i="28"/>
  <c r="N166" i="28"/>
  <c r="M166" i="28"/>
  <c r="L166" i="28"/>
  <c r="K166" i="28"/>
  <c r="J166" i="28"/>
  <c r="I166" i="28"/>
  <c r="H166" i="28"/>
  <c r="G166" i="28"/>
  <c r="F166" i="28"/>
  <c r="E166" i="28"/>
  <c r="D166" i="28"/>
  <c r="AJ165" i="28"/>
  <c r="AQ165" i="28" s="1"/>
  <c r="AS35" i="28" s="1"/>
  <c r="AI165" i="28"/>
  <c r="AH165" i="28"/>
  <c r="AG165" i="28"/>
  <c r="AF165" i="28"/>
  <c r="AE165" i="28"/>
  <c r="AD165" i="28"/>
  <c r="AC165" i="28"/>
  <c r="AB165" i="28"/>
  <c r="AL165" i="28" s="1"/>
  <c r="AA165" i="28"/>
  <c r="Z165" i="28"/>
  <c r="Y165" i="28"/>
  <c r="X165" i="28"/>
  <c r="W165" i="28"/>
  <c r="V165" i="28"/>
  <c r="U165" i="28"/>
  <c r="T165" i="28"/>
  <c r="AM165" i="28" s="1"/>
  <c r="S165" i="28"/>
  <c r="R165" i="28"/>
  <c r="Q165" i="28"/>
  <c r="P165" i="28"/>
  <c r="O165" i="28"/>
  <c r="N165" i="28"/>
  <c r="M165" i="28"/>
  <c r="L165" i="28"/>
  <c r="AN165" i="28" s="1"/>
  <c r="K165" i="28"/>
  <c r="J165" i="28"/>
  <c r="I165" i="28"/>
  <c r="H165" i="28"/>
  <c r="G165" i="28"/>
  <c r="F165" i="28"/>
  <c r="E165" i="28"/>
  <c r="D165" i="28"/>
  <c r="AO165" i="28" s="1"/>
  <c r="AO164" i="28"/>
  <c r="AJ164" i="28"/>
  <c r="AQ164" i="28" s="1"/>
  <c r="AS34" i="28" s="1"/>
  <c r="AI164" i="28"/>
  <c r="AH164" i="28"/>
  <c r="AG164" i="28"/>
  <c r="AF164" i="28"/>
  <c r="AE164" i="28"/>
  <c r="AD164" i="28"/>
  <c r="AC164" i="28"/>
  <c r="AL164" i="28" s="1"/>
  <c r="AB164" i="28"/>
  <c r="AA164" i="28"/>
  <c r="Z164" i="28"/>
  <c r="Y164" i="28"/>
  <c r="X164" i="28"/>
  <c r="W164" i="28"/>
  <c r="V164" i="28"/>
  <c r="U164" i="28"/>
  <c r="T164" i="28"/>
  <c r="S164" i="28"/>
  <c r="R164" i="28"/>
  <c r="Q164" i="28"/>
  <c r="P164" i="28"/>
  <c r="O164" i="28"/>
  <c r="N164" i="28"/>
  <c r="M164" i="28"/>
  <c r="L164" i="28"/>
  <c r="K164" i="28"/>
  <c r="J164" i="28"/>
  <c r="I164" i="28"/>
  <c r="H164" i="28"/>
  <c r="G164" i="28"/>
  <c r="F164" i="28"/>
  <c r="E164" i="28"/>
  <c r="D164" i="28"/>
  <c r="AQ163" i="28"/>
  <c r="AN163" i="28"/>
  <c r="AJ163" i="28"/>
  <c r="AI163" i="28"/>
  <c r="AH163" i="28"/>
  <c r="AG163" i="28"/>
  <c r="AF163" i="28"/>
  <c r="AE163" i="28"/>
  <c r="AD163" i="28"/>
  <c r="AC163" i="28"/>
  <c r="AB163" i="28"/>
  <c r="AA163" i="28"/>
  <c r="Z163" i="28"/>
  <c r="Y163" i="28"/>
  <c r="X163" i="28"/>
  <c r="W163" i="28"/>
  <c r="V163" i="28"/>
  <c r="U163" i="28"/>
  <c r="T163" i="28"/>
  <c r="S163" i="28"/>
  <c r="R163" i="28"/>
  <c r="Q163" i="28"/>
  <c r="P163" i="28"/>
  <c r="O163" i="28"/>
  <c r="N163" i="28"/>
  <c r="M163" i="28"/>
  <c r="L163" i="28"/>
  <c r="K163" i="28"/>
  <c r="J163" i="28"/>
  <c r="I163" i="28"/>
  <c r="H163" i="28"/>
  <c r="G163" i="28"/>
  <c r="AO163" i="28" s="1"/>
  <c r="F163" i="28"/>
  <c r="E163" i="28"/>
  <c r="D163" i="28"/>
  <c r="AQ162" i="28"/>
  <c r="AM162" i="28"/>
  <c r="AJ162" i="28"/>
  <c r="AI162" i="28"/>
  <c r="AH162" i="28"/>
  <c r="AG162" i="28"/>
  <c r="AF162" i="28"/>
  <c r="AE162" i="28"/>
  <c r="AD162" i="28"/>
  <c r="AC162" i="28"/>
  <c r="AB162" i="28"/>
  <c r="AA162" i="28"/>
  <c r="Z162" i="28"/>
  <c r="Y162" i="28"/>
  <c r="X162" i="28"/>
  <c r="W162" i="28"/>
  <c r="V162" i="28"/>
  <c r="U162" i="28"/>
  <c r="T162" i="28"/>
  <c r="S162" i="28"/>
  <c r="R162" i="28"/>
  <c r="Q162" i="28"/>
  <c r="P162" i="28"/>
  <c r="O162" i="28"/>
  <c r="N162" i="28"/>
  <c r="AN162" i="28" s="1"/>
  <c r="M162" i="28"/>
  <c r="L162" i="28"/>
  <c r="K162" i="28"/>
  <c r="J162" i="28"/>
  <c r="I162" i="28"/>
  <c r="H162" i="28"/>
  <c r="G162" i="28"/>
  <c r="F162" i="28"/>
  <c r="E162" i="28"/>
  <c r="D162" i="28"/>
  <c r="AQ161" i="28"/>
  <c r="AJ161" i="28"/>
  <c r="AI161" i="28"/>
  <c r="AH161" i="28"/>
  <c r="AG161" i="28"/>
  <c r="AF161" i="28"/>
  <c r="AE161" i="28"/>
  <c r="AD161" i="28"/>
  <c r="AC161" i="28"/>
  <c r="AL161" i="28" s="1"/>
  <c r="AB161" i="28"/>
  <c r="AA161" i="28"/>
  <c r="Z161" i="28"/>
  <c r="Y161" i="28"/>
  <c r="X161" i="28"/>
  <c r="W161" i="28"/>
  <c r="V161" i="28"/>
  <c r="U161" i="28"/>
  <c r="AM161" i="28" s="1"/>
  <c r="T161" i="28"/>
  <c r="S161" i="28"/>
  <c r="R161" i="28"/>
  <c r="Q161" i="28"/>
  <c r="P161" i="28"/>
  <c r="O161" i="28"/>
  <c r="N161" i="28"/>
  <c r="M161" i="28"/>
  <c r="AN161" i="28" s="1"/>
  <c r="L161" i="28"/>
  <c r="K161" i="28"/>
  <c r="J161" i="28"/>
  <c r="I161" i="28"/>
  <c r="H161" i="28"/>
  <c r="G161" i="28"/>
  <c r="F161" i="28"/>
  <c r="E161" i="28"/>
  <c r="AO161" i="28" s="1"/>
  <c r="D161" i="28"/>
  <c r="AJ160" i="28"/>
  <c r="AQ160" i="28" s="1"/>
  <c r="AI160" i="28"/>
  <c r="AH160" i="28"/>
  <c r="AG160" i="28"/>
  <c r="AF160" i="28"/>
  <c r="AE160" i="28"/>
  <c r="AD160" i="28"/>
  <c r="AC160" i="28"/>
  <c r="AB160" i="28"/>
  <c r="AL160" i="28" s="1"/>
  <c r="AA160" i="28"/>
  <c r="Z160" i="28"/>
  <c r="Y160" i="28"/>
  <c r="X160" i="28"/>
  <c r="W160" i="28"/>
  <c r="V160" i="28"/>
  <c r="U160" i="28"/>
  <c r="T160" i="28"/>
  <c r="AM160" i="28" s="1"/>
  <c r="S160" i="28"/>
  <c r="R160" i="28"/>
  <c r="Q160" i="28"/>
  <c r="P160" i="28"/>
  <c r="O160" i="28"/>
  <c r="N160" i="28"/>
  <c r="M160" i="28"/>
  <c r="L160" i="28"/>
  <c r="AN160" i="28" s="1"/>
  <c r="K160" i="28"/>
  <c r="J160" i="28"/>
  <c r="I160" i="28"/>
  <c r="H160" i="28"/>
  <c r="G160" i="28"/>
  <c r="F160" i="28"/>
  <c r="E160" i="28"/>
  <c r="D160" i="28"/>
  <c r="AO160" i="28" s="1"/>
  <c r="AJ159" i="28"/>
  <c r="AI159" i="28"/>
  <c r="AH159" i="28"/>
  <c r="AG159" i="28"/>
  <c r="AF159" i="28"/>
  <c r="AE159" i="28"/>
  <c r="AD159" i="28"/>
  <c r="AC159" i="28"/>
  <c r="AB159" i="28"/>
  <c r="AA159" i="28"/>
  <c r="Z159" i="28"/>
  <c r="Y159" i="28"/>
  <c r="X159" i="28"/>
  <c r="W159" i="28"/>
  <c r="V159" i="28"/>
  <c r="U159" i="28"/>
  <c r="T159" i="28"/>
  <c r="S159" i="28"/>
  <c r="R159" i="28"/>
  <c r="Q159" i="28"/>
  <c r="P159" i="28"/>
  <c r="O159" i="28"/>
  <c r="N159" i="28"/>
  <c r="M159" i="28"/>
  <c r="L159" i="28"/>
  <c r="K159" i="28"/>
  <c r="J159" i="28"/>
  <c r="I159" i="28"/>
  <c r="H159" i="28"/>
  <c r="G159" i="28"/>
  <c r="F159" i="28"/>
  <c r="E159" i="28"/>
  <c r="D159" i="28"/>
  <c r="AJ158" i="28"/>
  <c r="AQ158" i="28" s="1"/>
  <c r="AS28" i="28" s="1"/>
  <c r="AI158" i="28"/>
  <c r="AH158" i="28"/>
  <c r="AG158" i="28"/>
  <c r="AF158" i="28"/>
  <c r="AE158" i="28"/>
  <c r="AD158" i="28"/>
  <c r="AC158" i="28"/>
  <c r="AL158" i="28" s="1"/>
  <c r="AB158" i="28"/>
  <c r="AA158" i="28"/>
  <c r="Z158" i="28"/>
  <c r="Y158" i="28"/>
  <c r="X158" i="28"/>
  <c r="W158" i="28"/>
  <c r="V158" i="28"/>
  <c r="U158" i="28"/>
  <c r="AM158" i="28" s="1"/>
  <c r="T158" i="28"/>
  <c r="S158" i="28"/>
  <c r="R158" i="28"/>
  <c r="Q158" i="28"/>
  <c r="P158" i="28"/>
  <c r="O158" i="28"/>
  <c r="N158" i="28"/>
  <c r="M158" i="28"/>
  <c r="L158" i="28"/>
  <c r="K158" i="28"/>
  <c r="J158" i="28"/>
  <c r="I158" i="28"/>
  <c r="H158" i="28"/>
  <c r="G158" i="28"/>
  <c r="F158" i="28"/>
  <c r="E158" i="28"/>
  <c r="D158" i="28"/>
  <c r="AQ157" i="28"/>
  <c r="AS27" i="28" s="1"/>
  <c r="AJ157" i="28"/>
  <c r="AI157" i="28"/>
  <c r="AH157" i="28"/>
  <c r="AG157" i="28"/>
  <c r="AF157" i="28"/>
  <c r="AE157" i="28"/>
  <c r="AD157" i="28"/>
  <c r="AC157" i="28"/>
  <c r="AB157" i="28"/>
  <c r="AL157" i="28" s="1"/>
  <c r="AA157" i="28"/>
  <c r="Z157" i="28"/>
  <c r="Y157" i="28"/>
  <c r="X157" i="28"/>
  <c r="W157" i="28"/>
  <c r="V157" i="28"/>
  <c r="U157" i="28"/>
  <c r="T157" i="28"/>
  <c r="AM157" i="28" s="1"/>
  <c r="S157" i="28"/>
  <c r="R157" i="28"/>
  <c r="Q157" i="28"/>
  <c r="P157" i="28"/>
  <c r="O157" i="28"/>
  <c r="N157" i="28"/>
  <c r="M157" i="28"/>
  <c r="L157" i="28"/>
  <c r="AN157" i="28" s="1"/>
  <c r="K157" i="28"/>
  <c r="J157" i="28"/>
  <c r="I157" i="28"/>
  <c r="H157" i="28"/>
  <c r="G157" i="28"/>
  <c r="F157" i="28"/>
  <c r="E157" i="28"/>
  <c r="D157" i="28"/>
  <c r="AO157" i="28" s="1"/>
  <c r="AQ156" i="28"/>
  <c r="AJ156" i="28"/>
  <c r="AI156" i="28"/>
  <c r="AH156" i="28"/>
  <c r="AG156" i="28"/>
  <c r="AF156" i="28"/>
  <c r="AE156" i="28"/>
  <c r="AD156" i="28"/>
  <c r="AC156" i="28"/>
  <c r="AB156" i="28"/>
  <c r="AA156" i="28"/>
  <c r="Z156" i="28"/>
  <c r="Y156" i="28"/>
  <c r="X156" i="28"/>
  <c r="W156" i="28"/>
  <c r="V156" i="28"/>
  <c r="U156" i="28"/>
  <c r="T156" i="28"/>
  <c r="S156" i="28"/>
  <c r="R156" i="28"/>
  <c r="Q156" i="28"/>
  <c r="P156" i="28"/>
  <c r="O156" i="28"/>
  <c r="N156" i="28"/>
  <c r="M156" i="28"/>
  <c r="L156" i="28"/>
  <c r="K156" i="28"/>
  <c r="J156" i="28"/>
  <c r="I156" i="28"/>
  <c r="H156" i="28"/>
  <c r="AO156" i="28" s="1"/>
  <c r="G156" i="28"/>
  <c r="F156" i="28"/>
  <c r="E156" i="28"/>
  <c r="D156" i="28"/>
  <c r="AQ155" i="28"/>
  <c r="AN155" i="28"/>
  <c r="AJ155" i="28"/>
  <c r="AI155" i="28"/>
  <c r="AH155" i="28"/>
  <c r="AG155" i="28"/>
  <c r="AF155" i="28"/>
  <c r="AE155" i="28"/>
  <c r="AD155" i="28"/>
  <c r="AC155" i="28"/>
  <c r="AL155" i="28" s="1"/>
  <c r="AB155" i="28"/>
  <c r="AA155" i="28"/>
  <c r="Z155" i="28"/>
  <c r="Y155" i="28"/>
  <c r="X155" i="28"/>
  <c r="W155" i="28"/>
  <c r="V155" i="28"/>
  <c r="AM155" i="28" s="1"/>
  <c r="U155" i="28"/>
  <c r="T155" i="28"/>
  <c r="S155" i="28"/>
  <c r="R155" i="28"/>
  <c r="Q155" i="28"/>
  <c r="P155" i="28"/>
  <c r="O155" i="28"/>
  <c r="N155" i="28"/>
  <c r="M155" i="28"/>
  <c r="L155" i="28"/>
  <c r="K155" i="28"/>
  <c r="J155" i="28"/>
  <c r="I155" i="28"/>
  <c r="H155" i="28"/>
  <c r="G155" i="28"/>
  <c r="AO155" i="28" s="1"/>
  <c r="F155" i="28"/>
  <c r="E155" i="28"/>
  <c r="D155" i="28"/>
  <c r="AJ154" i="28"/>
  <c r="AQ154" i="28" s="1"/>
  <c r="AS24" i="28" s="1"/>
  <c r="AI154" i="28"/>
  <c r="AH154" i="28"/>
  <c r="AG154" i="28"/>
  <c r="AF154" i="28"/>
  <c r="AE154" i="28"/>
  <c r="AD154" i="28"/>
  <c r="AC154" i="28"/>
  <c r="AB154" i="28"/>
  <c r="AA154" i="28"/>
  <c r="Z154" i="28"/>
  <c r="Y154" i="28"/>
  <c r="X154" i="28"/>
  <c r="W154" i="28"/>
  <c r="V154" i="28"/>
  <c r="AM154" i="28" s="1"/>
  <c r="U154" i="28"/>
  <c r="T154" i="28"/>
  <c r="S154" i="28"/>
  <c r="R154" i="28"/>
  <c r="Q154" i="28"/>
  <c r="P154" i="28"/>
  <c r="O154" i="28"/>
  <c r="N154" i="28"/>
  <c r="AN154" i="28" s="1"/>
  <c r="M154" i="28"/>
  <c r="L154" i="28"/>
  <c r="K154" i="28"/>
  <c r="J154" i="28"/>
  <c r="I154" i="28"/>
  <c r="H154" i="28"/>
  <c r="G154" i="28"/>
  <c r="F154" i="28"/>
  <c r="E154" i="28"/>
  <c r="D154" i="28"/>
  <c r="AO154" i="28" s="1"/>
  <c r="AJ153" i="28"/>
  <c r="AQ153" i="28" s="1"/>
  <c r="AS23" i="28" s="1"/>
  <c r="AI153" i="28"/>
  <c r="AH153" i="28"/>
  <c r="AG153" i="28"/>
  <c r="AF153" i="28"/>
  <c r="AE153" i="28"/>
  <c r="AD153" i="28"/>
  <c r="AC153" i="28"/>
  <c r="AL153" i="28" s="1"/>
  <c r="AB153" i="28"/>
  <c r="AA153" i="28"/>
  <c r="Z153" i="28"/>
  <c r="Y153" i="28"/>
  <c r="X153" i="28"/>
  <c r="W153" i="28"/>
  <c r="V153" i="28"/>
  <c r="U153" i="28"/>
  <c r="AM153" i="28" s="1"/>
  <c r="T153" i="28"/>
  <c r="S153" i="28"/>
  <c r="R153" i="28"/>
  <c r="Q153" i="28"/>
  <c r="P153" i="28"/>
  <c r="O153" i="28"/>
  <c r="N153" i="28"/>
  <c r="M153" i="28"/>
  <c r="L153" i="28"/>
  <c r="AN153" i="28" s="1"/>
  <c r="K153" i="28"/>
  <c r="J153" i="28"/>
  <c r="I153" i="28"/>
  <c r="H153" i="28"/>
  <c r="G153" i="28"/>
  <c r="F153" i="28"/>
  <c r="E153" i="28"/>
  <c r="D153" i="28"/>
  <c r="AO153" i="28" s="1"/>
  <c r="AJ152" i="28"/>
  <c r="AI152" i="28"/>
  <c r="AH152" i="28"/>
  <c r="AG152" i="28"/>
  <c r="AF152" i="28"/>
  <c r="AE152" i="28"/>
  <c r="AD152" i="28"/>
  <c r="AC152" i="28"/>
  <c r="AB152" i="28"/>
  <c r="AL152" i="28" s="1"/>
  <c r="AA152" i="28"/>
  <c r="Z152" i="28"/>
  <c r="Y152" i="28"/>
  <c r="X152" i="28"/>
  <c r="W152" i="28"/>
  <c r="V152" i="28"/>
  <c r="U152" i="28"/>
  <c r="T152" i="28"/>
  <c r="AM152" i="28" s="1"/>
  <c r="S152" i="28"/>
  <c r="R152" i="28"/>
  <c r="Q152" i="28"/>
  <c r="P152" i="28"/>
  <c r="O152" i="28"/>
  <c r="N152" i="28"/>
  <c r="M152" i="28"/>
  <c r="L152" i="28"/>
  <c r="AN152" i="28" s="1"/>
  <c r="K152" i="28"/>
  <c r="J152" i="28"/>
  <c r="I152" i="28"/>
  <c r="H152" i="28"/>
  <c r="G152" i="28"/>
  <c r="F152" i="28"/>
  <c r="E152" i="28"/>
  <c r="D152" i="28"/>
  <c r="AO152" i="28" s="1"/>
  <c r="AJ151" i="28"/>
  <c r="AQ151" i="28" s="1"/>
  <c r="AI151" i="28"/>
  <c r="AH151" i="28"/>
  <c r="AG151" i="28"/>
  <c r="AF151" i="28"/>
  <c r="AE151" i="28"/>
  <c r="AD151" i="28"/>
  <c r="AC151" i="28"/>
  <c r="AB151" i="28"/>
  <c r="AA151" i="28"/>
  <c r="Z151" i="28"/>
  <c r="Y151" i="28"/>
  <c r="X151" i="28"/>
  <c r="W151" i="28"/>
  <c r="V151" i="28"/>
  <c r="U151" i="28"/>
  <c r="T151" i="28"/>
  <c r="S151" i="28"/>
  <c r="R151" i="28"/>
  <c r="Q151" i="28"/>
  <c r="P151" i="28"/>
  <c r="O151" i="28"/>
  <c r="N151" i="28"/>
  <c r="M151" i="28"/>
  <c r="L151" i="28"/>
  <c r="K151" i="28"/>
  <c r="J151" i="28"/>
  <c r="I151" i="28"/>
  <c r="H151" i="28"/>
  <c r="G151" i="28"/>
  <c r="F151" i="28"/>
  <c r="E151" i="28"/>
  <c r="D151" i="28"/>
  <c r="AJ150" i="28"/>
  <c r="AI150" i="28"/>
  <c r="AH150" i="28"/>
  <c r="AG150" i="28"/>
  <c r="AF150" i="28"/>
  <c r="AE150" i="28"/>
  <c r="AD150" i="28"/>
  <c r="AC150" i="28"/>
  <c r="AL150" i="28" s="1"/>
  <c r="AB150" i="28"/>
  <c r="AA150" i="28"/>
  <c r="Z150" i="28"/>
  <c r="Y150" i="28"/>
  <c r="X150" i="28"/>
  <c r="W150" i="28"/>
  <c r="V150" i="28"/>
  <c r="U150" i="28"/>
  <c r="AM150" i="28" s="1"/>
  <c r="T150" i="28"/>
  <c r="S150" i="28"/>
  <c r="R150" i="28"/>
  <c r="Q150" i="28"/>
  <c r="P150" i="28"/>
  <c r="O150" i="28"/>
  <c r="N150" i="28"/>
  <c r="M150" i="28"/>
  <c r="L150" i="28"/>
  <c r="AN150" i="28" s="1"/>
  <c r="K150" i="28"/>
  <c r="J150" i="28"/>
  <c r="I150" i="28"/>
  <c r="H150" i="28"/>
  <c r="G150" i="28"/>
  <c r="F150" i="28"/>
  <c r="E150" i="28"/>
  <c r="D150" i="28"/>
  <c r="AO150" i="28" s="1"/>
  <c r="AJ149" i="28"/>
  <c r="AQ149" i="28" s="1"/>
  <c r="AS19" i="28" s="1"/>
  <c r="AI149" i="28"/>
  <c r="AH149" i="28"/>
  <c r="AG149" i="28"/>
  <c r="AF149" i="28"/>
  <c r="AE149" i="28"/>
  <c r="AD149" i="28"/>
  <c r="AC149" i="28"/>
  <c r="AB149" i="28"/>
  <c r="AA149" i="28"/>
  <c r="Z149" i="28"/>
  <c r="Y149" i="28"/>
  <c r="X149" i="28"/>
  <c r="W149" i="28"/>
  <c r="V149" i="28"/>
  <c r="U149" i="28"/>
  <c r="T149" i="28"/>
  <c r="S149" i="28"/>
  <c r="R149" i="28"/>
  <c r="Q149" i="28"/>
  <c r="P149" i="28"/>
  <c r="O149" i="28"/>
  <c r="N149" i="28"/>
  <c r="M149" i="28"/>
  <c r="L149" i="28"/>
  <c r="K149" i="28"/>
  <c r="J149" i="28"/>
  <c r="I149" i="28"/>
  <c r="H149" i="28"/>
  <c r="G149" i="28"/>
  <c r="F149" i="28"/>
  <c r="E149" i="28"/>
  <c r="D149" i="28"/>
  <c r="AQ148" i="28"/>
  <c r="AS18" i="28" s="1"/>
  <c r="AJ148" i="28"/>
  <c r="AI148" i="28"/>
  <c r="AH148" i="28"/>
  <c r="AG148" i="28"/>
  <c r="AF148" i="28"/>
  <c r="AE148" i="28"/>
  <c r="AD148" i="28"/>
  <c r="AC148" i="28"/>
  <c r="AB148" i="28"/>
  <c r="AA148" i="28"/>
  <c r="Z148" i="28"/>
  <c r="Y148" i="28"/>
  <c r="X148" i="28"/>
  <c r="W148" i="28"/>
  <c r="V148" i="28"/>
  <c r="U148" i="28"/>
  <c r="T148" i="28"/>
  <c r="S148" i="28"/>
  <c r="R148" i="28"/>
  <c r="Q148" i="28"/>
  <c r="P148" i="28"/>
  <c r="O148" i="28"/>
  <c r="N148" i="28"/>
  <c r="M148" i="28"/>
  <c r="L148" i="28"/>
  <c r="K148" i="28"/>
  <c r="J148" i="28"/>
  <c r="I148" i="28"/>
  <c r="H148" i="28"/>
  <c r="AO148" i="28" s="1"/>
  <c r="G148" i="28"/>
  <c r="F148" i="28"/>
  <c r="E148" i="28"/>
  <c r="D148" i="28"/>
  <c r="AJ147" i="28"/>
  <c r="AQ147" i="28" s="1"/>
  <c r="AI147" i="28"/>
  <c r="AH147" i="28"/>
  <c r="AG147" i="28"/>
  <c r="AF147" i="28"/>
  <c r="AE147" i="28"/>
  <c r="AD147" i="28"/>
  <c r="AC147" i="28"/>
  <c r="AB147" i="28"/>
  <c r="AL147" i="28" s="1"/>
  <c r="AA147" i="28"/>
  <c r="Z147" i="28"/>
  <c r="Y147" i="28"/>
  <c r="X147" i="28"/>
  <c r="W147" i="28"/>
  <c r="V147" i="28"/>
  <c r="U147" i="28"/>
  <c r="T147" i="28"/>
  <c r="AM147" i="28" s="1"/>
  <c r="S147" i="28"/>
  <c r="R147" i="28"/>
  <c r="Q147" i="28"/>
  <c r="P147" i="28"/>
  <c r="O147" i="28"/>
  <c r="AN147" i="28" s="1"/>
  <c r="N147" i="28"/>
  <c r="M147" i="28"/>
  <c r="L147" i="28"/>
  <c r="K147" i="28"/>
  <c r="J147" i="28"/>
  <c r="I147" i="28"/>
  <c r="H147" i="28"/>
  <c r="G147" i="28"/>
  <c r="AO147" i="28" s="1"/>
  <c r="F147" i="28"/>
  <c r="E147" i="28"/>
  <c r="D147" i="28"/>
  <c r="AM146" i="28"/>
  <c r="AJ146" i="28"/>
  <c r="AQ146" i="28" s="1"/>
  <c r="AS16" i="28" s="1"/>
  <c r="AI146" i="28"/>
  <c r="AH146" i="28"/>
  <c r="AG146" i="28"/>
  <c r="AF146" i="28"/>
  <c r="AE146" i="28"/>
  <c r="AD146" i="28"/>
  <c r="AC146" i="28"/>
  <c r="AB146" i="28"/>
  <c r="AA146" i="28"/>
  <c r="Z146" i="28"/>
  <c r="Y146" i="28"/>
  <c r="X146" i="28"/>
  <c r="W146" i="28"/>
  <c r="V146" i="28"/>
  <c r="U146" i="28"/>
  <c r="T146" i="28"/>
  <c r="S146" i="28"/>
  <c r="R146" i="28"/>
  <c r="Q146" i="28"/>
  <c r="P146" i="28"/>
  <c r="O146" i="28"/>
  <c r="N146" i="28"/>
  <c r="AN146" i="28" s="1"/>
  <c r="M146" i="28"/>
  <c r="L146" i="28"/>
  <c r="K146" i="28"/>
  <c r="J146" i="28"/>
  <c r="I146" i="28"/>
  <c r="H146" i="28"/>
  <c r="G146" i="28"/>
  <c r="F146" i="28"/>
  <c r="E146" i="28"/>
  <c r="D146" i="28"/>
  <c r="AJ145" i="28"/>
  <c r="AQ145" i="28" s="1"/>
  <c r="AS15" i="28" s="1"/>
  <c r="AI145" i="28"/>
  <c r="AH145" i="28"/>
  <c r="AG145" i="28"/>
  <c r="AF145" i="28"/>
  <c r="AE145" i="28"/>
  <c r="AD145" i="28"/>
  <c r="AC145" i="28"/>
  <c r="AL145" i="28" s="1"/>
  <c r="AB145" i="28"/>
  <c r="AA145" i="28"/>
  <c r="Z145" i="28"/>
  <c r="Y145" i="28"/>
  <c r="X145" i="28"/>
  <c r="W145" i="28"/>
  <c r="V145" i="28"/>
  <c r="U145" i="28"/>
  <c r="AM145" i="28" s="1"/>
  <c r="T145" i="28"/>
  <c r="S145" i="28"/>
  <c r="R145" i="28"/>
  <c r="Q145" i="28"/>
  <c r="P145" i="28"/>
  <c r="O145" i="28"/>
  <c r="N145" i="28"/>
  <c r="M145" i="28"/>
  <c r="L145" i="28"/>
  <c r="AN145" i="28" s="1"/>
  <c r="K145" i="28"/>
  <c r="J145" i="28"/>
  <c r="I145" i="28"/>
  <c r="H145" i="28"/>
  <c r="G145" i="28"/>
  <c r="F145" i="28"/>
  <c r="E145" i="28"/>
  <c r="AO145" i="28" s="1"/>
  <c r="D145" i="28"/>
  <c r="AJ144" i="28"/>
  <c r="AQ144" i="28" s="1"/>
  <c r="AS14" i="28" s="1"/>
  <c r="AI144" i="28"/>
  <c r="AH144" i="28"/>
  <c r="AG144" i="28"/>
  <c r="AF144" i="28"/>
  <c r="AE144" i="28"/>
  <c r="AD144" i="28"/>
  <c r="AC144" i="28"/>
  <c r="AB144" i="28"/>
  <c r="AL144" i="28" s="1"/>
  <c r="AA144" i="28"/>
  <c r="Z144" i="28"/>
  <c r="Y144" i="28"/>
  <c r="X144" i="28"/>
  <c r="W144" i="28"/>
  <c r="V144" i="28"/>
  <c r="U144" i="28"/>
  <c r="T144" i="28"/>
  <c r="AM144" i="28" s="1"/>
  <c r="S144" i="28"/>
  <c r="R144" i="28"/>
  <c r="Q144" i="28"/>
  <c r="P144" i="28"/>
  <c r="O144" i="28"/>
  <c r="N144" i="28"/>
  <c r="M144" i="28"/>
  <c r="L144" i="28"/>
  <c r="AN144" i="28" s="1"/>
  <c r="K144" i="28"/>
  <c r="J144" i="28"/>
  <c r="I144" i="28"/>
  <c r="H144" i="28"/>
  <c r="G144" i="28"/>
  <c r="F144" i="28"/>
  <c r="E144" i="28"/>
  <c r="D144" i="28"/>
  <c r="AO144" i="28" s="1"/>
  <c r="AJ143" i="28"/>
  <c r="AI143" i="28"/>
  <c r="AH143" i="28"/>
  <c r="AG143" i="28"/>
  <c r="AF143" i="28"/>
  <c r="AE143" i="28"/>
  <c r="AD143" i="28"/>
  <c r="AC143" i="28"/>
  <c r="AB143" i="28"/>
  <c r="AL143" i="28" s="1"/>
  <c r="AA143" i="28"/>
  <c r="Z143" i="28"/>
  <c r="Y143" i="28"/>
  <c r="X143" i="28"/>
  <c r="W143" i="28"/>
  <c r="V143" i="28"/>
  <c r="U143" i="28"/>
  <c r="T143" i="28"/>
  <c r="AM143" i="28" s="1"/>
  <c r="S143" i="28"/>
  <c r="R143" i="28"/>
  <c r="Q143" i="28"/>
  <c r="P143" i="28"/>
  <c r="O143" i="28"/>
  <c r="N143" i="28"/>
  <c r="M143" i="28"/>
  <c r="L143" i="28"/>
  <c r="AN143" i="28" s="1"/>
  <c r="K143" i="28"/>
  <c r="J143" i="28"/>
  <c r="I143" i="28"/>
  <c r="H143" i="28"/>
  <c r="G143" i="28"/>
  <c r="F143" i="28"/>
  <c r="E143" i="28"/>
  <c r="D143" i="28"/>
  <c r="AO143" i="28" s="1"/>
  <c r="AJ142" i="28"/>
  <c r="AQ142" i="28" s="1"/>
  <c r="AI142" i="28"/>
  <c r="AH142" i="28"/>
  <c r="AG142" i="28"/>
  <c r="AF142" i="28"/>
  <c r="AE142" i="28"/>
  <c r="AD142" i="28"/>
  <c r="AC142" i="28"/>
  <c r="AL142" i="28" s="1"/>
  <c r="AB142" i="28"/>
  <c r="AA142" i="28"/>
  <c r="Z142" i="28"/>
  <c r="Y142" i="28"/>
  <c r="X142" i="28"/>
  <c r="W142" i="28"/>
  <c r="V142" i="28"/>
  <c r="U142" i="28"/>
  <c r="AM142" i="28" s="1"/>
  <c r="T142" i="28"/>
  <c r="S142" i="28"/>
  <c r="R142" i="28"/>
  <c r="Q142" i="28"/>
  <c r="P142" i="28"/>
  <c r="O142" i="28"/>
  <c r="N142" i="28"/>
  <c r="M142" i="28"/>
  <c r="AN142" i="28" s="1"/>
  <c r="L142" i="28"/>
  <c r="K142" i="28"/>
  <c r="J142" i="28"/>
  <c r="I142" i="28"/>
  <c r="H142" i="28"/>
  <c r="G142" i="28"/>
  <c r="F142" i="28"/>
  <c r="E142" i="28"/>
  <c r="D142" i="28"/>
  <c r="AO142" i="28" s="1"/>
  <c r="AJ141" i="28"/>
  <c r="AQ141" i="28" s="1"/>
  <c r="AS11" i="28" s="1"/>
  <c r="AI141" i="28"/>
  <c r="AH141" i="28"/>
  <c r="AG141" i="28"/>
  <c r="AF141" i="28"/>
  <c r="AE141" i="28"/>
  <c r="AD141" i="28"/>
  <c r="AC141" i="28"/>
  <c r="AB141" i="28"/>
  <c r="AA141" i="28"/>
  <c r="Z141" i="28"/>
  <c r="Y141" i="28"/>
  <c r="X141" i="28"/>
  <c r="W141" i="28"/>
  <c r="V141" i="28"/>
  <c r="U141" i="28"/>
  <c r="T141" i="28"/>
  <c r="S141" i="28"/>
  <c r="R141" i="28"/>
  <c r="Q141" i="28"/>
  <c r="P141" i="28"/>
  <c r="O141" i="28"/>
  <c r="N141" i="28"/>
  <c r="M141" i="28"/>
  <c r="L141" i="28"/>
  <c r="K141" i="28"/>
  <c r="J141" i="28"/>
  <c r="I141" i="28"/>
  <c r="H141" i="28"/>
  <c r="G141" i="28"/>
  <c r="F141" i="28"/>
  <c r="E141" i="28"/>
  <c r="D141" i="28"/>
  <c r="AO140" i="28"/>
  <c r="AJ140" i="28"/>
  <c r="AI140" i="28"/>
  <c r="AH140" i="28"/>
  <c r="AG140" i="28"/>
  <c r="AF140" i="28"/>
  <c r="AE140" i="28"/>
  <c r="AD140" i="28"/>
  <c r="AC140" i="28"/>
  <c r="AL140" i="28" s="1"/>
  <c r="AB140" i="28"/>
  <c r="AA140" i="28"/>
  <c r="Z140" i="28"/>
  <c r="Y140" i="28"/>
  <c r="X140" i="28"/>
  <c r="W140" i="28"/>
  <c r="V140" i="28"/>
  <c r="U140" i="28"/>
  <c r="T140" i="28"/>
  <c r="AM140" i="28" s="1"/>
  <c r="S140" i="28"/>
  <c r="R140" i="28"/>
  <c r="Q140" i="28"/>
  <c r="P140" i="28"/>
  <c r="O140" i="28"/>
  <c r="N140" i="28"/>
  <c r="M140" i="28"/>
  <c r="L140" i="28"/>
  <c r="AN140" i="28" s="1"/>
  <c r="K140" i="28"/>
  <c r="J140" i="28"/>
  <c r="I140" i="28"/>
  <c r="H140" i="28"/>
  <c r="G140" i="28"/>
  <c r="F140" i="28"/>
  <c r="E140" i="28"/>
  <c r="D140" i="28"/>
  <c r="AJ139" i="28"/>
  <c r="AQ139" i="28" s="1"/>
  <c r="AS9" i="28" s="1"/>
  <c r="AI139" i="28"/>
  <c r="AH139" i="28"/>
  <c r="AG139" i="28"/>
  <c r="AF139" i="28"/>
  <c r="AE139" i="28"/>
  <c r="AD139" i="28"/>
  <c r="AC139" i="28"/>
  <c r="AB139" i="28"/>
  <c r="AA139" i="28"/>
  <c r="Z139" i="28"/>
  <c r="Y139" i="28"/>
  <c r="X139" i="28"/>
  <c r="W139" i="28"/>
  <c r="V139" i="28"/>
  <c r="U139" i="28"/>
  <c r="T139" i="28"/>
  <c r="S139" i="28"/>
  <c r="R139" i="28"/>
  <c r="Q139" i="28"/>
  <c r="P139" i="28"/>
  <c r="O139" i="28"/>
  <c r="AN139" i="28" s="1"/>
  <c r="N139" i="28"/>
  <c r="M139" i="28"/>
  <c r="L139" i="28"/>
  <c r="K139" i="28"/>
  <c r="J139" i="28"/>
  <c r="I139" i="28"/>
  <c r="H139" i="28"/>
  <c r="G139" i="28"/>
  <c r="AO139" i="28" s="1"/>
  <c r="F139" i="28"/>
  <c r="E139" i="28"/>
  <c r="D139" i="28"/>
  <c r="AJ138" i="28"/>
  <c r="AQ138" i="28" s="1"/>
  <c r="AS8" i="28" s="1"/>
  <c r="AI138" i="28"/>
  <c r="AH138" i="28"/>
  <c r="AG138" i="28"/>
  <c r="AF138" i="28"/>
  <c r="AE138" i="28"/>
  <c r="AD138" i="28"/>
  <c r="AC138" i="28"/>
  <c r="AB138" i="28"/>
  <c r="AA138" i="28"/>
  <c r="Z138" i="28"/>
  <c r="Y138" i="28"/>
  <c r="X138" i="28"/>
  <c r="W138" i="28"/>
  <c r="V138" i="28"/>
  <c r="AM138" i="28" s="1"/>
  <c r="U138" i="28"/>
  <c r="T138" i="28"/>
  <c r="S138" i="28"/>
  <c r="R138" i="28"/>
  <c r="Q138" i="28"/>
  <c r="P138" i="28"/>
  <c r="O138" i="28"/>
  <c r="N138" i="28"/>
  <c r="AN138" i="28" s="1"/>
  <c r="M138" i="28"/>
  <c r="L138" i="28"/>
  <c r="K138" i="28"/>
  <c r="J138" i="28"/>
  <c r="I138" i="28"/>
  <c r="H138" i="28"/>
  <c r="G138" i="28"/>
  <c r="F138" i="28"/>
  <c r="E138" i="28"/>
  <c r="D138" i="28"/>
  <c r="AJ137" i="28"/>
  <c r="AQ137" i="28" s="1"/>
  <c r="AS7" i="28" s="1"/>
  <c r="AI137" i="28"/>
  <c r="AH137" i="28"/>
  <c r="AG137" i="28"/>
  <c r="AF137" i="28"/>
  <c r="AE137" i="28"/>
  <c r="AD137" i="28"/>
  <c r="AC137" i="28"/>
  <c r="AL137" i="28" s="1"/>
  <c r="AB137" i="28"/>
  <c r="AA137" i="28"/>
  <c r="Z137" i="28"/>
  <c r="Y137" i="28"/>
  <c r="X137" i="28"/>
  <c r="W137" i="28"/>
  <c r="V137" i="28"/>
  <c r="U137" i="28"/>
  <c r="AM137" i="28" s="1"/>
  <c r="T137" i="28"/>
  <c r="S137" i="28"/>
  <c r="R137" i="28"/>
  <c r="Q137" i="28"/>
  <c r="P137" i="28"/>
  <c r="O137" i="28"/>
  <c r="N137" i="28"/>
  <c r="M137" i="28"/>
  <c r="L137" i="28"/>
  <c r="K137" i="28"/>
  <c r="J137" i="28"/>
  <c r="I137" i="28"/>
  <c r="H137" i="28"/>
  <c r="G137" i="28"/>
  <c r="F137" i="28"/>
  <c r="E137" i="28"/>
  <c r="AO137" i="28" s="1"/>
  <c r="D137" i="28"/>
  <c r="AJ136" i="28"/>
  <c r="AI136" i="28"/>
  <c r="AH136" i="28"/>
  <c r="AG136" i="28"/>
  <c r="AF136" i="28"/>
  <c r="AE136" i="28"/>
  <c r="AD136" i="28"/>
  <c r="AC136" i="28"/>
  <c r="AL136" i="28" s="1"/>
  <c r="AB136" i="28"/>
  <c r="AA136" i="28"/>
  <c r="Z136" i="28"/>
  <c r="Y136" i="28"/>
  <c r="X136" i="28"/>
  <c r="W136" i="28"/>
  <c r="V136" i="28"/>
  <c r="U136" i="28"/>
  <c r="T136" i="28"/>
  <c r="S136" i="28"/>
  <c r="R136" i="28"/>
  <c r="Q136" i="28"/>
  <c r="P136" i="28"/>
  <c r="O136" i="28"/>
  <c r="N136" i="28"/>
  <c r="M136" i="28"/>
  <c r="L136" i="28"/>
  <c r="K136" i="28"/>
  <c r="J136" i="28"/>
  <c r="I136" i="28"/>
  <c r="H136" i="28"/>
  <c r="G136" i="28"/>
  <c r="F136" i="28"/>
  <c r="E136" i="28"/>
  <c r="D136" i="28"/>
  <c r="AJ134" i="28"/>
  <c r="AQ134" i="28" s="1"/>
  <c r="AI134" i="28"/>
  <c r="AH134" i="28"/>
  <c r="AG134" i="28"/>
  <c r="AF134" i="28"/>
  <c r="AE134" i="28"/>
  <c r="AD134" i="28"/>
  <c r="AC134" i="28"/>
  <c r="AL134" i="28" s="1"/>
  <c r="AB134" i="28"/>
  <c r="AA134" i="28"/>
  <c r="Z134" i="28"/>
  <c r="Y134" i="28"/>
  <c r="X134" i="28"/>
  <c r="W134" i="28"/>
  <c r="V134" i="28"/>
  <c r="U134" i="28"/>
  <c r="T134" i="28"/>
  <c r="S134" i="28"/>
  <c r="R134" i="28"/>
  <c r="Q134" i="28"/>
  <c r="P134" i="28"/>
  <c r="O134" i="28"/>
  <c r="N134" i="28"/>
  <c r="M134" i="28"/>
  <c r="L134" i="28"/>
  <c r="K134" i="28"/>
  <c r="J134" i="28"/>
  <c r="I134" i="28"/>
  <c r="H134" i="28"/>
  <c r="G134" i="28"/>
  <c r="F134" i="28"/>
  <c r="E134" i="28"/>
  <c r="D134" i="28"/>
  <c r="AJ133" i="28"/>
  <c r="AQ133" i="28" s="1"/>
  <c r="AI133" i="28"/>
  <c r="AH133" i="28"/>
  <c r="AG133" i="28"/>
  <c r="AF133" i="28"/>
  <c r="AE133" i="28"/>
  <c r="AD133" i="28"/>
  <c r="AC133" i="28"/>
  <c r="AB133" i="28"/>
  <c r="AA133" i="28"/>
  <c r="Z133" i="28"/>
  <c r="Y133" i="28"/>
  <c r="X133" i="28"/>
  <c r="W133" i="28"/>
  <c r="V133" i="28"/>
  <c r="U133" i="28"/>
  <c r="T133" i="28"/>
  <c r="S133" i="28"/>
  <c r="R133" i="28"/>
  <c r="Q133" i="28"/>
  <c r="P133" i="28"/>
  <c r="O133" i="28"/>
  <c r="N133" i="28"/>
  <c r="M133" i="28"/>
  <c r="L133" i="28"/>
  <c r="K133" i="28"/>
  <c r="J133" i="28"/>
  <c r="I133" i="28"/>
  <c r="H133" i="28"/>
  <c r="G133" i="28"/>
  <c r="F133" i="28"/>
  <c r="E133" i="28"/>
  <c r="D133" i="28"/>
  <c r="AQ132" i="28"/>
  <c r="AR67" i="28" s="1"/>
  <c r="AJ132" i="28"/>
  <c r="AI132" i="28"/>
  <c r="AH132" i="28"/>
  <c r="AG132" i="28"/>
  <c r="AF132" i="28"/>
  <c r="AE132" i="28"/>
  <c r="AD132" i="28"/>
  <c r="AC132" i="28"/>
  <c r="AL132" i="28" s="1"/>
  <c r="AB132" i="28"/>
  <c r="AA132" i="28"/>
  <c r="Z132" i="28"/>
  <c r="Y132" i="28"/>
  <c r="X132" i="28"/>
  <c r="W132" i="28"/>
  <c r="V132" i="28"/>
  <c r="U132" i="28"/>
  <c r="T132" i="28"/>
  <c r="S132" i="28"/>
  <c r="R132" i="28"/>
  <c r="Q132" i="28"/>
  <c r="P132" i="28"/>
  <c r="O132" i="28"/>
  <c r="N132" i="28"/>
  <c r="M132" i="28"/>
  <c r="L132" i="28"/>
  <c r="K132" i="28"/>
  <c r="J132" i="28"/>
  <c r="I132" i="28"/>
  <c r="H132" i="28"/>
  <c r="G132" i="28"/>
  <c r="F132" i="28"/>
  <c r="E132" i="28"/>
  <c r="D132" i="28"/>
  <c r="AQ131" i="28"/>
  <c r="AJ131" i="28"/>
  <c r="AI131" i="28"/>
  <c r="AH131" i="28"/>
  <c r="AG131" i="28"/>
  <c r="AF131" i="28"/>
  <c r="AE131" i="28"/>
  <c r="AD131" i="28"/>
  <c r="AC131" i="28"/>
  <c r="AL131" i="28" s="1"/>
  <c r="AB131" i="28"/>
  <c r="AA131" i="28"/>
  <c r="Z131" i="28"/>
  <c r="Y131" i="28"/>
  <c r="X131" i="28"/>
  <c r="W131" i="28"/>
  <c r="V131" i="28"/>
  <c r="U131" i="28"/>
  <c r="T131" i="28"/>
  <c r="AM131" i="28" s="1"/>
  <c r="S131" i="28"/>
  <c r="R131" i="28"/>
  <c r="Q131" i="28"/>
  <c r="P131" i="28"/>
  <c r="O131" i="28"/>
  <c r="N131" i="28"/>
  <c r="M131" i="28"/>
  <c r="L131" i="28"/>
  <c r="AN131" i="28" s="1"/>
  <c r="K131" i="28"/>
  <c r="J131" i="28"/>
  <c r="I131" i="28"/>
  <c r="H131" i="28"/>
  <c r="G131" i="28"/>
  <c r="F131" i="28"/>
  <c r="E131" i="28"/>
  <c r="D131" i="28"/>
  <c r="AO131" i="28" s="1"/>
  <c r="AQ130" i="28"/>
  <c r="AR65" i="28" s="1"/>
  <c r="AJ130" i="28"/>
  <c r="AI130" i="28"/>
  <c r="AH130" i="28"/>
  <c r="AG130" i="28"/>
  <c r="AF130" i="28"/>
  <c r="AE130" i="28"/>
  <c r="AD130" i="28"/>
  <c r="AC130" i="28"/>
  <c r="AB130" i="28"/>
  <c r="AA130" i="28"/>
  <c r="Z130" i="28"/>
  <c r="Y130" i="28"/>
  <c r="X130" i="28"/>
  <c r="W130" i="28"/>
  <c r="V130" i="28"/>
  <c r="U130" i="28"/>
  <c r="T130" i="28"/>
  <c r="S130" i="28"/>
  <c r="R130" i="28"/>
  <c r="Q130" i="28"/>
  <c r="P130" i="28"/>
  <c r="O130" i="28"/>
  <c r="N130" i="28"/>
  <c r="M130" i="28"/>
  <c r="L130" i="28"/>
  <c r="K130" i="28"/>
  <c r="J130" i="28"/>
  <c r="I130" i="28"/>
  <c r="H130" i="28"/>
  <c r="AO130" i="28" s="1"/>
  <c r="G130" i="28"/>
  <c r="F130" i="28"/>
  <c r="E130" i="28"/>
  <c r="D130" i="28"/>
  <c r="AJ129" i="28"/>
  <c r="AQ129" i="28" s="1"/>
  <c r="AR64" i="28" s="1"/>
  <c r="AI129" i="28"/>
  <c r="AH129" i="28"/>
  <c r="AG129" i="28"/>
  <c r="AF129" i="28"/>
  <c r="AE129" i="28"/>
  <c r="AD129" i="28"/>
  <c r="AC129" i="28"/>
  <c r="AB129" i="28"/>
  <c r="AA129" i="28"/>
  <c r="Z129" i="28"/>
  <c r="Y129" i="28"/>
  <c r="X129" i="28"/>
  <c r="W129" i="28"/>
  <c r="V129" i="28"/>
  <c r="U129" i="28"/>
  <c r="T129" i="28"/>
  <c r="S129" i="28"/>
  <c r="R129" i="28"/>
  <c r="Q129" i="28"/>
  <c r="P129" i="28"/>
  <c r="O129" i="28"/>
  <c r="AN129" i="28" s="1"/>
  <c r="N129" i="28"/>
  <c r="M129" i="28"/>
  <c r="L129" i="28"/>
  <c r="K129" i="28"/>
  <c r="J129" i="28"/>
  <c r="I129" i="28"/>
  <c r="H129" i="28"/>
  <c r="G129" i="28"/>
  <c r="AO129" i="28" s="1"/>
  <c r="F129" i="28"/>
  <c r="E129" i="28"/>
  <c r="D129" i="28"/>
  <c r="AQ128" i="28"/>
  <c r="AR63" i="28" s="1"/>
  <c r="AJ128" i="28"/>
  <c r="AI128" i="28"/>
  <c r="AH128" i="28"/>
  <c r="AG128" i="28"/>
  <c r="AF128" i="28"/>
  <c r="AE128" i="28"/>
  <c r="AD128" i="28"/>
  <c r="AC128" i="28"/>
  <c r="AB128" i="28"/>
  <c r="AA128" i="28"/>
  <c r="Z128" i="28"/>
  <c r="Y128" i="28"/>
  <c r="X128" i="28"/>
  <c r="W128" i="28"/>
  <c r="V128" i="28"/>
  <c r="AM128" i="28" s="1"/>
  <c r="U128" i="28"/>
  <c r="T128" i="28"/>
  <c r="S128" i="28"/>
  <c r="R128" i="28"/>
  <c r="Q128" i="28"/>
  <c r="P128" i="28"/>
  <c r="O128" i="28"/>
  <c r="N128" i="28"/>
  <c r="AN128" i="28" s="1"/>
  <c r="M128" i="28"/>
  <c r="L128" i="28"/>
  <c r="K128" i="28"/>
  <c r="J128" i="28"/>
  <c r="I128" i="28"/>
  <c r="H128" i="28"/>
  <c r="G128" i="28"/>
  <c r="F128" i="28"/>
  <c r="E128" i="28"/>
  <c r="D128" i="28"/>
  <c r="AQ127" i="28"/>
  <c r="AJ127" i="28"/>
  <c r="AI127" i="28"/>
  <c r="AH127" i="28"/>
  <c r="AG127" i="28"/>
  <c r="AF127" i="28"/>
  <c r="AE127" i="28"/>
  <c r="AD127" i="28"/>
  <c r="AC127" i="28"/>
  <c r="AL127" i="28" s="1"/>
  <c r="AB127" i="28"/>
  <c r="AA127" i="28"/>
  <c r="Z127" i="28"/>
  <c r="Y127" i="28"/>
  <c r="X127" i="28"/>
  <c r="W127" i="28"/>
  <c r="V127" i="28"/>
  <c r="U127" i="28"/>
  <c r="AM127" i="28" s="1"/>
  <c r="T127" i="28"/>
  <c r="S127" i="28"/>
  <c r="R127" i="28"/>
  <c r="Q127" i="28"/>
  <c r="P127" i="28"/>
  <c r="O127" i="28"/>
  <c r="N127" i="28"/>
  <c r="M127" i="28"/>
  <c r="AN127" i="28" s="1"/>
  <c r="L127" i="28"/>
  <c r="K127" i="28"/>
  <c r="J127" i="28"/>
  <c r="I127" i="28"/>
  <c r="H127" i="28"/>
  <c r="G127" i="28"/>
  <c r="F127" i="28"/>
  <c r="E127" i="28"/>
  <c r="AO127" i="28" s="1"/>
  <c r="D127" i="28"/>
  <c r="AJ126" i="28"/>
  <c r="AQ126" i="28" s="1"/>
  <c r="AR61" i="28" s="1"/>
  <c r="AI126" i="28"/>
  <c r="AH126" i="28"/>
  <c r="AG126" i="28"/>
  <c r="AF126" i="28"/>
  <c r="AE126" i="28"/>
  <c r="AD126" i="28"/>
  <c r="AC126" i="28"/>
  <c r="AL126" i="28" s="1"/>
  <c r="AB126" i="28"/>
  <c r="AA126" i="28"/>
  <c r="Z126" i="28"/>
  <c r="Y126" i="28"/>
  <c r="X126" i="28"/>
  <c r="W126" i="28"/>
  <c r="V126" i="28"/>
  <c r="U126" i="28"/>
  <c r="T126" i="28"/>
  <c r="S126" i="28"/>
  <c r="R126" i="28"/>
  <c r="Q126" i="28"/>
  <c r="P126" i="28"/>
  <c r="O126" i="28"/>
  <c r="N126" i="28"/>
  <c r="M126" i="28"/>
  <c r="L126" i="28"/>
  <c r="K126" i="28"/>
  <c r="J126" i="28"/>
  <c r="I126" i="28"/>
  <c r="H126" i="28"/>
  <c r="G126" i="28"/>
  <c r="F126" i="28"/>
  <c r="E126" i="28"/>
  <c r="D126" i="28"/>
  <c r="AJ125" i="28"/>
  <c r="AI125" i="28"/>
  <c r="AH125" i="28"/>
  <c r="AG125" i="28"/>
  <c r="AF125" i="28"/>
  <c r="AE125" i="28"/>
  <c r="AD125" i="28"/>
  <c r="AC125" i="28"/>
  <c r="AB125" i="28"/>
  <c r="AA125" i="28"/>
  <c r="Z125" i="28"/>
  <c r="Y125" i="28"/>
  <c r="X125" i="28"/>
  <c r="W125" i="28"/>
  <c r="V125" i="28"/>
  <c r="U125" i="28"/>
  <c r="T125" i="28"/>
  <c r="S125" i="28"/>
  <c r="R125" i="28"/>
  <c r="Q125" i="28"/>
  <c r="P125" i="28"/>
  <c r="O125" i="28"/>
  <c r="N125" i="28"/>
  <c r="M125" i="28"/>
  <c r="L125" i="28"/>
  <c r="K125" i="28"/>
  <c r="J125" i="28"/>
  <c r="I125" i="28"/>
  <c r="H125" i="28"/>
  <c r="G125" i="28"/>
  <c r="F125" i="28"/>
  <c r="E125" i="28"/>
  <c r="D125" i="28"/>
  <c r="AJ124" i="28"/>
  <c r="AI124" i="28"/>
  <c r="AH124" i="28"/>
  <c r="AG124" i="28"/>
  <c r="AF124" i="28"/>
  <c r="AE124" i="28"/>
  <c r="AD124" i="28"/>
  <c r="AC124" i="28"/>
  <c r="AB124" i="28"/>
  <c r="AL124" i="28" s="1"/>
  <c r="AA124" i="28"/>
  <c r="Z124" i="28"/>
  <c r="Y124" i="28"/>
  <c r="X124" i="28"/>
  <c r="W124" i="28"/>
  <c r="V124" i="28"/>
  <c r="U124" i="28"/>
  <c r="T124" i="28"/>
  <c r="AM124" i="28" s="1"/>
  <c r="S124" i="28"/>
  <c r="R124" i="28"/>
  <c r="Q124" i="28"/>
  <c r="P124" i="28"/>
  <c r="O124" i="28"/>
  <c r="N124" i="28"/>
  <c r="M124" i="28"/>
  <c r="L124" i="28"/>
  <c r="AN124" i="28" s="1"/>
  <c r="K124" i="28"/>
  <c r="J124" i="28"/>
  <c r="I124" i="28"/>
  <c r="H124" i="28"/>
  <c r="G124" i="28"/>
  <c r="F124" i="28"/>
  <c r="E124" i="28"/>
  <c r="D124" i="28"/>
  <c r="AO124" i="28" s="1"/>
  <c r="AJ123" i="28"/>
  <c r="AQ123" i="28" s="1"/>
  <c r="AR58" i="28" s="1"/>
  <c r="AI123" i="28"/>
  <c r="AH123" i="28"/>
  <c r="AG123" i="28"/>
  <c r="AF123" i="28"/>
  <c r="AE123" i="28"/>
  <c r="AD123" i="28"/>
  <c r="AC123" i="28"/>
  <c r="AB123" i="28"/>
  <c r="AL123" i="28" s="1"/>
  <c r="AA123" i="28"/>
  <c r="Z123" i="28"/>
  <c r="Y123" i="28"/>
  <c r="X123" i="28"/>
  <c r="W123" i="28"/>
  <c r="V123" i="28"/>
  <c r="U123" i="28"/>
  <c r="T123" i="28"/>
  <c r="AM123" i="28" s="1"/>
  <c r="S123" i="28"/>
  <c r="R123" i="28"/>
  <c r="Q123" i="28"/>
  <c r="P123" i="28"/>
  <c r="O123" i="28"/>
  <c r="N123" i="28"/>
  <c r="M123" i="28"/>
  <c r="L123" i="28"/>
  <c r="AN123" i="28" s="1"/>
  <c r="K123" i="28"/>
  <c r="J123" i="28"/>
  <c r="I123" i="28"/>
  <c r="H123" i="28"/>
  <c r="G123" i="28"/>
  <c r="F123" i="28"/>
  <c r="E123" i="28"/>
  <c r="D123" i="28"/>
  <c r="AO123" i="28" s="1"/>
  <c r="AJ122" i="28"/>
  <c r="AQ122" i="28" s="1"/>
  <c r="AR57" i="28" s="1"/>
  <c r="AI122" i="28"/>
  <c r="AH122" i="28"/>
  <c r="AG122" i="28"/>
  <c r="AF122" i="28"/>
  <c r="AE122" i="28"/>
  <c r="AD122" i="28"/>
  <c r="AC122" i="28"/>
  <c r="AB122" i="28"/>
  <c r="AA122" i="28"/>
  <c r="Z122" i="28"/>
  <c r="Y122" i="28"/>
  <c r="X122" i="28"/>
  <c r="W122" i="28"/>
  <c r="V122" i="28"/>
  <c r="U122" i="28"/>
  <c r="T122" i="28"/>
  <c r="S122" i="28"/>
  <c r="R122" i="28"/>
  <c r="Q122" i="28"/>
  <c r="P122" i="28"/>
  <c r="O122" i="28"/>
  <c r="N122" i="28"/>
  <c r="M122" i="28"/>
  <c r="L122" i="28"/>
  <c r="K122" i="28"/>
  <c r="J122" i="28"/>
  <c r="I122" i="28"/>
  <c r="H122" i="28"/>
  <c r="AO122" i="28" s="1"/>
  <c r="G122" i="28"/>
  <c r="F122" i="28"/>
  <c r="E122" i="28"/>
  <c r="D122" i="28"/>
  <c r="AO121" i="28"/>
  <c r="AJ121" i="28"/>
  <c r="AQ121" i="28" s="1"/>
  <c r="AR56" i="28" s="1"/>
  <c r="AI121" i="28"/>
  <c r="AH121" i="28"/>
  <c r="AG121" i="28"/>
  <c r="AF121" i="28"/>
  <c r="AE121" i="28"/>
  <c r="AD121" i="28"/>
  <c r="AC121" i="28"/>
  <c r="AB121" i="28"/>
  <c r="AL121" i="28" s="1"/>
  <c r="AA121" i="28"/>
  <c r="Z121" i="28"/>
  <c r="Y121" i="28"/>
  <c r="X121" i="28"/>
  <c r="W121" i="28"/>
  <c r="V121" i="28"/>
  <c r="U121" i="28"/>
  <c r="T121" i="28"/>
  <c r="AM121" i="28" s="1"/>
  <c r="S121" i="28"/>
  <c r="R121" i="28"/>
  <c r="Q121" i="28"/>
  <c r="P121" i="28"/>
  <c r="O121" i="28"/>
  <c r="AN121" i="28" s="1"/>
  <c r="N121" i="28"/>
  <c r="M121" i="28"/>
  <c r="L121" i="28"/>
  <c r="K121" i="28"/>
  <c r="J121" i="28"/>
  <c r="I121" i="28"/>
  <c r="H121" i="28"/>
  <c r="G121" i="28"/>
  <c r="F121" i="28"/>
  <c r="E121" i="28"/>
  <c r="D121" i="28"/>
  <c r="AJ120" i="28"/>
  <c r="AQ120" i="28" s="1"/>
  <c r="AR55" i="28" s="1"/>
  <c r="AI120" i="28"/>
  <c r="AH120" i="28"/>
  <c r="AG120" i="28"/>
  <c r="AF120" i="28"/>
  <c r="AE120" i="28"/>
  <c r="AD120" i="28"/>
  <c r="AC120" i="28"/>
  <c r="AB120" i="28"/>
  <c r="AA120" i="28"/>
  <c r="Z120" i="28"/>
  <c r="Y120" i="28"/>
  <c r="X120" i="28"/>
  <c r="W120" i="28"/>
  <c r="V120" i="28"/>
  <c r="AM120" i="28" s="1"/>
  <c r="U120" i="28"/>
  <c r="T120" i="28"/>
  <c r="S120" i="28"/>
  <c r="R120" i="28"/>
  <c r="Q120" i="28"/>
  <c r="P120" i="28"/>
  <c r="O120" i="28"/>
  <c r="N120" i="28"/>
  <c r="AN120" i="28" s="1"/>
  <c r="M120" i="28"/>
  <c r="L120" i="28"/>
  <c r="K120" i="28"/>
  <c r="J120" i="28"/>
  <c r="I120" i="28"/>
  <c r="H120" i="28"/>
  <c r="G120" i="28"/>
  <c r="F120" i="28"/>
  <c r="AO120" i="28" s="1"/>
  <c r="E120" i="28"/>
  <c r="D120" i="28"/>
  <c r="AQ119" i="28"/>
  <c r="AR54" i="28" s="1"/>
  <c r="AJ119" i="28"/>
  <c r="AI119" i="28"/>
  <c r="AH119" i="28"/>
  <c r="AG119" i="28"/>
  <c r="AF119" i="28"/>
  <c r="AE119" i="28"/>
  <c r="AD119" i="28"/>
  <c r="AC119" i="28"/>
  <c r="AL119" i="28" s="1"/>
  <c r="AB119" i="28"/>
  <c r="AA119" i="28"/>
  <c r="Z119" i="28"/>
  <c r="Y119" i="28"/>
  <c r="X119" i="28"/>
  <c r="W119" i="28"/>
  <c r="V119" i="28"/>
  <c r="AM119" i="28" s="1"/>
  <c r="U119" i="28"/>
  <c r="T119" i="28"/>
  <c r="S119" i="28"/>
  <c r="R119" i="28"/>
  <c r="Q119" i="28"/>
  <c r="P119" i="28"/>
  <c r="O119" i="28"/>
  <c r="N119" i="28"/>
  <c r="M119" i="28"/>
  <c r="L119" i="28"/>
  <c r="K119" i="28"/>
  <c r="J119" i="28"/>
  <c r="I119" i="28"/>
  <c r="H119" i="28"/>
  <c r="G119" i="28"/>
  <c r="F119" i="28"/>
  <c r="E119" i="28"/>
  <c r="D119" i="28"/>
  <c r="AJ118" i="28"/>
  <c r="AQ118" i="28" s="1"/>
  <c r="AR53" i="28" s="1"/>
  <c r="AI118" i="28"/>
  <c r="AH118" i="28"/>
  <c r="AG118" i="28"/>
  <c r="AF118" i="28"/>
  <c r="AE118" i="28"/>
  <c r="AD118" i="28"/>
  <c r="AC118" i="28"/>
  <c r="AB118" i="28"/>
  <c r="AL118" i="28" s="1"/>
  <c r="AA118" i="28"/>
  <c r="Z118" i="28"/>
  <c r="Y118" i="28"/>
  <c r="X118" i="28"/>
  <c r="W118" i="28"/>
  <c r="V118" i="28"/>
  <c r="U118" i="28"/>
  <c r="T118" i="28"/>
  <c r="AM118" i="28" s="1"/>
  <c r="S118" i="28"/>
  <c r="R118" i="28"/>
  <c r="Q118" i="28"/>
  <c r="P118" i="28"/>
  <c r="O118" i="28"/>
  <c r="N118" i="28"/>
  <c r="M118" i="28"/>
  <c r="L118" i="28"/>
  <c r="AN118" i="28" s="1"/>
  <c r="K118" i="28"/>
  <c r="J118" i="28"/>
  <c r="I118" i="28"/>
  <c r="H118" i="28"/>
  <c r="G118" i="28"/>
  <c r="F118" i="28"/>
  <c r="E118" i="28"/>
  <c r="D118" i="28"/>
  <c r="AO118" i="28" s="1"/>
  <c r="AJ117" i="28"/>
  <c r="AI117" i="28"/>
  <c r="AH117" i="28"/>
  <c r="AG117" i="28"/>
  <c r="AF117" i="28"/>
  <c r="AE117" i="28"/>
  <c r="AD117" i="28"/>
  <c r="AC117" i="28"/>
  <c r="AB117" i="28"/>
  <c r="AL117" i="28" s="1"/>
  <c r="AA117" i="28"/>
  <c r="Z117" i="28"/>
  <c r="Y117" i="28"/>
  <c r="X117" i="28"/>
  <c r="W117" i="28"/>
  <c r="V117" i="28"/>
  <c r="U117" i="28"/>
  <c r="T117" i="28"/>
  <c r="AM117" i="28" s="1"/>
  <c r="S117" i="28"/>
  <c r="R117" i="28"/>
  <c r="Q117" i="28"/>
  <c r="P117" i="28"/>
  <c r="O117" i="28"/>
  <c r="N117" i="28"/>
  <c r="M117" i="28"/>
  <c r="L117" i="28"/>
  <c r="AN117" i="28" s="1"/>
  <c r="K117" i="28"/>
  <c r="J117" i="28"/>
  <c r="I117" i="28"/>
  <c r="H117" i="28"/>
  <c r="G117" i="28"/>
  <c r="F117" i="28"/>
  <c r="E117" i="28"/>
  <c r="D117" i="28"/>
  <c r="AO117" i="28" s="1"/>
  <c r="AJ116" i="28"/>
  <c r="AQ116" i="28" s="1"/>
  <c r="AR51" i="28" s="1"/>
  <c r="AI116" i="28"/>
  <c r="AH116" i="28"/>
  <c r="AG116" i="28"/>
  <c r="AF116" i="28"/>
  <c r="AE116" i="28"/>
  <c r="AD116" i="28"/>
  <c r="AC116" i="28"/>
  <c r="AB116" i="28"/>
  <c r="AA116" i="28"/>
  <c r="Z116" i="28"/>
  <c r="Y116" i="28"/>
  <c r="X116" i="28"/>
  <c r="W116" i="28"/>
  <c r="V116" i="28"/>
  <c r="U116" i="28"/>
  <c r="T116" i="28"/>
  <c r="S116" i="28"/>
  <c r="R116" i="28"/>
  <c r="Q116" i="28"/>
  <c r="P116" i="28"/>
  <c r="O116" i="28"/>
  <c r="N116" i="28"/>
  <c r="M116" i="28"/>
  <c r="L116" i="28"/>
  <c r="K116" i="28"/>
  <c r="J116" i="28"/>
  <c r="I116" i="28"/>
  <c r="H116" i="28"/>
  <c r="G116" i="28"/>
  <c r="F116" i="28"/>
  <c r="E116" i="28"/>
  <c r="D116" i="28"/>
  <c r="AJ115" i="28"/>
  <c r="AI115" i="28"/>
  <c r="AH115" i="28"/>
  <c r="AG115" i="28"/>
  <c r="AF115" i="28"/>
  <c r="AE115" i="28"/>
  <c r="AD115" i="28"/>
  <c r="AC115" i="28"/>
  <c r="AB115" i="28"/>
  <c r="AA115" i="28"/>
  <c r="Z115" i="28"/>
  <c r="Y115" i="28"/>
  <c r="X115" i="28"/>
  <c r="W115" i="28"/>
  <c r="V115" i="28"/>
  <c r="U115" i="28"/>
  <c r="T115" i="28"/>
  <c r="S115" i="28"/>
  <c r="R115" i="28"/>
  <c r="Q115" i="28"/>
  <c r="P115" i="28"/>
  <c r="O115" i="28"/>
  <c r="N115" i="28"/>
  <c r="M115" i="28"/>
  <c r="L115" i="28"/>
  <c r="K115" i="28"/>
  <c r="J115" i="28"/>
  <c r="I115" i="28"/>
  <c r="H115" i="28"/>
  <c r="G115" i="28"/>
  <c r="F115" i="28"/>
  <c r="E115" i="28"/>
  <c r="D115" i="28"/>
  <c r="AQ114" i="28"/>
  <c r="AO114" i="28"/>
  <c r="AJ114" i="28"/>
  <c r="AI114" i="28"/>
  <c r="AH114" i="28"/>
  <c r="AG114" i="28"/>
  <c r="AF114" i="28"/>
  <c r="AE114" i="28"/>
  <c r="AD114" i="28"/>
  <c r="AC114" i="28"/>
  <c r="AB114" i="28"/>
  <c r="AA114" i="28"/>
  <c r="Z114" i="28"/>
  <c r="Y114" i="28"/>
  <c r="X114" i="28"/>
  <c r="W114" i="28"/>
  <c r="V114" i="28"/>
  <c r="U114" i="28"/>
  <c r="T114" i="28"/>
  <c r="S114" i="28"/>
  <c r="R114" i="28"/>
  <c r="Q114" i="28"/>
  <c r="P114" i="28"/>
  <c r="O114" i="28"/>
  <c r="N114" i="28"/>
  <c r="M114" i="28"/>
  <c r="L114" i="28"/>
  <c r="K114" i="28"/>
  <c r="J114" i="28"/>
  <c r="I114" i="28"/>
  <c r="H114" i="28"/>
  <c r="G114" i="28"/>
  <c r="F114" i="28"/>
  <c r="E114" i="28"/>
  <c r="D114" i="28"/>
  <c r="AQ113" i="28"/>
  <c r="AR48" i="28" s="1"/>
  <c r="AO113" i="28"/>
  <c r="AN113" i="28"/>
  <c r="AJ113" i="28"/>
  <c r="AI113" i="28"/>
  <c r="AH113" i="28"/>
  <c r="AG113" i="28"/>
  <c r="AF113" i="28"/>
  <c r="AE113" i="28"/>
  <c r="AD113" i="28"/>
  <c r="AC113" i="28"/>
  <c r="AB113" i="28"/>
  <c r="AA113" i="28"/>
  <c r="Z113" i="28"/>
  <c r="Y113" i="28"/>
  <c r="X113" i="28"/>
  <c r="W113" i="28"/>
  <c r="V113" i="28"/>
  <c r="U113" i="28"/>
  <c r="T113" i="28"/>
  <c r="S113" i="28"/>
  <c r="R113" i="28"/>
  <c r="Q113" i="28"/>
  <c r="P113" i="28"/>
  <c r="O113" i="28"/>
  <c r="N113" i="28"/>
  <c r="M113" i="28"/>
  <c r="L113" i="28"/>
  <c r="K113" i="28"/>
  <c r="J113" i="28"/>
  <c r="I113" i="28"/>
  <c r="H113" i="28"/>
  <c r="G113" i="28"/>
  <c r="F113" i="28"/>
  <c r="E113" i="28"/>
  <c r="D113" i="28"/>
  <c r="AM112" i="28"/>
  <c r="AJ112" i="28"/>
  <c r="AQ112" i="28" s="1"/>
  <c r="AR47" i="28" s="1"/>
  <c r="AI112" i="28"/>
  <c r="AH112" i="28"/>
  <c r="AG112" i="28"/>
  <c r="AF112" i="28"/>
  <c r="AE112" i="28"/>
  <c r="AD112" i="28"/>
  <c r="AC112" i="28"/>
  <c r="AL112" i="28" s="1"/>
  <c r="AB112" i="28"/>
  <c r="AA112" i="28"/>
  <c r="Z112" i="28"/>
  <c r="Y112" i="28"/>
  <c r="X112" i="28"/>
  <c r="W112" i="28"/>
  <c r="V112" i="28"/>
  <c r="U112" i="28"/>
  <c r="T112" i="28"/>
  <c r="S112" i="28"/>
  <c r="R112" i="28"/>
  <c r="Q112" i="28"/>
  <c r="P112" i="28"/>
  <c r="O112" i="28"/>
  <c r="N112" i="28"/>
  <c r="AN112" i="28" s="1"/>
  <c r="M112" i="28"/>
  <c r="L112" i="28"/>
  <c r="K112" i="28"/>
  <c r="J112" i="28"/>
  <c r="I112" i="28"/>
  <c r="H112" i="28"/>
  <c r="G112" i="28"/>
  <c r="F112" i="28"/>
  <c r="E112" i="28"/>
  <c r="D112" i="28"/>
  <c r="AJ111" i="28"/>
  <c r="AQ111" i="28" s="1"/>
  <c r="AR46" i="28" s="1"/>
  <c r="AI111" i="28"/>
  <c r="AH111" i="28"/>
  <c r="AG111" i="28"/>
  <c r="AF111" i="28"/>
  <c r="AE111" i="28"/>
  <c r="AD111" i="28"/>
  <c r="AC111" i="28"/>
  <c r="AL111" i="28" s="1"/>
  <c r="AB111" i="28"/>
  <c r="AA111" i="28"/>
  <c r="Z111" i="28"/>
  <c r="Y111" i="28"/>
  <c r="X111" i="28"/>
  <c r="W111" i="28"/>
  <c r="V111" i="28"/>
  <c r="U111" i="28"/>
  <c r="AM111" i="28" s="1"/>
  <c r="T111" i="28"/>
  <c r="S111" i="28"/>
  <c r="R111" i="28"/>
  <c r="Q111" i="28"/>
  <c r="P111" i="28"/>
  <c r="O111" i="28"/>
  <c r="N111" i="28"/>
  <c r="M111" i="28"/>
  <c r="AN111" i="28" s="1"/>
  <c r="L111" i="28"/>
  <c r="K111" i="28"/>
  <c r="J111" i="28"/>
  <c r="I111" i="28"/>
  <c r="H111" i="28"/>
  <c r="G111" i="28"/>
  <c r="F111" i="28"/>
  <c r="E111" i="28"/>
  <c r="AO111" i="28" s="1"/>
  <c r="D111" i="28"/>
  <c r="AJ110" i="28"/>
  <c r="AI110" i="28"/>
  <c r="AH110" i="28"/>
  <c r="AG110" i="28"/>
  <c r="AF110" i="28"/>
  <c r="AE110" i="28"/>
  <c r="AD110" i="28"/>
  <c r="AC110" i="28"/>
  <c r="AL110" i="28" s="1"/>
  <c r="AB110" i="28"/>
  <c r="AA110" i="28"/>
  <c r="Z110" i="28"/>
  <c r="Y110" i="28"/>
  <c r="X110" i="28"/>
  <c r="W110" i="28"/>
  <c r="V110" i="28"/>
  <c r="U110" i="28"/>
  <c r="T110" i="28"/>
  <c r="S110" i="28"/>
  <c r="R110" i="28"/>
  <c r="Q110" i="28"/>
  <c r="P110" i="28"/>
  <c r="O110" i="28"/>
  <c r="N110" i="28"/>
  <c r="M110" i="28"/>
  <c r="L110" i="28"/>
  <c r="K110" i="28"/>
  <c r="J110" i="28"/>
  <c r="I110" i="28"/>
  <c r="H110" i="28"/>
  <c r="G110" i="28"/>
  <c r="F110" i="28"/>
  <c r="E110" i="28"/>
  <c r="D110" i="28"/>
  <c r="AJ109" i="28"/>
  <c r="AQ109" i="28" s="1"/>
  <c r="AR44" i="28" s="1"/>
  <c r="AI109" i="28"/>
  <c r="AH109" i="28"/>
  <c r="AG109" i="28"/>
  <c r="AF109" i="28"/>
  <c r="AE109" i="28"/>
  <c r="AD109" i="28"/>
  <c r="AC109" i="28"/>
  <c r="AB109" i="28"/>
  <c r="AL109" i="28" s="1"/>
  <c r="AA109" i="28"/>
  <c r="Z109" i="28"/>
  <c r="Y109" i="28"/>
  <c r="X109" i="28"/>
  <c r="W109" i="28"/>
  <c r="V109" i="28"/>
  <c r="U109" i="28"/>
  <c r="T109" i="28"/>
  <c r="AM109" i="28" s="1"/>
  <c r="S109" i="28"/>
  <c r="R109" i="28"/>
  <c r="Q109" i="28"/>
  <c r="P109" i="28"/>
  <c r="O109" i="28"/>
  <c r="N109" i="28"/>
  <c r="M109" i="28"/>
  <c r="L109" i="28"/>
  <c r="AN109" i="28" s="1"/>
  <c r="K109" i="28"/>
  <c r="J109" i="28"/>
  <c r="I109" i="28"/>
  <c r="H109" i="28"/>
  <c r="G109" i="28"/>
  <c r="F109" i="28"/>
  <c r="E109" i="28"/>
  <c r="D109" i="28"/>
  <c r="AO109" i="28" s="1"/>
  <c r="AJ108" i="28"/>
  <c r="AI108" i="28"/>
  <c r="AH108" i="28"/>
  <c r="AG108" i="28"/>
  <c r="AF108" i="28"/>
  <c r="AE108" i="28"/>
  <c r="AD108" i="28"/>
  <c r="AC108" i="28"/>
  <c r="AB108" i="28"/>
  <c r="AA108" i="28"/>
  <c r="Z108" i="28"/>
  <c r="Y108" i="28"/>
  <c r="X108" i="28"/>
  <c r="W108" i="28"/>
  <c r="V108" i="28"/>
  <c r="U108" i="28"/>
  <c r="T108" i="28"/>
  <c r="S108" i="28"/>
  <c r="R108" i="28"/>
  <c r="Q108" i="28"/>
  <c r="P108" i="28"/>
  <c r="O108" i="28"/>
  <c r="N108" i="28"/>
  <c r="M108" i="28"/>
  <c r="L108" i="28"/>
  <c r="K108" i="28"/>
  <c r="J108" i="28"/>
  <c r="I108" i="28"/>
  <c r="H108" i="28"/>
  <c r="G108" i="28"/>
  <c r="F108" i="28"/>
  <c r="E108" i="28"/>
  <c r="D108" i="28"/>
  <c r="AJ107" i="28"/>
  <c r="AQ107" i="28" s="1"/>
  <c r="AR42" i="28" s="1"/>
  <c r="AI107" i="28"/>
  <c r="AH107" i="28"/>
  <c r="AG107" i="28"/>
  <c r="AF107" i="28"/>
  <c r="AE107" i="28"/>
  <c r="AD107" i="28"/>
  <c r="AC107" i="28"/>
  <c r="AB107" i="28"/>
  <c r="AA107" i="28"/>
  <c r="Z107" i="28"/>
  <c r="Y107" i="28"/>
  <c r="X107" i="28"/>
  <c r="W107" i="28"/>
  <c r="V107" i="28"/>
  <c r="U107" i="28"/>
  <c r="T107" i="28"/>
  <c r="S107" i="28"/>
  <c r="R107" i="28"/>
  <c r="Q107" i="28"/>
  <c r="P107" i="28"/>
  <c r="O107" i="28"/>
  <c r="N107" i="28"/>
  <c r="M107" i="28"/>
  <c r="L107" i="28"/>
  <c r="K107" i="28"/>
  <c r="J107" i="28"/>
  <c r="I107" i="28"/>
  <c r="H107" i="28"/>
  <c r="G107" i="28"/>
  <c r="F107" i="28"/>
  <c r="E107" i="28"/>
  <c r="D107" i="28"/>
  <c r="AJ106" i="28"/>
  <c r="AI106" i="28"/>
  <c r="AH106" i="28"/>
  <c r="AG106" i="28"/>
  <c r="AF106" i="28"/>
  <c r="AE106" i="28"/>
  <c r="AD106" i="28"/>
  <c r="AC106" i="28"/>
  <c r="AB106" i="28"/>
  <c r="AL106" i="28" s="1"/>
  <c r="AA106" i="28"/>
  <c r="Z106" i="28"/>
  <c r="Y106" i="28"/>
  <c r="X106" i="28"/>
  <c r="W106" i="28"/>
  <c r="V106" i="28"/>
  <c r="U106" i="28"/>
  <c r="T106" i="28"/>
  <c r="AM106" i="28" s="1"/>
  <c r="S106" i="28"/>
  <c r="R106" i="28"/>
  <c r="Q106" i="28"/>
  <c r="P106" i="28"/>
  <c r="O106" i="28"/>
  <c r="N106" i="28"/>
  <c r="M106" i="28"/>
  <c r="L106" i="28"/>
  <c r="AN106" i="28" s="1"/>
  <c r="K106" i="28"/>
  <c r="J106" i="28"/>
  <c r="I106" i="28"/>
  <c r="H106" i="28"/>
  <c r="AO106" i="28" s="1"/>
  <c r="G106" i="28"/>
  <c r="F106" i="28"/>
  <c r="E106" i="28"/>
  <c r="D106" i="28"/>
  <c r="AQ105" i="28"/>
  <c r="AR40" i="28" s="1"/>
  <c r="AJ105" i="28"/>
  <c r="AI105" i="28"/>
  <c r="AH105" i="28"/>
  <c r="AG105" i="28"/>
  <c r="AF105" i="28"/>
  <c r="AE105" i="28"/>
  <c r="AD105" i="28"/>
  <c r="AC105" i="28"/>
  <c r="AB105" i="28"/>
  <c r="AA105" i="28"/>
  <c r="Z105" i="28"/>
  <c r="Y105" i="28"/>
  <c r="X105" i="28"/>
  <c r="W105" i="28"/>
  <c r="V105" i="28"/>
  <c r="U105" i="28"/>
  <c r="T105" i="28"/>
  <c r="S105" i="28"/>
  <c r="R105" i="28"/>
  <c r="Q105" i="28"/>
  <c r="P105" i="28"/>
  <c r="AN105" i="28" s="1"/>
  <c r="O105" i="28"/>
  <c r="N105" i="28"/>
  <c r="M105" i="28"/>
  <c r="L105" i="28"/>
  <c r="K105" i="28"/>
  <c r="J105" i="28"/>
  <c r="I105" i="28"/>
  <c r="H105" i="28"/>
  <c r="G105" i="28"/>
  <c r="AO105" i="28" s="1"/>
  <c r="F105" i="28"/>
  <c r="E105" i="28"/>
  <c r="D105" i="28"/>
  <c r="AJ104" i="28"/>
  <c r="AQ104" i="28" s="1"/>
  <c r="AR39" i="28" s="1"/>
  <c r="AI104" i="28"/>
  <c r="AH104" i="28"/>
  <c r="AG104" i="28"/>
  <c r="AF104" i="28"/>
  <c r="AE104" i="28"/>
  <c r="AD104" i="28"/>
  <c r="AC104" i="28"/>
  <c r="AB104" i="28"/>
  <c r="AL104" i="28" s="1"/>
  <c r="AA104" i="28"/>
  <c r="Z104" i="28"/>
  <c r="Y104" i="28"/>
  <c r="X104" i="28"/>
  <c r="W104" i="28"/>
  <c r="V104" i="28"/>
  <c r="AM104" i="28" s="1"/>
  <c r="U104" i="28"/>
  <c r="T104" i="28"/>
  <c r="S104" i="28"/>
  <c r="R104" i="28"/>
  <c r="Q104" i="28"/>
  <c r="P104" i="28"/>
  <c r="O104" i="28"/>
  <c r="N104" i="28"/>
  <c r="AN104" i="28" s="1"/>
  <c r="M104" i="28"/>
  <c r="L104" i="28"/>
  <c r="K104" i="28"/>
  <c r="J104" i="28"/>
  <c r="I104" i="28"/>
  <c r="H104" i="28"/>
  <c r="G104" i="28"/>
  <c r="F104" i="28"/>
  <c r="AO104" i="28" s="1"/>
  <c r="E104" i="28"/>
  <c r="D104" i="28"/>
  <c r="AJ103" i="28"/>
  <c r="AQ103" i="28" s="1"/>
  <c r="AR38" i="28" s="1"/>
  <c r="AI103" i="28"/>
  <c r="AH103" i="28"/>
  <c r="AG103" i="28"/>
  <c r="AF103" i="28"/>
  <c r="AE103" i="28"/>
  <c r="AD103" i="28"/>
  <c r="AC103" i="28"/>
  <c r="AL103" i="28" s="1"/>
  <c r="AB103" i="28"/>
  <c r="AA103" i="28"/>
  <c r="Z103" i="28"/>
  <c r="Y103" i="28"/>
  <c r="X103" i="28"/>
  <c r="W103" i="28"/>
  <c r="V103" i="28"/>
  <c r="U103" i="28"/>
  <c r="AM103" i="28" s="1"/>
  <c r="T103" i="28"/>
  <c r="S103" i="28"/>
  <c r="R103" i="28"/>
  <c r="Q103" i="28"/>
  <c r="P103" i="28"/>
  <c r="O103" i="28"/>
  <c r="N103" i="28"/>
  <c r="M103" i="28"/>
  <c r="AN103" i="28" s="1"/>
  <c r="L103" i="28"/>
  <c r="K103" i="28"/>
  <c r="J103" i="28"/>
  <c r="I103" i="28"/>
  <c r="H103" i="28"/>
  <c r="G103" i="28"/>
  <c r="F103" i="28"/>
  <c r="E103" i="28"/>
  <c r="AO103" i="28" s="1"/>
  <c r="D103" i="28"/>
  <c r="AJ102" i="28"/>
  <c r="AQ102" i="28" s="1"/>
  <c r="AR37" i="28" s="1"/>
  <c r="AI102" i="28"/>
  <c r="AH102" i="28"/>
  <c r="AG102" i="28"/>
  <c r="AF102" i="28"/>
  <c r="AE102" i="28"/>
  <c r="AD102" i="28"/>
  <c r="AC102" i="28"/>
  <c r="AB102" i="28"/>
  <c r="AL102" i="28" s="1"/>
  <c r="AA102" i="28"/>
  <c r="Z102" i="28"/>
  <c r="Y102" i="28"/>
  <c r="X102" i="28"/>
  <c r="W102" i="28"/>
  <c r="V102" i="28"/>
  <c r="U102" i="28"/>
  <c r="T102" i="28"/>
  <c r="AM102" i="28" s="1"/>
  <c r="S102" i="28"/>
  <c r="R102" i="28"/>
  <c r="Q102" i="28"/>
  <c r="P102" i="28"/>
  <c r="O102" i="28"/>
  <c r="N102" i="28"/>
  <c r="M102" i="28"/>
  <c r="L102" i="28"/>
  <c r="AN102" i="28" s="1"/>
  <c r="K102" i="28"/>
  <c r="J102" i="28"/>
  <c r="I102" i="28"/>
  <c r="H102" i="28"/>
  <c r="G102" i="28"/>
  <c r="F102" i="28"/>
  <c r="E102" i="28"/>
  <c r="D102" i="28"/>
  <c r="AO102" i="28" s="1"/>
  <c r="AJ101" i="28"/>
  <c r="AI101" i="28"/>
  <c r="AH101" i="28"/>
  <c r="AG101" i="28"/>
  <c r="AF101" i="28"/>
  <c r="AE101" i="28"/>
  <c r="AD101" i="28"/>
  <c r="AC101" i="28"/>
  <c r="AB101" i="28"/>
  <c r="AA101" i="28"/>
  <c r="Z101" i="28"/>
  <c r="Y101" i="28"/>
  <c r="X101" i="28"/>
  <c r="W101" i="28"/>
  <c r="V101" i="28"/>
  <c r="U101" i="28"/>
  <c r="T101" i="28"/>
  <c r="S101" i="28"/>
  <c r="R101" i="28"/>
  <c r="Q101" i="28"/>
  <c r="P101" i="28"/>
  <c r="O101" i="28"/>
  <c r="N101" i="28"/>
  <c r="M101" i="28"/>
  <c r="L101" i="28"/>
  <c r="K101" i="28"/>
  <c r="J101" i="28"/>
  <c r="I101" i="28"/>
  <c r="H101" i="28"/>
  <c r="G101" i="28"/>
  <c r="F101" i="28"/>
  <c r="E101" i="28"/>
  <c r="D101" i="28"/>
  <c r="AJ100" i="28"/>
  <c r="AQ100" i="28" s="1"/>
  <c r="AR35" i="28" s="1"/>
  <c r="AI100" i="28"/>
  <c r="AH100" i="28"/>
  <c r="AG100" i="28"/>
  <c r="AF100" i="28"/>
  <c r="AE100" i="28"/>
  <c r="AD100" i="28"/>
  <c r="AC100" i="28"/>
  <c r="AB100" i="28"/>
  <c r="AA100" i="28"/>
  <c r="Z100" i="28"/>
  <c r="Y100" i="28"/>
  <c r="X100" i="28"/>
  <c r="W100" i="28"/>
  <c r="V100" i="28"/>
  <c r="U100" i="28"/>
  <c r="T100" i="28"/>
  <c r="S100" i="28"/>
  <c r="R100" i="28"/>
  <c r="Q100" i="28"/>
  <c r="P100" i="28"/>
  <c r="O100" i="28"/>
  <c r="N100" i="28"/>
  <c r="M100" i="28"/>
  <c r="L100" i="28"/>
  <c r="K100" i="28"/>
  <c r="J100" i="28"/>
  <c r="I100" i="28"/>
  <c r="H100" i="28"/>
  <c r="G100" i="28"/>
  <c r="F100" i="28"/>
  <c r="E100" i="28"/>
  <c r="D100" i="28"/>
  <c r="AJ99" i="28"/>
  <c r="AQ99" i="28" s="1"/>
  <c r="AR34" i="28" s="1"/>
  <c r="AI99" i="28"/>
  <c r="AH99" i="28"/>
  <c r="AG99" i="28"/>
  <c r="AF99" i="28"/>
  <c r="AE99" i="28"/>
  <c r="AD99" i="28"/>
  <c r="AC99" i="28"/>
  <c r="AB99" i="28"/>
  <c r="AA99" i="28"/>
  <c r="Z99" i="28"/>
  <c r="Y99" i="28"/>
  <c r="X99" i="28"/>
  <c r="W99" i="28"/>
  <c r="V99" i="28"/>
  <c r="U99" i="28"/>
  <c r="T99" i="28"/>
  <c r="AM99" i="28" s="1"/>
  <c r="S99" i="28"/>
  <c r="R99" i="28"/>
  <c r="Q99" i="28"/>
  <c r="P99" i="28"/>
  <c r="O99" i="28"/>
  <c r="N99" i="28"/>
  <c r="M99" i="28"/>
  <c r="L99" i="28"/>
  <c r="AN99" i="28" s="1"/>
  <c r="K99" i="28"/>
  <c r="J99" i="28"/>
  <c r="I99" i="28"/>
  <c r="H99" i="28"/>
  <c r="G99" i="28"/>
  <c r="F99" i="28"/>
  <c r="E99" i="28"/>
  <c r="D99" i="28"/>
  <c r="AO99" i="28" s="1"/>
  <c r="AO98" i="28"/>
  <c r="AJ98" i="28"/>
  <c r="AQ98" i="28" s="1"/>
  <c r="AR33" i="28" s="1"/>
  <c r="AI98" i="28"/>
  <c r="AH98" i="28"/>
  <c r="AG98" i="28"/>
  <c r="AF98" i="28"/>
  <c r="AE98" i="28"/>
  <c r="AD98" i="28"/>
  <c r="AC98" i="28"/>
  <c r="AB98" i="28"/>
  <c r="AL98" i="28" s="1"/>
  <c r="AA98" i="28"/>
  <c r="Z98" i="28"/>
  <c r="Y98" i="28"/>
  <c r="X98" i="28"/>
  <c r="W98" i="28"/>
  <c r="V98" i="28"/>
  <c r="U98" i="28"/>
  <c r="T98" i="28"/>
  <c r="AM98" i="28" s="1"/>
  <c r="S98" i="28"/>
  <c r="R98" i="28"/>
  <c r="Q98" i="28"/>
  <c r="P98" i="28"/>
  <c r="O98" i="28"/>
  <c r="N98" i="28"/>
  <c r="M98" i="28"/>
  <c r="L98" i="28"/>
  <c r="AN98" i="28" s="1"/>
  <c r="K98" i="28"/>
  <c r="J98" i="28"/>
  <c r="I98" i="28"/>
  <c r="H98" i="28"/>
  <c r="G98" i="28"/>
  <c r="F98" i="28"/>
  <c r="E98" i="28"/>
  <c r="D98" i="28"/>
  <c r="AQ97" i="28"/>
  <c r="AR32" i="28" s="1"/>
  <c r="AJ97" i="28"/>
  <c r="AI97" i="28"/>
  <c r="AH97" i="28"/>
  <c r="AG97" i="28"/>
  <c r="AF97" i="28"/>
  <c r="AE97" i="28"/>
  <c r="AD97" i="28"/>
  <c r="AC97" i="28"/>
  <c r="AB97" i="28"/>
  <c r="AA97" i="28"/>
  <c r="Z97" i="28"/>
  <c r="Y97" i="28"/>
  <c r="X97" i="28"/>
  <c r="W97" i="28"/>
  <c r="V97" i="28"/>
  <c r="U97" i="28"/>
  <c r="T97" i="28"/>
  <c r="S97" i="28"/>
  <c r="R97" i="28"/>
  <c r="Q97" i="28"/>
  <c r="P97" i="28"/>
  <c r="O97" i="28"/>
  <c r="AN97" i="28" s="1"/>
  <c r="N97" i="28"/>
  <c r="M97" i="28"/>
  <c r="L97" i="28"/>
  <c r="K97" i="28"/>
  <c r="J97" i="28"/>
  <c r="I97" i="28"/>
  <c r="H97" i="28"/>
  <c r="G97" i="28"/>
  <c r="AO97" i="28" s="1"/>
  <c r="F97" i="28"/>
  <c r="E97" i="28"/>
  <c r="D97" i="28"/>
  <c r="AQ96" i="28"/>
  <c r="AR31" i="28" s="1"/>
  <c r="AJ96" i="28"/>
  <c r="AI96" i="28"/>
  <c r="AH96" i="28"/>
  <c r="AG96" i="28"/>
  <c r="AF96" i="28"/>
  <c r="AE96" i="28"/>
  <c r="AD96" i="28"/>
  <c r="AC96" i="28"/>
  <c r="AB96" i="28"/>
  <c r="AA96" i="28"/>
  <c r="Z96" i="28"/>
  <c r="Y96" i="28"/>
  <c r="X96" i="28"/>
  <c r="W96" i="28"/>
  <c r="AM96" i="28" s="1"/>
  <c r="V96" i="28"/>
  <c r="U96" i="28"/>
  <c r="T96" i="28"/>
  <c r="S96" i="28"/>
  <c r="R96" i="28"/>
  <c r="Q96" i="28"/>
  <c r="P96" i="28"/>
  <c r="O96" i="28"/>
  <c r="N96" i="28"/>
  <c r="AN96" i="28" s="1"/>
  <c r="M96" i="28"/>
  <c r="L96" i="28"/>
  <c r="K96" i="28"/>
  <c r="J96" i="28"/>
  <c r="I96" i="28"/>
  <c r="H96" i="28"/>
  <c r="G96" i="28"/>
  <c r="F96" i="28"/>
  <c r="E96" i="28"/>
  <c r="D96" i="28"/>
  <c r="AQ95" i="28"/>
  <c r="AR30" i="28" s="1"/>
  <c r="AJ95" i="28"/>
  <c r="AI95" i="28"/>
  <c r="AH95" i="28"/>
  <c r="AG95" i="28"/>
  <c r="AF95" i="28"/>
  <c r="AE95" i="28"/>
  <c r="AD95" i="28"/>
  <c r="AC95" i="28"/>
  <c r="AL95" i="28" s="1"/>
  <c r="AB95" i="28"/>
  <c r="AA95" i="28"/>
  <c r="Z95" i="28"/>
  <c r="Y95" i="28"/>
  <c r="X95" i="28"/>
  <c r="W95" i="28"/>
  <c r="V95" i="28"/>
  <c r="AM95" i="28" s="1"/>
  <c r="U95" i="28"/>
  <c r="T95" i="28"/>
  <c r="S95" i="28"/>
  <c r="R95" i="28"/>
  <c r="Q95" i="28"/>
  <c r="P95" i="28"/>
  <c r="O95" i="28"/>
  <c r="N95" i="28"/>
  <c r="M95" i="28"/>
  <c r="L95" i="28"/>
  <c r="K95" i="28"/>
  <c r="J95" i="28"/>
  <c r="I95" i="28"/>
  <c r="H95" i="28"/>
  <c r="G95" i="28"/>
  <c r="F95" i="28"/>
  <c r="E95" i="28"/>
  <c r="D95" i="28"/>
  <c r="AJ94" i="28"/>
  <c r="AI94" i="28"/>
  <c r="AH94" i="28"/>
  <c r="AG94" i="28"/>
  <c r="AF94" i="28"/>
  <c r="AE94" i="28"/>
  <c r="AD94" i="28"/>
  <c r="AC94" i="28"/>
  <c r="AL94" i="28" s="1"/>
  <c r="AB94" i="28"/>
  <c r="AA94" i="28"/>
  <c r="Z94" i="28"/>
  <c r="Y94" i="28"/>
  <c r="X94" i="28"/>
  <c r="W94" i="28"/>
  <c r="V94" i="28"/>
  <c r="U94" i="28"/>
  <c r="T94" i="28"/>
  <c r="S94" i="28"/>
  <c r="R94" i="28"/>
  <c r="Q94" i="28"/>
  <c r="P94" i="28"/>
  <c r="O94" i="28"/>
  <c r="N94" i="28"/>
  <c r="M94" i="28"/>
  <c r="L94" i="28"/>
  <c r="K94" i="28"/>
  <c r="J94" i="28"/>
  <c r="I94" i="28"/>
  <c r="H94" i="28"/>
  <c r="G94" i="28"/>
  <c r="F94" i="28"/>
  <c r="E94" i="28"/>
  <c r="D94" i="28"/>
  <c r="AJ93" i="28"/>
  <c r="AQ93" i="28" s="1"/>
  <c r="AI93" i="28"/>
  <c r="AH93" i="28"/>
  <c r="AG93" i="28"/>
  <c r="AF93" i="28"/>
  <c r="AE93" i="28"/>
  <c r="AD93" i="28"/>
  <c r="AC93" i="28"/>
  <c r="AL93" i="28" s="1"/>
  <c r="AB93" i="28"/>
  <c r="AA93" i="28"/>
  <c r="Z93" i="28"/>
  <c r="Y93" i="28"/>
  <c r="X93" i="28"/>
  <c r="W93" i="28"/>
  <c r="V93" i="28"/>
  <c r="U93" i="28"/>
  <c r="T93" i="28"/>
  <c r="S93" i="28"/>
  <c r="R93" i="28"/>
  <c r="Q93" i="28"/>
  <c r="P93" i="28"/>
  <c r="O93" i="28"/>
  <c r="N93" i="28"/>
  <c r="M93" i="28"/>
  <c r="L93" i="28"/>
  <c r="K93" i="28"/>
  <c r="J93" i="28"/>
  <c r="I93" i="28"/>
  <c r="H93" i="28"/>
  <c r="G93" i="28"/>
  <c r="F93" i="28"/>
  <c r="E93" i="28"/>
  <c r="D93" i="28"/>
  <c r="AJ92" i="28"/>
  <c r="AQ92" i="28" s="1"/>
  <c r="AR27" i="28" s="1"/>
  <c r="AI92" i="28"/>
  <c r="AH92" i="28"/>
  <c r="AG92" i="28"/>
  <c r="AF92" i="28"/>
  <c r="AE92" i="28"/>
  <c r="AD92" i="28"/>
  <c r="AC92" i="28"/>
  <c r="AB92" i="28"/>
  <c r="AA92" i="28"/>
  <c r="Z92" i="28"/>
  <c r="Y92" i="28"/>
  <c r="X92" i="28"/>
  <c r="W92" i="28"/>
  <c r="V92" i="28"/>
  <c r="U92" i="28"/>
  <c r="T92" i="28"/>
  <c r="S92" i="28"/>
  <c r="R92" i="28"/>
  <c r="Q92" i="28"/>
  <c r="P92" i="28"/>
  <c r="O92" i="28"/>
  <c r="N92" i="28"/>
  <c r="M92" i="28"/>
  <c r="L92" i="28"/>
  <c r="K92" i="28"/>
  <c r="J92" i="28"/>
  <c r="I92" i="28"/>
  <c r="H92" i="28"/>
  <c r="G92" i="28"/>
  <c r="F92" i="28"/>
  <c r="E92" i="28"/>
  <c r="D92" i="28"/>
  <c r="AJ91" i="28"/>
  <c r="AQ91" i="28" s="1"/>
  <c r="AR26" i="28" s="1"/>
  <c r="AI91" i="28"/>
  <c r="AH91" i="28"/>
  <c r="AG91" i="28"/>
  <c r="AF91" i="28"/>
  <c r="AE91" i="28"/>
  <c r="AD91" i="28"/>
  <c r="AC91" i="28"/>
  <c r="AB91" i="28"/>
  <c r="AA91" i="28"/>
  <c r="Z91" i="28"/>
  <c r="Y91" i="28"/>
  <c r="X91" i="28"/>
  <c r="W91" i="28"/>
  <c r="V91" i="28"/>
  <c r="U91" i="28"/>
  <c r="T91" i="28"/>
  <c r="AM91" i="28" s="1"/>
  <c r="S91" i="28"/>
  <c r="R91" i="28"/>
  <c r="Q91" i="28"/>
  <c r="P91" i="28"/>
  <c r="O91" i="28"/>
  <c r="N91" i="28"/>
  <c r="M91" i="28"/>
  <c r="L91" i="28"/>
  <c r="AN91" i="28" s="1"/>
  <c r="K91" i="28"/>
  <c r="J91" i="28"/>
  <c r="I91" i="28"/>
  <c r="H91" i="28"/>
  <c r="G91" i="28"/>
  <c r="F91" i="28"/>
  <c r="E91" i="28"/>
  <c r="D91" i="28"/>
  <c r="AO91" i="28" s="1"/>
  <c r="AJ90" i="28"/>
  <c r="AQ90" i="28" s="1"/>
  <c r="AR25" i="28" s="1"/>
  <c r="AI90" i="28"/>
  <c r="AH90" i="28"/>
  <c r="AG90" i="28"/>
  <c r="AF90" i="28"/>
  <c r="AE90" i="28"/>
  <c r="AD90" i="28"/>
  <c r="AC90" i="28"/>
  <c r="AB90" i="28"/>
  <c r="AL90" i="28" s="1"/>
  <c r="AA90" i="28"/>
  <c r="Z90" i="28"/>
  <c r="Y90" i="28"/>
  <c r="X90" i="28"/>
  <c r="W90" i="28"/>
  <c r="V90" i="28"/>
  <c r="U90" i="28"/>
  <c r="T90" i="28"/>
  <c r="AM90" i="28" s="1"/>
  <c r="S90" i="28"/>
  <c r="R90" i="28"/>
  <c r="Q90" i="28"/>
  <c r="P90" i="28"/>
  <c r="O90" i="28"/>
  <c r="N90" i="28"/>
  <c r="M90" i="28"/>
  <c r="L90" i="28"/>
  <c r="AN90" i="28" s="1"/>
  <c r="K90" i="28"/>
  <c r="J90" i="28"/>
  <c r="I90" i="28"/>
  <c r="H90" i="28"/>
  <c r="G90" i="28"/>
  <c r="F90" i="28"/>
  <c r="E90" i="28"/>
  <c r="D90" i="28"/>
  <c r="AO90" i="28" s="1"/>
  <c r="AJ89" i="28"/>
  <c r="AI89" i="28"/>
  <c r="AH89" i="28"/>
  <c r="AG89" i="28"/>
  <c r="AF89" i="28"/>
  <c r="AE89" i="28"/>
  <c r="AD89" i="28"/>
  <c r="AC89" i="28"/>
  <c r="AB89" i="28"/>
  <c r="AA89" i="28"/>
  <c r="Z89" i="28"/>
  <c r="Y89" i="28"/>
  <c r="X89" i="28"/>
  <c r="W89" i="28"/>
  <c r="V89" i="28"/>
  <c r="U89" i="28"/>
  <c r="T89" i="28"/>
  <c r="S89" i="28"/>
  <c r="R89" i="28"/>
  <c r="Q89" i="28"/>
  <c r="P89" i="28"/>
  <c r="AN89" i="28" s="1"/>
  <c r="O89" i="28"/>
  <c r="N89" i="28"/>
  <c r="M89" i="28"/>
  <c r="L89" i="28"/>
  <c r="K89" i="28"/>
  <c r="J89" i="28"/>
  <c r="I89" i="28"/>
  <c r="H89" i="28"/>
  <c r="G89" i="28"/>
  <c r="AO89" i="28" s="1"/>
  <c r="F89" i="28"/>
  <c r="E89" i="28"/>
  <c r="D89" i="28"/>
  <c r="AJ88" i="28"/>
  <c r="AQ88" i="28" s="1"/>
  <c r="AR23" i="28" s="1"/>
  <c r="AI88" i="28"/>
  <c r="AH88" i="28"/>
  <c r="AG88" i="28"/>
  <c r="AF88" i="28"/>
  <c r="AE88" i="28"/>
  <c r="AD88" i="28"/>
  <c r="AC88" i="28"/>
  <c r="AB88" i="28"/>
  <c r="AA88" i="28"/>
  <c r="Z88" i="28"/>
  <c r="Y88" i="28"/>
  <c r="X88" i="28"/>
  <c r="W88" i="28"/>
  <c r="V88" i="28"/>
  <c r="AM88" i="28" s="1"/>
  <c r="U88" i="28"/>
  <c r="T88" i="28"/>
  <c r="S88" i="28"/>
  <c r="R88" i="28"/>
  <c r="Q88" i="28"/>
  <c r="P88" i="28"/>
  <c r="O88" i="28"/>
  <c r="N88" i="28"/>
  <c r="AN88" i="28" s="1"/>
  <c r="M88" i="28"/>
  <c r="L88" i="28"/>
  <c r="K88" i="28"/>
  <c r="J88" i="28"/>
  <c r="I88" i="28"/>
  <c r="H88" i="28"/>
  <c r="G88" i="28"/>
  <c r="F88" i="28"/>
  <c r="AO88" i="28" s="1"/>
  <c r="E88" i="28"/>
  <c r="D88" i="28"/>
  <c r="AJ87" i="28"/>
  <c r="AQ87" i="28" s="1"/>
  <c r="AR22" i="28" s="1"/>
  <c r="AI87" i="28"/>
  <c r="AH87" i="28"/>
  <c r="AG87" i="28"/>
  <c r="AF87" i="28"/>
  <c r="AE87" i="28"/>
  <c r="AD87" i="28"/>
  <c r="AC87" i="28"/>
  <c r="AL87" i="28" s="1"/>
  <c r="AB87" i="28"/>
  <c r="AA87" i="28"/>
  <c r="Z87" i="28"/>
  <c r="Y87" i="28"/>
  <c r="X87" i="28"/>
  <c r="W87" i="28"/>
  <c r="V87" i="28"/>
  <c r="AM87" i="28" s="1"/>
  <c r="U87" i="28"/>
  <c r="T87" i="28"/>
  <c r="S87" i="28"/>
  <c r="R87" i="28"/>
  <c r="Q87" i="28"/>
  <c r="P87" i="28"/>
  <c r="O87" i="28"/>
  <c r="N87" i="28"/>
  <c r="M87" i="28"/>
  <c r="AN87" i="28" s="1"/>
  <c r="L87" i="28"/>
  <c r="K87" i="28"/>
  <c r="J87" i="28"/>
  <c r="I87" i="28"/>
  <c r="H87" i="28"/>
  <c r="AO87" i="28" s="1"/>
  <c r="G87" i="28"/>
  <c r="F87" i="28"/>
  <c r="E87" i="28"/>
  <c r="D87" i="28"/>
  <c r="AJ86" i="28"/>
  <c r="AI86" i="28"/>
  <c r="AH86" i="28"/>
  <c r="AG86" i="28"/>
  <c r="AF86" i="28"/>
  <c r="AE86" i="28"/>
  <c r="AD86" i="28"/>
  <c r="AC86" i="28"/>
  <c r="AB86" i="28"/>
  <c r="AL86" i="28" s="1"/>
  <c r="AA86" i="28"/>
  <c r="Z86" i="28"/>
  <c r="Y86" i="28"/>
  <c r="X86" i="28"/>
  <c r="W86" i="28"/>
  <c r="V86" i="28"/>
  <c r="AM86" i="28" s="1"/>
  <c r="U86" i="28"/>
  <c r="T86" i="28"/>
  <c r="S86" i="28"/>
  <c r="R86" i="28"/>
  <c r="Q86" i="28"/>
  <c r="P86" i="28"/>
  <c r="O86" i="28"/>
  <c r="N86" i="28"/>
  <c r="M86" i="28"/>
  <c r="L86" i="28"/>
  <c r="AN86" i="28" s="1"/>
  <c r="K86" i="28"/>
  <c r="J86" i="28"/>
  <c r="I86" i="28"/>
  <c r="H86" i="28"/>
  <c r="G86" i="28"/>
  <c r="F86" i="28"/>
  <c r="E86" i="28"/>
  <c r="D86" i="28"/>
  <c r="AO86" i="28" s="1"/>
  <c r="AQ85" i="28"/>
  <c r="AJ85" i="28"/>
  <c r="AI85" i="28"/>
  <c r="AH85" i="28"/>
  <c r="AG85" i="28"/>
  <c r="AF85" i="28"/>
  <c r="AE85" i="28"/>
  <c r="AD85" i="28"/>
  <c r="AC85" i="28"/>
  <c r="AL85" i="28" s="1"/>
  <c r="AB85" i="28"/>
  <c r="AA85" i="28"/>
  <c r="Z85" i="28"/>
  <c r="Y85" i="28"/>
  <c r="X85" i="28"/>
  <c r="W85" i="28"/>
  <c r="V85" i="28"/>
  <c r="U85" i="28"/>
  <c r="AM85" i="28" s="1"/>
  <c r="T85" i="28"/>
  <c r="S85" i="28"/>
  <c r="R85" i="28"/>
  <c r="Q85" i="28"/>
  <c r="P85" i="28"/>
  <c r="O85" i="28"/>
  <c r="N85" i="28"/>
  <c r="M85" i="28"/>
  <c r="L85" i="28"/>
  <c r="AN85" i="28" s="1"/>
  <c r="K85" i="28"/>
  <c r="J85" i="28"/>
  <c r="I85" i="28"/>
  <c r="H85" i="28"/>
  <c r="G85" i="28"/>
  <c r="F85" i="28"/>
  <c r="E85" i="28"/>
  <c r="AO85" i="28" s="1"/>
  <c r="D85" i="28"/>
  <c r="AJ84" i="28"/>
  <c r="AI84" i="28"/>
  <c r="AH84" i="28"/>
  <c r="AG84" i="28"/>
  <c r="AF84" i="28"/>
  <c r="AE84" i="28"/>
  <c r="AD84" i="28"/>
  <c r="AC84" i="28"/>
  <c r="AB84" i="28"/>
  <c r="AL84" i="28" s="1"/>
  <c r="AA84" i="28"/>
  <c r="Z84" i="28"/>
  <c r="Y84" i="28"/>
  <c r="X84" i="28"/>
  <c r="W84" i="28"/>
  <c r="V84" i="28"/>
  <c r="U84" i="28"/>
  <c r="T84" i="28"/>
  <c r="AM84" i="28" s="1"/>
  <c r="S84" i="28"/>
  <c r="R84" i="28"/>
  <c r="Q84" i="28"/>
  <c r="P84" i="28"/>
  <c r="O84" i="28"/>
  <c r="N84" i="28"/>
  <c r="M84" i="28"/>
  <c r="L84" i="28"/>
  <c r="AN84" i="28" s="1"/>
  <c r="K84" i="28"/>
  <c r="J84" i="28"/>
  <c r="I84" i="28"/>
  <c r="H84" i="28"/>
  <c r="AO84" i="28" s="1"/>
  <c r="G84" i="28"/>
  <c r="F84" i="28"/>
  <c r="E84" i="28"/>
  <c r="D84" i="28"/>
  <c r="AJ83" i="28"/>
  <c r="AQ83" i="28" s="1"/>
  <c r="AR18" i="28" s="1"/>
  <c r="AI83" i="28"/>
  <c r="AH83" i="28"/>
  <c r="AG83" i="28"/>
  <c r="AF83" i="28"/>
  <c r="AE83" i="28"/>
  <c r="AD83" i="28"/>
  <c r="AC83" i="28"/>
  <c r="AB83" i="28"/>
  <c r="AL83" i="28" s="1"/>
  <c r="AA83" i="28"/>
  <c r="Z83" i="28"/>
  <c r="Y83" i="28"/>
  <c r="X83" i="28"/>
  <c r="W83" i="28"/>
  <c r="V83" i="28"/>
  <c r="U83" i="28"/>
  <c r="T83" i="28"/>
  <c r="AM83" i="28" s="1"/>
  <c r="S83" i="28"/>
  <c r="R83" i="28"/>
  <c r="Q83" i="28"/>
  <c r="P83" i="28"/>
  <c r="O83" i="28"/>
  <c r="AN83" i="28" s="1"/>
  <c r="N83" i="28"/>
  <c r="M83" i="28"/>
  <c r="L83" i="28"/>
  <c r="K83" i="28"/>
  <c r="J83" i="28"/>
  <c r="I83" i="28"/>
  <c r="H83" i="28"/>
  <c r="G83" i="28"/>
  <c r="AO83" i="28" s="1"/>
  <c r="F83" i="28"/>
  <c r="E83" i="28"/>
  <c r="D83" i="28"/>
  <c r="AJ82" i="28"/>
  <c r="AQ82" i="28" s="1"/>
  <c r="AR17" i="28" s="1"/>
  <c r="AI82" i="28"/>
  <c r="AH82" i="28"/>
  <c r="AG82" i="28"/>
  <c r="AF82" i="28"/>
  <c r="AE82" i="28"/>
  <c r="AD82" i="28"/>
  <c r="AC82" i="28"/>
  <c r="AL82" i="28" s="1"/>
  <c r="AB82" i="28"/>
  <c r="AA82" i="28"/>
  <c r="Z82" i="28"/>
  <c r="Y82" i="28"/>
  <c r="X82" i="28"/>
  <c r="W82" i="28"/>
  <c r="V82" i="28"/>
  <c r="AM82" i="28" s="1"/>
  <c r="U82" i="28"/>
  <c r="T82" i="28"/>
  <c r="S82" i="28"/>
  <c r="R82" i="28"/>
  <c r="Q82" i="28"/>
  <c r="P82" i="28"/>
  <c r="O82" i="28"/>
  <c r="N82" i="28"/>
  <c r="AN82" i="28" s="1"/>
  <c r="M82" i="28"/>
  <c r="L82" i="28"/>
  <c r="K82" i="28"/>
  <c r="J82" i="28"/>
  <c r="I82" i="28"/>
  <c r="H82" i="28"/>
  <c r="G82" i="28"/>
  <c r="F82" i="28"/>
  <c r="AO82" i="28" s="1"/>
  <c r="E82" i="28"/>
  <c r="D82" i="28"/>
  <c r="AJ81" i="28"/>
  <c r="AQ81" i="28" s="1"/>
  <c r="AI81" i="28"/>
  <c r="AH81" i="28"/>
  <c r="AG81" i="28"/>
  <c r="AF81" i="28"/>
  <c r="AE81" i="28"/>
  <c r="AD81" i="28"/>
  <c r="AC81" i="28"/>
  <c r="AL81" i="28" s="1"/>
  <c r="AB81" i="28"/>
  <c r="AA81" i="28"/>
  <c r="Z81" i="28"/>
  <c r="Y81" i="28"/>
  <c r="X81" i="28"/>
  <c r="W81" i="28"/>
  <c r="V81" i="28"/>
  <c r="U81" i="28"/>
  <c r="AM81" i="28" s="1"/>
  <c r="T81" i="28"/>
  <c r="S81" i="28"/>
  <c r="R81" i="28"/>
  <c r="Q81" i="28"/>
  <c r="P81" i="28"/>
  <c r="O81" i="28"/>
  <c r="N81" i="28"/>
  <c r="M81" i="28"/>
  <c r="AN81" i="28" s="1"/>
  <c r="L81" i="28"/>
  <c r="K81" i="28"/>
  <c r="J81" i="28"/>
  <c r="I81" i="28"/>
  <c r="H81" i="28"/>
  <c r="G81" i="28"/>
  <c r="F81" i="28"/>
  <c r="E81" i="28"/>
  <c r="D81" i="28"/>
  <c r="AO81" i="28" s="1"/>
  <c r="AJ80" i="28"/>
  <c r="AI80" i="28"/>
  <c r="AH80" i="28"/>
  <c r="AG80" i="28"/>
  <c r="AF80" i="28"/>
  <c r="AE80" i="28"/>
  <c r="AD80" i="28"/>
  <c r="AC80" i="28"/>
  <c r="AB80" i="28"/>
  <c r="AL80" i="28" s="1"/>
  <c r="AA80" i="28"/>
  <c r="Z80" i="28"/>
  <c r="Y80" i="28"/>
  <c r="X80" i="28"/>
  <c r="W80" i="28"/>
  <c r="V80" i="28"/>
  <c r="U80" i="28"/>
  <c r="T80" i="28"/>
  <c r="AM80" i="28" s="1"/>
  <c r="S80" i="28"/>
  <c r="R80" i="28"/>
  <c r="Q80" i="28"/>
  <c r="P80" i="28"/>
  <c r="O80" i="28"/>
  <c r="N80" i="28"/>
  <c r="M80" i="28"/>
  <c r="L80" i="28"/>
  <c r="AN80" i="28" s="1"/>
  <c r="K80" i="28"/>
  <c r="J80" i="28"/>
  <c r="I80" i="28"/>
  <c r="H80" i="28"/>
  <c r="G80" i="28"/>
  <c r="F80" i="28"/>
  <c r="E80" i="28"/>
  <c r="D80" i="28"/>
  <c r="AO80" i="28" s="1"/>
  <c r="AJ79" i="28"/>
  <c r="AI79" i="28"/>
  <c r="AH79" i="28"/>
  <c r="AG79" i="28"/>
  <c r="AF79" i="28"/>
  <c r="AE79" i="28"/>
  <c r="AD79" i="28"/>
  <c r="AC79" i="28"/>
  <c r="AL79" i="28" s="1"/>
  <c r="AB79" i="28"/>
  <c r="AA79" i="28"/>
  <c r="Z79" i="28"/>
  <c r="Y79" i="28"/>
  <c r="X79" i="28"/>
  <c r="W79" i="28"/>
  <c r="V79" i="28"/>
  <c r="U79" i="28"/>
  <c r="T79" i="28"/>
  <c r="AM79" i="28" s="1"/>
  <c r="S79" i="28"/>
  <c r="R79" i="28"/>
  <c r="Q79" i="28"/>
  <c r="P79" i="28"/>
  <c r="O79" i="28"/>
  <c r="AN79" i="28" s="1"/>
  <c r="N79" i="28"/>
  <c r="M79" i="28"/>
  <c r="L79" i="28"/>
  <c r="K79" i="28"/>
  <c r="J79" i="28"/>
  <c r="I79" i="28"/>
  <c r="H79" i="28"/>
  <c r="G79" i="28"/>
  <c r="F79" i="28"/>
  <c r="E79" i="28"/>
  <c r="D79" i="28"/>
  <c r="AO79" i="28" s="1"/>
  <c r="C79" i="28"/>
  <c r="AJ78" i="28"/>
  <c r="AQ78" i="28" s="1"/>
  <c r="AR13" i="28" s="1"/>
  <c r="AI78" i="28"/>
  <c r="AH78" i="28"/>
  <c r="AG78" i="28"/>
  <c r="AF78" i="28"/>
  <c r="AE78" i="28"/>
  <c r="AD78" i="28"/>
  <c r="AC78" i="28"/>
  <c r="AB78" i="28"/>
  <c r="AL78" i="28" s="1"/>
  <c r="AA78" i="28"/>
  <c r="Z78" i="28"/>
  <c r="Y78" i="28"/>
  <c r="X78" i="28"/>
  <c r="W78" i="28"/>
  <c r="V78" i="28"/>
  <c r="AM78" i="28" s="1"/>
  <c r="U78" i="28"/>
  <c r="T78" i="28"/>
  <c r="S78" i="28"/>
  <c r="R78" i="28"/>
  <c r="Q78" i="28"/>
  <c r="P78" i="28"/>
  <c r="O78" i="28"/>
  <c r="N78" i="28"/>
  <c r="M78" i="28"/>
  <c r="L78" i="28"/>
  <c r="AN78" i="28" s="1"/>
  <c r="K78" i="28"/>
  <c r="J78" i="28"/>
  <c r="I78" i="28"/>
  <c r="H78" i="28"/>
  <c r="G78" i="28"/>
  <c r="F78" i="28"/>
  <c r="E78" i="28"/>
  <c r="D78" i="28"/>
  <c r="AO78" i="28" s="1"/>
  <c r="AJ77" i="28"/>
  <c r="AQ77" i="28" s="1"/>
  <c r="AI77" i="28"/>
  <c r="AH77" i="28"/>
  <c r="AG77" i="28"/>
  <c r="AF77" i="28"/>
  <c r="AE77" i="28"/>
  <c r="AD77" i="28"/>
  <c r="AC77" i="28"/>
  <c r="AL77" i="28" s="1"/>
  <c r="AB77" i="28"/>
  <c r="AA77" i="28"/>
  <c r="Z77" i="28"/>
  <c r="Y77" i="28"/>
  <c r="X77" i="28"/>
  <c r="W77" i="28"/>
  <c r="V77" i="28"/>
  <c r="U77" i="28"/>
  <c r="AM77" i="28" s="1"/>
  <c r="T77" i="28"/>
  <c r="S77" i="28"/>
  <c r="R77" i="28"/>
  <c r="Q77" i="28"/>
  <c r="P77" i="28"/>
  <c r="O77" i="28"/>
  <c r="N77" i="28"/>
  <c r="M77" i="28"/>
  <c r="L77" i="28"/>
  <c r="AN77" i="28" s="1"/>
  <c r="K77" i="28"/>
  <c r="J77" i="28"/>
  <c r="I77" i="28"/>
  <c r="H77" i="28"/>
  <c r="G77" i="28"/>
  <c r="F77" i="28"/>
  <c r="E77" i="28"/>
  <c r="D77" i="28"/>
  <c r="AO77" i="28" s="1"/>
  <c r="AJ76" i="28"/>
  <c r="AI76" i="28"/>
  <c r="AH76" i="28"/>
  <c r="AG76" i="28"/>
  <c r="AF76" i="28"/>
  <c r="AE76" i="28"/>
  <c r="AD76" i="28"/>
  <c r="AC76" i="28"/>
  <c r="AB76" i="28"/>
  <c r="AL76" i="28" s="1"/>
  <c r="AA76" i="28"/>
  <c r="Z76" i="28"/>
  <c r="Y76" i="28"/>
  <c r="X76" i="28"/>
  <c r="W76" i="28"/>
  <c r="V76" i="28"/>
  <c r="U76" i="28"/>
  <c r="T76" i="28"/>
  <c r="AM76" i="28" s="1"/>
  <c r="S76" i="28"/>
  <c r="R76" i="28"/>
  <c r="Q76" i="28"/>
  <c r="P76" i="28"/>
  <c r="O76" i="28"/>
  <c r="N76" i="28"/>
  <c r="M76" i="28"/>
  <c r="L76" i="28"/>
  <c r="AN76" i="28" s="1"/>
  <c r="K76" i="28"/>
  <c r="J76" i="28"/>
  <c r="I76" i="28"/>
  <c r="H76" i="28"/>
  <c r="AO76" i="28" s="1"/>
  <c r="G76" i="28"/>
  <c r="F76" i="28"/>
  <c r="E76" i="28"/>
  <c r="D76" i="28"/>
  <c r="AQ75" i="28"/>
  <c r="AR10" i="28" s="1"/>
  <c r="AJ75" i="28"/>
  <c r="AI75" i="28"/>
  <c r="AH75" i="28"/>
  <c r="AG75" i="28"/>
  <c r="AF75" i="28"/>
  <c r="AE75" i="28"/>
  <c r="AD75" i="28"/>
  <c r="AC75" i="28"/>
  <c r="AB75" i="28"/>
  <c r="AL75" i="28" s="1"/>
  <c r="AA75" i="28"/>
  <c r="Z75" i="28"/>
  <c r="Y75" i="28"/>
  <c r="X75" i="28"/>
  <c r="W75" i="28"/>
  <c r="V75" i="28"/>
  <c r="U75" i="28"/>
  <c r="T75" i="28"/>
  <c r="AM75" i="28" s="1"/>
  <c r="S75" i="28"/>
  <c r="R75" i="28"/>
  <c r="Q75" i="28"/>
  <c r="P75" i="28"/>
  <c r="O75" i="28"/>
  <c r="AN75" i="28" s="1"/>
  <c r="N75" i="28"/>
  <c r="M75" i="28"/>
  <c r="L75" i="28"/>
  <c r="K75" i="28"/>
  <c r="J75" i="28"/>
  <c r="I75" i="28"/>
  <c r="H75" i="28"/>
  <c r="G75" i="28"/>
  <c r="AO75" i="28" s="1"/>
  <c r="F75" i="28"/>
  <c r="E75" i="28"/>
  <c r="D75" i="28"/>
  <c r="AJ74" i="28"/>
  <c r="AQ74" i="28" s="1"/>
  <c r="AR9" i="28" s="1"/>
  <c r="AI74" i="28"/>
  <c r="AH74" i="28"/>
  <c r="AG74" i="28"/>
  <c r="AF74" i="28"/>
  <c r="AE74" i="28"/>
  <c r="AD74" i="28"/>
  <c r="AC74" i="28"/>
  <c r="AL74" i="28" s="1"/>
  <c r="AB74" i="28"/>
  <c r="AA74" i="28"/>
  <c r="Z74" i="28"/>
  <c r="Y74" i="28"/>
  <c r="X74" i="28"/>
  <c r="W74" i="28"/>
  <c r="V74" i="28"/>
  <c r="AM74" i="28" s="1"/>
  <c r="U74" i="28"/>
  <c r="T74" i="28"/>
  <c r="S74" i="28"/>
  <c r="R74" i="28"/>
  <c r="Q74" i="28"/>
  <c r="P74" i="28"/>
  <c r="O74" i="28"/>
  <c r="N74" i="28"/>
  <c r="AN74" i="28" s="1"/>
  <c r="M74" i="28"/>
  <c r="L74" i="28"/>
  <c r="K74" i="28"/>
  <c r="J74" i="28"/>
  <c r="I74" i="28"/>
  <c r="H74" i="28"/>
  <c r="G74" i="28"/>
  <c r="F74" i="28"/>
  <c r="AO74" i="28" s="1"/>
  <c r="E74" i="28"/>
  <c r="D74" i="28"/>
  <c r="AQ73" i="28"/>
  <c r="AL73" i="28"/>
  <c r="AJ73" i="28"/>
  <c r="AI73" i="28"/>
  <c r="AH73" i="28"/>
  <c r="AG73" i="28"/>
  <c r="AF73" i="28"/>
  <c r="AE73" i="28"/>
  <c r="AD73" i="28"/>
  <c r="AC73" i="28"/>
  <c r="AB73" i="28"/>
  <c r="AA73" i="28"/>
  <c r="Z73" i="28"/>
  <c r="Y73" i="28"/>
  <c r="X73" i="28"/>
  <c r="W73" i="28"/>
  <c r="V73" i="28"/>
  <c r="U73" i="28"/>
  <c r="AM73" i="28" s="1"/>
  <c r="T73" i="28"/>
  <c r="S73" i="28"/>
  <c r="R73" i="28"/>
  <c r="Q73" i="28"/>
  <c r="P73" i="28"/>
  <c r="O73" i="28"/>
  <c r="N73" i="28"/>
  <c r="M73" i="28"/>
  <c r="AN73" i="28" s="1"/>
  <c r="L73" i="28"/>
  <c r="K73" i="28"/>
  <c r="J73" i="28"/>
  <c r="I73" i="28"/>
  <c r="H73" i="28"/>
  <c r="G73" i="28"/>
  <c r="F73" i="28"/>
  <c r="E73" i="28"/>
  <c r="D73" i="28"/>
  <c r="AO73" i="28" s="1"/>
  <c r="AJ72" i="28"/>
  <c r="AI72" i="28"/>
  <c r="AH72" i="28"/>
  <c r="AG72" i="28"/>
  <c r="AF72" i="28"/>
  <c r="AE72" i="28"/>
  <c r="AD72" i="28"/>
  <c r="AC72" i="28"/>
  <c r="AB72" i="28"/>
  <c r="AL72" i="28" s="1"/>
  <c r="AA72" i="28"/>
  <c r="Z72" i="28"/>
  <c r="Y72" i="28"/>
  <c r="X72" i="28"/>
  <c r="W72" i="28"/>
  <c r="V72" i="28"/>
  <c r="U72" i="28"/>
  <c r="T72" i="28"/>
  <c r="AM72" i="28" s="1"/>
  <c r="S72" i="28"/>
  <c r="R72" i="28"/>
  <c r="Q72" i="28"/>
  <c r="P72" i="28"/>
  <c r="O72" i="28"/>
  <c r="N72" i="28"/>
  <c r="M72" i="28"/>
  <c r="L72" i="28"/>
  <c r="AN72" i="28" s="1"/>
  <c r="K72" i="28"/>
  <c r="J72" i="28"/>
  <c r="I72" i="28"/>
  <c r="H72" i="28"/>
  <c r="G72" i="28"/>
  <c r="F72" i="28"/>
  <c r="E72" i="28"/>
  <c r="D72" i="28"/>
  <c r="AO72" i="28" s="1"/>
  <c r="AJ71" i="28"/>
  <c r="AQ71" i="28" s="1"/>
  <c r="AR6" i="28" s="1"/>
  <c r="AI71" i="28"/>
  <c r="AH71" i="28"/>
  <c r="AG71" i="28"/>
  <c r="AF71" i="28"/>
  <c r="AE71" i="28"/>
  <c r="AD71" i="28"/>
  <c r="AC71" i="28"/>
  <c r="AL71" i="28" s="1"/>
  <c r="AB71" i="28"/>
  <c r="AA71" i="28"/>
  <c r="Z71" i="28"/>
  <c r="Y71" i="28"/>
  <c r="X71" i="28"/>
  <c r="W71" i="28"/>
  <c r="V71" i="28"/>
  <c r="U71" i="28"/>
  <c r="T71" i="28"/>
  <c r="AM71" i="28" s="1"/>
  <c r="S71" i="28"/>
  <c r="R71" i="28"/>
  <c r="Q71" i="28"/>
  <c r="P71" i="28"/>
  <c r="O71" i="28"/>
  <c r="AN71" i="28" s="1"/>
  <c r="N71" i="28"/>
  <c r="M71" i="28"/>
  <c r="L71" i="28"/>
  <c r="K71" i="28"/>
  <c r="J71" i="28"/>
  <c r="I71" i="28"/>
  <c r="H71" i="28"/>
  <c r="G71" i="28"/>
  <c r="F71" i="28"/>
  <c r="E71" i="28"/>
  <c r="D71" i="28"/>
  <c r="AO71" i="28" s="1"/>
  <c r="C71" i="28"/>
  <c r="AT70" i="28"/>
  <c r="AS70" i="28"/>
  <c r="AR70" i="28"/>
  <c r="AS69" i="28"/>
  <c r="AR69" i="28"/>
  <c r="C69" i="28"/>
  <c r="C134" i="28" s="1"/>
  <c r="AS68" i="28"/>
  <c r="AR68" i="28"/>
  <c r="C68" i="28"/>
  <c r="C198" i="28" s="1"/>
  <c r="C67" i="28"/>
  <c r="C197" i="28" s="1"/>
  <c r="AR66" i="28"/>
  <c r="C66" i="28"/>
  <c r="C65" i="28"/>
  <c r="AS64" i="28"/>
  <c r="C64" i="28"/>
  <c r="AS63" i="28"/>
  <c r="C63" i="28"/>
  <c r="AS62" i="28"/>
  <c r="AR62" i="28"/>
  <c r="C62" i="28"/>
  <c r="C61" i="28"/>
  <c r="C126" i="28" s="1"/>
  <c r="AS60" i="28"/>
  <c r="C60" i="28"/>
  <c r="C190" i="28" s="1"/>
  <c r="AS59" i="28"/>
  <c r="C59" i="28"/>
  <c r="C189" i="28" s="1"/>
  <c r="AS58" i="28"/>
  <c r="C58" i="28"/>
  <c r="AS57" i="28"/>
  <c r="C57" i="28"/>
  <c r="AS56" i="28"/>
  <c r="C56" i="28"/>
  <c r="C55" i="28"/>
  <c r="C54" i="28"/>
  <c r="AS53" i="28"/>
  <c r="C53" i="28"/>
  <c r="C118" i="28" s="1"/>
  <c r="C52" i="28"/>
  <c r="C182" i="28" s="1"/>
  <c r="AS51" i="28"/>
  <c r="C51" i="28"/>
  <c r="C181" i="28" s="1"/>
  <c r="C50" i="28"/>
  <c r="AR49" i="28"/>
  <c r="C49" i="28"/>
  <c r="C48" i="28"/>
  <c r="AS47" i="28"/>
  <c r="C47" i="28"/>
  <c r="C46" i="28"/>
  <c r="C45" i="28"/>
  <c r="C110" i="28" s="1"/>
  <c r="C44" i="28"/>
  <c r="C174" i="28" s="1"/>
  <c r="C43" i="28"/>
  <c r="C173" i="28" s="1"/>
  <c r="C42" i="28"/>
  <c r="C41" i="28"/>
  <c r="C40" i="28"/>
  <c r="C39" i="28"/>
  <c r="C38" i="28"/>
  <c r="C37" i="28"/>
  <c r="C102" i="28" s="1"/>
  <c r="C36" i="28"/>
  <c r="C166" i="28" s="1"/>
  <c r="C35" i="28"/>
  <c r="C165" i="28" s="1"/>
  <c r="C34" i="28"/>
  <c r="AS33" i="28"/>
  <c r="C33" i="28"/>
  <c r="AS32" i="28"/>
  <c r="C32" i="28"/>
  <c r="AS31" i="28"/>
  <c r="C31" i="28"/>
  <c r="AS30" i="28"/>
  <c r="C30" i="28"/>
  <c r="C29" i="28"/>
  <c r="C94" i="28" s="1"/>
  <c r="AR28" i="28"/>
  <c r="C28" i="28"/>
  <c r="C158" i="28" s="1"/>
  <c r="C27" i="28"/>
  <c r="C157" i="28" s="1"/>
  <c r="AS26" i="28"/>
  <c r="C26" i="28"/>
  <c r="C156" i="28" s="1"/>
  <c r="AS25" i="28"/>
  <c r="C25" i="28"/>
  <c r="C24" i="28"/>
  <c r="C154" i="28" s="1"/>
  <c r="C23" i="28"/>
  <c r="C22" i="28"/>
  <c r="C152" i="28" s="1"/>
  <c r="AS21" i="28"/>
  <c r="C21" i="28"/>
  <c r="C151" i="28" s="1"/>
  <c r="C20" i="28"/>
  <c r="C150" i="28" s="1"/>
  <c r="C19" i="28"/>
  <c r="C149" i="28" s="1"/>
  <c r="C18" i="28"/>
  <c r="C148" i="28" s="1"/>
  <c r="AS17" i="28"/>
  <c r="C17" i="28"/>
  <c r="C147" i="28" s="1"/>
  <c r="C16" i="28"/>
  <c r="C146" i="28" s="1"/>
  <c r="C15" i="28"/>
  <c r="C145" i="28" s="1"/>
  <c r="C14" i="28"/>
  <c r="C144" i="28" s="1"/>
  <c r="AW13" i="28"/>
  <c r="C13" i="28"/>
  <c r="C143" i="28" s="1"/>
  <c r="AS12" i="28"/>
  <c r="C12" i="28"/>
  <c r="C142" i="28" s="1"/>
  <c r="C11" i="28"/>
  <c r="C141" i="28" s="1"/>
  <c r="C10" i="28"/>
  <c r="C140" i="28" s="1"/>
  <c r="C9" i="28"/>
  <c r="C139" i="28" s="1"/>
  <c r="C8" i="28"/>
  <c r="C138" i="28" s="1"/>
  <c r="C7" i="28"/>
  <c r="C137" i="28" s="1"/>
  <c r="AW6" i="28"/>
  <c r="C6" i="28"/>
  <c r="C136" i="28" s="1"/>
  <c r="B3" i="28"/>
  <c r="AW7" i="28" s="1"/>
  <c r="AQ168" i="28" l="1"/>
  <c r="AS38" i="28" s="1"/>
  <c r="AQ106" i="28"/>
  <c r="AR41" i="28" s="1"/>
  <c r="AQ174" i="28"/>
  <c r="AS44" i="28" s="1"/>
  <c r="AQ101" i="28"/>
  <c r="AR36" i="28" s="1"/>
  <c r="AQ143" i="28"/>
  <c r="AS13" i="28" s="1"/>
  <c r="AQ170" i="28"/>
  <c r="AS40" i="28" s="1"/>
  <c r="AQ184" i="28"/>
  <c r="AS54" i="28" s="1"/>
  <c r="AQ79" i="28"/>
  <c r="AR14" i="28" s="1"/>
  <c r="AQ84" i="28"/>
  <c r="AR19" i="28" s="1"/>
  <c r="AQ94" i="28"/>
  <c r="AR29" i="28" s="1"/>
  <c r="AQ124" i="28"/>
  <c r="AR59" i="28" s="1"/>
  <c r="AQ166" i="28"/>
  <c r="AS36" i="28" s="1"/>
  <c r="AQ176" i="28"/>
  <c r="AS46" i="28" s="1"/>
  <c r="AQ80" i="28"/>
  <c r="AQ89" i="28"/>
  <c r="AR24" i="28" s="1"/>
  <c r="AQ108" i="28"/>
  <c r="AR43" i="28" s="1"/>
  <c r="AQ115" i="28"/>
  <c r="AR50" i="28" s="1"/>
  <c r="AQ125" i="28"/>
  <c r="AR60" i="28" s="1"/>
  <c r="AQ136" i="28"/>
  <c r="AS6" i="28" s="1"/>
  <c r="AQ140" i="28"/>
  <c r="AS10" i="28" s="1"/>
  <c r="AQ150" i="28"/>
  <c r="AS20" i="28" s="1"/>
  <c r="AQ159" i="28"/>
  <c r="AS29" i="28" s="1"/>
  <c r="AQ167" i="28"/>
  <c r="AS37" i="28" s="1"/>
  <c r="AQ72" i="28"/>
  <c r="AQ76" i="28"/>
  <c r="AQ86" i="28"/>
  <c r="AQ110" i="28"/>
  <c r="AR45" i="28" s="1"/>
  <c r="AQ117" i="28"/>
  <c r="AR52" i="28" s="1"/>
  <c r="AQ152" i="28"/>
  <c r="AS22" i="28" s="1"/>
  <c r="AQ178" i="28"/>
  <c r="AS48" i="28" s="1"/>
  <c r="AQ182" i="28"/>
  <c r="AS52" i="28" s="1"/>
  <c r="AQ191" i="28"/>
  <c r="AS61" i="28" s="1"/>
  <c r="AU11" i="28"/>
  <c r="AU10" i="28"/>
  <c r="AR15" i="28"/>
  <c r="AR16" i="28"/>
  <c r="AR20" i="28"/>
  <c r="AR8" i="28"/>
  <c r="AR7" i="28"/>
  <c r="AR11" i="28"/>
  <c r="AR12" i="28"/>
  <c r="C164" i="28"/>
  <c r="C99" i="28"/>
  <c r="C188" i="28"/>
  <c r="C123" i="28"/>
  <c r="C93" i="28"/>
  <c r="C101" i="28"/>
  <c r="C175" i="28"/>
  <c r="B6" i="28"/>
  <c r="C196" i="28"/>
  <c r="C131" i="28"/>
  <c r="AR21" i="28"/>
  <c r="C153" i="28"/>
  <c r="C88" i="28"/>
  <c r="C161" i="28"/>
  <c r="C96" i="28"/>
  <c r="C169" i="28"/>
  <c r="C104" i="28"/>
  <c r="C177" i="28"/>
  <c r="C112" i="28"/>
  <c r="C185" i="28"/>
  <c r="C120" i="28"/>
  <c r="C193" i="28"/>
  <c r="C128" i="28"/>
  <c r="C78" i="28"/>
  <c r="C86" i="28"/>
  <c r="AO93" i="28"/>
  <c r="AN93" i="28"/>
  <c r="AM93" i="28"/>
  <c r="AL96" i="28"/>
  <c r="AO101" i="28"/>
  <c r="AN101" i="28"/>
  <c r="AM101" i="28"/>
  <c r="AL101" i="28"/>
  <c r="AO110" i="28"/>
  <c r="AN110" i="28"/>
  <c r="AM110" i="28"/>
  <c r="AO112" i="28"/>
  <c r="AM129" i="28"/>
  <c r="AL129" i="28"/>
  <c r="AO136" i="28"/>
  <c r="AN136" i="28"/>
  <c r="AM136" i="28"/>
  <c r="AM139" i="28"/>
  <c r="AL139" i="28"/>
  <c r="AM149" i="28"/>
  <c r="AL154" i="28"/>
  <c r="AN164" i="28"/>
  <c r="AM164" i="28"/>
  <c r="AO175" i="28"/>
  <c r="AN175" i="28"/>
  <c r="AM175" i="28"/>
  <c r="AL175" i="28"/>
  <c r="AL179" i="28"/>
  <c r="C183" i="28"/>
  <c r="AO194" i="28"/>
  <c r="AL194" i="28"/>
  <c r="C77" i="28"/>
  <c r="C85" i="28"/>
  <c r="AO115" i="28"/>
  <c r="AN115" i="28"/>
  <c r="AM115" i="28"/>
  <c r="C132" i="28"/>
  <c r="AM187" i="28"/>
  <c r="AL187" i="28"/>
  <c r="AO190" i="28"/>
  <c r="AN190" i="28"/>
  <c r="AM190" i="28"/>
  <c r="AL190" i="28"/>
  <c r="C76" i="28"/>
  <c r="C84" i="28"/>
  <c r="C89" i="28"/>
  <c r="C91" i="28"/>
  <c r="AO94" i="28"/>
  <c r="AN94" i="28"/>
  <c r="AM94" i="28"/>
  <c r="AO96" i="28"/>
  <c r="AO107" i="28"/>
  <c r="AN107" i="28"/>
  <c r="AM107" i="28"/>
  <c r="AM113" i="28"/>
  <c r="AL113" i="28"/>
  <c r="AL115" i="28"/>
  <c r="AO119" i="28"/>
  <c r="AN119" i="28"/>
  <c r="C124" i="28"/>
  <c r="AO132" i="28"/>
  <c r="AN132" i="28"/>
  <c r="AN137" i="28"/>
  <c r="AO151" i="28"/>
  <c r="AN151" i="28"/>
  <c r="AM151" i="28"/>
  <c r="AL151" i="28"/>
  <c r="AO158" i="28"/>
  <c r="AN158" i="28"/>
  <c r="AO162" i="28"/>
  <c r="AL162" i="28"/>
  <c r="AO177" i="28"/>
  <c r="C191" i="28"/>
  <c r="C172" i="28"/>
  <c r="C107" i="28"/>
  <c r="C187" i="28"/>
  <c r="C122" i="28"/>
  <c r="C195" i="28"/>
  <c r="C130" i="28"/>
  <c r="C160" i="28"/>
  <c r="C95" i="28"/>
  <c r="C168" i="28"/>
  <c r="C103" i="28"/>
  <c r="C176" i="28"/>
  <c r="C111" i="28"/>
  <c r="C184" i="28"/>
  <c r="C119" i="28"/>
  <c r="C192" i="28"/>
  <c r="C127" i="28"/>
  <c r="C75" i="28"/>
  <c r="C83" i="28"/>
  <c r="AM89" i="28"/>
  <c r="AL89" i="28"/>
  <c r="AM105" i="28"/>
  <c r="AL105" i="28"/>
  <c r="AL107" i="28"/>
  <c r="C116" i="28"/>
  <c r="AN148" i="28"/>
  <c r="AM148" i="28"/>
  <c r="C155" i="28"/>
  <c r="C90" i="28"/>
  <c r="C163" i="28"/>
  <c r="C98" i="28"/>
  <c r="C179" i="28"/>
  <c r="C114" i="28"/>
  <c r="C74" i="28"/>
  <c r="C82" i="28"/>
  <c r="AL91" i="28"/>
  <c r="AL99" i="28"/>
  <c r="C108" i="28"/>
  <c r="AO116" i="28"/>
  <c r="AN116" i="28"/>
  <c r="AM116" i="28"/>
  <c r="AL116" i="28"/>
  <c r="C125" i="28"/>
  <c r="AN130" i="28"/>
  <c r="AM130" i="28"/>
  <c r="AL130" i="28"/>
  <c r="AM132" i="28"/>
  <c r="C133" i="28"/>
  <c r="AL148" i="28"/>
  <c r="C159" i="28"/>
  <c r="AO173" i="28"/>
  <c r="AM173" i="28"/>
  <c r="C199" i="28"/>
  <c r="C162" i="28"/>
  <c r="C97" i="28"/>
  <c r="C170" i="28"/>
  <c r="C105" i="28"/>
  <c r="C178" i="28"/>
  <c r="C113" i="28"/>
  <c r="C186" i="28"/>
  <c r="C121" i="28"/>
  <c r="C194" i="28"/>
  <c r="C129" i="28"/>
  <c r="C73" i="28"/>
  <c r="C81" i="28"/>
  <c r="AL88" i="28"/>
  <c r="C92" i="28"/>
  <c r="AO95" i="28"/>
  <c r="AN95" i="28"/>
  <c r="AM97" i="28"/>
  <c r="AL97" i="28"/>
  <c r="C100" i="28"/>
  <c r="AO108" i="28"/>
  <c r="AN108" i="28"/>
  <c r="AM108" i="28"/>
  <c r="AL108" i="28"/>
  <c r="C117" i="28"/>
  <c r="AL120" i="28"/>
  <c r="AN122" i="28"/>
  <c r="AM122" i="28"/>
  <c r="AL122" i="28"/>
  <c r="AO125" i="28"/>
  <c r="AN125" i="28"/>
  <c r="AM125" i="28"/>
  <c r="AL125" i="28"/>
  <c r="AL128" i="28"/>
  <c r="AO133" i="28"/>
  <c r="AN133" i="28"/>
  <c r="AM133" i="28"/>
  <c r="AL133" i="28"/>
  <c r="AO138" i="28"/>
  <c r="AO141" i="28"/>
  <c r="AN141" i="28"/>
  <c r="AM141" i="28"/>
  <c r="AL141" i="28"/>
  <c r="AN156" i="28"/>
  <c r="AM156" i="28"/>
  <c r="AL156" i="28"/>
  <c r="AO159" i="28"/>
  <c r="AN159" i="28"/>
  <c r="AM159" i="28"/>
  <c r="AL159" i="28"/>
  <c r="AM163" i="28"/>
  <c r="AL163" i="28"/>
  <c r="AO166" i="28"/>
  <c r="AN166" i="28"/>
  <c r="AM166" i="28"/>
  <c r="AL166" i="28"/>
  <c r="AN173" i="28"/>
  <c r="AL173" i="28"/>
  <c r="AL178" i="28"/>
  <c r="AO181" i="28"/>
  <c r="AN181" i="28"/>
  <c r="AM181" i="28"/>
  <c r="AL181" i="28"/>
  <c r="C180" i="28"/>
  <c r="C115" i="28"/>
  <c r="C171" i="28"/>
  <c r="C106" i="28"/>
  <c r="C72" i="28"/>
  <c r="C80" i="28"/>
  <c r="C87" i="28"/>
  <c r="AO92" i="28"/>
  <c r="AN92" i="28"/>
  <c r="AM92" i="28"/>
  <c r="AL92" i="28"/>
  <c r="AO100" i="28"/>
  <c r="AN100" i="28"/>
  <c r="AM100" i="28"/>
  <c r="AL100" i="28"/>
  <c r="C109" i="28"/>
  <c r="AN114" i="28"/>
  <c r="AM114" i="28"/>
  <c r="AL114" i="28"/>
  <c r="AO126" i="28"/>
  <c r="AN126" i="28"/>
  <c r="AM126" i="28"/>
  <c r="AO128" i="28"/>
  <c r="AO134" i="28"/>
  <c r="AN134" i="28"/>
  <c r="AM134" i="28"/>
  <c r="AL138" i="28"/>
  <c r="AO146" i="28"/>
  <c r="AL146" i="28"/>
  <c r="AO149" i="28"/>
  <c r="AN149" i="28"/>
  <c r="AL149" i="28"/>
  <c r="C167" i="28"/>
  <c r="AM171" i="28"/>
  <c r="AO174" i="28"/>
  <c r="AN174" i="28"/>
  <c r="AM174" i="28"/>
  <c r="AL174" i="28"/>
  <c r="AN196" i="28"/>
  <c r="AM196" i="28"/>
  <c r="AL196" i="28"/>
  <c r="B136" i="28" l="1"/>
  <c r="B71" i="28"/>
  <c r="AU11" i="27" l="1"/>
  <c r="AU10" i="27"/>
  <c r="AU11" i="24"/>
  <c r="AU10" i="24"/>
  <c r="AU11" i="23"/>
  <c r="AU10" i="23"/>
  <c r="AU11" i="22"/>
  <c r="AU10" i="22"/>
  <c r="AU11" i="21"/>
  <c r="AU10" i="21"/>
  <c r="AU11" i="20"/>
  <c r="AU10" i="20"/>
  <c r="AU11" i="19"/>
  <c r="AU10" i="19"/>
  <c r="AU11" i="16"/>
  <c r="AU10" i="16"/>
  <c r="AU11" i="15"/>
  <c r="AU10" i="15"/>
  <c r="C2" i="7" l="1"/>
  <c r="B3" i="27"/>
  <c r="B3" i="26"/>
  <c r="B3" i="25"/>
  <c r="B3" i="24"/>
  <c r="B3" i="23"/>
  <c r="B3" i="22"/>
  <c r="B3" i="21"/>
  <c r="B3" i="20"/>
  <c r="B3" i="19"/>
  <c r="B3" i="18"/>
  <c r="B3" i="16"/>
  <c r="B3" i="15"/>
  <c r="B3" i="8"/>
  <c r="AJ199" i="27" l="1"/>
  <c r="AQ199" i="27" s="1"/>
  <c r="AI199" i="27"/>
  <c r="AH199" i="27"/>
  <c r="AG199" i="27"/>
  <c r="AF199" i="27"/>
  <c r="AE199" i="27"/>
  <c r="AD199" i="27"/>
  <c r="AC199" i="27"/>
  <c r="AB199" i="27"/>
  <c r="AA199" i="27"/>
  <c r="Z199" i="27"/>
  <c r="Y199" i="27"/>
  <c r="X199" i="27"/>
  <c r="W199" i="27"/>
  <c r="V199" i="27"/>
  <c r="U199" i="27"/>
  <c r="T199" i="27"/>
  <c r="S199" i="27"/>
  <c r="R199" i="27"/>
  <c r="Q199" i="27"/>
  <c r="P199" i="27"/>
  <c r="O199" i="27"/>
  <c r="N199" i="27"/>
  <c r="M199" i="27"/>
  <c r="L199" i="27"/>
  <c r="K199" i="27"/>
  <c r="J199" i="27"/>
  <c r="I199" i="27"/>
  <c r="H199" i="27"/>
  <c r="G199" i="27"/>
  <c r="F199" i="27"/>
  <c r="E199" i="27"/>
  <c r="D199" i="27"/>
  <c r="AJ198" i="27"/>
  <c r="AQ198" i="27" s="1"/>
  <c r="AI198" i="27"/>
  <c r="AH198" i="27"/>
  <c r="AG198" i="27"/>
  <c r="AF198" i="27"/>
  <c r="AE198" i="27"/>
  <c r="AD198" i="27"/>
  <c r="AC198" i="27"/>
  <c r="AB198" i="27"/>
  <c r="AA198" i="27"/>
  <c r="Z198" i="27"/>
  <c r="Y198" i="27"/>
  <c r="X198" i="27"/>
  <c r="W198" i="27"/>
  <c r="V198" i="27"/>
  <c r="U198" i="27"/>
  <c r="T198" i="27"/>
  <c r="S198" i="27"/>
  <c r="R198" i="27"/>
  <c r="Q198" i="27"/>
  <c r="P198" i="27"/>
  <c r="O198" i="27"/>
  <c r="N198" i="27"/>
  <c r="M198" i="27"/>
  <c r="L198" i="27"/>
  <c r="K198" i="27"/>
  <c r="J198" i="27"/>
  <c r="I198" i="27"/>
  <c r="H198" i="27"/>
  <c r="G198" i="27"/>
  <c r="F198" i="27"/>
  <c r="E198" i="27"/>
  <c r="D198" i="27"/>
  <c r="AJ197" i="27"/>
  <c r="AQ197" i="27" s="1"/>
  <c r="AI197" i="27"/>
  <c r="AH197" i="27"/>
  <c r="AG197" i="27"/>
  <c r="AF197" i="27"/>
  <c r="AE197" i="27"/>
  <c r="AD197" i="27"/>
  <c r="AC197" i="27"/>
  <c r="AB197" i="27"/>
  <c r="AA197" i="27"/>
  <c r="Z197" i="27"/>
  <c r="Y197" i="27"/>
  <c r="X197" i="27"/>
  <c r="W197" i="27"/>
  <c r="V197" i="27"/>
  <c r="U197" i="27"/>
  <c r="T197" i="27"/>
  <c r="S197" i="27"/>
  <c r="R197" i="27"/>
  <c r="Q197" i="27"/>
  <c r="P197" i="27"/>
  <c r="O197" i="27"/>
  <c r="N197" i="27"/>
  <c r="M197" i="27"/>
  <c r="L197" i="27"/>
  <c r="K197" i="27"/>
  <c r="J197" i="27"/>
  <c r="I197" i="27"/>
  <c r="H197" i="27"/>
  <c r="G197" i="27"/>
  <c r="F197" i="27"/>
  <c r="E197" i="27"/>
  <c r="D197" i="27"/>
  <c r="AJ196" i="27"/>
  <c r="AQ196" i="27" s="1"/>
  <c r="AI196" i="27"/>
  <c r="AH196" i="27"/>
  <c r="AG196" i="27"/>
  <c r="AF196" i="27"/>
  <c r="AE196" i="27"/>
  <c r="AD196" i="27"/>
  <c r="AC196" i="27"/>
  <c r="AB196" i="27"/>
  <c r="AA196" i="27"/>
  <c r="Z196" i="27"/>
  <c r="Y196" i="27"/>
  <c r="X196" i="27"/>
  <c r="W196" i="27"/>
  <c r="V196" i="27"/>
  <c r="U196" i="27"/>
  <c r="T196" i="27"/>
  <c r="S196" i="27"/>
  <c r="R196" i="27"/>
  <c r="Q196" i="27"/>
  <c r="P196" i="27"/>
  <c r="O196" i="27"/>
  <c r="N196" i="27"/>
  <c r="M196" i="27"/>
  <c r="AN196" i="27" s="1"/>
  <c r="L196" i="27"/>
  <c r="K196" i="27"/>
  <c r="J196" i="27"/>
  <c r="I196" i="27"/>
  <c r="H196" i="27"/>
  <c r="G196" i="27"/>
  <c r="F196" i="27"/>
  <c r="E196" i="27"/>
  <c r="D196" i="27"/>
  <c r="AJ195" i="27"/>
  <c r="AQ195" i="27" s="1"/>
  <c r="AI195" i="27"/>
  <c r="AH195" i="27"/>
  <c r="AG195" i="27"/>
  <c r="AF195" i="27"/>
  <c r="AE195" i="27"/>
  <c r="AD195" i="27"/>
  <c r="AC195" i="27"/>
  <c r="AB195" i="27"/>
  <c r="AA195" i="27"/>
  <c r="Z195" i="27"/>
  <c r="Y195" i="27"/>
  <c r="X195" i="27"/>
  <c r="W195" i="27"/>
  <c r="V195" i="27"/>
  <c r="U195" i="27"/>
  <c r="T195" i="27"/>
  <c r="AM195" i="27" s="1"/>
  <c r="S195" i="27"/>
  <c r="R195" i="27"/>
  <c r="Q195" i="27"/>
  <c r="P195" i="27"/>
  <c r="O195" i="27"/>
  <c r="N195" i="27"/>
  <c r="M195" i="27"/>
  <c r="L195" i="27"/>
  <c r="AN195" i="27" s="1"/>
  <c r="K195" i="27"/>
  <c r="J195" i="27"/>
  <c r="I195" i="27"/>
  <c r="H195" i="27"/>
  <c r="G195" i="27"/>
  <c r="F195" i="27"/>
  <c r="E195" i="27"/>
  <c r="D195" i="27"/>
  <c r="AO195" i="27" s="1"/>
  <c r="AJ194" i="27"/>
  <c r="AQ194" i="27" s="1"/>
  <c r="AS64" i="27" s="1"/>
  <c r="AI194" i="27"/>
  <c r="AH194" i="27"/>
  <c r="AG194" i="27"/>
  <c r="AF194" i="27"/>
  <c r="AE194" i="27"/>
  <c r="AD194" i="27"/>
  <c r="AC194" i="27"/>
  <c r="AB194" i="27"/>
  <c r="AA194" i="27"/>
  <c r="Z194" i="27"/>
  <c r="Y194" i="27"/>
  <c r="X194" i="27"/>
  <c r="W194" i="27"/>
  <c r="V194" i="27"/>
  <c r="U194" i="27"/>
  <c r="T194" i="27"/>
  <c r="S194" i="27"/>
  <c r="R194" i="27"/>
  <c r="Q194" i="27"/>
  <c r="P194" i="27"/>
  <c r="O194" i="27"/>
  <c r="N194" i="27"/>
  <c r="M194" i="27"/>
  <c r="L194" i="27"/>
  <c r="K194" i="27"/>
  <c r="J194" i="27"/>
  <c r="I194" i="27"/>
  <c r="H194" i="27"/>
  <c r="G194" i="27"/>
  <c r="F194" i="27"/>
  <c r="E194" i="27"/>
  <c r="D194" i="27"/>
  <c r="AJ193" i="27"/>
  <c r="AQ193" i="27" s="1"/>
  <c r="AI193" i="27"/>
  <c r="AH193" i="27"/>
  <c r="AG193" i="27"/>
  <c r="AF193" i="27"/>
  <c r="AE193" i="27"/>
  <c r="AD193" i="27"/>
  <c r="AC193" i="27"/>
  <c r="AB193" i="27"/>
  <c r="AA193" i="27"/>
  <c r="Z193" i="27"/>
  <c r="Y193" i="27"/>
  <c r="X193" i="27"/>
  <c r="W193" i="27"/>
  <c r="V193" i="27"/>
  <c r="U193" i="27"/>
  <c r="T193" i="27"/>
  <c r="S193" i="27"/>
  <c r="R193" i="27"/>
  <c r="Q193" i="27"/>
  <c r="P193" i="27"/>
  <c r="O193" i="27"/>
  <c r="N193" i="27"/>
  <c r="M193" i="27"/>
  <c r="L193" i="27"/>
  <c r="K193" i="27"/>
  <c r="J193" i="27"/>
  <c r="I193" i="27"/>
  <c r="H193" i="27"/>
  <c r="G193" i="27"/>
  <c r="F193" i="27"/>
  <c r="E193" i="27"/>
  <c r="D193" i="27"/>
  <c r="AJ192" i="27"/>
  <c r="AQ192" i="27" s="1"/>
  <c r="AI192" i="27"/>
  <c r="AH192" i="27"/>
  <c r="AG192" i="27"/>
  <c r="AF192" i="27"/>
  <c r="AE192" i="27"/>
  <c r="AD192" i="27"/>
  <c r="AC192" i="27"/>
  <c r="AB192" i="27"/>
  <c r="AA192" i="27"/>
  <c r="Z192" i="27"/>
  <c r="Y192" i="27"/>
  <c r="X192" i="27"/>
  <c r="W192" i="27"/>
  <c r="V192" i="27"/>
  <c r="U192" i="27"/>
  <c r="T192" i="27"/>
  <c r="S192" i="27"/>
  <c r="R192" i="27"/>
  <c r="Q192" i="27"/>
  <c r="P192" i="27"/>
  <c r="O192" i="27"/>
  <c r="N192" i="27"/>
  <c r="M192" i="27"/>
  <c r="L192" i="27"/>
  <c r="K192" i="27"/>
  <c r="J192" i="27"/>
  <c r="I192" i="27"/>
  <c r="H192" i="27"/>
  <c r="G192" i="27"/>
  <c r="F192" i="27"/>
  <c r="E192" i="27"/>
  <c r="D192" i="27"/>
  <c r="AJ191" i="27"/>
  <c r="AQ191" i="27" s="1"/>
  <c r="AI191" i="27"/>
  <c r="AH191" i="27"/>
  <c r="AG191" i="27"/>
  <c r="AF191" i="27"/>
  <c r="AE191" i="27"/>
  <c r="AD191" i="27"/>
  <c r="AC191" i="27"/>
  <c r="AB191" i="27"/>
  <c r="AA191" i="27"/>
  <c r="Z191" i="27"/>
  <c r="Y191" i="27"/>
  <c r="X191" i="27"/>
  <c r="W191" i="27"/>
  <c r="V191" i="27"/>
  <c r="U191" i="27"/>
  <c r="T191" i="27"/>
  <c r="S191" i="27"/>
  <c r="R191" i="27"/>
  <c r="Q191" i="27"/>
  <c r="P191" i="27"/>
  <c r="O191" i="27"/>
  <c r="N191" i="27"/>
  <c r="M191" i="27"/>
  <c r="L191" i="27"/>
  <c r="K191" i="27"/>
  <c r="J191" i="27"/>
  <c r="I191" i="27"/>
  <c r="H191" i="27"/>
  <c r="G191" i="27"/>
  <c r="F191" i="27"/>
  <c r="E191" i="27"/>
  <c r="D191" i="27"/>
  <c r="AJ190" i="27"/>
  <c r="AQ190" i="27" s="1"/>
  <c r="AS60" i="27" s="1"/>
  <c r="AI190" i="27"/>
  <c r="AH190" i="27"/>
  <c r="AG190" i="27"/>
  <c r="AF190" i="27"/>
  <c r="AE190" i="27"/>
  <c r="AD190" i="27"/>
  <c r="AC190" i="27"/>
  <c r="AB190" i="27"/>
  <c r="AA190" i="27"/>
  <c r="Z190" i="27"/>
  <c r="Y190" i="27"/>
  <c r="X190" i="27"/>
  <c r="W190" i="27"/>
  <c r="V190" i="27"/>
  <c r="U190" i="27"/>
  <c r="T190" i="27"/>
  <c r="S190" i="27"/>
  <c r="R190" i="27"/>
  <c r="Q190" i="27"/>
  <c r="P190" i="27"/>
  <c r="O190" i="27"/>
  <c r="N190" i="27"/>
  <c r="M190" i="27"/>
  <c r="L190" i="27"/>
  <c r="K190" i="27"/>
  <c r="J190" i="27"/>
  <c r="I190" i="27"/>
  <c r="H190" i="27"/>
  <c r="G190" i="27"/>
  <c r="F190" i="27"/>
  <c r="E190" i="27"/>
  <c r="D190" i="27"/>
  <c r="AJ189" i="27"/>
  <c r="AQ189" i="27" s="1"/>
  <c r="AI189" i="27"/>
  <c r="AH189" i="27"/>
  <c r="AG189" i="27"/>
  <c r="AF189" i="27"/>
  <c r="AE189" i="27"/>
  <c r="AD189" i="27"/>
  <c r="AC189" i="27"/>
  <c r="AB189" i="27"/>
  <c r="AA189" i="27"/>
  <c r="Z189" i="27"/>
  <c r="Y189" i="27"/>
  <c r="X189" i="27"/>
  <c r="W189" i="27"/>
  <c r="V189" i="27"/>
  <c r="U189" i="27"/>
  <c r="T189" i="27"/>
  <c r="S189" i="27"/>
  <c r="R189" i="27"/>
  <c r="Q189" i="27"/>
  <c r="P189" i="27"/>
  <c r="O189" i="27"/>
  <c r="N189" i="27"/>
  <c r="M189" i="27"/>
  <c r="L189" i="27"/>
  <c r="K189" i="27"/>
  <c r="J189" i="27"/>
  <c r="I189" i="27"/>
  <c r="H189" i="27"/>
  <c r="G189" i="27"/>
  <c r="F189" i="27"/>
  <c r="E189" i="27"/>
  <c r="D189" i="27"/>
  <c r="AJ188" i="27"/>
  <c r="AQ188" i="27" s="1"/>
  <c r="AI188" i="27"/>
  <c r="AH188" i="27"/>
  <c r="AG188" i="27"/>
  <c r="AF188" i="27"/>
  <c r="AE188" i="27"/>
  <c r="AD188" i="27"/>
  <c r="AC188" i="27"/>
  <c r="AB188" i="27"/>
  <c r="AA188" i="27"/>
  <c r="Z188" i="27"/>
  <c r="Y188" i="27"/>
  <c r="X188" i="27"/>
  <c r="W188" i="27"/>
  <c r="V188" i="27"/>
  <c r="U188" i="27"/>
  <c r="T188" i="27"/>
  <c r="S188" i="27"/>
  <c r="R188" i="27"/>
  <c r="Q188" i="27"/>
  <c r="P188" i="27"/>
  <c r="O188" i="27"/>
  <c r="N188" i="27"/>
  <c r="M188" i="27"/>
  <c r="L188" i="27"/>
  <c r="AN188" i="27" s="1"/>
  <c r="K188" i="27"/>
  <c r="J188" i="27"/>
  <c r="I188" i="27"/>
  <c r="H188" i="27"/>
  <c r="G188" i="27"/>
  <c r="F188" i="27"/>
  <c r="E188" i="27"/>
  <c r="D188" i="27"/>
  <c r="AQ187" i="27"/>
  <c r="AJ187" i="27"/>
  <c r="AI187" i="27"/>
  <c r="AH187" i="27"/>
  <c r="AG187" i="27"/>
  <c r="AF187" i="27"/>
  <c r="AE187" i="27"/>
  <c r="AD187" i="27"/>
  <c r="AC187" i="27"/>
  <c r="AB187" i="27"/>
  <c r="AA187" i="27"/>
  <c r="Z187" i="27"/>
  <c r="Y187" i="27"/>
  <c r="X187" i="27"/>
  <c r="W187" i="27"/>
  <c r="V187" i="27"/>
  <c r="U187" i="27"/>
  <c r="AM187" i="27" s="1"/>
  <c r="T187" i="27"/>
  <c r="S187" i="27"/>
  <c r="R187" i="27"/>
  <c r="Q187" i="27"/>
  <c r="P187" i="27"/>
  <c r="O187" i="27"/>
  <c r="N187" i="27"/>
  <c r="M187" i="27"/>
  <c r="L187" i="27"/>
  <c r="K187" i="27"/>
  <c r="J187" i="27"/>
  <c r="I187" i="27"/>
  <c r="H187" i="27"/>
  <c r="G187" i="27"/>
  <c r="F187" i="27"/>
  <c r="E187" i="27"/>
  <c r="D187" i="27"/>
  <c r="AJ186" i="27"/>
  <c r="AQ186" i="27" s="1"/>
  <c r="AI186" i="27"/>
  <c r="AH186" i="27"/>
  <c r="AG186" i="27"/>
  <c r="AF186" i="27"/>
  <c r="AE186" i="27"/>
  <c r="AD186" i="27"/>
  <c r="AC186" i="27"/>
  <c r="AB186" i="27"/>
  <c r="AA186" i="27"/>
  <c r="Z186" i="27"/>
  <c r="Y186" i="27"/>
  <c r="X186" i="27"/>
  <c r="W186" i="27"/>
  <c r="V186" i="27"/>
  <c r="U186" i="27"/>
  <c r="T186" i="27"/>
  <c r="S186" i="27"/>
  <c r="R186" i="27"/>
  <c r="Q186" i="27"/>
  <c r="P186" i="27"/>
  <c r="O186" i="27"/>
  <c r="N186" i="27"/>
  <c r="M186" i="27"/>
  <c r="L186" i="27"/>
  <c r="K186" i="27"/>
  <c r="J186" i="27"/>
  <c r="I186" i="27"/>
  <c r="H186" i="27"/>
  <c r="G186" i="27"/>
  <c r="F186" i="27"/>
  <c r="E186" i="27"/>
  <c r="D186" i="27"/>
  <c r="AJ185" i="27"/>
  <c r="AQ185" i="27" s="1"/>
  <c r="AI185" i="27"/>
  <c r="AH185" i="27"/>
  <c r="AG185" i="27"/>
  <c r="AF185" i="27"/>
  <c r="AE185" i="27"/>
  <c r="AD185" i="27"/>
  <c r="AC185" i="27"/>
  <c r="AB185" i="27"/>
  <c r="AL185" i="27" s="1"/>
  <c r="AA185" i="27"/>
  <c r="Z185" i="27"/>
  <c r="Y185" i="27"/>
  <c r="X185" i="27"/>
  <c r="W185" i="27"/>
  <c r="V185" i="27"/>
  <c r="U185" i="27"/>
  <c r="T185" i="27"/>
  <c r="AM185" i="27" s="1"/>
  <c r="S185" i="27"/>
  <c r="R185" i="27"/>
  <c r="Q185" i="27"/>
  <c r="P185" i="27"/>
  <c r="O185" i="27"/>
  <c r="N185" i="27"/>
  <c r="M185" i="27"/>
  <c r="L185" i="27"/>
  <c r="AN185" i="27" s="1"/>
  <c r="K185" i="27"/>
  <c r="J185" i="27"/>
  <c r="I185" i="27"/>
  <c r="H185" i="27"/>
  <c r="G185" i="27"/>
  <c r="F185" i="27"/>
  <c r="E185" i="27"/>
  <c r="D185" i="27"/>
  <c r="AO185" i="27" s="1"/>
  <c r="AJ184" i="27"/>
  <c r="AQ184" i="27" s="1"/>
  <c r="AI184" i="27"/>
  <c r="AH184" i="27"/>
  <c r="AG184" i="27"/>
  <c r="AF184" i="27"/>
  <c r="AE184" i="27"/>
  <c r="AD184" i="27"/>
  <c r="AC184" i="27"/>
  <c r="AB184" i="27"/>
  <c r="AA184" i="27"/>
  <c r="Z184" i="27"/>
  <c r="Y184" i="27"/>
  <c r="X184" i="27"/>
  <c r="W184" i="27"/>
  <c r="V184" i="27"/>
  <c r="U184" i="27"/>
  <c r="T184" i="27"/>
  <c r="S184" i="27"/>
  <c r="R184" i="27"/>
  <c r="Q184" i="27"/>
  <c r="P184" i="27"/>
  <c r="O184" i="27"/>
  <c r="N184" i="27"/>
  <c r="M184" i="27"/>
  <c r="L184" i="27"/>
  <c r="K184" i="27"/>
  <c r="J184" i="27"/>
  <c r="I184" i="27"/>
  <c r="H184" i="27"/>
  <c r="G184" i="27"/>
  <c r="F184" i="27"/>
  <c r="E184" i="27"/>
  <c r="D184" i="27"/>
  <c r="AJ183" i="27"/>
  <c r="AQ183" i="27" s="1"/>
  <c r="AI183" i="27"/>
  <c r="AH183" i="27"/>
  <c r="AG183" i="27"/>
  <c r="AF183" i="27"/>
  <c r="AE183" i="27"/>
  <c r="AD183" i="27"/>
  <c r="AC183" i="27"/>
  <c r="AB183" i="27"/>
  <c r="AA183" i="27"/>
  <c r="Z183" i="27"/>
  <c r="Y183" i="27"/>
  <c r="X183" i="27"/>
  <c r="W183" i="27"/>
  <c r="V183" i="27"/>
  <c r="U183" i="27"/>
  <c r="T183" i="27"/>
  <c r="S183" i="27"/>
  <c r="R183" i="27"/>
  <c r="Q183" i="27"/>
  <c r="P183" i="27"/>
  <c r="O183" i="27"/>
  <c r="N183" i="27"/>
  <c r="M183" i="27"/>
  <c r="L183" i="27"/>
  <c r="K183" i="27"/>
  <c r="J183" i="27"/>
  <c r="I183" i="27"/>
  <c r="H183" i="27"/>
  <c r="G183" i="27"/>
  <c r="F183" i="27"/>
  <c r="E183" i="27"/>
  <c r="D183" i="27"/>
  <c r="AQ182" i="27"/>
  <c r="AJ182" i="27"/>
  <c r="AI182" i="27"/>
  <c r="AH182" i="27"/>
  <c r="AG182" i="27"/>
  <c r="AF182" i="27"/>
  <c r="AE182" i="27"/>
  <c r="AD182" i="27"/>
  <c r="AC182" i="27"/>
  <c r="AB182" i="27"/>
  <c r="AA182" i="27"/>
  <c r="Z182" i="27"/>
  <c r="Y182" i="27"/>
  <c r="X182" i="27"/>
  <c r="W182" i="27"/>
  <c r="V182" i="27"/>
  <c r="U182" i="27"/>
  <c r="T182" i="27"/>
  <c r="S182" i="27"/>
  <c r="R182" i="27"/>
  <c r="Q182" i="27"/>
  <c r="P182" i="27"/>
  <c r="O182" i="27"/>
  <c r="N182" i="27"/>
  <c r="M182" i="27"/>
  <c r="L182" i="27"/>
  <c r="K182" i="27"/>
  <c r="J182" i="27"/>
  <c r="I182" i="27"/>
  <c r="H182" i="27"/>
  <c r="G182" i="27"/>
  <c r="F182" i="27"/>
  <c r="E182" i="27"/>
  <c r="D182" i="27"/>
  <c r="AJ181" i="27"/>
  <c r="AQ181" i="27" s="1"/>
  <c r="AI181" i="27"/>
  <c r="AH181" i="27"/>
  <c r="AG181" i="27"/>
  <c r="AF181" i="27"/>
  <c r="AE181" i="27"/>
  <c r="AD181" i="27"/>
  <c r="AC181" i="27"/>
  <c r="AB181" i="27"/>
  <c r="AA181" i="27"/>
  <c r="Z181" i="27"/>
  <c r="Y181" i="27"/>
  <c r="X181" i="27"/>
  <c r="W181" i="27"/>
  <c r="V181" i="27"/>
  <c r="U181" i="27"/>
  <c r="T181" i="27"/>
  <c r="S181" i="27"/>
  <c r="R181" i="27"/>
  <c r="Q181" i="27"/>
  <c r="P181" i="27"/>
  <c r="O181" i="27"/>
  <c r="N181" i="27"/>
  <c r="M181" i="27"/>
  <c r="L181" i="27"/>
  <c r="K181" i="27"/>
  <c r="J181" i="27"/>
  <c r="I181" i="27"/>
  <c r="H181" i="27"/>
  <c r="G181" i="27"/>
  <c r="F181" i="27"/>
  <c r="E181" i="27"/>
  <c r="D181" i="27"/>
  <c r="AJ180" i="27"/>
  <c r="AQ180" i="27" s="1"/>
  <c r="AI180" i="27"/>
  <c r="AH180" i="27"/>
  <c r="AG180" i="27"/>
  <c r="AF180" i="27"/>
  <c r="AE180" i="27"/>
  <c r="AD180" i="27"/>
  <c r="AC180" i="27"/>
  <c r="AB180" i="27"/>
  <c r="AA180" i="27"/>
  <c r="Z180" i="27"/>
  <c r="Y180" i="27"/>
  <c r="X180" i="27"/>
  <c r="W180" i="27"/>
  <c r="V180" i="27"/>
  <c r="U180" i="27"/>
  <c r="T180" i="27"/>
  <c r="S180" i="27"/>
  <c r="R180" i="27"/>
  <c r="Q180" i="27"/>
  <c r="P180" i="27"/>
  <c r="O180" i="27"/>
  <c r="N180" i="27"/>
  <c r="M180" i="27"/>
  <c r="L180" i="27"/>
  <c r="AN180" i="27" s="1"/>
  <c r="K180" i="27"/>
  <c r="J180" i="27"/>
  <c r="I180" i="27"/>
  <c r="H180" i="27"/>
  <c r="G180" i="27"/>
  <c r="F180" i="27"/>
  <c r="E180" i="27"/>
  <c r="D180" i="27"/>
  <c r="AQ179" i="27"/>
  <c r="AJ179" i="27"/>
  <c r="AI179" i="27"/>
  <c r="AH179" i="27"/>
  <c r="AG179" i="27"/>
  <c r="AF179" i="27"/>
  <c r="AE179" i="27"/>
  <c r="AD179" i="27"/>
  <c r="AC179" i="27"/>
  <c r="AB179" i="27"/>
  <c r="AA179" i="27"/>
  <c r="Z179" i="27"/>
  <c r="Y179" i="27"/>
  <c r="X179" i="27"/>
  <c r="W179" i="27"/>
  <c r="V179" i="27"/>
  <c r="U179" i="27"/>
  <c r="T179" i="27"/>
  <c r="AM179" i="27" s="1"/>
  <c r="S179" i="27"/>
  <c r="R179" i="27"/>
  <c r="Q179" i="27"/>
  <c r="P179" i="27"/>
  <c r="O179" i="27"/>
  <c r="N179" i="27"/>
  <c r="AN179" i="27" s="1"/>
  <c r="M179" i="27"/>
  <c r="L179" i="27"/>
  <c r="K179" i="27"/>
  <c r="J179" i="27"/>
  <c r="I179" i="27"/>
  <c r="H179" i="27"/>
  <c r="G179" i="27"/>
  <c r="F179" i="27"/>
  <c r="AO179" i="27" s="1"/>
  <c r="E179" i="27"/>
  <c r="D179" i="27"/>
  <c r="AQ178" i="27"/>
  <c r="AJ178" i="27"/>
  <c r="AI178" i="27"/>
  <c r="AH178" i="27"/>
  <c r="AG178" i="27"/>
  <c r="AF178" i="27"/>
  <c r="AE178" i="27"/>
  <c r="AD178" i="27"/>
  <c r="AC178" i="27"/>
  <c r="AB178" i="27"/>
  <c r="AA178" i="27"/>
  <c r="Z178" i="27"/>
  <c r="Y178" i="27"/>
  <c r="X178" i="27"/>
  <c r="W178" i="27"/>
  <c r="V178" i="27"/>
  <c r="U178" i="27"/>
  <c r="T178" i="27"/>
  <c r="S178" i="27"/>
  <c r="R178" i="27"/>
  <c r="Q178" i="27"/>
  <c r="P178" i="27"/>
  <c r="O178" i="27"/>
  <c r="N178" i="27"/>
  <c r="M178" i="27"/>
  <c r="L178" i="27"/>
  <c r="K178" i="27"/>
  <c r="J178" i="27"/>
  <c r="I178" i="27"/>
  <c r="H178" i="27"/>
  <c r="G178" i="27"/>
  <c r="F178" i="27"/>
  <c r="E178" i="27"/>
  <c r="D178" i="27"/>
  <c r="AJ177" i="27"/>
  <c r="AQ177" i="27" s="1"/>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K177" i="27"/>
  <c r="J177" i="27"/>
  <c r="I177" i="27"/>
  <c r="H177" i="27"/>
  <c r="G177" i="27"/>
  <c r="F177" i="27"/>
  <c r="E177" i="27"/>
  <c r="D177" i="27"/>
  <c r="AJ176" i="27"/>
  <c r="AQ176" i="27" s="1"/>
  <c r="AI176" i="27"/>
  <c r="AH176" i="27"/>
  <c r="AG176" i="27"/>
  <c r="AF176" i="27"/>
  <c r="AE176" i="27"/>
  <c r="AD176" i="27"/>
  <c r="AC176" i="27"/>
  <c r="AB176" i="27"/>
  <c r="AA176" i="27"/>
  <c r="Z176" i="27"/>
  <c r="Y176" i="27"/>
  <c r="X176" i="27"/>
  <c r="W176" i="27"/>
  <c r="V176" i="27"/>
  <c r="U176" i="27"/>
  <c r="T176" i="27"/>
  <c r="S176" i="27"/>
  <c r="R176" i="27"/>
  <c r="Q176" i="27"/>
  <c r="P176" i="27"/>
  <c r="O176" i="27"/>
  <c r="N176" i="27"/>
  <c r="M176" i="27"/>
  <c r="L176" i="27"/>
  <c r="K176" i="27"/>
  <c r="J176" i="27"/>
  <c r="I176" i="27"/>
  <c r="H176" i="27"/>
  <c r="G176" i="27"/>
  <c r="F176" i="27"/>
  <c r="E176" i="27"/>
  <c r="D176" i="27"/>
  <c r="AJ175" i="27"/>
  <c r="AQ175" i="27" s="1"/>
  <c r="AI175" i="27"/>
  <c r="AH175" i="27"/>
  <c r="AG175" i="27"/>
  <c r="AF175" i="27"/>
  <c r="AE175" i="27"/>
  <c r="AD175" i="27"/>
  <c r="AC175" i="27"/>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AQ174" i="27"/>
  <c r="AJ174" i="27"/>
  <c r="AI174" i="27"/>
  <c r="AH174" i="27"/>
  <c r="AG174" i="27"/>
  <c r="AF174" i="27"/>
  <c r="AE174" i="27"/>
  <c r="AD174" i="27"/>
  <c r="AC174" i="27"/>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AJ173" i="27"/>
  <c r="AQ173" i="27" s="1"/>
  <c r="AI173" i="27"/>
  <c r="AH173" i="27"/>
  <c r="AG173" i="27"/>
  <c r="AF173" i="27"/>
  <c r="AE173" i="27"/>
  <c r="AD173" i="27"/>
  <c r="AC173" i="27"/>
  <c r="AB173" i="27"/>
  <c r="AA173" i="27"/>
  <c r="Z173" i="27"/>
  <c r="Y173" i="27"/>
  <c r="X173" i="27"/>
  <c r="W173" i="27"/>
  <c r="V173" i="27"/>
  <c r="U173" i="27"/>
  <c r="T173" i="27"/>
  <c r="S173" i="27"/>
  <c r="R173" i="27"/>
  <c r="Q173" i="27"/>
  <c r="P173" i="27"/>
  <c r="O173" i="27"/>
  <c r="N173" i="27"/>
  <c r="M173" i="27"/>
  <c r="L173" i="27"/>
  <c r="K173" i="27"/>
  <c r="J173" i="27"/>
  <c r="I173" i="27"/>
  <c r="H173" i="27"/>
  <c r="G173" i="27"/>
  <c r="F173" i="27"/>
  <c r="E173" i="27"/>
  <c r="D173" i="27"/>
  <c r="AJ172" i="27"/>
  <c r="AQ172" i="27" s="1"/>
  <c r="AI172" i="27"/>
  <c r="AH172" i="27"/>
  <c r="AG172" i="27"/>
  <c r="AF172" i="27"/>
  <c r="AE172" i="27"/>
  <c r="AD172" i="27"/>
  <c r="AC172" i="27"/>
  <c r="AB172" i="27"/>
  <c r="AA172" i="27"/>
  <c r="Z172" i="27"/>
  <c r="Y172" i="27"/>
  <c r="X172" i="27"/>
  <c r="W172" i="27"/>
  <c r="V172" i="27"/>
  <c r="U172" i="27"/>
  <c r="T172" i="27"/>
  <c r="S172" i="27"/>
  <c r="R172" i="27"/>
  <c r="Q172" i="27"/>
  <c r="P172" i="27"/>
  <c r="O172" i="27"/>
  <c r="N172" i="27"/>
  <c r="M172" i="27"/>
  <c r="AN172" i="27" s="1"/>
  <c r="L172" i="27"/>
  <c r="K172" i="27"/>
  <c r="J172" i="27"/>
  <c r="I172" i="27"/>
  <c r="H172" i="27"/>
  <c r="G172" i="27"/>
  <c r="F172" i="27"/>
  <c r="E172" i="27"/>
  <c r="D172" i="27"/>
  <c r="AJ171" i="27"/>
  <c r="AQ171" i="27" s="1"/>
  <c r="AI171" i="27"/>
  <c r="AH171" i="27"/>
  <c r="AG171" i="27"/>
  <c r="AF171" i="27"/>
  <c r="AE171" i="27"/>
  <c r="AD171" i="27"/>
  <c r="AC171" i="27"/>
  <c r="AB171" i="27"/>
  <c r="AA171" i="27"/>
  <c r="Z171" i="27"/>
  <c r="Y171" i="27"/>
  <c r="X171" i="27"/>
  <c r="W171" i="27"/>
  <c r="V171" i="27"/>
  <c r="U171" i="27"/>
  <c r="AM171" i="27" s="1"/>
  <c r="T171" i="27"/>
  <c r="S171" i="27"/>
  <c r="R171" i="27"/>
  <c r="Q171" i="27"/>
  <c r="P171" i="27"/>
  <c r="O171" i="27"/>
  <c r="N171" i="27"/>
  <c r="M171" i="27"/>
  <c r="L171" i="27"/>
  <c r="K171" i="27"/>
  <c r="J171" i="27"/>
  <c r="I171" i="27"/>
  <c r="H171" i="27"/>
  <c r="G171" i="27"/>
  <c r="F171" i="27"/>
  <c r="E171" i="27"/>
  <c r="D171" i="27"/>
  <c r="AQ170" i="27"/>
  <c r="AJ170" i="27"/>
  <c r="AI170" i="27"/>
  <c r="AH170" i="27"/>
  <c r="AG170" i="27"/>
  <c r="AF170" i="27"/>
  <c r="AE170" i="27"/>
  <c r="AD170" i="27"/>
  <c r="AC170" i="27"/>
  <c r="AL170" i="27" s="1"/>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AO170" i="27" s="1"/>
  <c r="D170" i="27"/>
  <c r="AJ169" i="27"/>
  <c r="AQ169" i="27" s="1"/>
  <c r="AI169" i="27"/>
  <c r="AH169" i="27"/>
  <c r="AG169" i="27"/>
  <c r="AF169" i="27"/>
  <c r="AE169" i="27"/>
  <c r="AD169" i="27"/>
  <c r="AC169" i="27"/>
  <c r="AB169" i="27"/>
  <c r="AA169" i="27"/>
  <c r="Z169" i="27"/>
  <c r="Y169" i="27"/>
  <c r="X169" i="27"/>
  <c r="W169" i="27"/>
  <c r="V169" i="27"/>
  <c r="U169" i="27"/>
  <c r="T169" i="27"/>
  <c r="S169" i="27"/>
  <c r="R169" i="27"/>
  <c r="Q169" i="27"/>
  <c r="P169" i="27"/>
  <c r="O169" i="27"/>
  <c r="N169" i="27"/>
  <c r="M169" i="27"/>
  <c r="L169" i="27"/>
  <c r="K169" i="27"/>
  <c r="J169" i="27"/>
  <c r="I169" i="27"/>
  <c r="H169" i="27"/>
  <c r="G169" i="27"/>
  <c r="F169" i="27"/>
  <c r="E169" i="27"/>
  <c r="D169" i="27"/>
  <c r="AJ168" i="27"/>
  <c r="AQ168" i="27" s="1"/>
  <c r="AI168" i="27"/>
  <c r="AH168" i="27"/>
  <c r="AG168" i="27"/>
  <c r="AF168" i="27"/>
  <c r="AE168" i="27"/>
  <c r="AD168" i="27"/>
  <c r="AC168" i="27"/>
  <c r="AB168" i="27"/>
  <c r="AA168" i="27"/>
  <c r="Z168" i="27"/>
  <c r="Y168" i="27"/>
  <c r="X168" i="27"/>
  <c r="W168" i="27"/>
  <c r="V168" i="27"/>
  <c r="U168" i="27"/>
  <c r="T168" i="27"/>
  <c r="S168" i="27"/>
  <c r="R168" i="27"/>
  <c r="Q168" i="27"/>
  <c r="P168" i="27"/>
  <c r="O168" i="27"/>
  <c r="N168" i="27"/>
  <c r="M168" i="27"/>
  <c r="L168" i="27"/>
  <c r="K168" i="27"/>
  <c r="J168" i="27"/>
  <c r="I168" i="27"/>
  <c r="H168" i="27"/>
  <c r="G168" i="27"/>
  <c r="F168" i="27"/>
  <c r="E168" i="27"/>
  <c r="D168" i="27"/>
  <c r="AJ167" i="27"/>
  <c r="AQ167" i="27" s="1"/>
  <c r="AI167" i="27"/>
  <c r="AH167" i="27"/>
  <c r="AG167" i="27"/>
  <c r="AF167" i="27"/>
  <c r="AE167" i="27"/>
  <c r="AD167" i="27"/>
  <c r="AC167" i="27"/>
  <c r="AB167" i="27"/>
  <c r="AA167" i="27"/>
  <c r="Z167" i="27"/>
  <c r="Y167" i="27"/>
  <c r="X167" i="27"/>
  <c r="W167" i="27"/>
  <c r="V167" i="27"/>
  <c r="U167" i="27"/>
  <c r="T167" i="27"/>
  <c r="S167" i="27"/>
  <c r="R167" i="27"/>
  <c r="Q167" i="27"/>
  <c r="P167" i="27"/>
  <c r="O167" i="27"/>
  <c r="N167" i="27"/>
  <c r="M167" i="27"/>
  <c r="L167" i="27"/>
  <c r="K167" i="27"/>
  <c r="J167" i="27"/>
  <c r="I167" i="27"/>
  <c r="H167" i="27"/>
  <c r="G167" i="27"/>
  <c r="F167" i="27"/>
  <c r="E167" i="27"/>
  <c r="D167" i="27"/>
  <c r="AQ166" i="27"/>
  <c r="AJ166" i="27"/>
  <c r="AI166" i="27"/>
  <c r="AH166" i="27"/>
  <c r="AG166" i="27"/>
  <c r="AF166" i="27"/>
  <c r="AE166" i="27"/>
  <c r="AD166" i="27"/>
  <c r="AC166" i="27"/>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D166" i="27"/>
  <c r="AJ165" i="27"/>
  <c r="AQ165" i="27" s="1"/>
  <c r="AI165" i="27"/>
  <c r="AH165" i="27"/>
  <c r="AG165" i="27"/>
  <c r="AF165" i="27"/>
  <c r="AE165" i="27"/>
  <c r="AD165" i="27"/>
  <c r="AC165" i="27"/>
  <c r="AB165" i="27"/>
  <c r="AA165" i="27"/>
  <c r="Z165" i="27"/>
  <c r="Y165" i="27"/>
  <c r="X165" i="27"/>
  <c r="W165" i="27"/>
  <c r="V165" i="27"/>
  <c r="U165" i="27"/>
  <c r="T165" i="27"/>
  <c r="S165" i="27"/>
  <c r="R165" i="27"/>
  <c r="Q165" i="27"/>
  <c r="P165" i="27"/>
  <c r="O165" i="27"/>
  <c r="N165" i="27"/>
  <c r="M165" i="27"/>
  <c r="L165" i="27"/>
  <c r="K165" i="27"/>
  <c r="J165" i="27"/>
  <c r="I165" i="27"/>
  <c r="H165" i="27"/>
  <c r="G165" i="27"/>
  <c r="F165" i="27"/>
  <c r="E165" i="27"/>
  <c r="D165" i="27"/>
  <c r="AJ164" i="27"/>
  <c r="AQ164" i="27" s="1"/>
  <c r="AI164" i="27"/>
  <c r="AH164" i="27"/>
  <c r="AG164" i="27"/>
  <c r="AF164" i="27"/>
  <c r="AE164" i="27"/>
  <c r="AD164" i="27"/>
  <c r="AC164" i="27"/>
  <c r="AB164" i="27"/>
  <c r="AA164" i="27"/>
  <c r="Z164" i="27"/>
  <c r="Y164" i="27"/>
  <c r="X164" i="27"/>
  <c r="W164" i="27"/>
  <c r="V164" i="27"/>
  <c r="U164" i="27"/>
  <c r="T164" i="27"/>
  <c r="S164" i="27"/>
  <c r="R164" i="27"/>
  <c r="Q164" i="27"/>
  <c r="P164" i="27"/>
  <c r="O164" i="27"/>
  <c r="N164" i="27"/>
  <c r="M164" i="27"/>
  <c r="AN164" i="27" s="1"/>
  <c r="L164" i="27"/>
  <c r="K164" i="27"/>
  <c r="J164" i="27"/>
  <c r="I164" i="27"/>
  <c r="H164" i="27"/>
  <c r="G164" i="27"/>
  <c r="F164" i="27"/>
  <c r="E164" i="27"/>
  <c r="D164" i="27"/>
  <c r="AJ163" i="27"/>
  <c r="AQ163" i="27" s="1"/>
  <c r="AI163" i="27"/>
  <c r="AH163" i="27"/>
  <c r="AG163" i="27"/>
  <c r="AF163" i="27"/>
  <c r="AE163" i="27"/>
  <c r="AD163" i="27"/>
  <c r="AC163" i="27"/>
  <c r="AB163" i="27"/>
  <c r="AA163" i="27"/>
  <c r="Z163" i="27"/>
  <c r="Y163" i="27"/>
  <c r="X163" i="27"/>
  <c r="W163" i="27"/>
  <c r="V163" i="27"/>
  <c r="U163" i="27"/>
  <c r="AM163" i="27" s="1"/>
  <c r="T163" i="27"/>
  <c r="S163" i="27"/>
  <c r="R163" i="27"/>
  <c r="Q163" i="27"/>
  <c r="P163" i="27"/>
  <c r="O163" i="27"/>
  <c r="N163" i="27"/>
  <c r="M163" i="27"/>
  <c r="L163" i="27"/>
  <c r="K163" i="27"/>
  <c r="J163" i="27"/>
  <c r="I163" i="27"/>
  <c r="H163" i="27"/>
  <c r="G163" i="27"/>
  <c r="F163" i="27"/>
  <c r="E163" i="27"/>
  <c r="D163" i="27"/>
  <c r="AJ162" i="27"/>
  <c r="AQ162" i="27" s="1"/>
  <c r="AS32" i="27" s="1"/>
  <c r="AI162" i="27"/>
  <c r="AH162" i="27"/>
  <c r="AG162" i="27"/>
  <c r="AF162" i="27"/>
  <c r="AE162" i="27"/>
  <c r="AD162" i="27"/>
  <c r="AC162" i="27"/>
  <c r="AB162" i="27"/>
  <c r="AA162" i="27"/>
  <c r="Z162" i="27"/>
  <c r="Y162" i="27"/>
  <c r="X162" i="27"/>
  <c r="W162" i="27"/>
  <c r="V162" i="27"/>
  <c r="U162" i="27"/>
  <c r="T162" i="27"/>
  <c r="S162" i="27"/>
  <c r="R162" i="27"/>
  <c r="Q162" i="27"/>
  <c r="P162" i="27"/>
  <c r="O162" i="27"/>
  <c r="N162" i="27"/>
  <c r="M162" i="27"/>
  <c r="L162" i="27"/>
  <c r="K162" i="27"/>
  <c r="J162" i="27"/>
  <c r="I162" i="27"/>
  <c r="H162" i="27"/>
  <c r="G162" i="27"/>
  <c r="F162" i="27"/>
  <c r="E162" i="27"/>
  <c r="D162" i="27"/>
  <c r="AJ161" i="27"/>
  <c r="AQ161" i="27" s="1"/>
  <c r="AI161" i="27"/>
  <c r="AH161" i="27"/>
  <c r="AG161" i="27"/>
  <c r="AF161" i="27"/>
  <c r="AE161" i="27"/>
  <c r="AD161" i="27"/>
  <c r="AC161" i="27"/>
  <c r="AB161" i="27"/>
  <c r="AA161" i="27"/>
  <c r="Z161" i="27"/>
  <c r="Y161" i="27"/>
  <c r="X161" i="27"/>
  <c r="W161" i="27"/>
  <c r="V161" i="27"/>
  <c r="U161" i="27"/>
  <c r="T161" i="27"/>
  <c r="S161" i="27"/>
  <c r="R161" i="27"/>
  <c r="Q161" i="27"/>
  <c r="P161" i="27"/>
  <c r="O161" i="27"/>
  <c r="N161" i="27"/>
  <c r="M161" i="27"/>
  <c r="L161" i="27"/>
  <c r="K161" i="27"/>
  <c r="J161" i="27"/>
  <c r="I161" i="27"/>
  <c r="H161" i="27"/>
  <c r="G161" i="27"/>
  <c r="F161" i="27"/>
  <c r="E161" i="27"/>
  <c r="D161" i="27"/>
  <c r="AQ160" i="27"/>
  <c r="AJ160" i="27"/>
  <c r="AI160" i="27"/>
  <c r="AH160" i="27"/>
  <c r="AG160" i="27"/>
  <c r="AF160" i="27"/>
  <c r="AE160" i="27"/>
  <c r="AD160" i="27"/>
  <c r="AC160" i="27"/>
  <c r="AB160" i="27"/>
  <c r="AA160" i="27"/>
  <c r="Z160" i="27"/>
  <c r="Y160" i="27"/>
  <c r="X160" i="27"/>
  <c r="W160" i="27"/>
  <c r="V160" i="27"/>
  <c r="U160" i="27"/>
  <c r="T160" i="27"/>
  <c r="S160" i="27"/>
  <c r="R160" i="27"/>
  <c r="Q160" i="27"/>
  <c r="P160" i="27"/>
  <c r="O160" i="27"/>
  <c r="N160" i="27"/>
  <c r="M160" i="27"/>
  <c r="L160" i="27"/>
  <c r="K160" i="27"/>
  <c r="J160" i="27"/>
  <c r="I160" i="27"/>
  <c r="H160" i="27"/>
  <c r="G160" i="27"/>
  <c r="F160" i="27"/>
  <c r="E160" i="27"/>
  <c r="D160" i="27"/>
  <c r="AJ159" i="27"/>
  <c r="AQ159" i="27" s="1"/>
  <c r="AI159" i="27"/>
  <c r="AH159" i="27"/>
  <c r="AG159" i="27"/>
  <c r="AF159" i="27"/>
  <c r="AE159" i="27"/>
  <c r="AD159" i="27"/>
  <c r="AC159" i="27"/>
  <c r="AB159" i="27"/>
  <c r="AA159" i="27"/>
  <c r="Z159" i="27"/>
  <c r="Y159" i="27"/>
  <c r="X159" i="27"/>
  <c r="W159" i="27"/>
  <c r="V159" i="27"/>
  <c r="U159" i="27"/>
  <c r="T159" i="27"/>
  <c r="S159" i="27"/>
  <c r="R159" i="27"/>
  <c r="Q159" i="27"/>
  <c r="P159" i="27"/>
  <c r="O159" i="27"/>
  <c r="N159" i="27"/>
  <c r="M159" i="27"/>
  <c r="L159" i="27"/>
  <c r="K159" i="27"/>
  <c r="J159" i="27"/>
  <c r="I159" i="27"/>
  <c r="H159" i="27"/>
  <c r="G159" i="27"/>
  <c r="F159" i="27"/>
  <c r="E159" i="27"/>
  <c r="D159" i="27"/>
  <c r="AQ158" i="27"/>
  <c r="AJ158" i="27"/>
  <c r="AI158" i="27"/>
  <c r="AH158" i="27"/>
  <c r="AG158" i="27"/>
  <c r="AF158" i="27"/>
  <c r="AE158" i="27"/>
  <c r="AD158" i="27"/>
  <c r="AC158" i="27"/>
  <c r="AB158" i="27"/>
  <c r="AA158" i="27"/>
  <c r="Z158" i="27"/>
  <c r="Y158" i="27"/>
  <c r="X158" i="27"/>
  <c r="W158" i="27"/>
  <c r="V158" i="27"/>
  <c r="U158" i="27"/>
  <c r="T158" i="27"/>
  <c r="S158" i="27"/>
  <c r="R158" i="27"/>
  <c r="Q158" i="27"/>
  <c r="P158" i="27"/>
  <c r="O158" i="27"/>
  <c r="N158" i="27"/>
  <c r="M158" i="27"/>
  <c r="L158" i="27"/>
  <c r="K158" i="27"/>
  <c r="J158" i="27"/>
  <c r="I158" i="27"/>
  <c r="H158" i="27"/>
  <c r="G158" i="27"/>
  <c r="F158" i="27"/>
  <c r="E158" i="27"/>
  <c r="D158" i="27"/>
  <c r="AJ157" i="27"/>
  <c r="AQ157" i="27" s="1"/>
  <c r="AI157" i="27"/>
  <c r="AH157" i="27"/>
  <c r="AG157" i="27"/>
  <c r="AF157" i="27"/>
  <c r="AE157" i="27"/>
  <c r="AD157" i="27"/>
  <c r="AC157" i="27"/>
  <c r="AB157" i="27"/>
  <c r="AA157" i="27"/>
  <c r="Z157" i="27"/>
  <c r="Y157" i="27"/>
  <c r="X157" i="27"/>
  <c r="W157" i="27"/>
  <c r="V157" i="27"/>
  <c r="U157" i="27"/>
  <c r="T157" i="27"/>
  <c r="S157" i="27"/>
  <c r="R157" i="27"/>
  <c r="Q157" i="27"/>
  <c r="P157" i="27"/>
  <c r="O157" i="27"/>
  <c r="N157" i="27"/>
  <c r="M157" i="27"/>
  <c r="L157" i="27"/>
  <c r="K157" i="27"/>
  <c r="J157" i="27"/>
  <c r="I157" i="27"/>
  <c r="H157" i="27"/>
  <c r="G157" i="27"/>
  <c r="F157" i="27"/>
  <c r="E157" i="27"/>
  <c r="D157" i="27"/>
  <c r="AJ156" i="27"/>
  <c r="AQ156" i="27" s="1"/>
  <c r="AI156" i="27"/>
  <c r="AH156" i="27"/>
  <c r="AG156" i="27"/>
  <c r="AF156" i="27"/>
  <c r="AE156" i="27"/>
  <c r="AD156" i="27"/>
  <c r="AC156" i="27"/>
  <c r="AB156" i="27"/>
  <c r="AA156" i="27"/>
  <c r="Z156" i="27"/>
  <c r="Y156" i="27"/>
  <c r="X156" i="27"/>
  <c r="W156" i="27"/>
  <c r="V156" i="27"/>
  <c r="U156" i="27"/>
  <c r="T156" i="27"/>
  <c r="S156" i="27"/>
  <c r="R156" i="27"/>
  <c r="Q156" i="27"/>
  <c r="P156" i="27"/>
  <c r="O156" i="27"/>
  <c r="N156" i="27"/>
  <c r="M156" i="27"/>
  <c r="L156" i="27"/>
  <c r="AN156" i="27" s="1"/>
  <c r="K156" i="27"/>
  <c r="J156" i="27"/>
  <c r="I156" i="27"/>
  <c r="H156" i="27"/>
  <c r="G156" i="27"/>
  <c r="F156" i="27"/>
  <c r="E156" i="27"/>
  <c r="D156" i="27"/>
  <c r="AJ155" i="27"/>
  <c r="AQ155" i="27" s="1"/>
  <c r="AI155" i="27"/>
  <c r="AH155" i="27"/>
  <c r="AG155" i="27"/>
  <c r="AF155" i="27"/>
  <c r="AE155" i="27"/>
  <c r="AD155" i="27"/>
  <c r="AC155" i="27"/>
  <c r="AB155" i="27"/>
  <c r="AA155" i="27"/>
  <c r="Z155" i="27"/>
  <c r="Y155" i="27"/>
  <c r="X155" i="27"/>
  <c r="W155" i="27"/>
  <c r="V155" i="27"/>
  <c r="U155" i="27"/>
  <c r="AM155" i="27" s="1"/>
  <c r="T155" i="27"/>
  <c r="S155" i="27"/>
  <c r="R155" i="27"/>
  <c r="Q155" i="27"/>
  <c r="P155" i="27"/>
  <c r="O155" i="27"/>
  <c r="N155" i="27"/>
  <c r="M155" i="27"/>
  <c r="L155" i="27"/>
  <c r="K155" i="27"/>
  <c r="J155" i="27"/>
  <c r="I155" i="27"/>
  <c r="H155" i="27"/>
  <c r="G155" i="27"/>
  <c r="F155" i="27"/>
  <c r="E155" i="27"/>
  <c r="D155" i="27"/>
  <c r="AJ154" i="27"/>
  <c r="AQ154" i="27" s="1"/>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K154" i="27"/>
  <c r="J154" i="27"/>
  <c r="I154" i="27"/>
  <c r="H154" i="27"/>
  <c r="G154" i="27"/>
  <c r="F154" i="27"/>
  <c r="E154" i="27"/>
  <c r="D154" i="27"/>
  <c r="AJ153" i="27"/>
  <c r="AQ153" i="27" s="1"/>
  <c r="AI153" i="27"/>
  <c r="AH153" i="27"/>
  <c r="AG153" i="27"/>
  <c r="AF153" i="27"/>
  <c r="AE153" i="27"/>
  <c r="AD153" i="27"/>
  <c r="AC153" i="27"/>
  <c r="AB153" i="27"/>
  <c r="AA153" i="27"/>
  <c r="Z153" i="27"/>
  <c r="Y153" i="27"/>
  <c r="X153" i="27"/>
  <c r="W153" i="27"/>
  <c r="V153" i="27"/>
  <c r="U153" i="27"/>
  <c r="T153" i="27"/>
  <c r="S153" i="27"/>
  <c r="R153" i="27"/>
  <c r="Q153" i="27"/>
  <c r="P153" i="27"/>
  <c r="O153" i="27"/>
  <c r="N153" i="27"/>
  <c r="M153" i="27"/>
  <c r="L153" i="27"/>
  <c r="K153" i="27"/>
  <c r="J153" i="27"/>
  <c r="I153" i="27"/>
  <c r="H153" i="27"/>
  <c r="G153" i="27"/>
  <c r="F153" i="27"/>
  <c r="E153" i="27"/>
  <c r="D153" i="27"/>
  <c r="AQ152" i="27"/>
  <c r="AJ152" i="27"/>
  <c r="AI152" i="27"/>
  <c r="AH152" i="27"/>
  <c r="AG152" i="27"/>
  <c r="AF152" i="27"/>
  <c r="AE152" i="27"/>
  <c r="AD152" i="27"/>
  <c r="AC152" i="27"/>
  <c r="AB152" i="27"/>
  <c r="AA152" i="27"/>
  <c r="Z152" i="27"/>
  <c r="Y152" i="27"/>
  <c r="X152" i="27"/>
  <c r="W152" i="27"/>
  <c r="V152" i="27"/>
  <c r="U152" i="27"/>
  <c r="T152" i="27"/>
  <c r="S152" i="27"/>
  <c r="R152" i="27"/>
  <c r="Q152" i="27"/>
  <c r="P152" i="27"/>
  <c r="O152" i="27"/>
  <c r="N152" i="27"/>
  <c r="M152" i="27"/>
  <c r="L152" i="27"/>
  <c r="K152" i="27"/>
  <c r="J152" i="27"/>
  <c r="I152" i="27"/>
  <c r="H152" i="27"/>
  <c r="G152" i="27"/>
  <c r="F152" i="27"/>
  <c r="E152" i="27"/>
  <c r="D152" i="27"/>
  <c r="AJ151" i="27"/>
  <c r="AI151" i="27"/>
  <c r="AH151" i="27"/>
  <c r="AG151" i="27"/>
  <c r="AF151" i="27"/>
  <c r="AE151" i="27"/>
  <c r="AD151" i="27"/>
  <c r="AC151" i="27"/>
  <c r="AB151" i="27"/>
  <c r="AA151" i="27"/>
  <c r="Z151" i="27"/>
  <c r="Y151" i="27"/>
  <c r="X151" i="27"/>
  <c r="W151" i="27"/>
  <c r="V151" i="27"/>
  <c r="U151" i="27"/>
  <c r="T151" i="27"/>
  <c r="S151" i="27"/>
  <c r="R151" i="27"/>
  <c r="Q151" i="27"/>
  <c r="P151" i="27"/>
  <c r="O151" i="27"/>
  <c r="N151" i="27"/>
  <c r="M151" i="27"/>
  <c r="L151" i="27"/>
  <c r="K151" i="27"/>
  <c r="J151" i="27"/>
  <c r="I151" i="27"/>
  <c r="H151" i="27"/>
  <c r="G151" i="27"/>
  <c r="F151" i="27"/>
  <c r="E151" i="27"/>
  <c r="D151" i="27"/>
  <c r="AJ150" i="27"/>
  <c r="AI150" i="27"/>
  <c r="AH150" i="27"/>
  <c r="AG150" i="27"/>
  <c r="AF150" i="27"/>
  <c r="AE150" i="27"/>
  <c r="AD150" i="27"/>
  <c r="AC150" i="27"/>
  <c r="AB150" i="27"/>
  <c r="AA150" i="27"/>
  <c r="Z150" i="27"/>
  <c r="Y150" i="27"/>
  <c r="X150" i="27"/>
  <c r="W150" i="27"/>
  <c r="V150" i="27"/>
  <c r="U150" i="27"/>
  <c r="T150" i="27"/>
  <c r="S150" i="27"/>
  <c r="R150" i="27"/>
  <c r="Q150" i="27"/>
  <c r="P150" i="27"/>
  <c r="O150" i="27"/>
  <c r="N150" i="27"/>
  <c r="M150" i="27"/>
  <c r="L150" i="27"/>
  <c r="K150" i="27"/>
  <c r="J150" i="27"/>
  <c r="I150" i="27"/>
  <c r="H150" i="27"/>
  <c r="G150" i="27"/>
  <c r="F150" i="27"/>
  <c r="E150" i="27"/>
  <c r="D150" i="27"/>
  <c r="AJ149" i="27"/>
  <c r="AI149" i="27"/>
  <c r="AH149" i="27"/>
  <c r="AG149" i="27"/>
  <c r="AF149" i="27"/>
  <c r="AE149" i="27"/>
  <c r="AD149" i="27"/>
  <c r="AC149" i="27"/>
  <c r="AB149" i="27"/>
  <c r="AA149" i="27"/>
  <c r="Z149" i="27"/>
  <c r="Y149" i="27"/>
  <c r="X149" i="27"/>
  <c r="W149" i="27"/>
  <c r="V149" i="27"/>
  <c r="U149" i="27"/>
  <c r="T149" i="27"/>
  <c r="S149" i="27"/>
  <c r="R149" i="27"/>
  <c r="Q149" i="27"/>
  <c r="P149" i="27"/>
  <c r="O149" i="27"/>
  <c r="N149" i="27"/>
  <c r="M149" i="27"/>
  <c r="L149" i="27"/>
  <c r="K149" i="27"/>
  <c r="J149" i="27"/>
  <c r="I149" i="27"/>
  <c r="H149" i="27"/>
  <c r="G149" i="27"/>
  <c r="F149" i="27"/>
  <c r="E149" i="27"/>
  <c r="D149" i="27"/>
  <c r="AJ148" i="27"/>
  <c r="AI148" i="27"/>
  <c r="AH148" i="27"/>
  <c r="AG148" i="27"/>
  <c r="AF148" i="27"/>
  <c r="AE148" i="27"/>
  <c r="AD148" i="27"/>
  <c r="AC148" i="27"/>
  <c r="AB148" i="27"/>
  <c r="AA148" i="27"/>
  <c r="Z148" i="27"/>
  <c r="Y148" i="27"/>
  <c r="X148" i="27"/>
  <c r="W148" i="27"/>
  <c r="V148" i="27"/>
  <c r="U148" i="27"/>
  <c r="T148" i="27"/>
  <c r="S148" i="27"/>
  <c r="R148" i="27"/>
  <c r="Q148" i="27"/>
  <c r="P148" i="27"/>
  <c r="O148" i="27"/>
  <c r="N148" i="27"/>
  <c r="M148" i="27"/>
  <c r="L148" i="27"/>
  <c r="AN148" i="27" s="1"/>
  <c r="K148" i="27"/>
  <c r="J148" i="27"/>
  <c r="I148" i="27"/>
  <c r="H148" i="27"/>
  <c r="G148" i="27"/>
  <c r="F148" i="27"/>
  <c r="E148" i="27"/>
  <c r="D148" i="27"/>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AJ146" i="27"/>
  <c r="AI146" i="27"/>
  <c r="AH146" i="27"/>
  <c r="AG146" i="27"/>
  <c r="AF146" i="27"/>
  <c r="AE146" i="27"/>
  <c r="AD146" i="27"/>
  <c r="AC146" i="27"/>
  <c r="AB146" i="27"/>
  <c r="AA146" i="27"/>
  <c r="Z146" i="27"/>
  <c r="Y146" i="27"/>
  <c r="X146" i="27"/>
  <c r="W146" i="27"/>
  <c r="V146" i="27"/>
  <c r="U146" i="27"/>
  <c r="T146" i="27"/>
  <c r="S146" i="27"/>
  <c r="R146" i="27"/>
  <c r="Q146" i="27"/>
  <c r="P146" i="27"/>
  <c r="O146" i="27"/>
  <c r="N146" i="27"/>
  <c r="M146" i="27"/>
  <c r="L146" i="27"/>
  <c r="K146" i="27"/>
  <c r="J146" i="27"/>
  <c r="I146" i="27"/>
  <c r="H146" i="27"/>
  <c r="G146" i="27"/>
  <c r="F146" i="27"/>
  <c r="E146" i="27"/>
  <c r="D146" i="27"/>
  <c r="AJ145" i="27"/>
  <c r="AI145" i="27"/>
  <c r="AH145" i="27"/>
  <c r="AG145" i="27"/>
  <c r="AF145" i="27"/>
  <c r="AE145" i="27"/>
  <c r="AD145" i="27"/>
  <c r="AC145" i="27"/>
  <c r="AB145" i="27"/>
  <c r="AA145" i="27"/>
  <c r="Z145" i="27"/>
  <c r="Y145" i="27"/>
  <c r="X145" i="27"/>
  <c r="W145" i="27"/>
  <c r="V145" i="27"/>
  <c r="U145" i="27"/>
  <c r="T145" i="27"/>
  <c r="S145" i="27"/>
  <c r="R145" i="27"/>
  <c r="Q145" i="27"/>
  <c r="P145" i="27"/>
  <c r="O145" i="27"/>
  <c r="N145" i="27"/>
  <c r="M145" i="27"/>
  <c r="L145" i="27"/>
  <c r="K145" i="27"/>
  <c r="J145" i="27"/>
  <c r="I145" i="27"/>
  <c r="H145" i="27"/>
  <c r="G145" i="27"/>
  <c r="F145" i="27"/>
  <c r="E145" i="27"/>
  <c r="D145"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G144" i="27"/>
  <c r="F144" i="27"/>
  <c r="E144" i="27"/>
  <c r="D144" i="27"/>
  <c r="AJ143" i="27"/>
  <c r="AI143" i="27"/>
  <c r="AH143" i="27"/>
  <c r="AG143" i="27"/>
  <c r="AF143" i="27"/>
  <c r="AE143" i="27"/>
  <c r="AD143" i="27"/>
  <c r="AC143" i="27"/>
  <c r="AB143" i="27"/>
  <c r="AA143" i="27"/>
  <c r="Z143" i="27"/>
  <c r="Y143" i="27"/>
  <c r="X143" i="27"/>
  <c r="W143" i="27"/>
  <c r="V143" i="27"/>
  <c r="U143" i="27"/>
  <c r="T143" i="27"/>
  <c r="S143" i="27"/>
  <c r="R143" i="27"/>
  <c r="Q143" i="27"/>
  <c r="P143" i="27"/>
  <c r="O143" i="27"/>
  <c r="N143" i="27"/>
  <c r="M143" i="27"/>
  <c r="L143" i="27"/>
  <c r="K143" i="27"/>
  <c r="J143" i="27"/>
  <c r="I143" i="27"/>
  <c r="H143" i="27"/>
  <c r="G143" i="27"/>
  <c r="F143" i="27"/>
  <c r="E143" i="27"/>
  <c r="D143" i="27"/>
  <c r="AJ142" i="27"/>
  <c r="AI142" i="27"/>
  <c r="AH142" i="27"/>
  <c r="AG142" i="27"/>
  <c r="AF142" i="27"/>
  <c r="AE142" i="27"/>
  <c r="AD142" i="27"/>
  <c r="AC142" i="27"/>
  <c r="AB142" i="27"/>
  <c r="AL142" i="27" s="1"/>
  <c r="AA142" i="27"/>
  <c r="Z142" i="27"/>
  <c r="Y142" i="27"/>
  <c r="X142" i="27"/>
  <c r="W142" i="27"/>
  <c r="V142" i="27"/>
  <c r="U142" i="27"/>
  <c r="T142" i="27"/>
  <c r="AM142" i="27" s="1"/>
  <c r="S142" i="27"/>
  <c r="R142" i="27"/>
  <c r="Q142" i="27"/>
  <c r="P142" i="27"/>
  <c r="O142" i="27"/>
  <c r="N142" i="27"/>
  <c r="M142" i="27"/>
  <c r="L142" i="27"/>
  <c r="AN142" i="27" s="1"/>
  <c r="K142" i="27"/>
  <c r="J142" i="27"/>
  <c r="I142" i="27"/>
  <c r="H142" i="27"/>
  <c r="G142" i="27"/>
  <c r="F142" i="27"/>
  <c r="E142" i="27"/>
  <c r="D142" i="27"/>
  <c r="AO142" i="27" s="1"/>
  <c r="AJ141" i="27"/>
  <c r="AI141" i="27"/>
  <c r="AH141" i="27"/>
  <c r="AG141" i="27"/>
  <c r="AF141" i="27"/>
  <c r="AE141" i="27"/>
  <c r="AD141" i="27"/>
  <c r="AC141" i="27"/>
  <c r="AB141" i="27"/>
  <c r="AA141" i="27"/>
  <c r="Z141" i="27"/>
  <c r="Y141" i="27"/>
  <c r="X141" i="27"/>
  <c r="W141" i="27"/>
  <c r="V141" i="27"/>
  <c r="U141" i="27"/>
  <c r="T141" i="27"/>
  <c r="S141" i="27"/>
  <c r="R141" i="27"/>
  <c r="Q141" i="27"/>
  <c r="P141" i="27"/>
  <c r="O141" i="27"/>
  <c r="N141" i="27"/>
  <c r="M141" i="27"/>
  <c r="L141" i="27"/>
  <c r="K141" i="27"/>
  <c r="J141" i="27"/>
  <c r="I141" i="27"/>
  <c r="H141" i="27"/>
  <c r="G141" i="27"/>
  <c r="F141" i="27"/>
  <c r="E141" i="27"/>
  <c r="D141" i="27"/>
  <c r="AJ140" i="27"/>
  <c r="AI140" i="27"/>
  <c r="AH140" i="27"/>
  <c r="AG140" i="27"/>
  <c r="AF140" i="27"/>
  <c r="AE140" i="27"/>
  <c r="AD140" i="27"/>
  <c r="AC140" i="27"/>
  <c r="AB140" i="27"/>
  <c r="AA140" i="27"/>
  <c r="Z140" i="27"/>
  <c r="Y140" i="27"/>
  <c r="X140" i="27"/>
  <c r="W140" i="27"/>
  <c r="V140" i="27"/>
  <c r="U140" i="27"/>
  <c r="T140" i="27"/>
  <c r="S140" i="27"/>
  <c r="R140" i="27"/>
  <c r="Q140" i="27"/>
  <c r="P140" i="27"/>
  <c r="O140" i="27"/>
  <c r="N140" i="27"/>
  <c r="M140" i="27"/>
  <c r="L140" i="27"/>
  <c r="AN140" i="27" s="1"/>
  <c r="K140" i="27"/>
  <c r="J140" i="27"/>
  <c r="I140" i="27"/>
  <c r="H140" i="27"/>
  <c r="G140" i="27"/>
  <c r="F140" i="27"/>
  <c r="E140" i="27"/>
  <c r="D140" i="27"/>
  <c r="AJ139" i="27"/>
  <c r="AI139" i="27"/>
  <c r="AH139" i="27"/>
  <c r="AG139" i="27"/>
  <c r="AF139" i="27"/>
  <c r="AE139" i="27"/>
  <c r="AD139" i="27"/>
  <c r="AC139" i="27"/>
  <c r="AB139" i="27"/>
  <c r="AA139" i="27"/>
  <c r="Z139" i="27"/>
  <c r="Y139" i="27"/>
  <c r="X139" i="27"/>
  <c r="W139" i="27"/>
  <c r="V139" i="27"/>
  <c r="U139" i="27"/>
  <c r="AM139" i="27" s="1"/>
  <c r="T139" i="27"/>
  <c r="S139" i="27"/>
  <c r="R139" i="27"/>
  <c r="Q139" i="27"/>
  <c r="P139" i="27"/>
  <c r="O139" i="27"/>
  <c r="N139" i="27"/>
  <c r="M139" i="27"/>
  <c r="L139" i="27"/>
  <c r="K139" i="27"/>
  <c r="J139" i="27"/>
  <c r="I139" i="27"/>
  <c r="H139" i="27"/>
  <c r="G139" i="27"/>
  <c r="F139" i="27"/>
  <c r="E139" i="27"/>
  <c r="D139"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AJ136" i="27"/>
  <c r="AI136" i="27"/>
  <c r="AH136" i="27"/>
  <c r="AG136" i="27"/>
  <c r="AF136" i="27"/>
  <c r="AE136" i="27"/>
  <c r="AD136" i="27"/>
  <c r="AC136" i="27"/>
  <c r="AB136" i="27"/>
  <c r="AA136" i="27"/>
  <c r="Z136" i="27"/>
  <c r="Y136" i="27"/>
  <c r="X136" i="27"/>
  <c r="W136" i="27"/>
  <c r="V136" i="27"/>
  <c r="U136" i="27"/>
  <c r="T136" i="27"/>
  <c r="S136" i="27"/>
  <c r="R136" i="27"/>
  <c r="Q136" i="27"/>
  <c r="P136" i="27"/>
  <c r="O136" i="27"/>
  <c r="N136" i="27"/>
  <c r="M136" i="27"/>
  <c r="L136" i="27"/>
  <c r="K136" i="27"/>
  <c r="J136" i="27"/>
  <c r="I136" i="27"/>
  <c r="H136" i="27"/>
  <c r="G136" i="27"/>
  <c r="F136" i="27"/>
  <c r="E136" i="27"/>
  <c r="D136" i="27"/>
  <c r="AJ134" i="27"/>
  <c r="AQ134" i="27" s="1"/>
  <c r="AI134" i="27"/>
  <c r="AH134" i="27"/>
  <c r="AG134" i="27"/>
  <c r="AF134" i="27"/>
  <c r="AE134" i="27"/>
  <c r="AD134" i="27"/>
  <c r="AC134" i="27"/>
  <c r="AB134" i="27"/>
  <c r="AA134" i="27"/>
  <c r="Z134" i="27"/>
  <c r="Y134" i="27"/>
  <c r="X134" i="27"/>
  <c r="W134" i="27"/>
  <c r="V134" i="27"/>
  <c r="U134" i="27"/>
  <c r="T134" i="27"/>
  <c r="S134" i="27"/>
  <c r="R134" i="27"/>
  <c r="Q134" i="27"/>
  <c r="P134" i="27"/>
  <c r="O134" i="27"/>
  <c r="N134" i="27"/>
  <c r="M134" i="27"/>
  <c r="L134" i="27"/>
  <c r="K134" i="27"/>
  <c r="J134" i="27"/>
  <c r="I134" i="27"/>
  <c r="H134" i="27"/>
  <c r="G134" i="27"/>
  <c r="F134" i="27"/>
  <c r="E134" i="27"/>
  <c r="D134" i="27"/>
  <c r="AJ133" i="27"/>
  <c r="AQ133" i="27" s="1"/>
  <c r="AI133" i="27"/>
  <c r="AH133" i="27"/>
  <c r="AG133" i="27"/>
  <c r="AF133" i="27"/>
  <c r="AE133" i="27"/>
  <c r="AD133" i="27"/>
  <c r="AC133" i="27"/>
  <c r="AB133" i="27"/>
  <c r="AA133" i="27"/>
  <c r="Z133" i="27"/>
  <c r="Y133" i="27"/>
  <c r="X133" i="27"/>
  <c r="W133" i="27"/>
  <c r="V133" i="27"/>
  <c r="U133" i="27"/>
  <c r="T133" i="27"/>
  <c r="S133" i="27"/>
  <c r="R133" i="27"/>
  <c r="Q133" i="27"/>
  <c r="P133" i="27"/>
  <c r="O133" i="27"/>
  <c r="N133" i="27"/>
  <c r="M133" i="27"/>
  <c r="L133" i="27"/>
  <c r="K133" i="27"/>
  <c r="J133" i="27"/>
  <c r="I133" i="27"/>
  <c r="H133" i="27"/>
  <c r="G133" i="27"/>
  <c r="F133" i="27"/>
  <c r="E133" i="27"/>
  <c r="D133" i="27"/>
  <c r="AQ132" i="27"/>
  <c r="AJ132" i="27"/>
  <c r="AI132" i="27"/>
  <c r="AH132" i="27"/>
  <c r="AG132" i="27"/>
  <c r="AF132" i="27"/>
  <c r="AE132" i="27"/>
  <c r="AD132" i="27"/>
  <c r="AC132" i="27"/>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AJ131" i="27"/>
  <c r="AQ131" i="27" s="1"/>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AJ130" i="27"/>
  <c r="AQ130" i="27" s="1"/>
  <c r="AI130" i="27"/>
  <c r="AH130" i="27"/>
  <c r="AG130" i="27"/>
  <c r="AF130" i="27"/>
  <c r="AE130" i="27"/>
  <c r="AD130" i="27"/>
  <c r="AC130" i="27"/>
  <c r="AB130" i="27"/>
  <c r="AL130" i="27" s="1"/>
  <c r="AA130" i="27"/>
  <c r="Z130" i="27"/>
  <c r="Y130" i="27"/>
  <c r="X130" i="27"/>
  <c r="W130" i="27"/>
  <c r="V130" i="27"/>
  <c r="U130" i="27"/>
  <c r="T130" i="27"/>
  <c r="AM130" i="27" s="1"/>
  <c r="S130" i="27"/>
  <c r="R130" i="27"/>
  <c r="Q130" i="27"/>
  <c r="P130" i="27"/>
  <c r="O130" i="27"/>
  <c r="N130" i="27"/>
  <c r="M130" i="27"/>
  <c r="L130" i="27"/>
  <c r="AN130" i="27" s="1"/>
  <c r="K130" i="27"/>
  <c r="J130" i="27"/>
  <c r="I130" i="27"/>
  <c r="H130" i="27"/>
  <c r="G130" i="27"/>
  <c r="F130" i="27"/>
  <c r="E130" i="27"/>
  <c r="D130" i="27"/>
  <c r="AO130" i="27" s="1"/>
  <c r="AJ129" i="27"/>
  <c r="AQ129" i="27" s="1"/>
  <c r="AI129" i="27"/>
  <c r="AH129" i="27"/>
  <c r="AG129" i="27"/>
  <c r="AF129" i="27"/>
  <c r="AE129" i="27"/>
  <c r="AD129" i="27"/>
  <c r="AC129" i="27"/>
  <c r="AB129" i="27"/>
  <c r="AA129" i="27"/>
  <c r="Z129" i="27"/>
  <c r="Y129" i="27"/>
  <c r="X129" i="27"/>
  <c r="W129" i="27"/>
  <c r="V129" i="27"/>
  <c r="U129" i="27"/>
  <c r="T129" i="27"/>
  <c r="S129" i="27"/>
  <c r="R129" i="27"/>
  <c r="Q129" i="27"/>
  <c r="P129" i="27"/>
  <c r="O129" i="27"/>
  <c r="N129" i="27"/>
  <c r="M129" i="27"/>
  <c r="L129" i="27"/>
  <c r="K129" i="27"/>
  <c r="J129" i="27"/>
  <c r="I129" i="27"/>
  <c r="H129" i="27"/>
  <c r="G129" i="27"/>
  <c r="F129" i="27"/>
  <c r="E129" i="27"/>
  <c r="D129" i="27"/>
  <c r="AJ128" i="27"/>
  <c r="AQ128" i="27" s="1"/>
  <c r="AI128" i="27"/>
  <c r="AH128" i="27"/>
  <c r="AG128" i="27"/>
  <c r="AF128" i="27"/>
  <c r="AE128" i="27"/>
  <c r="AD128" i="27"/>
  <c r="AC128" i="27"/>
  <c r="AB128" i="27"/>
  <c r="AA128" i="27"/>
  <c r="Z128" i="27"/>
  <c r="Y128" i="27"/>
  <c r="X128" i="27"/>
  <c r="W128" i="27"/>
  <c r="V128" i="27"/>
  <c r="U128" i="27"/>
  <c r="T128" i="27"/>
  <c r="S128" i="27"/>
  <c r="R128" i="27"/>
  <c r="Q128" i="27"/>
  <c r="P128" i="27"/>
  <c r="O128" i="27"/>
  <c r="N128" i="27"/>
  <c r="M128" i="27"/>
  <c r="L128" i="27"/>
  <c r="K128" i="27"/>
  <c r="J128" i="27"/>
  <c r="I128" i="27"/>
  <c r="H128" i="27"/>
  <c r="G128" i="27"/>
  <c r="F128" i="27"/>
  <c r="E128" i="27"/>
  <c r="D128" i="27"/>
  <c r="AJ127" i="27"/>
  <c r="AQ127" i="27" s="1"/>
  <c r="AI127" i="27"/>
  <c r="AH127" i="27"/>
  <c r="AG127" i="27"/>
  <c r="AF127" i="27"/>
  <c r="AE127" i="27"/>
  <c r="AD127" i="27"/>
  <c r="AC127" i="27"/>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D127" i="27"/>
  <c r="AJ126" i="27"/>
  <c r="AQ126" i="27" s="1"/>
  <c r="AI126" i="27"/>
  <c r="AH126" i="27"/>
  <c r="AG126" i="27"/>
  <c r="AF126" i="27"/>
  <c r="AE126" i="27"/>
  <c r="AD126" i="27"/>
  <c r="AC126" i="27"/>
  <c r="AB126" i="27"/>
  <c r="AA126" i="27"/>
  <c r="Z126" i="27"/>
  <c r="Y126" i="27"/>
  <c r="X126" i="27"/>
  <c r="W126" i="27"/>
  <c r="V126" i="27"/>
  <c r="U126" i="27"/>
  <c r="T126" i="27"/>
  <c r="S126" i="27"/>
  <c r="R126" i="27"/>
  <c r="Q126" i="27"/>
  <c r="P126" i="27"/>
  <c r="O126" i="27"/>
  <c r="N126" i="27"/>
  <c r="M126" i="27"/>
  <c r="L126" i="27"/>
  <c r="K126" i="27"/>
  <c r="J126" i="27"/>
  <c r="I126" i="27"/>
  <c r="H126" i="27"/>
  <c r="G126" i="27"/>
  <c r="F126" i="27"/>
  <c r="E126" i="27"/>
  <c r="D126" i="27"/>
  <c r="AJ125" i="27"/>
  <c r="AQ125" i="27" s="1"/>
  <c r="AI125" i="27"/>
  <c r="AH125" i="27"/>
  <c r="AG125" i="27"/>
  <c r="AF125" i="27"/>
  <c r="AE125" i="27"/>
  <c r="AD125" i="27"/>
  <c r="AC125" i="27"/>
  <c r="AB125" i="27"/>
  <c r="AA125" i="27"/>
  <c r="Z125" i="27"/>
  <c r="Y125" i="27"/>
  <c r="X125" i="27"/>
  <c r="W125" i="27"/>
  <c r="V125" i="27"/>
  <c r="U125" i="27"/>
  <c r="T125" i="27"/>
  <c r="S125" i="27"/>
  <c r="R125" i="27"/>
  <c r="Q125" i="27"/>
  <c r="P125" i="27"/>
  <c r="O125" i="27"/>
  <c r="N125" i="27"/>
  <c r="M125" i="27"/>
  <c r="L125" i="27"/>
  <c r="K125" i="27"/>
  <c r="J125" i="27"/>
  <c r="I125" i="27"/>
  <c r="H125" i="27"/>
  <c r="G125" i="27"/>
  <c r="F125" i="27"/>
  <c r="E125" i="27"/>
  <c r="D125" i="27"/>
  <c r="AQ124" i="27"/>
  <c r="AJ124" i="27"/>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AQ123" i="27"/>
  <c r="AJ123" i="27"/>
  <c r="AI123" i="27"/>
  <c r="AH123" i="27"/>
  <c r="AG123" i="27"/>
  <c r="AF123" i="27"/>
  <c r="AE123" i="27"/>
  <c r="AD123" i="27"/>
  <c r="AC123" i="27"/>
  <c r="AB123" i="27"/>
  <c r="AA123" i="27"/>
  <c r="Z123" i="27"/>
  <c r="Y123" i="27"/>
  <c r="X123" i="27"/>
  <c r="W123" i="27"/>
  <c r="V123" i="27"/>
  <c r="U123" i="27"/>
  <c r="T123" i="27"/>
  <c r="S123" i="27"/>
  <c r="R123" i="27"/>
  <c r="Q123" i="27"/>
  <c r="P123" i="27"/>
  <c r="O123" i="27"/>
  <c r="N123" i="27"/>
  <c r="M123" i="27"/>
  <c r="L123" i="27"/>
  <c r="K123" i="27"/>
  <c r="J123" i="27"/>
  <c r="I123" i="27"/>
  <c r="H123" i="27"/>
  <c r="G123" i="27"/>
  <c r="F123" i="27"/>
  <c r="E123" i="27"/>
  <c r="D123" i="27"/>
  <c r="AJ122" i="27"/>
  <c r="AQ122" i="27" s="1"/>
  <c r="AI122" i="27"/>
  <c r="AH122" i="27"/>
  <c r="AG122" i="27"/>
  <c r="AF122" i="27"/>
  <c r="AE122" i="27"/>
  <c r="AD122" i="27"/>
  <c r="AC122" i="27"/>
  <c r="AB122" i="27"/>
  <c r="AA122" i="27"/>
  <c r="Z122" i="27"/>
  <c r="Y122" i="27"/>
  <c r="X122" i="27"/>
  <c r="W122" i="27"/>
  <c r="V122" i="27"/>
  <c r="U122" i="27"/>
  <c r="T122" i="27"/>
  <c r="S122" i="27"/>
  <c r="R122" i="27"/>
  <c r="Q122" i="27"/>
  <c r="P122" i="27"/>
  <c r="O122" i="27"/>
  <c r="N122" i="27"/>
  <c r="M122" i="27"/>
  <c r="AN122" i="27" s="1"/>
  <c r="L122" i="27"/>
  <c r="K122" i="27"/>
  <c r="J122" i="27"/>
  <c r="I122" i="27"/>
  <c r="H122" i="27"/>
  <c r="G122" i="27"/>
  <c r="F122" i="27"/>
  <c r="E122" i="27"/>
  <c r="D122" i="27"/>
  <c r="AJ121" i="27"/>
  <c r="AQ121" i="27" s="1"/>
  <c r="AI121" i="27"/>
  <c r="AH121" i="27"/>
  <c r="AG121" i="27"/>
  <c r="AF121" i="27"/>
  <c r="AE121" i="27"/>
  <c r="AD121" i="27"/>
  <c r="AC121" i="27"/>
  <c r="AB121" i="27"/>
  <c r="AA121" i="27"/>
  <c r="Z121" i="27"/>
  <c r="Y121" i="27"/>
  <c r="X121" i="27"/>
  <c r="W121" i="27"/>
  <c r="V121" i="27"/>
  <c r="U121" i="27"/>
  <c r="T121" i="27"/>
  <c r="S121" i="27"/>
  <c r="R121" i="27"/>
  <c r="Q121" i="27"/>
  <c r="P121" i="27"/>
  <c r="O121" i="27"/>
  <c r="N121" i="27"/>
  <c r="M121" i="27"/>
  <c r="L121" i="27"/>
  <c r="K121" i="27"/>
  <c r="J121" i="27"/>
  <c r="I121" i="27"/>
  <c r="H121" i="27"/>
  <c r="G121" i="27"/>
  <c r="F121" i="27"/>
  <c r="E121" i="27"/>
  <c r="D121" i="27"/>
  <c r="AJ120" i="27"/>
  <c r="AQ120" i="27" s="1"/>
  <c r="AI120" i="27"/>
  <c r="AH120" i="27"/>
  <c r="AG120" i="27"/>
  <c r="AF120" i="27"/>
  <c r="AE120" i="27"/>
  <c r="AD120" i="27"/>
  <c r="AC120" i="27"/>
  <c r="AB120" i="27"/>
  <c r="AA120" i="27"/>
  <c r="Z120" i="27"/>
  <c r="Y120" i="27"/>
  <c r="X120" i="27"/>
  <c r="W120" i="27"/>
  <c r="V120" i="27"/>
  <c r="U120" i="27"/>
  <c r="T120" i="27"/>
  <c r="S120" i="27"/>
  <c r="R120" i="27"/>
  <c r="Q120" i="27"/>
  <c r="P120" i="27"/>
  <c r="O120" i="27"/>
  <c r="N120" i="27"/>
  <c r="M120" i="27"/>
  <c r="L120" i="27"/>
  <c r="K120" i="27"/>
  <c r="J120" i="27"/>
  <c r="I120" i="27"/>
  <c r="H120" i="27"/>
  <c r="G120" i="27"/>
  <c r="F120" i="27"/>
  <c r="E120" i="27"/>
  <c r="D120" i="27"/>
  <c r="AJ119" i="27"/>
  <c r="AQ119" i="27" s="1"/>
  <c r="AI119" i="27"/>
  <c r="AH119" i="27"/>
  <c r="AG119" i="27"/>
  <c r="AF119" i="27"/>
  <c r="AE119" i="27"/>
  <c r="AD119" i="27"/>
  <c r="AC119" i="27"/>
  <c r="AB119" i="27"/>
  <c r="AA119" i="27"/>
  <c r="Z119" i="27"/>
  <c r="Y119" i="27"/>
  <c r="X119" i="27"/>
  <c r="W119" i="27"/>
  <c r="V119" i="27"/>
  <c r="U119" i="27"/>
  <c r="T119" i="27"/>
  <c r="S119" i="27"/>
  <c r="R119" i="27"/>
  <c r="Q119" i="27"/>
  <c r="P119" i="27"/>
  <c r="O119" i="27"/>
  <c r="N119" i="27"/>
  <c r="M119" i="27"/>
  <c r="L119" i="27"/>
  <c r="K119" i="27"/>
  <c r="J119" i="27"/>
  <c r="I119" i="27"/>
  <c r="H119" i="27"/>
  <c r="G119" i="27"/>
  <c r="F119" i="27"/>
  <c r="E119" i="27"/>
  <c r="D119" i="27"/>
  <c r="AJ118" i="27"/>
  <c r="AQ118" i="27" s="1"/>
  <c r="AI118" i="27"/>
  <c r="AH118" i="27"/>
  <c r="AG118" i="27"/>
  <c r="AF118" i="27"/>
  <c r="AE118" i="27"/>
  <c r="AD118" i="27"/>
  <c r="AC118" i="27"/>
  <c r="AB118" i="27"/>
  <c r="AL118" i="27" s="1"/>
  <c r="AA118" i="27"/>
  <c r="Z118" i="27"/>
  <c r="Y118" i="27"/>
  <c r="X118" i="27"/>
  <c r="W118" i="27"/>
  <c r="V118" i="27"/>
  <c r="U118" i="27"/>
  <c r="T118" i="27"/>
  <c r="AM118" i="27" s="1"/>
  <c r="S118" i="27"/>
  <c r="R118" i="27"/>
  <c r="Q118" i="27"/>
  <c r="P118" i="27"/>
  <c r="O118" i="27"/>
  <c r="N118" i="27"/>
  <c r="M118" i="27"/>
  <c r="L118" i="27"/>
  <c r="AN118" i="27" s="1"/>
  <c r="K118" i="27"/>
  <c r="J118" i="27"/>
  <c r="I118" i="27"/>
  <c r="H118" i="27"/>
  <c r="G118" i="27"/>
  <c r="F118" i="27"/>
  <c r="E118" i="27"/>
  <c r="D118" i="27"/>
  <c r="AO118" i="27" s="1"/>
  <c r="AJ117" i="27"/>
  <c r="AQ117" i="27" s="1"/>
  <c r="AI117" i="27"/>
  <c r="AH117" i="27"/>
  <c r="AG117" i="27"/>
  <c r="AF117" i="27"/>
  <c r="AE117" i="27"/>
  <c r="AD117" i="27"/>
  <c r="AC117" i="27"/>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E117" i="27"/>
  <c r="D117" i="27"/>
  <c r="AJ116" i="27"/>
  <c r="AQ116" i="27" s="1"/>
  <c r="AI116" i="27"/>
  <c r="AH116" i="27"/>
  <c r="AG116" i="27"/>
  <c r="AF116" i="27"/>
  <c r="AE116" i="27"/>
  <c r="AD116" i="27"/>
  <c r="AC116" i="27"/>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AQ115" i="27"/>
  <c r="AJ115" i="27"/>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G115" i="27"/>
  <c r="F115" i="27"/>
  <c r="E115" i="27"/>
  <c r="D115" i="27"/>
  <c r="AJ114" i="27"/>
  <c r="AQ114" i="27" s="1"/>
  <c r="AI114" i="27"/>
  <c r="AH114" i="27"/>
  <c r="AG114" i="27"/>
  <c r="AF114" i="27"/>
  <c r="AE114" i="27"/>
  <c r="AD114" i="27"/>
  <c r="AC114" i="27"/>
  <c r="AB114" i="27"/>
  <c r="AA114" i="27"/>
  <c r="Z114" i="27"/>
  <c r="Y114" i="27"/>
  <c r="X114" i="27"/>
  <c r="W114" i="27"/>
  <c r="V114" i="27"/>
  <c r="U114" i="27"/>
  <c r="T114" i="27"/>
  <c r="AM114" i="27" s="1"/>
  <c r="S114" i="27"/>
  <c r="R114" i="27"/>
  <c r="Q114" i="27"/>
  <c r="P114" i="27"/>
  <c r="O114" i="27"/>
  <c r="N114" i="27"/>
  <c r="M114" i="27"/>
  <c r="L114" i="27"/>
  <c r="AN114" i="27" s="1"/>
  <c r="K114" i="27"/>
  <c r="J114" i="27"/>
  <c r="I114" i="27"/>
  <c r="H114" i="27"/>
  <c r="G114" i="27"/>
  <c r="F114" i="27"/>
  <c r="E114" i="27"/>
  <c r="D114" i="27"/>
  <c r="AJ113" i="27"/>
  <c r="AQ113" i="27" s="1"/>
  <c r="AI113" i="27"/>
  <c r="AH113" i="27"/>
  <c r="AG113" i="27"/>
  <c r="AF113" i="27"/>
  <c r="AE113" i="27"/>
  <c r="AD113" i="27"/>
  <c r="AC113" i="27"/>
  <c r="AB113" i="27"/>
  <c r="AA113" i="27"/>
  <c r="Z113" i="27"/>
  <c r="Y113" i="27"/>
  <c r="X113" i="27"/>
  <c r="W113" i="27"/>
  <c r="V113" i="27"/>
  <c r="U113" i="27"/>
  <c r="T113" i="27"/>
  <c r="S113" i="27"/>
  <c r="R113" i="27"/>
  <c r="Q113" i="27"/>
  <c r="P113" i="27"/>
  <c r="O113" i="27"/>
  <c r="N113" i="27"/>
  <c r="M113" i="27"/>
  <c r="L113" i="27"/>
  <c r="K113" i="27"/>
  <c r="J113" i="27"/>
  <c r="I113" i="27"/>
  <c r="H113" i="27"/>
  <c r="G113" i="27"/>
  <c r="F113" i="27"/>
  <c r="E113" i="27"/>
  <c r="D113" i="27"/>
  <c r="AJ112" i="27"/>
  <c r="AQ112" i="27" s="1"/>
  <c r="AI112" i="27"/>
  <c r="AH112" i="27"/>
  <c r="AG112" i="27"/>
  <c r="AF112" i="27"/>
  <c r="AE112" i="27"/>
  <c r="AD112" i="27"/>
  <c r="AC112" i="27"/>
  <c r="AB112" i="27"/>
  <c r="AA112" i="27"/>
  <c r="Z112" i="27"/>
  <c r="Y112" i="27"/>
  <c r="X112" i="27"/>
  <c r="W112" i="27"/>
  <c r="V112" i="27"/>
  <c r="U112" i="27"/>
  <c r="T112" i="27"/>
  <c r="S112" i="27"/>
  <c r="R112" i="27"/>
  <c r="Q112" i="27"/>
  <c r="P112" i="27"/>
  <c r="O112" i="27"/>
  <c r="N112" i="27"/>
  <c r="M112" i="27"/>
  <c r="L112" i="27"/>
  <c r="K112" i="27"/>
  <c r="J112" i="27"/>
  <c r="I112" i="27"/>
  <c r="H112" i="27"/>
  <c r="G112" i="27"/>
  <c r="F112" i="27"/>
  <c r="E112" i="27"/>
  <c r="D112" i="27"/>
  <c r="AJ111" i="27"/>
  <c r="AQ111" i="27" s="1"/>
  <c r="AI111" i="27"/>
  <c r="AH111" i="27"/>
  <c r="AG111" i="27"/>
  <c r="AF111" i="27"/>
  <c r="AE111" i="27"/>
  <c r="AD111" i="27"/>
  <c r="AC111" i="27"/>
  <c r="AB111" i="27"/>
  <c r="AA111" i="27"/>
  <c r="Z111" i="27"/>
  <c r="Y111" i="27"/>
  <c r="X111" i="27"/>
  <c r="W111" i="27"/>
  <c r="V111" i="27"/>
  <c r="U111" i="27"/>
  <c r="T111" i="27"/>
  <c r="S111" i="27"/>
  <c r="R111" i="27"/>
  <c r="Q111" i="27"/>
  <c r="P111" i="27"/>
  <c r="O111" i="27"/>
  <c r="N111" i="27"/>
  <c r="M111" i="27"/>
  <c r="L111" i="27"/>
  <c r="K111" i="27"/>
  <c r="J111" i="27"/>
  <c r="I111" i="27"/>
  <c r="H111" i="27"/>
  <c r="G111" i="27"/>
  <c r="F111" i="27"/>
  <c r="E111" i="27"/>
  <c r="D111" i="27"/>
  <c r="AJ110" i="27"/>
  <c r="AQ110" i="27" s="1"/>
  <c r="AI110" i="27"/>
  <c r="AH110" i="27"/>
  <c r="AG110" i="27"/>
  <c r="AF110" i="27"/>
  <c r="AE110" i="27"/>
  <c r="AD110" i="27"/>
  <c r="AC110" i="27"/>
  <c r="AB110" i="27"/>
  <c r="AA110" i="27"/>
  <c r="Z110" i="27"/>
  <c r="Y110" i="27"/>
  <c r="X110" i="27"/>
  <c r="W110" i="27"/>
  <c r="V110" i="27"/>
  <c r="U110" i="27"/>
  <c r="T110" i="27"/>
  <c r="S110" i="27"/>
  <c r="R110" i="27"/>
  <c r="Q110" i="27"/>
  <c r="P110" i="27"/>
  <c r="O110" i="27"/>
  <c r="N110" i="27"/>
  <c r="M110" i="27"/>
  <c r="L110" i="27"/>
  <c r="K110" i="27"/>
  <c r="J110" i="27"/>
  <c r="I110" i="27"/>
  <c r="H110" i="27"/>
  <c r="G110" i="27"/>
  <c r="F110" i="27"/>
  <c r="E110" i="27"/>
  <c r="D110" i="27"/>
  <c r="AJ109" i="27"/>
  <c r="AQ109" i="27" s="1"/>
  <c r="AI109" i="27"/>
  <c r="AH109" i="27"/>
  <c r="AG109" i="27"/>
  <c r="AF109" i="27"/>
  <c r="AE109" i="27"/>
  <c r="AD109" i="27"/>
  <c r="AC109" i="27"/>
  <c r="AB109" i="27"/>
  <c r="AA109" i="27"/>
  <c r="Z109" i="27"/>
  <c r="Y109" i="27"/>
  <c r="X109" i="27"/>
  <c r="W109" i="27"/>
  <c r="V109" i="27"/>
  <c r="U109" i="27"/>
  <c r="T109" i="27"/>
  <c r="S109" i="27"/>
  <c r="R109" i="27"/>
  <c r="Q109" i="27"/>
  <c r="P109" i="27"/>
  <c r="O109" i="27"/>
  <c r="N109" i="27"/>
  <c r="M109" i="27"/>
  <c r="L109" i="27"/>
  <c r="K109" i="27"/>
  <c r="J109" i="27"/>
  <c r="I109" i="27"/>
  <c r="H109" i="27"/>
  <c r="G109" i="27"/>
  <c r="F109" i="27"/>
  <c r="E109" i="27"/>
  <c r="D109" i="27"/>
  <c r="AJ108" i="27"/>
  <c r="AQ108" i="27" s="1"/>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AQ107" i="27"/>
  <c r="AJ107" i="27"/>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AJ106" i="27"/>
  <c r="AQ106" i="27" s="1"/>
  <c r="AI106" i="27"/>
  <c r="AH106" i="27"/>
  <c r="AG106" i="27"/>
  <c r="AF106" i="27"/>
  <c r="AE106" i="27"/>
  <c r="AD106" i="27"/>
  <c r="AC106" i="27"/>
  <c r="AB106" i="27"/>
  <c r="AA106" i="27"/>
  <c r="Z106" i="27"/>
  <c r="Y106" i="27"/>
  <c r="X106" i="27"/>
  <c r="W106" i="27"/>
  <c r="V106" i="27"/>
  <c r="U106" i="27"/>
  <c r="T106" i="27"/>
  <c r="S106" i="27"/>
  <c r="R106" i="27"/>
  <c r="Q106" i="27"/>
  <c r="P106" i="27"/>
  <c r="O106" i="27"/>
  <c r="N106" i="27"/>
  <c r="M106" i="27"/>
  <c r="L106" i="27"/>
  <c r="AN106" i="27" s="1"/>
  <c r="K106" i="27"/>
  <c r="J106" i="27"/>
  <c r="I106" i="27"/>
  <c r="H106" i="27"/>
  <c r="G106" i="27"/>
  <c r="F106" i="27"/>
  <c r="E106" i="27"/>
  <c r="D106" i="27"/>
  <c r="AJ105" i="27"/>
  <c r="AQ105" i="27" s="1"/>
  <c r="AI105" i="27"/>
  <c r="AH105" i="27"/>
  <c r="AG105" i="27"/>
  <c r="AF105" i="27"/>
  <c r="AE105" i="27"/>
  <c r="AD105" i="27"/>
  <c r="AC105" i="27"/>
  <c r="AB105" i="27"/>
  <c r="AA105" i="27"/>
  <c r="Z105" i="27"/>
  <c r="Y105" i="27"/>
  <c r="X105" i="27"/>
  <c r="W105" i="27"/>
  <c r="V105" i="27"/>
  <c r="U105" i="27"/>
  <c r="T105" i="27"/>
  <c r="S105" i="27"/>
  <c r="R105" i="27"/>
  <c r="Q105" i="27"/>
  <c r="P105" i="27"/>
  <c r="O105" i="27"/>
  <c r="N105" i="27"/>
  <c r="M105" i="27"/>
  <c r="L105" i="27"/>
  <c r="K105" i="27"/>
  <c r="J105" i="27"/>
  <c r="I105" i="27"/>
  <c r="H105" i="27"/>
  <c r="G105" i="27"/>
  <c r="F105" i="27"/>
  <c r="E105" i="27"/>
  <c r="D105" i="27"/>
  <c r="AJ104" i="27"/>
  <c r="AQ104" i="27" s="1"/>
  <c r="AI104" i="27"/>
  <c r="AH104" i="27"/>
  <c r="AG104" i="27"/>
  <c r="AF104" i="27"/>
  <c r="AE104" i="27"/>
  <c r="AD104" i="27"/>
  <c r="AC104" i="27"/>
  <c r="AB104" i="27"/>
  <c r="AA104" i="27"/>
  <c r="Z104" i="27"/>
  <c r="Y104" i="27"/>
  <c r="X104" i="27"/>
  <c r="W104" i="27"/>
  <c r="V104" i="27"/>
  <c r="U104" i="27"/>
  <c r="T104" i="27"/>
  <c r="S104" i="27"/>
  <c r="R104" i="27"/>
  <c r="Q104" i="27"/>
  <c r="P104" i="27"/>
  <c r="O104" i="27"/>
  <c r="N104" i="27"/>
  <c r="M104" i="27"/>
  <c r="L104" i="27"/>
  <c r="K104" i="27"/>
  <c r="J104" i="27"/>
  <c r="I104" i="27"/>
  <c r="H104" i="27"/>
  <c r="G104" i="27"/>
  <c r="F104" i="27"/>
  <c r="E104" i="27"/>
  <c r="D104" i="27"/>
  <c r="AJ103" i="27"/>
  <c r="AQ103" i="27" s="1"/>
  <c r="AI103" i="27"/>
  <c r="AH103" i="27"/>
  <c r="AG103" i="27"/>
  <c r="AF103" i="27"/>
  <c r="AE103" i="27"/>
  <c r="AD103" i="27"/>
  <c r="AC103" i="27"/>
  <c r="AB103" i="27"/>
  <c r="AA103" i="27"/>
  <c r="Z103" i="27"/>
  <c r="Y103" i="27"/>
  <c r="X103" i="27"/>
  <c r="W103" i="27"/>
  <c r="V103" i="27"/>
  <c r="U103" i="27"/>
  <c r="T103" i="27"/>
  <c r="S103" i="27"/>
  <c r="R103" i="27"/>
  <c r="Q103" i="27"/>
  <c r="P103" i="27"/>
  <c r="O103" i="27"/>
  <c r="N103" i="27"/>
  <c r="M103" i="27"/>
  <c r="L103" i="27"/>
  <c r="K103" i="27"/>
  <c r="J103" i="27"/>
  <c r="I103" i="27"/>
  <c r="H103" i="27"/>
  <c r="G103" i="27"/>
  <c r="F103" i="27"/>
  <c r="E103" i="27"/>
  <c r="D103" i="27"/>
  <c r="AJ102" i="27"/>
  <c r="AQ102" i="27" s="1"/>
  <c r="AR38" i="27" s="1"/>
  <c r="AI102" i="27"/>
  <c r="AH102" i="27"/>
  <c r="AG102" i="27"/>
  <c r="AF102" i="27"/>
  <c r="AE102" i="27"/>
  <c r="AD102" i="27"/>
  <c r="AC102" i="27"/>
  <c r="AB102" i="27"/>
  <c r="AL102" i="27" s="1"/>
  <c r="AA102" i="27"/>
  <c r="Z102" i="27"/>
  <c r="Y102" i="27"/>
  <c r="X102" i="27"/>
  <c r="W102" i="27"/>
  <c r="V102" i="27"/>
  <c r="U102" i="27"/>
  <c r="T102" i="27"/>
  <c r="AM102" i="27" s="1"/>
  <c r="S102" i="27"/>
  <c r="R102" i="27"/>
  <c r="Q102" i="27"/>
  <c r="P102" i="27"/>
  <c r="O102" i="27"/>
  <c r="N102" i="27"/>
  <c r="M102" i="27"/>
  <c r="L102" i="27"/>
  <c r="AN102" i="27" s="1"/>
  <c r="K102" i="27"/>
  <c r="J102" i="27"/>
  <c r="I102" i="27"/>
  <c r="H102" i="27"/>
  <c r="G102" i="27"/>
  <c r="F102" i="27"/>
  <c r="E102" i="27"/>
  <c r="D102" i="27"/>
  <c r="AO102" i="27" s="1"/>
  <c r="AJ101" i="27"/>
  <c r="AQ101" i="27" s="1"/>
  <c r="AI101" i="27"/>
  <c r="AH101" i="27"/>
  <c r="AG101" i="27"/>
  <c r="AF101" i="27"/>
  <c r="AE101" i="27"/>
  <c r="AD101" i="27"/>
  <c r="AC101" i="27"/>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E101" i="27"/>
  <c r="D101" i="27"/>
  <c r="AJ100" i="27"/>
  <c r="AQ100" i="27" s="1"/>
  <c r="AI100" i="27"/>
  <c r="AH100" i="27"/>
  <c r="AG100" i="27"/>
  <c r="AF100" i="27"/>
  <c r="AE100" i="27"/>
  <c r="AD100" i="27"/>
  <c r="AC100" i="27"/>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AQ99" i="27"/>
  <c r="AJ99" i="27"/>
  <c r="AI99" i="27"/>
  <c r="AH99" i="27"/>
  <c r="AG99" i="27"/>
  <c r="AF99" i="27"/>
  <c r="AE99" i="27"/>
  <c r="AD99" i="27"/>
  <c r="AC99" i="27"/>
  <c r="AB99" i="27"/>
  <c r="AA99" i="27"/>
  <c r="Z99" i="27"/>
  <c r="Y99" i="27"/>
  <c r="X99" i="27"/>
  <c r="W99" i="27"/>
  <c r="V99" i="27"/>
  <c r="U99" i="27"/>
  <c r="T99" i="27"/>
  <c r="S99" i="27"/>
  <c r="R99" i="27"/>
  <c r="Q99" i="27"/>
  <c r="P99" i="27"/>
  <c r="O99" i="27"/>
  <c r="N99" i="27"/>
  <c r="M99" i="27"/>
  <c r="L99" i="27"/>
  <c r="K99" i="27"/>
  <c r="J99" i="27"/>
  <c r="I99" i="27"/>
  <c r="H99" i="27"/>
  <c r="G99" i="27"/>
  <c r="F99" i="27"/>
  <c r="E99" i="27"/>
  <c r="D99" i="27"/>
  <c r="AJ98" i="27"/>
  <c r="AQ98" i="27" s="1"/>
  <c r="AI98" i="27"/>
  <c r="AH98" i="27"/>
  <c r="AG98" i="27"/>
  <c r="AF98" i="27"/>
  <c r="AE98" i="27"/>
  <c r="AD98" i="27"/>
  <c r="AC98" i="27"/>
  <c r="AB98" i="27"/>
  <c r="AA98" i="27"/>
  <c r="Z98" i="27"/>
  <c r="Y98" i="27"/>
  <c r="X98" i="27"/>
  <c r="W98" i="27"/>
  <c r="V98" i="27"/>
  <c r="U98" i="27"/>
  <c r="T98" i="27"/>
  <c r="S98" i="27"/>
  <c r="R98" i="27"/>
  <c r="Q98" i="27"/>
  <c r="P98" i="27"/>
  <c r="O98" i="27"/>
  <c r="N98" i="27"/>
  <c r="M98" i="27"/>
  <c r="L98" i="27"/>
  <c r="K98" i="27"/>
  <c r="J98" i="27"/>
  <c r="I98" i="27"/>
  <c r="H98" i="27"/>
  <c r="G98" i="27"/>
  <c r="F98" i="27"/>
  <c r="E98" i="27"/>
  <c r="D98" i="27"/>
  <c r="AJ97" i="27"/>
  <c r="AQ97" i="27" s="1"/>
  <c r="AR32" i="27" s="1"/>
  <c r="AI97" i="27"/>
  <c r="AH97" i="27"/>
  <c r="AG97" i="27"/>
  <c r="AF97" i="27"/>
  <c r="AE97" i="27"/>
  <c r="AD97" i="27"/>
  <c r="AC97" i="27"/>
  <c r="AB97" i="27"/>
  <c r="AA97" i="27"/>
  <c r="Z97" i="27"/>
  <c r="Y97" i="27"/>
  <c r="X97" i="27"/>
  <c r="W97" i="27"/>
  <c r="V97" i="27"/>
  <c r="U97" i="27"/>
  <c r="T97" i="27"/>
  <c r="S97" i="27"/>
  <c r="R97" i="27"/>
  <c r="Q97" i="27"/>
  <c r="P97" i="27"/>
  <c r="O97" i="27"/>
  <c r="N97" i="27"/>
  <c r="M97" i="27"/>
  <c r="L97" i="27"/>
  <c r="K97" i="27"/>
  <c r="J97" i="27"/>
  <c r="I97" i="27"/>
  <c r="H97" i="27"/>
  <c r="G97" i="27"/>
  <c r="F97" i="27"/>
  <c r="E97" i="27"/>
  <c r="D97" i="27"/>
  <c r="AJ96" i="27"/>
  <c r="AQ96" i="27" s="1"/>
  <c r="AI96" i="27"/>
  <c r="AH96" i="27"/>
  <c r="AG96" i="27"/>
  <c r="AF96" i="27"/>
  <c r="AE96" i="27"/>
  <c r="AD96" i="27"/>
  <c r="AC96" i="27"/>
  <c r="AL96" i="27" s="1"/>
  <c r="AB96" i="27"/>
  <c r="AA96" i="27"/>
  <c r="Z96" i="27"/>
  <c r="Y96" i="27"/>
  <c r="X96" i="27"/>
  <c r="W96" i="27"/>
  <c r="V96" i="27"/>
  <c r="U96" i="27"/>
  <c r="AM96" i="27" s="1"/>
  <c r="T96" i="27"/>
  <c r="S96" i="27"/>
  <c r="R96" i="27"/>
  <c r="Q96" i="27"/>
  <c r="P96" i="27"/>
  <c r="O96" i="27"/>
  <c r="N96" i="27"/>
  <c r="M96" i="27"/>
  <c r="AN96" i="27" s="1"/>
  <c r="L96" i="27"/>
  <c r="K96" i="27"/>
  <c r="J96" i="27"/>
  <c r="I96" i="27"/>
  <c r="H96" i="27"/>
  <c r="G96" i="27"/>
  <c r="F96" i="27"/>
  <c r="E96" i="27"/>
  <c r="D96" i="27"/>
  <c r="AJ95" i="27"/>
  <c r="AQ95" i="27" s="1"/>
  <c r="AI95" i="27"/>
  <c r="AH95" i="27"/>
  <c r="AG95" i="27"/>
  <c r="AF95" i="27"/>
  <c r="AE95" i="27"/>
  <c r="AD95" i="27"/>
  <c r="AC95" i="27"/>
  <c r="AB95" i="27"/>
  <c r="AA95" i="27"/>
  <c r="Z95" i="27"/>
  <c r="Y95" i="27"/>
  <c r="X95" i="27"/>
  <c r="W95" i="27"/>
  <c r="V95" i="27"/>
  <c r="U95" i="27"/>
  <c r="T95" i="27"/>
  <c r="S95" i="27"/>
  <c r="R95" i="27"/>
  <c r="Q95" i="27"/>
  <c r="P95" i="27"/>
  <c r="O95" i="27"/>
  <c r="N95" i="27"/>
  <c r="M95" i="27"/>
  <c r="L95" i="27"/>
  <c r="K95" i="27"/>
  <c r="J95" i="27"/>
  <c r="I95" i="27"/>
  <c r="H95" i="27"/>
  <c r="G95" i="27"/>
  <c r="F95" i="27"/>
  <c r="E95" i="27"/>
  <c r="D95" i="27"/>
  <c r="AJ94" i="27"/>
  <c r="AQ94" i="27" s="1"/>
  <c r="AI94" i="27"/>
  <c r="AH94" i="27"/>
  <c r="AG94" i="27"/>
  <c r="AF94" i="27"/>
  <c r="AE94" i="27"/>
  <c r="AD94" i="27"/>
  <c r="AC94" i="27"/>
  <c r="AB94" i="27"/>
  <c r="AA94" i="27"/>
  <c r="Z94" i="27"/>
  <c r="Y94" i="27"/>
  <c r="X94" i="27"/>
  <c r="W94" i="27"/>
  <c r="V94" i="27"/>
  <c r="U94" i="27"/>
  <c r="T94" i="27"/>
  <c r="S94" i="27"/>
  <c r="R94" i="27"/>
  <c r="Q94" i="27"/>
  <c r="P94" i="27"/>
  <c r="O94" i="27"/>
  <c r="N94" i="27"/>
  <c r="M94" i="27"/>
  <c r="L94" i="27"/>
  <c r="K94" i="27"/>
  <c r="J94" i="27"/>
  <c r="I94" i="27"/>
  <c r="H94" i="27"/>
  <c r="G94" i="27"/>
  <c r="F94" i="27"/>
  <c r="E94" i="27"/>
  <c r="D94" i="27"/>
  <c r="AJ93" i="27"/>
  <c r="AQ93" i="27" s="1"/>
  <c r="AI93" i="27"/>
  <c r="AH93" i="27"/>
  <c r="AG93" i="27"/>
  <c r="AF93" i="27"/>
  <c r="AE93" i="27"/>
  <c r="AD93" i="27"/>
  <c r="AC93" i="27"/>
  <c r="AB93" i="27"/>
  <c r="AA93" i="27"/>
  <c r="Z93" i="27"/>
  <c r="Y93" i="27"/>
  <c r="X93" i="27"/>
  <c r="W93" i="27"/>
  <c r="V93" i="27"/>
  <c r="U93" i="27"/>
  <c r="T93" i="27"/>
  <c r="S93" i="27"/>
  <c r="R93" i="27"/>
  <c r="Q93" i="27"/>
  <c r="P93" i="27"/>
  <c r="O93" i="27"/>
  <c r="N93" i="27"/>
  <c r="M93" i="27"/>
  <c r="L93" i="27"/>
  <c r="K93" i="27"/>
  <c r="J93" i="27"/>
  <c r="I93" i="27"/>
  <c r="H93" i="27"/>
  <c r="G93" i="27"/>
  <c r="F93" i="27"/>
  <c r="E93" i="27"/>
  <c r="D93" i="27"/>
  <c r="AJ92" i="27"/>
  <c r="AQ92" i="27" s="1"/>
  <c r="AI92" i="27"/>
  <c r="AH92" i="27"/>
  <c r="AG92" i="27"/>
  <c r="AF92" i="27"/>
  <c r="AE92" i="27"/>
  <c r="AD92" i="27"/>
  <c r="AC92" i="27"/>
  <c r="AB92" i="27"/>
  <c r="AA92" i="27"/>
  <c r="Z92" i="27"/>
  <c r="Y92" i="27"/>
  <c r="X92" i="27"/>
  <c r="W92" i="27"/>
  <c r="V92" i="27"/>
  <c r="U92" i="27"/>
  <c r="T92" i="27"/>
  <c r="S92" i="27"/>
  <c r="R92" i="27"/>
  <c r="Q92" i="27"/>
  <c r="P92" i="27"/>
  <c r="O92" i="27"/>
  <c r="N92" i="27"/>
  <c r="M92" i="27"/>
  <c r="L92" i="27"/>
  <c r="K92" i="27"/>
  <c r="J92" i="27"/>
  <c r="I92" i="27"/>
  <c r="H92" i="27"/>
  <c r="G92" i="27"/>
  <c r="F92" i="27"/>
  <c r="E92" i="27"/>
  <c r="D92" i="27"/>
  <c r="AJ91" i="27"/>
  <c r="AQ91" i="27" s="1"/>
  <c r="AR26" i="27" s="1"/>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AJ90" i="27"/>
  <c r="AQ90" i="27" s="1"/>
  <c r="AR25" i="27" s="1"/>
  <c r="AI90" i="27"/>
  <c r="AH90" i="27"/>
  <c r="AG90" i="27"/>
  <c r="AF90" i="27"/>
  <c r="AE90" i="27"/>
  <c r="AD90" i="27"/>
  <c r="AC90" i="27"/>
  <c r="AB90" i="27"/>
  <c r="AA90" i="27"/>
  <c r="Z90" i="27"/>
  <c r="Y90" i="27"/>
  <c r="X90" i="27"/>
  <c r="W90" i="27"/>
  <c r="V90" i="27"/>
  <c r="U90" i="27"/>
  <c r="T90" i="27"/>
  <c r="S90" i="27"/>
  <c r="R90" i="27"/>
  <c r="Q90" i="27"/>
  <c r="P90" i="27"/>
  <c r="O90" i="27"/>
  <c r="N90" i="27"/>
  <c r="M90" i="27"/>
  <c r="L90" i="27"/>
  <c r="K90" i="27"/>
  <c r="J90" i="27"/>
  <c r="I90" i="27"/>
  <c r="H90" i="27"/>
  <c r="G90" i="27"/>
  <c r="F90" i="27"/>
  <c r="E90" i="27"/>
  <c r="D90" i="27"/>
  <c r="AJ89" i="27"/>
  <c r="AQ89" i="27" s="1"/>
  <c r="AI89" i="27"/>
  <c r="AH89" i="27"/>
  <c r="AG89" i="27"/>
  <c r="AF89" i="27"/>
  <c r="AE89" i="27"/>
  <c r="AD89" i="27"/>
  <c r="AC89" i="27"/>
  <c r="AB89" i="27"/>
  <c r="AA89" i="27"/>
  <c r="Z89" i="27"/>
  <c r="Y89" i="27"/>
  <c r="X89" i="27"/>
  <c r="W89" i="27"/>
  <c r="V89" i="27"/>
  <c r="U89" i="27"/>
  <c r="T89" i="27"/>
  <c r="S89" i="27"/>
  <c r="R89" i="27"/>
  <c r="Q89" i="27"/>
  <c r="P89" i="27"/>
  <c r="O89" i="27"/>
  <c r="N89" i="27"/>
  <c r="M89" i="27"/>
  <c r="L89" i="27"/>
  <c r="K89" i="27"/>
  <c r="J89" i="27"/>
  <c r="I89" i="27"/>
  <c r="H89" i="27"/>
  <c r="G89" i="27"/>
  <c r="F89" i="27"/>
  <c r="E89" i="27"/>
  <c r="D89" i="27"/>
  <c r="AJ88" i="27"/>
  <c r="AQ88" i="27" s="1"/>
  <c r="AI88" i="27"/>
  <c r="AH88" i="27"/>
  <c r="AG88" i="27"/>
  <c r="AF88" i="27"/>
  <c r="AE88" i="27"/>
  <c r="AD88" i="27"/>
  <c r="AC88" i="27"/>
  <c r="AB88" i="27"/>
  <c r="AA88" i="27"/>
  <c r="Z88" i="27"/>
  <c r="Y88" i="27"/>
  <c r="X88" i="27"/>
  <c r="W88" i="27"/>
  <c r="V88" i="27"/>
  <c r="U88" i="27"/>
  <c r="T88" i="27"/>
  <c r="S88" i="27"/>
  <c r="R88" i="27"/>
  <c r="Q88" i="27"/>
  <c r="P88" i="27"/>
  <c r="O88" i="27"/>
  <c r="N88" i="27"/>
  <c r="M88" i="27"/>
  <c r="L88" i="27"/>
  <c r="K88" i="27"/>
  <c r="J88" i="27"/>
  <c r="I88" i="27"/>
  <c r="H88" i="27"/>
  <c r="G88" i="27"/>
  <c r="F88" i="27"/>
  <c r="E88" i="27"/>
  <c r="D88" i="27"/>
  <c r="AJ87" i="27"/>
  <c r="AQ87" i="27" s="1"/>
  <c r="AI87" i="27"/>
  <c r="AH87" i="27"/>
  <c r="AG87" i="27"/>
  <c r="AF87" i="27"/>
  <c r="AE87" i="27"/>
  <c r="AD87" i="27"/>
  <c r="AC87" i="27"/>
  <c r="AB87" i="27"/>
  <c r="AA87" i="27"/>
  <c r="Z87" i="27"/>
  <c r="Y87" i="27"/>
  <c r="X87" i="27"/>
  <c r="W87" i="27"/>
  <c r="V87" i="27"/>
  <c r="U87" i="27"/>
  <c r="T87" i="27"/>
  <c r="S87" i="27"/>
  <c r="R87" i="27"/>
  <c r="Q87" i="27"/>
  <c r="P87" i="27"/>
  <c r="O87" i="27"/>
  <c r="N87" i="27"/>
  <c r="M87" i="27"/>
  <c r="L87" i="27"/>
  <c r="K87" i="27"/>
  <c r="J87" i="27"/>
  <c r="I87" i="27"/>
  <c r="H87" i="27"/>
  <c r="G87" i="27"/>
  <c r="F87" i="27"/>
  <c r="E87" i="27"/>
  <c r="D87"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K86" i="27"/>
  <c r="J86" i="27"/>
  <c r="I86" i="27"/>
  <c r="H86" i="27"/>
  <c r="G86" i="27"/>
  <c r="F86" i="27"/>
  <c r="E86" i="27"/>
  <c r="D86" i="27"/>
  <c r="AJ85" i="27"/>
  <c r="AI85" i="27"/>
  <c r="AH85" i="27"/>
  <c r="AG85" i="27"/>
  <c r="AF85" i="27"/>
  <c r="AE85" i="27"/>
  <c r="AD85" i="27"/>
  <c r="AC85" i="27"/>
  <c r="AB85" i="27"/>
  <c r="AA85" i="27"/>
  <c r="Z85" i="27"/>
  <c r="Y85" i="27"/>
  <c r="X85" i="27"/>
  <c r="W85" i="27"/>
  <c r="V85" i="27"/>
  <c r="U85" i="27"/>
  <c r="T85" i="27"/>
  <c r="S85" i="27"/>
  <c r="R85" i="27"/>
  <c r="Q85" i="27"/>
  <c r="P85" i="27"/>
  <c r="O85" i="27"/>
  <c r="N85" i="27"/>
  <c r="M85" i="27"/>
  <c r="L85" i="27"/>
  <c r="K85" i="27"/>
  <c r="J85" i="27"/>
  <c r="I85" i="27"/>
  <c r="H85" i="27"/>
  <c r="G85" i="27"/>
  <c r="F85" i="27"/>
  <c r="E85" i="27"/>
  <c r="D85" i="27"/>
  <c r="AJ84" i="27"/>
  <c r="AI84" i="27"/>
  <c r="AH84" i="27"/>
  <c r="AG84" i="27"/>
  <c r="AF84" i="27"/>
  <c r="AE84" i="27"/>
  <c r="AD84" i="27"/>
  <c r="AC84" i="27"/>
  <c r="AB84" i="27"/>
  <c r="AA84" i="27"/>
  <c r="Z84" i="27"/>
  <c r="Y84" i="27"/>
  <c r="X84" i="27"/>
  <c r="W84" i="27"/>
  <c r="V84" i="27"/>
  <c r="U84" i="27"/>
  <c r="T84" i="27"/>
  <c r="S84" i="27"/>
  <c r="R84" i="27"/>
  <c r="Q84" i="27"/>
  <c r="P84" i="27"/>
  <c r="O84" i="27"/>
  <c r="N84" i="27"/>
  <c r="M84" i="27"/>
  <c r="L84" i="27"/>
  <c r="K84" i="27"/>
  <c r="J84" i="27"/>
  <c r="I84" i="27"/>
  <c r="H84" i="27"/>
  <c r="G84" i="27"/>
  <c r="F84" i="27"/>
  <c r="E84" i="27"/>
  <c r="D84"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AJ82" i="27"/>
  <c r="AI82" i="27"/>
  <c r="AH82" i="27"/>
  <c r="AG82" i="27"/>
  <c r="AF82" i="27"/>
  <c r="AE82" i="27"/>
  <c r="AD82" i="27"/>
  <c r="AC82" i="27"/>
  <c r="AB82" i="27"/>
  <c r="AA82" i="27"/>
  <c r="Z82" i="27"/>
  <c r="Y82" i="27"/>
  <c r="X82" i="27"/>
  <c r="W82" i="27"/>
  <c r="V82" i="27"/>
  <c r="U82" i="27"/>
  <c r="T82" i="27"/>
  <c r="S82" i="27"/>
  <c r="R82" i="27"/>
  <c r="Q82" i="27"/>
  <c r="P82" i="27"/>
  <c r="O82" i="27"/>
  <c r="N82" i="27"/>
  <c r="M82" i="27"/>
  <c r="L82" i="27"/>
  <c r="AN82" i="27" s="1"/>
  <c r="K82" i="27"/>
  <c r="J82" i="27"/>
  <c r="I82" i="27"/>
  <c r="H82" i="27"/>
  <c r="G82" i="27"/>
  <c r="F82" i="27"/>
  <c r="E82" i="27"/>
  <c r="D82" i="27"/>
  <c r="AJ81" i="27"/>
  <c r="AI81" i="27"/>
  <c r="AH81" i="27"/>
  <c r="AG81" i="27"/>
  <c r="AF81" i="27"/>
  <c r="AE81" i="27"/>
  <c r="AD81" i="27"/>
  <c r="AC81" i="27"/>
  <c r="AB81" i="27"/>
  <c r="AA81" i="27"/>
  <c r="Z81" i="27"/>
  <c r="Y81" i="27"/>
  <c r="X81" i="27"/>
  <c r="W81" i="27"/>
  <c r="V81" i="27"/>
  <c r="U81" i="27"/>
  <c r="T81" i="27"/>
  <c r="AM81" i="27" s="1"/>
  <c r="S81" i="27"/>
  <c r="R81" i="27"/>
  <c r="Q81" i="27"/>
  <c r="P81" i="27"/>
  <c r="O81" i="27"/>
  <c r="N81" i="27"/>
  <c r="M81" i="27"/>
  <c r="L81" i="27"/>
  <c r="K81" i="27"/>
  <c r="J81" i="27"/>
  <c r="I81" i="27"/>
  <c r="H81" i="27"/>
  <c r="G81" i="27"/>
  <c r="F81" i="27"/>
  <c r="E81" i="27"/>
  <c r="D81" i="27"/>
  <c r="AJ80" i="27"/>
  <c r="AI80" i="27"/>
  <c r="AH80" i="27"/>
  <c r="AG80" i="27"/>
  <c r="AF80" i="27"/>
  <c r="AE80" i="27"/>
  <c r="AD80" i="27"/>
  <c r="AC80" i="27"/>
  <c r="AL80" i="27" s="1"/>
  <c r="AB80" i="27"/>
  <c r="AA80" i="27"/>
  <c r="Z80" i="27"/>
  <c r="Y80" i="27"/>
  <c r="X80" i="27"/>
  <c r="W80" i="27"/>
  <c r="V80" i="27"/>
  <c r="U80" i="27"/>
  <c r="T80" i="27"/>
  <c r="S80" i="27"/>
  <c r="R80" i="27"/>
  <c r="Q80" i="27"/>
  <c r="P80" i="27"/>
  <c r="O80" i="27"/>
  <c r="N80" i="27"/>
  <c r="M80" i="27"/>
  <c r="L80" i="27"/>
  <c r="K80" i="27"/>
  <c r="J80" i="27"/>
  <c r="I80" i="27"/>
  <c r="H80" i="27"/>
  <c r="G80" i="27"/>
  <c r="F80" i="27"/>
  <c r="E80" i="27"/>
  <c r="AO80" i="27" s="1"/>
  <c r="D80" i="27"/>
  <c r="AJ79" i="27"/>
  <c r="AI79" i="27"/>
  <c r="AH79" i="27"/>
  <c r="AG79" i="27"/>
  <c r="AF79" i="27"/>
  <c r="AE79" i="27"/>
  <c r="AD79" i="27"/>
  <c r="AC79" i="27"/>
  <c r="AB79" i="27"/>
  <c r="AA79" i="27"/>
  <c r="Z79" i="27"/>
  <c r="Y79" i="27"/>
  <c r="X79" i="27"/>
  <c r="W79" i="27"/>
  <c r="V79" i="27"/>
  <c r="U79" i="27"/>
  <c r="T79" i="27"/>
  <c r="S79" i="27"/>
  <c r="R79" i="27"/>
  <c r="Q79" i="27"/>
  <c r="P79" i="27"/>
  <c r="O79" i="27"/>
  <c r="N79" i="27"/>
  <c r="M79" i="27"/>
  <c r="L79" i="27"/>
  <c r="AN79" i="27" s="1"/>
  <c r="K79" i="27"/>
  <c r="J79" i="27"/>
  <c r="I79" i="27"/>
  <c r="H79" i="27"/>
  <c r="G79" i="27"/>
  <c r="F79" i="27"/>
  <c r="E79" i="27"/>
  <c r="D79"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K76" i="27"/>
  <c r="J76" i="27"/>
  <c r="I76" i="27"/>
  <c r="H76" i="27"/>
  <c r="G76" i="27"/>
  <c r="F76" i="27"/>
  <c r="E76" i="27"/>
  <c r="D76" i="27"/>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K75" i="27"/>
  <c r="J75" i="27"/>
  <c r="I75" i="27"/>
  <c r="H75" i="27"/>
  <c r="G75" i="27"/>
  <c r="F75" i="27"/>
  <c r="E75" i="27"/>
  <c r="D75" i="27"/>
  <c r="AJ74" i="27"/>
  <c r="AI74" i="27"/>
  <c r="AH74" i="27"/>
  <c r="AG74" i="27"/>
  <c r="AF74" i="27"/>
  <c r="AE74" i="27"/>
  <c r="AD74" i="27"/>
  <c r="AC74" i="27"/>
  <c r="AB74" i="27"/>
  <c r="AA74" i="27"/>
  <c r="Z74" i="27"/>
  <c r="Y74" i="27"/>
  <c r="X74" i="27"/>
  <c r="W74" i="27"/>
  <c r="V74" i="27"/>
  <c r="U74" i="27"/>
  <c r="T74" i="27"/>
  <c r="S74" i="27"/>
  <c r="R74" i="27"/>
  <c r="Q74" i="27"/>
  <c r="P74" i="27"/>
  <c r="O74" i="27"/>
  <c r="N74" i="27"/>
  <c r="M74" i="27"/>
  <c r="L74" i="27"/>
  <c r="K74" i="27"/>
  <c r="J74" i="27"/>
  <c r="I74" i="27"/>
  <c r="H74" i="27"/>
  <c r="G74" i="27"/>
  <c r="F74" i="27"/>
  <c r="E74" i="27"/>
  <c r="D74" i="27"/>
  <c r="AJ73" i="27"/>
  <c r="AI73" i="27"/>
  <c r="AH73" i="27"/>
  <c r="AG73" i="27"/>
  <c r="AF73" i="27"/>
  <c r="AE73" i="27"/>
  <c r="AD73" i="27"/>
  <c r="AC73" i="27"/>
  <c r="AB73" i="27"/>
  <c r="AA73" i="27"/>
  <c r="Z73" i="27"/>
  <c r="Y73" i="27"/>
  <c r="X73" i="27"/>
  <c r="W73" i="27"/>
  <c r="V73" i="27"/>
  <c r="U73" i="27"/>
  <c r="T73" i="27"/>
  <c r="S73" i="27"/>
  <c r="R73" i="27"/>
  <c r="Q73" i="27"/>
  <c r="P73" i="27"/>
  <c r="O73" i="27"/>
  <c r="N73" i="27"/>
  <c r="M73" i="27"/>
  <c r="L73" i="27"/>
  <c r="K73" i="27"/>
  <c r="J73" i="27"/>
  <c r="I73" i="27"/>
  <c r="H73" i="27"/>
  <c r="G73" i="27"/>
  <c r="F73" i="27"/>
  <c r="E73" i="27"/>
  <c r="D73"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AO72" i="27" s="1"/>
  <c r="D72" i="27"/>
  <c r="AJ71" i="27"/>
  <c r="AI71" i="27"/>
  <c r="AH71" i="27"/>
  <c r="AG71" i="27"/>
  <c r="AF71" i="27"/>
  <c r="AE71" i="27"/>
  <c r="AD71" i="27"/>
  <c r="AC71" i="27"/>
  <c r="AB71" i="27"/>
  <c r="AA71" i="27"/>
  <c r="Z71" i="27"/>
  <c r="Y71" i="27"/>
  <c r="X71" i="27"/>
  <c r="W71" i="27"/>
  <c r="V71" i="27"/>
  <c r="U71" i="27"/>
  <c r="T71" i="27"/>
  <c r="S71" i="27"/>
  <c r="R71" i="27"/>
  <c r="Q71" i="27"/>
  <c r="P71" i="27"/>
  <c r="O71" i="27"/>
  <c r="N71" i="27"/>
  <c r="M71" i="27"/>
  <c r="L71" i="27"/>
  <c r="K71" i="27"/>
  <c r="J71" i="27"/>
  <c r="I71" i="27"/>
  <c r="H71" i="27"/>
  <c r="G71" i="27"/>
  <c r="F71" i="27"/>
  <c r="E71" i="27"/>
  <c r="D71" i="27"/>
  <c r="AT70" i="27"/>
  <c r="AS70" i="27"/>
  <c r="AR70" i="27"/>
  <c r="AT69" i="27"/>
  <c r="AS69" i="27"/>
  <c r="AR69" i="27"/>
  <c r="C69" i="27"/>
  <c r="C199" i="27" s="1"/>
  <c r="AT68" i="27"/>
  <c r="AS68" i="27"/>
  <c r="AR68" i="27"/>
  <c r="C68" i="27"/>
  <c r="AT67" i="27"/>
  <c r="AS67" i="27"/>
  <c r="C67" i="27"/>
  <c r="AT66" i="27"/>
  <c r="C66" i="27"/>
  <c r="AT65" i="27"/>
  <c r="AR65" i="27"/>
  <c r="C65" i="27"/>
  <c r="AT64" i="27"/>
  <c r="AR64" i="27"/>
  <c r="C64" i="27"/>
  <c r="AT63" i="27"/>
  <c r="AS63" i="27"/>
  <c r="AR63" i="27"/>
  <c r="C63" i="27"/>
  <c r="AT62" i="27"/>
  <c r="AR62" i="27"/>
  <c r="C62" i="27"/>
  <c r="AT61" i="27"/>
  <c r="AR61" i="27"/>
  <c r="C61" i="27"/>
  <c r="C191" i="27" s="1"/>
  <c r="AT60" i="27"/>
  <c r="AR60" i="27"/>
  <c r="C60" i="27"/>
  <c r="AT59" i="27"/>
  <c r="AS59" i="27"/>
  <c r="AR59" i="27"/>
  <c r="C59" i="27"/>
  <c r="AT58" i="27"/>
  <c r="AS58" i="27"/>
  <c r="C58" i="27"/>
  <c r="AT57" i="27"/>
  <c r="C57" i="27"/>
  <c r="AT56" i="27"/>
  <c r="AR56" i="27"/>
  <c r="C56" i="27"/>
  <c r="AT55" i="27"/>
  <c r="AS55" i="27"/>
  <c r="AR55" i="27"/>
  <c r="C55" i="27"/>
  <c r="AT54" i="27"/>
  <c r="AR54" i="27"/>
  <c r="C54" i="27"/>
  <c r="AT53" i="27"/>
  <c r="AR53" i="27"/>
  <c r="C53" i="27"/>
  <c r="C183" i="27" s="1"/>
  <c r="AT52" i="27"/>
  <c r="AS52" i="27"/>
  <c r="C52" i="27"/>
  <c r="AT51" i="27"/>
  <c r="AS51" i="27"/>
  <c r="C51" i="27"/>
  <c r="AT50" i="27"/>
  <c r="AS50" i="27"/>
  <c r="C50" i="27"/>
  <c r="AT49" i="27"/>
  <c r="AS49" i="27"/>
  <c r="C49" i="27"/>
  <c r="AT48" i="27"/>
  <c r="AS48" i="27"/>
  <c r="AR48" i="27"/>
  <c r="C48" i="27"/>
  <c r="AT47" i="27"/>
  <c r="AS47" i="27"/>
  <c r="AR47" i="27"/>
  <c r="C47" i="27"/>
  <c r="AT46" i="27"/>
  <c r="AR46" i="27"/>
  <c r="C46" i="27"/>
  <c r="AT45" i="27"/>
  <c r="AR45" i="27"/>
  <c r="C45" i="27"/>
  <c r="C175" i="27" s="1"/>
  <c r="AT44" i="27"/>
  <c r="AS44" i="27"/>
  <c r="C44" i="27"/>
  <c r="AT43" i="27"/>
  <c r="AS43" i="27"/>
  <c r="C43" i="27"/>
  <c r="AT42" i="27"/>
  <c r="C42" i="27"/>
  <c r="AT41" i="27"/>
  <c r="C41" i="27"/>
  <c r="AT40" i="27"/>
  <c r="AS40" i="27"/>
  <c r="AR40" i="27"/>
  <c r="C40" i="27"/>
  <c r="AT39" i="27"/>
  <c r="AS39" i="27"/>
  <c r="AR39" i="27"/>
  <c r="C39" i="27"/>
  <c r="AT38" i="27"/>
  <c r="C38" i="27"/>
  <c r="AT37" i="27"/>
  <c r="AR37" i="27"/>
  <c r="C37" i="27"/>
  <c r="C167" i="27" s="1"/>
  <c r="AT36" i="27"/>
  <c r="AS36" i="27"/>
  <c r="C36" i="27"/>
  <c r="AT35" i="27"/>
  <c r="AS35" i="27"/>
  <c r="C35" i="27"/>
  <c r="AT34" i="27"/>
  <c r="C34" i="27"/>
  <c r="AT33" i="27"/>
  <c r="C33" i="27"/>
  <c r="AT32" i="27"/>
  <c r="C32" i="27"/>
  <c r="AT31" i="27"/>
  <c r="AS31" i="27"/>
  <c r="AR31" i="27"/>
  <c r="C31" i="27"/>
  <c r="AT30" i="27"/>
  <c r="AS30" i="27"/>
  <c r="AR30" i="27"/>
  <c r="C30" i="27"/>
  <c r="C95" i="27" s="1"/>
  <c r="AT29" i="27"/>
  <c r="AS29" i="27"/>
  <c r="AR29" i="27"/>
  <c r="C29" i="27"/>
  <c r="C159" i="27" s="1"/>
  <c r="AT28" i="27"/>
  <c r="AS28" i="27"/>
  <c r="C28" i="27"/>
  <c r="AT27" i="27"/>
  <c r="AS27" i="27"/>
  <c r="C27" i="27"/>
  <c r="AT26" i="27"/>
  <c r="AS26" i="27"/>
  <c r="C26" i="27"/>
  <c r="AT25" i="27"/>
  <c r="AS25" i="27"/>
  <c r="C25" i="27"/>
  <c r="AT24" i="27"/>
  <c r="AS24" i="27"/>
  <c r="AR24" i="27"/>
  <c r="C24" i="27"/>
  <c r="AT23" i="27"/>
  <c r="AS23" i="27"/>
  <c r="AR23" i="27"/>
  <c r="C23" i="27"/>
  <c r="AT22" i="27"/>
  <c r="C22" i="27"/>
  <c r="AT21" i="27"/>
  <c r="C21" i="27"/>
  <c r="C151" i="27" s="1"/>
  <c r="C20" i="27"/>
  <c r="C150" i="27" s="1"/>
  <c r="AT19" i="27"/>
  <c r="C19" i="27"/>
  <c r="C149" i="27" s="1"/>
  <c r="AT18" i="27"/>
  <c r="C18" i="27"/>
  <c r="C148" i="27" s="1"/>
  <c r="C17" i="27"/>
  <c r="C147" i="27" s="1"/>
  <c r="C16" i="27"/>
  <c r="C15" i="27"/>
  <c r="C145" i="27" s="1"/>
  <c r="C14" i="27"/>
  <c r="C79" i="27" s="1"/>
  <c r="AW13" i="27"/>
  <c r="AL13" i="27"/>
  <c r="AT13" i="27" s="1"/>
  <c r="C13" i="27"/>
  <c r="C143" i="27" s="1"/>
  <c r="AL12" i="27"/>
  <c r="AT12" i="27" s="1"/>
  <c r="C12" i="27"/>
  <c r="AL11" i="27"/>
  <c r="AT11" i="27" s="1"/>
  <c r="C11" i="27"/>
  <c r="C141" i="27" s="1"/>
  <c r="AL10" i="27"/>
  <c r="C10" i="27"/>
  <c r="C140" i="27" s="1"/>
  <c r="AL9" i="27"/>
  <c r="AT9" i="27" s="1"/>
  <c r="C9" i="27"/>
  <c r="C139" i="27" s="1"/>
  <c r="AL8" i="27"/>
  <c r="C8" i="27"/>
  <c r="AW7" i="27"/>
  <c r="C7" i="27"/>
  <c r="C137" i="27" s="1"/>
  <c r="AW6" i="27"/>
  <c r="AL6" i="27"/>
  <c r="C6" i="27"/>
  <c r="AR52" i="27" l="1"/>
  <c r="AR51" i="27"/>
  <c r="AR67" i="27"/>
  <c r="AR66" i="27"/>
  <c r="AS57" i="27"/>
  <c r="AS56" i="27"/>
  <c r="AR33" i="27"/>
  <c r="AR34" i="27"/>
  <c r="AS65" i="27"/>
  <c r="AS66" i="27"/>
  <c r="AR42" i="27"/>
  <c r="AR41" i="27"/>
  <c r="AS33" i="27"/>
  <c r="AS34" i="27"/>
  <c r="AR27" i="27"/>
  <c r="AR28" i="27"/>
  <c r="AR50" i="27"/>
  <c r="AR49" i="27"/>
  <c r="AR35" i="27"/>
  <c r="AR36" i="27"/>
  <c r="AR57" i="27"/>
  <c r="AR58" i="27"/>
  <c r="AS42" i="27"/>
  <c r="AS41" i="27"/>
  <c r="AR44" i="27"/>
  <c r="AR43" i="27"/>
  <c r="AL195" i="27"/>
  <c r="AO76" i="27"/>
  <c r="AN76" i="27"/>
  <c r="AM76" i="27"/>
  <c r="AL76" i="27"/>
  <c r="AN85" i="27"/>
  <c r="AL85" i="27"/>
  <c r="C86" i="27"/>
  <c r="AN90" i="27"/>
  <c r="AO103" i="27"/>
  <c r="AN103" i="27"/>
  <c r="AM103" i="27"/>
  <c r="AL103" i="27"/>
  <c r="AM107" i="27"/>
  <c r="AO108" i="27"/>
  <c r="AN113" i="27"/>
  <c r="AM113" i="27"/>
  <c r="AL114" i="27"/>
  <c r="AO119" i="27"/>
  <c r="AN119" i="27"/>
  <c r="AM119" i="27"/>
  <c r="AL119" i="27"/>
  <c r="AO124" i="27"/>
  <c r="AN124" i="27"/>
  <c r="AM124" i="27"/>
  <c r="AL124" i="27"/>
  <c r="AM129" i="27"/>
  <c r="AO137" i="27"/>
  <c r="AN137" i="27"/>
  <c r="AM137" i="27"/>
  <c r="AQ137" i="27" s="1"/>
  <c r="AS7" i="27" s="1"/>
  <c r="AL137" i="27"/>
  <c r="AO156" i="27"/>
  <c r="AM156" i="27"/>
  <c r="AL156" i="27"/>
  <c r="AO161" i="27"/>
  <c r="AN161" i="27"/>
  <c r="AM161" i="27"/>
  <c r="AL161" i="27"/>
  <c r="AO175" i="27"/>
  <c r="AO180" i="27"/>
  <c r="AM180" i="27"/>
  <c r="AL180" i="27"/>
  <c r="AO197" i="27"/>
  <c r="AO71" i="27"/>
  <c r="AN71" i="27"/>
  <c r="AM71" i="27"/>
  <c r="AQ71" i="27" s="1"/>
  <c r="AR6" i="27" s="1"/>
  <c r="AL71" i="27"/>
  <c r="AM91" i="27"/>
  <c r="AO92" i="27"/>
  <c r="AN92" i="27"/>
  <c r="AM92" i="27"/>
  <c r="AL92" i="27"/>
  <c r="AM97" i="27"/>
  <c r="AO98" i="27"/>
  <c r="AM98" i="27"/>
  <c r="AL98" i="27"/>
  <c r="AN108" i="27"/>
  <c r="AM108" i="27"/>
  <c r="AL108" i="27"/>
  <c r="AN131" i="27"/>
  <c r="AM131" i="27"/>
  <c r="AL131" i="27"/>
  <c r="AO138" i="27"/>
  <c r="AN138" i="27"/>
  <c r="AM138" i="27"/>
  <c r="AO151" i="27"/>
  <c r="AN151" i="27"/>
  <c r="AM151" i="27"/>
  <c r="AO173" i="27"/>
  <c r="AN175" i="27"/>
  <c r="AM175" i="27"/>
  <c r="AL175" i="27"/>
  <c r="AO176" i="27"/>
  <c r="AL176" i="27"/>
  <c r="AO186" i="27"/>
  <c r="AN186" i="27"/>
  <c r="AM186" i="27"/>
  <c r="AL186" i="27"/>
  <c r="AL77" i="27"/>
  <c r="C78" i="27"/>
  <c r="AN87" i="27"/>
  <c r="AM87" i="27"/>
  <c r="AL87" i="27"/>
  <c r="AL104" i="27"/>
  <c r="AO107" i="27"/>
  <c r="AO109" i="27"/>
  <c r="AN109" i="27"/>
  <c r="AM109" i="27"/>
  <c r="AL109" i="27"/>
  <c r="AO114" i="27"/>
  <c r="AO120" i="27"/>
  <c r="AN120" i="27"/>
  <c r="AM120" i="27"/>
  <c r="AL120" i="27"/>
  <c r="AO123" i="27"/>
  <c r="AO125" i="27"/>
  <c r="AN125" i="27"/>
  <c r="AM125" i="27"/>
  <c r="AL125" i="27"/>
  <c r="AO139" i="27"/>
  <c r="AN139" i="27"/>
  <c r="AO141" i="27"/>
  <c r="AO145" i="27"/>
  <c r="AN145" i="27"/>
  <c r="AM145" i="27"/>
  <c r="AO152" i="27"/>
  <c r="AN152" i="27"/>
  <c r="AM152" i="27"/>
  <c r="AL152" i="27"/>
  <c r="AN157" i="27"/>
  <c r="AM157" i="27"/>
  <c r="AL157" i="27"/>
  <c r="AO162" i="27"/>
  <c r="AL162" i="27"/>
  <c r="AO177" i="27"/>
  <c r="AN177" i="27"/>
  <c r="AM177" i="27"/>
  <c r="AL177" i="27"/>
  <c r="AL187" i="27"/>
  <c r="AO191" i="27"/>
  <c r="AO196" i="27"/>
  <c r="AM196" i="27"/>
  <c r="AL196" i="27"/>
  <c r="AN74" i="27"/>
  <c r="AN78" i="27"/>
  <c r="C83" i="27"/>
  <c r="AO83" i="27"/>
  <c r="AO91" i="27"/>
  <c r="AO93" i="27"/>
  <c r="AN93" i="27"/>
  <c r="AM93" i="27"/>
  <c r="AL93" i="27"/>
  <c r="AN98" i="27"/>
  <c r="AO106" i="27"/>
  <c r="AO110" i="27"/>
  <c r="AN110" i="27"/>
  <c r="AM110" i="27"/>
  <c r="AL110" i="27"/>
  <c r="AO122" i="27"/>
  <c r="AM122" i="27"/>
  <c r="AL122" i="27"/>
  <c r="AO126" i="27"/>
  <c r="AN126" i="27"/>
  <c r="AM126" i="27"/>
  <c r="AL126" i="27"/>
  <c r="AO132" i="27"/>
  <c r="AN132" i="27"/>
  <c r="AM132" i="27"/>
  <c r="AL132" i="27"/>
  <c r="AO149" i="27"/>
  <c r="AO167" i="27"/>
  <c r="AN167" i="27"/>
  <c r="AO172" i="27"/>
  <c r="AM172" i="27"/>
  <c r="AL172" i="27"/>
  <c r="AO189" i="27"/>
  <c r="AN191" i="27"/>
  <c r="AM191" i="27"/>
  <c r="AL191" i="27"/>
  <c r="AL192" i="27"/>
  <c r="AO79" i="27"/>
  <c r="AM79" i="27"/>
  <c r="AM88" i="27"/>
  <c r="AL88" i="27"/>
  <c r="AO94" i="27"/>
  <c r="AN94" i="27"/>
  <c r="AM94" i="27"/>
  <c r="AL94" i="27"/>
  <c r="AM99" i="27"/>
  <c r="AO100" i="27"/>
  <c r="AM100" i="27"/>
  <c r="AL100" i="27"/>
  <c r="AM105" i="27"/>
  <c r="AM106" i="27"/>
  <c r="AL106" i="27"/>
  <c r="AO111" i="27"/>
  <c r="AN111" i="27"/>
  <c r="AM111" i="27"/>
  <c r="AL111" i="27"/>
  <c r="AM115" i="27"/>
  <c r="AO116" i="27"/>
  <c r="AN116" i="27"/>
  <c r="AM116" i="27"/>
  <c r="AL116" i="27"/>
  <c r="AM121" i="27"/>
  <c r="AO127" i="27"/>
  <c r="AN127" i="27"/>
  <c r="AM127" i="27"/>
  <c r="AL127" i="27"/>
  <c r="AO147" i="27"/>
  <c r="AN147" i="27"/>
  <c r="AO153" i="27"/>
  <c r="AN153" i="27"/>
  <c r="AM153" i="27"/>
  <c r="AL153" i="27"/>
  <c r="AO165" i="27"/>
  <c r="AM167" i="27"/>
  <c r="AL167" i="27"/>
  <c r="AO168" i="27"/>
  <c r="AL168" i="27"/>
  <c r="AO178" i="27"/>
  <c r="AN178" i="27"/>
  <c r="AM178" i="27"/>
  <c r="AL178" i="27"/>
  <c r="AO187" i="27"/>
  <c r="AN187" i="27"/>
  <c r="AO193" i="27"/>
  <c r="AN193" i="27"/>
  <c r="AM193" i="27"/>
  <c r="AL193" i="27"/>
  <c r="AO78" i="27"/>
  <c r="AM78" i="27"/>
  <c r="C84" i="27"/>
  <c r="AM90" i="27"/>
  <c r="AO95" i="27"/>
  <c r="AN95" i="27"/>
  <c r="AM95" i="27"/>
  <c r="AL95" i="27"/>
  <c r="AO131" i="27"/>
  <c r="AO148" i="27"/>
  <c r="AM148" i="27"/>
  <c r="AL148" i="27"/>
  <c r="AO154" i="27"/>
  <c r="AN154" i="27"/>
  <c r="AM154" i="27"/>
  <c r="AO169" i="27"/>
  <c r="AN169" i="27"/>
  <c r="AM169" i="27"/>
  <c r="AL169" i="27"/>
  <c r="AL179" i="27"/>
  <c r="AO183" i="27"/>
  <c r="AN183" i="27"/>
  <c r="AO188" i="27"/>
  <c r="AM188" i="27"/>
  <c r="AL188" i="27"/>
  <c r="AO192" i="27"/>
  <c r="AN192" i="27"/>
  <c r="AM192" i="27"/>
  <c r="AM73" i="27"/>
  <c r="C75" i="27"/>
  <c r="AO75" i="27"/>
  <c r="AO84" i="27"/>
  <c r="AN84" i="27"/>
  <c r="AM84" i="27"/>
  <c r="AL84" i="27"/>
  <c r="AM89" i="27"/>
  <c r="AO99" i="27"/>
  <c r="AO101" i="27"/>
  <c r="AN101" i="27"/>
  <c r="AM101" i="27"/>
  <c r="AL101" i="27"/>
  <c r="AN112" i="27"/>
  <c r="AM112" i="27"/>
  <c r="AL112" i="27"/>
  <c r="AO115" i="27"/>
  <c r="AO117" i="27"/>
  <c r="AN117" i="27"/>
  <c r="AM117" i="27"/>
  <c r="AL117" i="27"/>
  <c r="AL128" i="27"/>
  <c r="AM147" i="27"/>
  <c r="AL154" i="27"/>
  <c r="AO157" i="27"/>
  <c r="AL159" i="27"/>
  <c r="AO164" i="27"/>
  <c r="AM164" i="27"/>
  <c r="AL164" i="27"/>
  <c r="AO181" i="27"/>
  <c r="AM183" i="27"/>
  <c r="AL183" i="27"/>
  <c r="AO184" i="27"/>
  <c r="AL184" i="27"/>
  <c r="AO194" i="27"/>
  <c r="AN194" i="27"/>
  <c r="AM194" i="27"/>
  <c r="AL194" i="27"/>
  <c r="AO199" i="27"/>
  <c r="AN199" i="27"/>
  <c r="AM199" i="27"/>
  <c r="AL199" i="27"/>
  <c r="AL151" i="27"/>
  <c r="AQ151" i="27" s="1"/>
  <c r="AL138" i="27"/>
  <c r="AL139" i="27"/>
  <c r="AL145" i="27"/>
  <c r="AL72" i="27"/>
  <c r="AL73" i="27"/>
  <c r="AL146" i="27"/>
  <c r="AL147" i="27"/>
  <c r="AQ84" i="27"/>
  <c r="C71" i="27"/>
  <c r="C136" i="27"/>
  <c r="AT6" i="27"/>
  <c r="AS46" i="27"/>
  <c r="AS45" i="27"/>
  <c r="C142" i="27"/>
  <c r="AQ142" i="27" s="1"/>
  <c r="AS12" i="27" s="1"/>
  <c r="C77" i="27"/>
  <c r="C153" i="27"/>
  <c r="C88" i="27"/>
  <c r="C169" i="27"/>
  <c r="C104" i="27"/>
  <c r="C177" i="27"/>
  <c r="C112" i="27"/>
  <c r="C185" i="27"/>
  <c r="C120" i="27"/>
  <c r="C193" i="27"/>
  <c r="C128" i="27"/>
  <c r="AO73" i="27"/>
  <c r="AN73" i="27"/>
  <c r="AO77" i="27"/>
  <c r="AM77" i="27"/>
  <c r="AN80" i="27"/>
  <c r="AQ80" i="27" s="1"/>
  <c r="AM80" i="27"/>
  <c r="AN83" i="27"/>
  <c r="C138" i="27"/>
  <c r="AQ138" i="27" s="1"/>
  <c r="AS8" i="27" s="1"/>
  <c r="C73" i="27"/>
  <c r="AT8" i="27"/>
  <c r="C161" i="27"/>
  <c r="C96" i="27"/>
  <c r="AO74" i="27"/>
  <c r="AM74" i="27"/>
  <c r="AL74" i="27"/>
  <c r="AN77" i="27"/>
  <c r="AM83" i="27"/>
  <c r="AL83" i="27"/>
  <c r="AL86" i="27"/>
  <c r="AS62" i="27"/>
  <c r="AS61" i="27"/>
  <c r="B6" i="27"/>
  <c r="AT10" i="27"/>
  <c r="C146" i="27"/>
  <c r="AT16" i="27"/>
  <c r="C81" i="27"/>
  <c r="AL81" i="27"/>
  <c r="AQ147" i="27"/>
  <c r="AS38" i="27"/>
  <c r="AS37" i="27"/>
  <c r="C87" i="27"/>
  <c r="C152" i="27"/>
  <c r="AQ78" i="27"/>
  <c r="AR13" i="27" s="1"/>
  <c r="AN72" i="27"/>
  <c r="AM72" i="27"/>
  <c r="AN75" i="27"/>
  <c r="AL78" i="27"/>
  <c r="AO81" i="27"/>
  <c r="AN81" i="27"/>
  <c r="C160" i="27"/>
  <c r="AS54" i="27"/>
  <c r="AS53" i="27"/>
  <c r="C103" i="27"/>
  <c r="C168" i="27"/>
  <c r="C111" i="27"/>
  <c r="C176" i="27"/>
  <c r="C119" i="27"/>
  <c r="C184" i="27"/>
  <c r="C127" i="27"/>
  <c r="C192" i="27"/>
  <c r="AM75" i="27"/>
  <c r="AL75" i="27"/>
  <c r="AQ75" i="27" s="1"/>
  <c r="AR10" i="27" s="1"/>
  <c r="AL79" i="27"/>
  <c r="AQ79" i="27" s="1"/>
  <c r="AO82" i="27"/>
  <c r="AM82" i="27"/>
  <c r="AL82" i="27"/>
  <c r="AO85" i="27"/>
  <c r="AM85" i="27"/>
  <c r="AQ85" i="27"/>
  <c r="AR20" i="27" s="1"/>
  <c r="AT14" i="27"/>
  <c r="C158" i="27"/>
  <c r="C93" i="27"/>
  <c r="C166" i="27"/>
  <c r="C101" i="27"/>
  <c r="C174" i="27"/>
  <c r="C109" i="27"/>
  <c r="C182" i="27"/>
  <c r="C117" i="27"/>
  <c r="C190" i="27"/>
  <c r="C125" i="27"/>
  <c r="C198" i="27"/>
  <c r="C133" i="27"/>
  <c r="C85" i="27"/>
  <c r="AO86" i="27"/>
  <c r="AN86" i="27"/>
  <c r="AM86" i="27"/>
  <c r="AO89" i="27"/>
  <c r="AN89" i="27"/>
  <c r="AL89" i="27"/>
  <c r="AO97" i="27"/>
  <c r="AN97" i="27"/>
  <c r="AL97" i="27"/>
  <c r="AO105" i="27"/>
  <c r="AN105" i="27"/>
  <c r="AL105" i="27"/>
  <c r="AO113" i="27"/>
  <c r="AL113" i="27"/>
  <c r="AO121" i="27"/>
  <c r="AN121" i="27"/>
  <c r="AL121" i="27"/>
  <c r="AO129" i="27"/>
  <c r="AN129" i="27"/>
  <c r="AL129" i="27"/>
  <c r="AO160" i="27"/>
  <c r="AN160" i="27"/>
  <c r="AL160" i="27"/>
  <c r="C155" i="27"/>
  <c r="C90" i="27"/>
  <c r="C163" i="27"/>
  <c r="C98" i="27"/>
  <c r="C171" i="27"/>
  <c r="C106" i="27"/>
  <c r="C179" i="27"/>
  <c r="C114" i="27"/>
  <c r="C187" i="27"/>
  <c r="C122" i="27"/>
  <c r="C195" i="27"/>
  <c r="C130" i="27"/>
  <c r="C76" i="27"/>
  <c r="AQ76" i="27" s="1"/>
  <c r="AR11" i="27" s="1"/>
  <c r="AO133" i="27"/>
  <c r="AN133" i="27"/>
  <c r="AM133" i="27"/>
  <c r="AL133" i="27"/>
  <c r="AQ139" i="27"/>
  <c r="AS9" i="27" s="1"/>
  <c r="AO143" i="27"/>
  <c r="AN143" i="27"/>
  <c r="AM143" i="27"/>
  <c r="AL143" i="27"/>
  <c r="AQ148" i="27"/>
  <c r="C134" i="27"/>
  <c r="C144" i="27"/>
  <c r="AM160" i="27"/>
  <c r="C157" i="27"/>
  <c r="C92" i="27"/>
  <c r="C165" i="27"/>
  <c r="C100" i="27"/>
  <c r="C173" i="27"/>
  <c r="C108" i="27"/>
  <c r="C181" i="27"/>
  <c r="C116" i="27"/>
  <c r="C189" i="27"/>
  <c r="C124" i="27"/>
  <c r="C197" i="27"/>
  <c r="C132" i="27"/>
  <c r="C74" i="27"/>
  <c r="C82" i="27"/>
  <c r="AO90" i="27"/>
  <c r="AL90" i="27"/>
  <c r="C94" i="27"/>
  <c r="AN100" i="27"/>
  <c r="C102" i="27"/>
  <c r="C110" i="27"/>
  <c r="C118" i="27"/>
  <c r="C126" i="27"/>
  <c r="AO134" i="27"/>
  <c r="AN134" i="27"/>
  <c r="AM134" i="27"/>
  <c r="AL134" i="27"/>
  <c r="AO140" i="27"/>
  <c r="AQ140" i="27" s="1"/>
  <c r="AS10" i="27" s="1"/>
  <c r="AM140" i="27"/>
  <c r="AL140" i="27"/>
  <c r="AO144" i="27"/>
  <c r="AN144" i="27"/>
  <c r="AM144" i="27"/>
  <c r="AL144" i="27"/>
  <c r="AN149" i="27"/>
  <c r="AM149" i="27"/>
  <c r="AL149" i="27"/>
  <c r="AQ149" i="27" s="1"/>
  <c r="AS19" i="27" s="1"/>
  <c r="AN162" i="27"/>
  <c r="AM162" i="27"/>
  <c r="AN165" i="27"/>
  <c r="AM165" i="27"/>
  <c r="AL165" i="27"/>
  <c r="AN168" i="27"/>
  <c r="AM168" i="27"/>
  <c r="AN170" i="27"/>
  <c r="AM170" i="27"/>
  <c r="AN173" i="27"/>
  <c r="AM173" i="27"/>
  <c r="AL173" i="27"/>
  <c r="AN176" i="27"/>
  <c r="AM176" i="27"/>
  <c r="AN181" i="27"/>
  <c r="AM181" i="27"/>
  <c r="AL181" i="27"/>
  <c r="AN184" i="27"/>
  <c r="AM184" i="27"/>
  <c r="AN189" i="27"/>
  <c r="AM189" i="27"/>
  <c r="AL189" i="27"/>
  <c r="AN197" i="27"/>
  <c r="AM197" i="27"/>
  <c r="AL197" i="27"/>
  <c r="C162" i="27"/>
  <c r="C97" i="27"/>
  <c r="AO87" i="27"/>
  <c r="AQ145" i="27"/>
  <c r="AO158" i="27"/>
  <c r="AN158" i="27"/>
  <c r="AM158" i="27"/>
  <c r="AL158" i="27"/>
  <c r="C154" i="27"/>
  <c r="C89" i="27"/>
  <c r="C170" i="27"/>
  <c r="C105" i="27"/>
  <c r="C72" i="27"/>
  <c r="C80" i="27"/>
  <c r="AN115" i="27"/>
  <c r="AL115" i="27"/>
  <c r="AN123" i="27"/>
  <c r="AO136" i="27"/>
  <c r="AN136" i="27"/>
  <c r="AM136" i="27"/>
  <c r="AL136" i="27"/>
  <c r="AN141" i="27"/>
  <c r="AM141" i="27"/>
  <c r="AL141" i="27"/>
  <c r="AO146" i="27"/>
  <c r="AN146" i="27"/>
  <c r="AM146" i="27"/>
  <c r="AO150" i="27"/>
  <c r="AN150" i="27"/>
  <c r="AM150" i="27"/>
  <c r="AL150" i="27"/>
  <c r="AO166" i="27"/>
  <c r="AN166" i="27"/>
  <c r="AM166" i="27"/>
  <c r="AL166" i="27"/>
  <c r="AO174" i="27"/>
  <c r="AN174" i="27"/>
  <c r="AM174" i="27"/>
  <c r="AL174" i="27"/>
  <c r="AO182" i="27"/>
  <c r="AN182" i="27"/>
  <c r="AM182" i="27"/>
  <c r="AL182" i="27"/>
  <c r="AO190" i="27"/>
  <c r="AN190" i="27"/>
  <c r="AM190" i="27"/>
  <c r="AL190" i="27"/>
  <c r="AO198" i="27"/>
  <c r="AN198" i="27"/>
  <c r="AM198" i="27"/>
  <c r="AL198" i="27"/>
  <c r="C178" i="27"/>
  <c r="C113" i="27"/>
  <c r="C186" i="27"/>
  <c r="C121" i="27"/>
  <c r="C194" i="27"/>
  <c r="C129" i="27"/>
  <c r="C156" i="27"/>
  <c r="C91" i="27"/>
  <c r="C164" i="27"/>
  <c r="C99" i="27"/>
  <c r="C172" i="27"/>
  <c r="C107" i="27"/>
  <c r="C180" i="27"/>
  <c r="C115" i="27"/>
  <c r="C188" i="27"/>
  <c r="C123" i="27"/>
  <c r="C196" i="27"/>
  <c r="C131" i="27"/>
  <c r="AO88" i="27"/>
  <c r="AN88" i="27"/>
  <c r="AN91" i="27"/>
  <c r="AL91" i="27"/>
  <c r="AO96" i="27"/>
  <c r="AN99" i="27"/>
  <c r="AL99" i="27"/>
  <c r="AO104" i="27"/>
  <c r="AN104" i="27"/>
  <c r="AM104" i="27"/>
  <c r="AN107" i="27"/>
  <c r="AL107" i="27"/>
  <c r="AO112" i="27"/>
  <c r="AM123" i="27"/>
  <c r="AL123" i="27"/>
  <c r="AO128" i="27"/>
  <c r="AN128" i="27"/>
  <c r="AM128" i="27"/>
  <c r="AO155" i="27"/>
  <c r="AN155" i="27"/>
  <c r="AL155" i="27"/>
  <c r="AO159" i="27"/>
  <c r="AN159" i="27"/>
  <c r="AM159" i="27"/>
  <c r="AO163" i="27"/>
  <c r="AN163" i="27"/>
  <c r="AL163" i="27"/>
  <c r="AO171" i="27"/>
  <c r="AN171" i="27"/>
  <c r="AL171" i="27"/>
  <c r="AQ74" i="27" l="1"/>
  <c r="AR9" i="27" s="1"/>
  <c r="AQ77" i="27"/>
  <c r="AR12" i="27" s="1"/>
  <c r="AR14" i="27"/>
  <c r="AR15" i="27"/>
  <c r="AS18" i="27"/>
  <c r="AQ146" i="27"/>
  <c r="AS16" i="27" s="1"/>
  <c r="AQ86" i="27"/>
  <c r="AR21" i="27" s="1"/>
  <c r="AQ144" i="27"/>
  <c r="AS15" i="27" s="1"/>
  <c r="AQ82" i="27"/>
  <c r="AQ143" i="27"/>
  <c r="AS13" i="27" s="1"/>
  <c r="AQ136" i="27"/>
  <c r="AS6" i="27" s="1"/>
  <c r="AQ141" i="27"/>
  <c r="AS11" i="27" s="1"/>
  <c r="AQ83" i="27"/>
  <c r="AQ72" i="27"/>
  <c r="AR7" i="27" s="1"/>
  <c r="AQ81" i="27"/>
  <c r="AR16" i="27" s="1"/>
  <c r="AQ150" i="27"/>
  <c r="AS20" i="27" s="1"/>
  <c r="AR22" i="27"/>
  <c r="B136" i="27"/>
  <c r="B71" i="27"/>
  <c r="AS22" i="27"/>
  <c r="AQ73" i="27"/>
  <c r="AR8" i="27" s="1"/>
  <c r="AW13" i="22"/>
  <c r="AW7" i="22"/>
  <c r="AW6" i="22"/>
  <c r="AS21" i="27" l="1"/>
  <c r="AR18" i="27"/>
  <c r="AS17" i="27"/>
  <c r="AR19" i="27"/>
  <c r="AR17" i="27"/>
  <c r="AS14" i="27"/>
  <c r="AJ199" i="26"/>
  <c r="AQ199" i="26" s="1"/>
  <c r="AI199" i="26"/>
  <c r="AH199" i="26"/>
  <c r="AG199" i="26"/>
  <c r="AF199" i="26"/>
  <c r="AE199" i="26"/>
  <c r="AD199" i="26"/>
  <c r="AC199" i="26"/>
  <c r="AB199" i="26"/>
  <c r="AA199" i="26"/>
  <c r="Z199" i="26"/>
  <c r="Y199" i="26"/>
  <c r="X199" i="26"/>
  <c r="W199" i="26"/>
  <c r="V199" i="26"/>
  <c r="U199" i="26"/>
  <c r="T199" i="26"/>
  <c r="AM199" i="26" s="1"/>
  <c r="S199" i="26"/>
  <c r="R199" i="26"/>
  <c r="Q199" i="26"/>
  <c r="P199" i="26"/>
  <c r="O199" i="26"/>
  <c r="N199" i="26"/>
  <c r="M199" i="26"/>
  <c r="L199" i="26"/>
  <c r="AN199" i="26" s="1"/>
  <c r="K199" i="26"/>
  <c r="J199" i="26"/>
  <c r="I199" i="26"/>
  <c r="H199" i="26"/>
  <c r="G199" i="26"/>
  <c r="F199" i="26"/>
  <c r="E199" i="26"/>
  <c r="D199" i="26"/>
  <c r="AJ198" i="26"/>
  <c r="AQ198" i="26" s="1"/>
  <c r="AI198" i="26"/>
  <c r="AH198" i="26"/>
  <c r="AG198" i="26"/>
  <c r="AF198" i="26"/>
  <c r="AE198" i="26"/>
  <c r="AD198" i="26"/>
  <c r="AC198" i="26"/>
  <c r="AB198" i="26"/>
  <c r="AA198" i="26"/>
  <c r="Z198" i="26"/>
  <c r="Y198" i="26"/>
  <c r="X198" i="26"/>
  <c r="W198" i="26"/>
  <c r="V198" i="26"/>
  <c r="U198" i="26"/>
  <c r="AM198" i="26" s="1"/>
  <c r="T198" i="26"/>
  <c r="S198" i="26"/>
  <c r="R198" i="26"/>
  <c r="Q198" i="26"/>
  <c r="P198" i="26"/>
  <c r="O198" i="26"/>
  <c r="N198" i="26"/>
  <c r="M198" i="26"/>
  <c r="L198" i="26"/>
  <c r="K198" i="26"/>
  <c r="J198" i="26"/>
  <c r="I198" i="26"/>
  <c r="H198" i="26"/>
  <c r="G198" i="26"/>
  <c r="F198" i="26"/>
  <c r="E198" i="26"/>
  <c r="D198" i="26"/>
  <c r="AJ197" i="26"/>
  <c r="AQ197" i="26" s="1"/>
  <c r="AI197" i="26"/>
  <c r="AH197" i="26"/>
  <c r="AG197" i="26"/>
  <c r="AF197" i="26"/>
  <c r="AE197" i="26"/>
  <c r="AD197" i="26"/>
  <c r="AC197" i="26"/>
  <c r="AB197" i="26"/>
  <c r="AL197" i="26" s="1"/>
  <c r="AA197" i="26"/>
  <c r="Z197" i="26"/>
  <c r="Y197" i="26"/>
  <c r="X197" i="26"/>
  <c r="W197" i="26"/>
  <c r="V197" i="26"/>
  <c r="U197" i="26"/>
  <c r="T197" i="26"/>
  <c r="S197" i="26"/>
  <c r="R197" i="26"/>
  <c r="Q197" i="26"/>
  <c r="P197" i="26"/>
  <c r="O197" i="26"/>
  <c r="N197" i="26"/>
  <c r="M197" i="26"/>
  <c r="L197" i="26"/>
  <c r="K197" i="26"/>
  <c r="J197" i="26"/>
  <c r="I197" i="26"/>
  <c r="H197" i="26"/>
  <c r="G197" i="26"/>
  <c r="F197" i="26"/>
  <c r="E197" i="26"/>
  <c r="D197" i="26"/>
  <c r="AJ196" i="26"/>
  <c r="AQ196" i="26" s="1"/>
  <c r="AI196" i="26"/>
  <c r="AH196" i="26"/>
  <c r="AG196" i="26"/>
  <c r="AF196" i="26"/>
  <c r="AE196" i="26"/>
  <c r="AD196" i="26"/>
  <c r="AC196" i="26"/>
  <c r="AB196" i="26"/>
  <c r="AA196" i="26"/>
  <c r="Z196" i="26"/>
  <c r="Y196" i="26"/>
  <c r="X196" i="26"/>
  <c r="W196" i="26"/>
  <c r="V196" i="26"/>
  <c r="U196" i="26"/>
  <c r="T196" i="26"/>
  <c r="S196" i="26"/>
  <c r="R196" i="26"/>
  <c r="Q196" i="26"/>
  <c r="P196" i="26"/>
  <c r="O196" i="26"/>
  <c r="N196" i="26"/>
  <c r="M196" i="26"/>
  <c r="L196" i="26"/>
  <c r="K196" i="26"/>
  <c r="J196" i="26"/>
  <c r="I196" i="26"/>
  <c r="H196" i="26"/>
  <c r="G196" i="26"/>
  <c r="F196" i="26"/>
  <c r="E196" i="26"/>
  <c r="D196" i="26"/>
  <c r="AJ195" i="26"/>
  <c r="AQ195" i="26" s="1"/>
  <c r="AI195" i="26"/>
  <c r="AH195" i="26"/>
  <c r="AG195" i="26"/>
  <c r="AF195" i="26"/>
  <c r="AE195" i="26"/>
  <c r="AD195" i="26"/>
  <c r="AC195" i="26"/>
  <c r="AB195" i="26"/>
  <c r="AA195" i="26"/>
  <c r="Z195" i="26"/>
  <c r="Y195" i="26"/>
  <c r="X195" i="26"/>
  <c r="W195" i="26"/>
  <c r="V195" i="26"/>
  <c r="U195" i="26"/>
  <c r="T195" i="26"/>
  <c r="S195" i="26"/>
  <c r="R195" i="26"/>
  <c r="Q195" i="26"/>
  <c r="P195" i="26"/>
  <c r="O195" i="26"/>
  <c r="N195" i="26"/>
  <c r="M195" i="26"/>
  <c r="L195" i="26"/>
  <c r="K195" i="26"/>
  <c r="J195" i="26"/>
  <c r="I195" i="26"/>
  <c r="H195" i="26"/>
  <c r="G195" i="26"/>
  <c r="F195" i="26"/>
  <c r="E195" i="26"/>
  <c r="D195" i="26"/>
  <c r="AJ194" i="26"/>
  <c r="AQ194" i="26" s="1"/>
  <c r="AI194" i="26"/>
  <c r="AH194" i="26"/>
  <c r="AG194" i="26"/>
  <c r="AF194" i="26"/>
  <c r="AE194" i="26"/>
  <c r="AD194" i="26"/>
  <c r="AC194" i="26"/>
  <c r="AB194" i="26"/>
  <c r="AA194" i="26"/>
  <c r="Z194" i="26"/>
  <c r="Y194" i="26"/>
  <c r="X194" i="26"/>
  <c r="W194" i="26"/>
  <c r="V194" i="26"/>
  <c r="U194" i="26"/>
  <c r="T194" i="26"/>
  <c r="S194" i="26"/>
  <c r="R194" i="26"/>
  <c r="Q194" i="26"/>
  <c r="P194" i="26"/>
  <c r="O194" i="26"/>
  <c r="N194" i="26"/>
  <c r="M194" i="26"/>
  <c r="L194" i="26"/>
  <c r="K194" i="26"/>
  <c r="J194" i="26"/>
  <c r="I194" i="26"/>
  <c r="H194" i="26"/>
  <c r="G194" i="26"/>
  <c r="F194" i="26"/>
  <c r="E194" i="26"/>
  <c r="D194" i="26"/>
  <c r="AJ193" i="26"/>
  <c r="AQ193" i="26" s="1"/>
  <c r="AS63" i="26" s="1"/>
  <c r="AI193" i="26"/>
  <c r="AH193" i="26"/>
  <c r="AG193" i="26"/>
  <c r="AF193" i="26"/>
  <c r="AE193" i="26"/>
  <c r="AD193" i="26"/>
  <c r="AC193" i="26"/>
  <c r="AB193" i="26"/>
  <c r="AL193" i="26" s="1"/>
  <c r="AA193" i="26"/>
  <c r="Z193" i="26"/>
  <c r="Y193" i="26"/>
  <c r="X193" i="26"/>
  <c r="W193" i="26"/>
  <c r="V193" i="26"/>
  <c r="U193" i="26"/>
  <c r="T193" i="26"/>
  <c r="AM193" i="26" s="1"/>
  <c r="S193" i="26"/>
  <c r="R193" i="26"/>
  <c r="Q193" i="26"/>
  <c r="P193" i="26"/>
  <c r="O193" i="26"/>
  <c r="N193" i="26"/>
  <c r="M193" i="26"/>
  <c r="L193" i="26"/>
  <c r="K193" i="26"/>
  <c r="J193" i="26"/>
  <c r="I193" i="26"/>
  <c r="H193" i="26"/>
  <c r="G193" i="26"/>
  <c r="F193" i="26"/>
  <c r="E193" i="26"/>
  <c r="D193" i="26"/>
  <c r="AO193" i="26" s="1"/>
  <c r="AJ192" i="26"/>
  <c r="AQ192" i="26" s="1"/>
  <c r="AI192" i="26"/>
  <c r="AH192" i="26"/>
  <c r="AG192" i="26"/>
  <c r="AF192" i="26"/>
  <c r="AE192" i="26"/>
  <c r="AD192" i="26"/>
  <c r="AC192" i="26"/>
  <c r="AB192" i="26"/>
  <c r="AA192" i="26"/>
  <c r="Z192" i="26"/>
  <c r="Y192" i="26"/>
  <c r="X192" i="26"/>
  <c r="W192" i="26"/>
  <c r="V192" i="26"/>
  <c r="U192" i="26"/>
  <c r="T192" i="26"/>
  <c r="S192" i="26"/>
  <c r="R192" i="26"/>
  <c r="Q192" i="26"/>
  <c r="P192" i="26"/>
  <c r="O192" i="26"/>
  <c r="N192" i="26"/>
  <c r="M192" i="26"/>
  <c r="L192" i="26"/>
  <c r="K192" i="26"/>
  <c r="J192" i="26"/>
  <c r="I192" i="26"/>
  <c r="H192" i="26"/>
  <c r="G192" i="26"/>
  <c r="F192" i="26"/>
  <c r="E192" i="26"/>
  <c r="D192" i="26"/>
  <c r="AJ191" i="26"/>
  <c r="AQ191" i="26" s="1"/>
  <c r="AI191" i="26"/>
  <c r="AH191" i="26"/>
  <c r="AG191" i="26"/>
  <c r="AF191" i="26"/>
  <c r="AE191" i="26"/>
  <c r="AD191" i="26"/>
  <c r="AC191" i="26"/>
  <c r="AB191" i="26"/>
  <c r="AA191" i="26"/>
  <c r="Z191" i="26"/>
  <c r="Y191" i="26"/>
  <c r="X191" i="26"/>
  <c r="W191" i="26"/>
  <c r="V191" i="26"/>
  <c r="U191" i="26"/>
  <c r="T191" i="26"/>
  <c r="S191" i="26"/>
  <c r="R191" i="26"/>
  <c r="Q191" i="26"/>
  <c r="P191" i="26"/>
  <c r="O191" i="26"/>
  <c r="N191" i="26"/>
  <c r="M191" i="26"/>
  <c r="L191" i="26"/>
  <c r="K191" i="26"/>
  <c r="J191" i="26"/>
  <c r="I191" i="26"/>
  <c r="H191" i="26"/>
  <c r="G191" i="26"/>
  <c r="F191" i="26"/>
  <c r="E191" i="26"/>
  <c r="D191" i="26"/>
  <c r="AJ190" i="26"/>
  <c r="AQ190" i="26" s="1"/>
  <c r="AS60" i="26" s="1"/>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J189" i="26"/>
  <c r="AQ189" i="26" s="1"/>
  <c r="AI189" i="26"/>
  <c r="AH189" i="26"/>
  <c r="AG189" i="26"/>
  <c r="AF189" i="26"/>
  <c r="AE189" i="26"/>
  <c r="AD189" i="26"/>
  <c r="AC189" i="26"/>
  <c r="AB189" i="26"/>
  <c r="AL189" i="26" s="1"/>
  <c r="AA189" i="26"/>
  <c r="Z189" i="26"/>
  <c r="Y189" i="26"/>
  <c r="X189" i="26"/>
  <c r="W189" i="26"/>
  <c r="V189" i="26"/>
  <c r="U189" i="26"/>
  <c r="T189" i="26"/>
  <c r="S189" i="26"/>
  <c r="R189" i="26"/>
  <c r="Q189" i="26"/>
  <c r="P189" i="26"/>
  <c r="O189" i="26"/>
  <c r="N189" i="26"/>
  <c r="M189" i="26"/>
  <c r="L189" i="26"/>
  <c r="K189" i="26"/>
  <c r="J189" i="26"/>
  <c r="I189" i="26"/>
  <c r="H189" i="26"/>
  <c r="G189" i="26"/>
  <c r="F189" i="26"/>
  <c r="E189" i="26"/>
  <c r="D189" i="26"/>
  <c r="AJ188" i="26"/>
  <c r="AQ188" i="26" s="1"/>
  <c r="AI188" i="26"/>
  <c r="AH188" i="26"/>
  <c r="AG188" i="26"/>
  <c r="AF188" i="26"/>
  <c r="AE188" i="26"/>
  <c r="AD188" i="26"/>
  <c r="AC188" i="26"/>
  <c r="AB188" i="26"/>
  <c r="AA188" i="26"/>
  <c r="Z188" i="26"/>
  <c r="Y188" i="26"/>
  <c r="X188" i="26"/>
  <c r="W188" i="26"/>
  <c r="V188" i="26"/>
  <c r="U188" i="26"/>
  <c r="T188" i="26"/>
  <c r="S188" i="26"/>
  <c r="R188" i="26"/>
  <c r="Q188" i="26"/>
  <c r="P188" i="26"/>
  <c r="O188" i="26"/>
  <c r="N188" i="26"/>
  <c r="M188" i="26"/>
  <c r="L188" i="26"/>
  <c r="K188" i="26"/>
  <c r="J188" i="26"/>
  <c r="I188" i="26"/>
  <c r="H188" i="26"/>
  <c r="G188" i="26"/>
  <c r="F188" i="26"/>
  <c r="E188" i="26"/>
  <c r="D188" i="26"/>
  <c r="AJ187" i="26"/>
  <c r="AQ187" i="26" s="1"/>
  <c r="AI187" i="26"/>
  <c r="AH187" i="26"/>
  <c r="AG187" i="26"/>
  <c r="AF187" i="26"/>
  <c r="AE187" i="26"/>
  <c r="AD187" i="26"/>
  <c r="AC187" i="26"/>
  <c r="AB187" i="26"/>
  <c r="AA187" i="26"/>
  <c r="Z187" i="26"/>
  <c r="Y187" i="26"/>
  <c r="X187" i="26"/>
  <c r="W187" i="26"/>
  <c r="V187" i="26"/>
  <c r="U187" i="26"/>
  <c r="T187" i="26"/>
  <c r="S187" i="26"/>
  <c r="R187" i="26"/>
  <c r="Q187" i="26"/>
  <c r="P187" i="26"/>
  <c r="O187" i="26"/>
  <c r="N187" i="26"/>
  <c r="M187" i="26"/>
  <c r="L187" i="26"/>
  <c r="K187" i="26"/>
  <c r="J187" i="26"/>
  <c r="I187" i="26"/>
  <c r="H187" i="26"/>
  <c r="G187" i="26"/>
  <c r="F187" i="26"/>
  <c r="E187" i="26"/>
  <c r="D187" i="26"/>
  <c r="AJ186" i="26"/>
  <c r="AQ186" i="26" s="1"/>
  <c r="AS56" i="26" s="1"/>
  <c r="AI186" i="26"/>
  <c r="AH186" i="26"/>
  <c r="AG186" i="26"/>
  <c r="AF186" i="26"/>
  <c r="AE186" i="26"/>
  <c r="AD186" i="26"/>
  <c r="AC186" i="26"/>
  <c r="AB186" i="26"/>
  <c r="AA186" i="26"/>
  <c r="Z186" i="26"/>
  <c r="Y186" i="26"/>
  <c r="X186" i="26"/>
  <c r="W186" i="26"/>
  <c r="V186" i="26"/>
  <c r="U186" i="26"/>
  <c r="T186" i="26"/>
  <c r="S186" i="26"/>
  <c r="R186" i="26"/>
  <c r="Q186" i="26"/>
  <c r="P186" i="26"/>
  <c r="O186" i="26"/>
  <c r="N186" i="26"/>
  <c r="M186" i="26"/>
  <c r="L186" i="26"/>
  <c r="AN186" i="26" s="1"/>
  <c r="K186" i="26"/>
  <c r="J186" i="26"/>
  <c r="I186" i="26"/>
  <c r="H186" i="26"/>
  <c r="G186" i="26"/>
  <c r="F186" i="26"/>
  <c r="E186" i="26"/>
  <c r="D186" i="26"/>
  <c r="AJ185" i="26"/>
  <c r="AQ185" i="26" s="1"/>
  <c r="AS55" i="26" s="1"/>
  <c r="AI185" i="26"/>
  <c r="AH185" i="26"/>
  <c r="AG185" i="26"/>
  <c r="AF185" i="26"/>
  <c r="AE185" i="26"/>
  <c r="AD185" i="26"/>
  <c r="AC185" i="26"/>
  <c r="AB185" i="26"/>
  <c r="AL185" i="26" s="1"/>
  <c r="AA185" i="26"/>
  <c r="Z185" i="26"/>
  <c r="Y185" i="26"/>
  <c r="X185" i="26"/>
  <c r="W185" i="26"/>
  <c r="V185" i="26"/>
  <c r="U185" i="26"/>
  <c r="T185" i="26"/>
  <c r="S185" i="26"/>
  <c r="R185" i="26"/>
  <c r="Q185" i="26"/>
  <c r="P185" i="26"/>
  <c r="O185" i="26"/>
  <c r="N185" i="26"/>
  <c r="M185" i="26"/>
  <c r="L185" i="26"/>
  <c r="K185" i="26"/>
  <c r="J185" i="26"/>
  <c r="I185" i="26"/>
  <c r="H185" i="26"/>
  <c r="G185" i="26"/>
  <c r="F185" i="26"/>
  <c r="E185" i="26"/>
  <c r="D185" i="26"/>
  <c r="AJ184" i="26"/>
  <c r="AQ184" i="26" s="1"/>
  <c r="AI184" i="26"/>
  <c r="AH184" i="26"/>
  <c r="AG184" i="26"/>
  <c r="AF184" i="26"/>
  <c r="AE184" i="26"/>
  <c r="AD184" i="26"/>
  <c r="AC184" i="26"/>
  <c r="AB184" i="26"/>
  <c r="AA184" i="26"/>
  <c r="Z184" i="26"/>
  <c r="Y184" i="26"/>
  <c r="X184" i="26"/>
  <c r="W184" i="26"/>
  <c r="V184" i="26"/>
  <c r="U184" i="26"/>
  <c r="T184" i="26"/>
  <c r="S184" i="26"/>
  <c r="R184" i="26"/>
  <c r="Q184" i="26"/>
  <c r="P184" i="26"/>
  <c r="O184" i="26"/>
  <c r="N184" i="26"/>
  <c r="M184" i="26"/>
  <c r="L184" i="26"/>
  <c r="K184" i="26"/>
  <c r="J184" i="26"/>
  <c r="I184" i="26"/>
  <c r="H184" i="26"/>
  <c r="G184" i="26"/>
  <c r="F184" i="26"/>
  <c r="E184" i="26"/>
  <c r="AO184" i="26" s="1"/>
  <c r="D184" i="26"/>
  <c r="AJ183" i="26"/>
  <c r="AQ183" i="26" s="1"/>
  <c r="AI183" i="26"/>
  <c r="AH183" i="26"/>
  <c r="AG183" i="26"/>
  <c r="AF183" i="26"/>
  <c r="AE183" i="26"/>
  <c r="AD183" i="26"/>
  <c r="AC183" i="26"/>
  <c r="AB183" i="26"/>
  <c r="AA183" i="26"/>
  <c r="Z183" i="26"/>
  <c r="Y183" i="26"/>
  <c r="X183" i="26"/>
  <c r="W183" i="26"/>
  <c r="V183" i="26"/>
  <c r="U183" i="26"/>
  <c r="T183" i="26"/>
  <c r="S183" i="26"/>
  <c r="R183" i="26"/>
  <c r="Q183" i="26"/>
  <c r="P183" i="26"/>
  <c r="O183" i="26"/>
  <c r="N183" i="26"/>
  <c r="M183" i="26"/>
  <c r="L183" i="26"/>
  <c r="K183" i="26"/>
  <c r="J183" i="26"/>
  <c r="I183" i="26"/>
  <c r="H183" i="26"/>
  <c r="G183" i="26"/>
  <c r="F183" i="26"/>
  <c r="E183" i="26"/>
  <c r="D183" i="26"/>
  <c r="AJ182" i="26"/>
  <c r="AQ182" i="26" s="1"/>
  <c r="AI182" i="26"/>
  <c r="AH182" i="26"/>
  <c r="AG182" i="26"/>
  <c r="AF182" i="26"/>
  <c r="AE182" i="26"/>
  <c r="AD182" i="26"/>
  <c r="AC182" i="26"/>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J181" i="26"/>
  <c r="AQ181" i="26" s="1"/>
  <c r="AS51" i="26" s="1"/>
  <c r="AI181" i="26"/>
  <c r="AH181" i="26"/>
  <c r="AG181" i="26"/>
  <c r="AF181" i="26"/>
  <c r="AE181" i="26"/>
  <c r="AD181" i="26"/>
  <c r="AC181" i="26"/>
  <c r="AB181" i="26"/>
  <c r="AL181" i="26" s="1"/>
  <c r="AA181" i="26"/>
  <c r="Z181" i="26"/>
  <c r="Y181" i="26"/>
  <c r="X181" i="26"/>
  <c r="W181" i="26"/>
  <c r="V181" i="26"/>
  <c r="U181" i="26"/>
  <c r="T181" i="26"/>
  <c r="AM181" i="26" s="1"/>
  <c r="S181" i="26"/>
  <c r="R181" i="26"/>
  <c r="Q181" i="26"/>
  <c r="P181" i="26"/>
  <c r="O181" i="26"/>
  <c r="N181" i="26"/>
  <c r="M181" i="26"/>
  <c r="L181" i="26"/>
  <c r="K181" i="26"/>
  <c r="J181" i="26"/>
  <c r="I181" i="26"/>
  <c r="H181" i="26"/>
  <c r="G181" i="26"/>
  <c r="F181" i="26"/>
  <c r="E181" i="26"/>
  <c r="D181" i="26"/>
  <c r="AO181" i="26" s="1"/>
  <c r="AJ180" i="26"/>
  <c r="AQ180" i="26" s="1"/>
  <c r="AI180" i="26"/>
  <c r="AH180" i="26"/>
  <c r="AG180" i="26"/>
  <c r="AF180" i="26"/>
  <c r="AE180" i="26"/>
  <c r="AD180" i="26"/>
  <c r="AC180" i="26"/>
  <c r="AB180" i="26"/>
  <c r="AA180" i="26"/>
  <c r="Z180" i="26"/>
  <c r="Y180" i="26"/>
  <c r="X180" i="26"/>
  <c r="W180" i="26"/>
  <c r="V180" i="26"/>
  <c r="U180" i="26"/>
  <c r="T180" i="26"/>
  <c r="S180" i="26"/>
  <c r="R180" i="26"/>
  <c r="Q180" i="26"/>
  <c r="P180" i="26"/>
  <c r="O180" i="26"/>
  <c r="N180" i="26"/>
  <c r="M180" i="26"/>
  <c r="L180" i="26"/>
  <c r="K180" i="26"/>
  <c r="J180" i="26"/>
  <c r="I180" i="26"/>
  <c r="H180" i="26"/>
  <c r="G180" i="26"/>
  <c r="F180" i="26"/>
  <c r="E180" i="26"/>
  <c r="D180" i="26"/>
  <c r="AJ179" i="26"/>
  <c r="AQ179" i="26" s="1"/>
  <c r="AS50" i="26" s="1"/>
  <c r="AI179" i="26"/>
  <c r="AH179" i="26"/>
  <c r="AG179" i="26"/>
  <c r="AF179" i="26"/>
  <c r="AE179" i="26"/>
  <c r="AD179" i="26"/>
  <c r="AC179" i="26"/>
  <c r="AB179" i="26"/>
  <c r="AA179" i="26"/>
  <c r="Z179" i="26"/>
  <c r="Y179" i="26"/>
  <c r="X179" i="26"/>
  <c r="W179" i="26"/>
  <c r="V179" i="26"/>
  <c r="U179" i="26"/>
  <c r="T179" i="26"/>
  <c r="S179" i="26"/>
  <c r="R179" i="26"/>
  <c r="Q179" i="26"/>
  <c r="P179" i="26"/>
  <c r="O179" i="26"/>
  <c r="N179" i="26"/>
  <c r="M179" i="26"/>
  <c r="L179" i="26"/>
  <c r="K179" i="26"/>
  <c r="J179" i="26"/>
  <c r="I179" i="26"/>
  <c r="H179" i="26"/>
  <c r="G179" i="26"/>
  <c r="F179" i="26"/>
  <c r="E179" i="26"/>
  <c r="D179" i="26"/>
  <c r="AJ178" i="26"/>
  <c r="AQ178" i="26" s="1"/>
  <c r="AI178" i="26"/>
  <c r="AH178" i="26"/>
  <c r="AG178" i="26"/>
  <c r="AF178" i="26"/>
  <c r="AE178" i="26"/>
  <c r="AD178" i="26"/>
  <c r="AC178" i="26"/>
  <c r="AB178" i="26"/>
  <c r="AA178" i="26"/>
  <c r="Z178" i="26"/>
  <c r="Y178" i="26"/>
  <c r="X178" i="26"/>
  <c r="W178" i="26"/>
  <c r="V178" i="26"/>
  <c r="U178" i="26"/>
  <c r="T178" i="26"/>
  <c r="S178" i="26"/>
  <c r="R178" i="26"/>
  <c r="Q178" i="26"/>
  <c r="P178" i="26"/>
  <c r="O178" i="26"/>
  <c r="N178" i="26"/>
  <c r="M178" i="26"/>
  <c r="L178" i="26"/>
  <c r="K178" i="26"/>
  <c r="J178" i="26"/>
  <c r="I178" i="26"/>
  <c r="H178" i="26"/>
  <c r="G178" i="26"/>
  <c r="F178" i="26"/>
  <c r="E178" i="26"/>
  <c r="D178" i="26"/>
  <c r="AJ177" i="26"/>
  <c r="AQ177" i="26" s="1"/>
  <c r="AI177" i="26"/>
  <c r="AH177" i="26"/>
  <c r="AG177" i="26"/>
  <c r="AF177" i="26"/>
  <c r="AE177" i="26"/>
  <c r="AD177" i="26"/>
  <c r="AC177" i="26"/>
  <c r="AB177" i="26"/>
  <c r="AL177" i="26" s="1"/>
  <c r="AA177" i="26"/>
  <c r="Z177" i="26"/>
  <c r="Y177" i="26"/>
  <c r="X177" i="26"/>
  <c r="W177" i="26"/>
  <c r="V177" i="26"/>
  <c r="U177" i="26"/>
  <c r="T177" i="26"/>
  <c r="S177" i="26"/>
  <c r="R177" i="26"/>
  <c r="Q177" i="26"/>
  <c r="P177" i="26"/>
  <c r="O177" i="26"/>
  <c r="N177" i="26"/>
  <c r="M177" i="26"/>
  <c r="L177" i="26"/>
  <c r="K177" i="26"/>
  <c r="J177" i="26"/>
  <c r="I177" i="26"/>
  <c r="H177" i="26"/>
  <c r="G177" i="26"/>
  <c r="F177" i="26"/>
  <c r="E177" i="26"/>
  <c r="D177" i="26"/>
  <c r="AJ176" i="26"/>
  <c r="AQ176" i="26" s="1"/>
  <c r="AI176" i="26"/>
  <c r="AH176" i="26"/>
  <c r="AG176" i="26"/>
  <c r="AF176" i="26"/>
  <c r="AE176" i="26"/>
  <c r="AD176" i="26"/>
  <c r="AC176" i="26"/>
  <c r="AB176" i="26"/>
  <c r="AA176" i="26"/>
  <c r="Z176" i="26"/>
  <c r="Y176" i="26"/>
  <c r="X176" i="26"/>
  <c r="W176" i="26"/>
  <c r="V176" i="26"/>
  <c r="U176" i="26"/>
  <c r="T176" i="26"/>
  <c r="S176" i="26"/>
  <c r="R176" i="26"/>
  <c r="Q176" i="26"/>
  <c r="P176" i="26"/>
  <c r="O176" i="26"/>
  <c r="N176" i="26"/>
  <c r="M176" i="26"/>
  <c r="L176" i="26"/>
  <c r="K176" i="26"/>
  <c r="J176" i="26"/>
  <c r="I176" i="26"/>
  <c r="H176" i="26"/>
  <c r="G176" i="26"/>
  <c r="F176" i="26"/>
  <c r="E176" i="26"/>
  <c r="D176" i="26"/>
  <c r="AO176" i="26" s="1"/>
  <c r="AJ175" i="26"/>
  <c r="AQ175" i="26" s="1"/>
  <c r="AI175" i="26"/>
  <c r="AH175" i="26"/>
  <c r="AG175" i="26"/>
  <c r="AF175" i="26"/>
  <c r="AE175" i="26"/>
  <c r="AD175" i="26"/>
  <c r="AC175" i="26"/>
  <c r="AB175" i="26"/>
  <c r="AA175" i="26"/>
  <c r="Z175" i="26"/>
  <c r="Y175" i="26"/>
  <c r="X175" i="26"/>
  <c r="W175" i="26"/>
  <c r="V175" i="26"/>
  <c r="U175" i="26"/>
  <c r="T175" i="26"/>
  <c r="S175" i="26"/>
  <c r="R175" i="26"/>
  <c r="Q175" i="26"/>
  <c r="P175" i="26"/>
  <c r="O175" i="26"/>
  <c r="N175" i="26"/>
  <c r="M175" i="26"/>
  <c r="L175" i="26"/>
  <c r="K175" i="26"/>
  <c r="J175" i="26"/>
  <c r="I175" i="26"/>
  <c r="H175" i="26"/>
  <c r="G175" i="26"/>
  <c r="F175" i="26"/>
  <c r="E175" i="26"/>
  <c r="D175" i="26"/>
  <c r="AJ174" i="26"/>
  <c r="AQ174" i="26" s="1"/>
  <c r="AI174" i="26"/>
  <c r="AH174" i="26"/>
  <c r="AG174" i="26"/>
  <c r="AF174" i="26"/>
  <c r="AE174" i="26"/>
  <c r="AD174" i="26"/>
  <c r="AC174" i="26"/>
  <c r="AB174" i="26"/>
  <c r="AA174" i="26"/>
  <c r="Z174" i="26"/>
  <c r="Y174" i="26"/>
  <c r="X174" i="26"/>
  <c r="W174" i="26"/>
  <c r="V174" i="26"/>
  <c r="U174" i="26"/>
  <c r="T174" i="26"/>
  <c r="S174" i="26"/>
  <c r="R174" i="26"/>
  <c r="Q174" i="26"/>
  <c r="P174" i="26"/>
  <c r="O174" i="26"/>
  <c r="N174" i="26"/>
  <c r="M174" i="26"/>
  <c r="L174" i="26"/>
  <c r="K174" i="26"/>
  <c r="J174" i="26"/>
  <c r="I174" i="26"/>
  <c r="H174" i="26"/>
  <c r="G174" i="26"/>
  <c r="F174" i="26"/>
  <c r="E174" i="26"/>
  <c r="D174" i="26"/>
  <c r="AJ173" i="26"/>
  <c r="AQ173" i="26" s="1"/>
  <c r="AI173" i="26"/>
  <c r="AH173" i="26"/>
  <c r="AG173" i="26"/>
  <c r="AF173" i="26"/>
  <c r="AE173" i="26"/>
  <c r="AD173" i="26"/>
  <c r="AC173" i="26"/>
  <c r="AL173" i="26" s="1"/>
  <c r="AB173" i="26"/>
  <c r="AA173" i="26"/>
  <c r="Z173" i="26"/>
  <c r="Y173" i="26"/>
  <c r="X173" i="26"/>
  <c r="W173" i="26"/>
  <c r="V173" i="26"/>
  <c r="U173" i="26"/>
  <c r="T173" i="26"/>
  <c r="S173" i="26"/>
  <c r="R173" i="26"/>
  <c r="Q173" i="26"/>
  <c r="P173" i="26"/>
  <c r="O173" i="26"/>
  <c r="N173" i="26"/>
  <c r="M173" i="26"/>
  <c r="L173" i="26"/>
  <c r="K173" i="26"/>
  <c r="J173" i="26"/>
  <c r="I173" i="26"/>
  <c r="H173" i="26"/>
  <c r="G173" i="26"/>
  <c r="F173" i="26"/>
  <c r="E173" i="26"/>
  <c r="D173" i="26"/>
  <c r="AJ172" i="26"/>
  <c r="AQ172" i="26" s="1"/>
  <c r="AI172" i="26"/>
  <c r="AH172" i="26"/>
  <c r="AG172" i="26"/>
  <c r="AF172" i="26"/>
  <c r="AE172" i="26"/>
  <c r="AD172" i="26"/>
  <c r="AC172" i="26"/>
  <c r="AB172" i="26"/>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J171" i="26"/>
  <c r="AQ171" i="26" s="1"/>
  <c r="AI171" i="26"/>
  <c r="AH171" i="26"/>
  <c r="AG171" i="26"/>
  <c r="AF171" i="26"/>
  <c r="AE171" i="26"/>
  <c r="AD171" i="26"/>
  <c r="AC171" i="26"/>
  <c r="AB171" i="26"/>
  <c r="AA171" i="26"/>
  <c r="Z171" i="26"/>
  <c r="Y171" i="26"/>
  <c r="X171" i="26"/>
  <c r="W171" i="26"/>
  <c r="V171" i="26"/>
  <c r="U171" i="26"/>
  <c r="T171" i="26"/>
  <c r="S171" i="26"/>
  <c r="R171" i="26"/>
  <c r="Q171" i="26"/>
  <c r="P171" i="26"/>
  <c r="O171" i="26"/>
  <c r="N171" i="26"/>
  <c r="M171" i="26"/>
  <c r="L171" i="26"/>
  <c r="K171" i="26"/>
  <c r="J171" i="26"/>
  <c r="I171" i="26"/>
  <c r="H171" i="26"/>
  <c r="G171" i="26"/>
  <c r="F171" i="26"/>
  <c r="E171" i="26"/>
  <c r="D171" i="26"/>
  <c r="AJ170" i="26"/>
  <c r="AQ170" i="26" s="1"/>
  <c r="AI170" i="26"/>
  <c r="AH170" i="26"/>
  <c r="AG170" i="26"/>
  <c r="AF170" i="26"/>
  <c r="AE170" i="26"/>
  <c r="AD170" i="26"/>
  <c r="AC170" i="26"/>
  <c r="AB170" i="26"/>
  <c r="AA170" i="26"/>
  <c r="Z170" i="26"/>
  <c r="Y170" i="26"/>
  <c r="X170" i="26"/>
  <c r="W170" i="26"/>
  <c r="V170" i="26"/>
  <c r="U170" i="26"/>
  <c r="T170" i="26"/>
  <c r="S170" i="26"/>
  <c r="R170" i="26"/>
  <c r="Q170" i="26"/>
  <c r="P170" i="26"/>
  <c r="O170" i="26"/>
  <c r="N170" i="26"/>
  <c r="M170" i="26"/>
  <c r="L170" i="26"/>
  <c r="K170" i="26"/>
  <c r="J170" i="26"/>
  <c r="I170" i="26"/>
  <c r="H170" i="26"/>
  <c r="G170" i="26"/>
  <c r="F170" i="26"/>
  <c r="E170" i="26"/>
  <c r="D170" i="26"/>
  <c r="AJ169" i="26"/>
  <c r="AQ169" i="26" s="1"/>
  <c r="AS39" i="26" s="1"/>
  <c r="AI169" i="26"/>
  <c r="AH169" i="26"/>
  <c r="AG169" i="26"/>
  <c r="AF169" i="26"/>
  <c r="AE169" i="26"/>
  <c r="AD169" i="26"/>
  <c r="AC169" i="26"/>
  <c r="AB169" i="26"/>
  <c r="AL169" i="26" s="1"/>
  <c r="AA169" i="26"/>
  <c r="Z169" i="26"/>
  <c r="Y169" i="26"/>
  <c r="X169" i="26"/>
  <c r="W169" i="26"/>
  <c r="V169" i="26"/>
  <c r="U169" i="26"/>
  <c r="T169" i="26"/>
  <c r="AM169" i="26" s="1"/>
  <c r="S169" i="26"/>
  <c r="R169" i="26"/>
  <c r="Q169" i="26"/>
  <c r="P169" i="26"/>
  <c r="O169" i="26"/>
  <c r="N169" i="26"/>
  <c r="M169" i="26"/>
  <c r="L169" i="26"/>
  <c r="K169" i="26"/>
  <c r="J169" i="26"/>
  <c r="I169" i="26"/>
  <c r="H169" i="26"/>
  <c r="G169" i="26"/>
  <c r="F169" i="26"/>
  <c r="E169" i="26"/>
  <c r="D169" i="26"/>
  <c r="AO169" i="26" s="1"/>
  <c r="AJ168" i="26"/>
  <c r="AQ168" i="26" s="1"/>
  <c r="AI168" i="26"/>
  <c r="AH168" i="26"/>
  <c r="AG168" i="26"/>
  <c r="AF168" i="26"/>
  <c r="AE168" i="26"/>
  <c r="AD168" i="26"/>
  <c r="AC168" i="26"/>
  <c r="AB168" i="26"/>
  <c r="AA168" i="26"/>
  <c r="Z168" i="26"/>
  <c r="Y168" i="26"/>
  <c r="X168" i="26"/>
  <c r="W168" i="26"/>
  <c r="V168" i="26"/>
  <c r="U168" i="26"/>
  <c r="T168" i="26"/>
  <c r="S168" i="26"/>
  <c r="R168" i="26"/>
  <c r="Q168" i="26"/>
  <c r="P168" i="26"/>
  <c r="O168" i="26"/>
  <c r="N168" i="26"/>
  <c r="M168" i="26"/>
  <c r="L168" i="26"/>
  <c r="K168" i="26"/>
  <c r="J168" i="26"/>
  <c r="I168" i="26"/>
  <c r="H168" i="26"/>
  <c r="G168" i="26"/>
  <c r="F168" i="26"/>
  <c r="E168" i="26"/>
  <c r="D168" i="26"/>
  <c r="AJ167" i="26"/>
  <c r="AQ167" i="26" s="1"/>
  <c r="AI167" i="26"/>
  <c r="AH167" i="26"/>
  <c r="AG167" i="26"/>
  <c r="AF167" i="26"/>
  <c r="AE167" i="26"/>
  <c r="AD167" i="26"/>
  <c r="AC167" i="26"/>
  <c r="AB167" i="26"/>
  <c r="AA167" i="26"/>
  <c r="Z167" i="26"/>
  <c r="Y167" i="26"/>
  <c r="X167" i="26"/>
  <c r="W167" i="26"/>
  <c r="V167" i="26"/>
  <c r="U167" i="26"/>
  <c r="T167" i="26"/>
  <c r="S167" i="26"/>
  <c r="R167" i="26"/>
  <c r="Q167" i="26"/>
  <c r="P167" i="26"/>
  <c r="O167" i="26"/>
  <c r="N167" i="26"/>
  <c r="M167" i="26"/>
  <c r="L167" i="26"/>
  <c r="K167" i="26"/>
  <c r="J167" i="26"/>
  <c r="I167" i="26"/>
  <c r="H167" i="26"/>
  <c r="G167" i="26"/>
  <c r="F167" i="26"/>
  <c r="E167" i="26"/>
  <c r="D167" i="26"/>
  <c r="AJ166" i="26"/>
  <c r="AQ166" i="26" s="1"/>
  <c r="AI166" i="26"/>
  <c r="AH166" i="26"/>
  <c r="AG166" i="26"/>
  <c r="AF166" i="26"/>
  <c r="AE166" i="26"/>
  <c r="AD166" i="26"/>
  <c r="AC166" i="26"/>
  <c r="AB166" i="26"/>
  <c r="AA166" i="26"/>
  <c r="Z166" i="26"/>
  <c r="Y166" i="26"/>
  <c r="X166" i="26"/>
  <c r="W166" i="26"/>
  <c r="V166" i="26"/>
  <c r="U166" i="26"/>
  <c r="T166" i="26"/>
  <c r="S166" i="26"/>
  <c r="R166" i="26"/>
  <c r="Q166" i="26"/>
  <c r="P166" i="26"/>
  <c r="O166" i="26"/>
  <c r="N166" i="26"/>
  <c r="M166" i="26"/>
  <c r="L166" i="26"/>
  <c r="K166" i="26"/>
  <c r="J166" i="26"/>
  <c r="I166" i="26"/>
  <c r="H166" i="26"/>
  <c r="G166" i="26"/>
  <c r="F166" i="26"/>
  <c r="E166" i="26"/>
  <c r="D166" i="26"/>
  <c r="AJ165" i="26"/>
  <c r="AQ165" i="26" s="1"/>
  <c r="AI165" i="26"/>
  <c r="AH165" i="26"/>
  <c r="AG165" i="26"/>
  <c r="AF165" i="26"/>
  <c r="AE165" i="26"/>
  <c r="AD165" i="26"/>
  <c r="AC165" i="26"/>
  <c r="AB165" i="26"/>
  <c r="AL165" i="26" s="1"/>
  <c r="AA165" i="26"/>
  <c r="Z165" i="26"/>
  <c r="Y165" i="26"/>
  <c r="X165" i="26"/>
  <c r="W165" i="26"/>
  <c r="V165" i="26"/>
  <c r="U165" i="26"/>
  <c r="T165" i="26"/>
  <c r="S165" i="26"/>
  <c r="R165" i="26"/>
  <c r="Q165" i="26"/>
  <c r="P165" i="26"/>
  <c r="O165" i="26"/>
  <c r="N165" i="26"/>
  <c r="M165" i="26"/>
  <c r="L165" i="26"/>
  <c r="K165" i="26"/>
  <c r="J165" i="26"/>
  <c r="I165" i="26"/>
  <c r="H165" i="26"/>
  <c r="G165" i="26"/>
  <c r="F165" i="26"/>
  <c r="E165" i="26"/>
  <c r="D165" i="26"/>
  <c r="AJ164" i="26"/>
  <c r="AQ164" i="26" s="1"/>
  <c r="AS34" i="26" s="1"/>
  <c r="AI164" i="26"/>
  <c r="AH164" i="26"/>
  <c r="AG164" i="26"/>
  <c r="AF164" i="26"/>
  <c r="AE164" i="26"/>
  <c r="AD164" i="26"/>
  <c r="AC164" i="26"/>
  <c r="AB164" i="26"/>
  <c r="AL164" i="26" s="1"/>
  <c r="AA164" i="26"/>
  <c r="Z164" i="26"/>
  <c r="Y164" i="26"/>
  <c r="X164" i="26"/>
  <c r="W164" i="26"/>
  <c r="V164" i="26"/>
  <c r="U164" i="26"/>
  <c r="T164" i="26"/>
  <c r="AM164" i="26" s="1"/>
  <c r="S164" i="26"/>
  <c r="R164" i="26"/>
  <c r="Q164" i="26"/>
  <c r="P164" i="26"/>
  <c r="O164" i="26"/>
  <c r="N164" i="26"/>
  <c r="M164" i="26"/>
  <c r="L164" i="26"/>
  <c r="AN164" i="26" s="1"/>
  <c r="K164" i="26"/>
  <c r="J164" i="26"/>
  <c r="I164" i="26"/>
  <c r="H164" i="26"/>
  <c r="G164" i="26"/>
  <c r="F164" i="26"/>
  <c r="E164" i="26"/>
  <c r="D164" i="26"/>
  <c r="AO164" i="26" s="1"/>
  <c r="AJ163" i="26"/>
  <c r="AQ163" i="26" s="1"/>
  <c r="AI163" i="26"/>
  <c r="AH163" i="26"/>
  <c r="AG163" i="26"/>
  <c r="AF163" i="26"/>
  <c r="AE163" i="26"/>
  <c r="AD163" i="26"/>
  <c r="AC163" i="26"/>
  <c r="AB163" i="26"/>
  <c r="AA163" i="26"/>
  <c r="Z163" i="26"/>
  <c r="Y163" i="26"/>
  <c r="X163" i="26"/>
  <c r="W163" i="26"/>
  <c r="V163" i="26"/>
  <c r="U163" i="26"/>
  <c r="T163" i="26"/>
  <c r="S163" i="26"/>
  <c r="R163" i="26"/>
  <c r="Q163" i="26"/>
  <c r="P163" i="26"/>
  <c r="O163" i="26"/>
  <c r="N163" i="26"/>
  <c r="M163" i="26"/>
  <c r="L163" i="26"/>
  <c r="K163" i="26"/>
  <c r="J163" i="26"/>
  <c r="I163" i="26"/>
  <c r="H163" i="26"/>
  <c r="G163" i="26"/>
  <c r="F163" i="26"/>
  <c r="E163" i="26"/>
  <c r="D163" i="26"/>
  <c r="AJ162" i="26"/>
  <c r="AQ162" i="26" s="1"/>
  <c r="AI162" i="26"/>
  <c r="AH162" i="26"/>
  <c r="AG162" i="26"/>
  <c r="AF162" i="26"/>
  <c r="AE162" i="26"/>
  <c r="AD162" i="26"/>
  <c r="AC162" i="26"/>
  <c r="AB162" i="26"/>
  <c r="AA162" i="26"/>
  <c r="Z162" i="26"/>
  <c r="Y162" i="26"/>
  <c r="X162" i="26"/>
  <c r="W162" i="26"/>
  <c r="V162" i="26"/>
  <c r="AM162" i="26" s="1"/>
  <c r="U162" i="26"/>
  <c r="T162" i="26"/>
  <c r="S162" i="26"/>
  <c r="R162" i="26"/>
  <c r="Q162" i="26"/>
  <c r="P162" i="26"/>
  <c r="O162" i="26"/>
  <c r="N162" i="26"/>
  <c r="M162" i="26"/>
  <c r="L162" i="26"/>
  <c r="K162" i="26"/>
  <c r="J162" i="26"/>
  <c r="I162" i="26"/>
  <c r="H162" i="26"/>
  <c r="G162" i="26"/>
  <c r="F162" i="26"/>
  <c r="E162" i="26"/>
  <c r="D162" i="26"/>
  <c r="AJ161" i="26"/>
  <c r="AQ161" i="26" s="1"/>
  <c r="AI161" i="26"/>
  <c r="AH161" i="26"/>
  <c r="AG161" i="26"/>
  <c r="AF161" i="26"/>
  <c r="AE161" i="26"/>
  <c r="AD161" i="26"/>
  <c r="AC161" i="26"/>
  <c r="AL161" i="26" s="1"/>
  <c r="AB161" i="26"/>
  <c r="AA161" i="26"/>
  <c r="Z161" i="26"/>
  <c r="Y161" i="26"/>
  <c r="X161" i="26"/>
  <c r="W161" i="26"/>
  <c r="V161" i="26"/>
  <c r="U161" i="26"/>
  <c r="T161" i="26"/>
  <c r="S161" i="26"/>
  <c r="R161" i="26"/>
  <c r="Q161" i="26"/>
  <c r="P161" i="26"/>
  <c r="O161" i="26"/>
  <c r="N161" i="26"/>
  <c r="M161" i="26"/>
  <c r="L161" i="26"/>
  <c r="K161" i="26"/>
  <c r="J161" i="26"/>
  <c r="I161" i="26"/>
  <c r="H161" i="26"/>
  <c r="G161" i="26"/>
  <c r="F161" i="26"/>
  <c r="E161" i="26"/>
  <c r="D161" i="26"/>
  <c r="AJ160" i="26"/>
  <c r="AQ160" i="26" s="1"/>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K160" i="26"/>
  <c r="J160" i="26"/>
  <c r="I160" i="26"/>
  <c r="H160" i="26"/>
  <c r="G160" i="26"/>
  <c r="F160" i="26"/>
  <c r="E160" i="26"/>
  <c r="D160" i="26"/>
  <c r="AJ159" i="26"/>
  <c r="AQ159" i="26" s="1"/>
  <c r="AI159" i="26"/>
  <c r="AH159" i="26"/>
  <c r="AG159" i="26"/>
  <c r="AF159" i="26"/>
  <c r="AE159" i="26"/>
  <c r="AD159" i="26"/>
  <c r="AC159" i="26"/>
  <c r="AB159" i="26"/>
  <c r="AA159" i="26"/>
  <c r="Z159" i="26"/>
  <c r="Y159" i="26"/>
  <c r="X159" i="26"/>
  <c r="W159" i="26"/>
  <c r="V159" i="26"/>
  <c r="U159" i="26"/>
  <c r="T159" i="26"/>
  <c r="S159" i="26"/>
  <c r="R159" i="26"/>
  <c r="Q159" i="26"/>
  <c r="P159" i="26"/>
  <c r="O159" i="26"/>
  <c r="N159" i="26"/>
  <c r="M159" i="26"/>
  <c r="L159" i="26"/>
  <c r="K159" i="26"/>
  <c r="J159" i="26"/>
  <c r="I159" i="26"/>
  <c r="H159" i="26"/>
  <c r="G159" i="26"/>
  <c r="F159" i="26"/>
  <c r="E159" i="26"/>
  <c r="D159" i="26"/>
  <c r="AJ158" i="26"/>
  <c r="AQ158" i="26" s="1"/>
  <c r="AI158" i="26"/>
  <c r="AH158" i="26"/>
  <c r="AG158" i="26"/>
  <c r="AF158" i="26"/>
  <c r="AE158" i="26"/>
  <c r="AD158" i="26"/>
  <c r="AC158" i="26"/>
  <c r="AB158" i="26"/>
  <c r="AA158" i="26"/>
  <c r="Z158" i="26"/>
  <c r="Y158" i="26"/>
  <c r="X158" i="26"/>
  <c r="W158" i="26"/>
  <c r="V158" i="26"/>
  <c r="U158" i="26"/>
  <c r="T158" i="26"/>
  <c r="S158" i="26"/>
  <c r="R158" i="26"/>
  <c r="Q158" i="26"/>
  <c r="P158" i="26"/>
  <c r="O158" i="26"/>
  <c r="N158" i="26"/>
  <c r="M158" i="26"/>
  <c r="L158" i="26"/>
  <c r="K158" i="26"/>
  <c r="J158" i="26"/>
  <c r="I158" i="26"/>
  <c r="H158" i="26"/>
  <c r="G158" i="26"/>
  <c r="F158" i="26"/>
  <c r="E158" i="26"/>
  <c r="D158" i="26"/>
  <c r="AJ157" i="26"/>
  <c r="AQ157" i="26" s="1"/>
  <c r="AI157" i="26"/>
  <c r="AH157" i="26"/>
  <c r="AG157" i="26"/>
  <c r="AF157" i="26"/>
  <c r="AE157" i="26"/>
  <c r="AD157" i="26"/>
  <c r="AC157" i="26"/>
  <c r="AL157" i="26" s="1"/>
  <c r="AB157" i="26"/>
  <c r="AA157" i="26"/>
  <c r="Z157" i="26"/>
  <c r="Y157" i="26"/>
  <c r="X157" i="26"/>
  <c r="W157" i="26"/>
  <c r="V157" i="26"/>
  <c r="U157" i="26"/>
  <c r="T157" i="26"/>
  <c r="S157" i="26"/>
  <c r="R157" i="26"/>
  <c r="Q157" i="26"/>
  <c r="P157" i="26"/>
  <c r="O157" i="26"/>
  <c r="N157" i="26"/>
  <c r="M157" i="26"/>
  <c r="AN157" i="26" s="1"/>
  <c r="L157" i="26"/>
  <c r="K157" i="26"/>
  <c r="J157" i="26"/>
  <c r="I157" i="26"/>
  <c r="H157" i="26"/>
  <c r="G157" i="26"/>
  <c r="F157" i="26"/>
  <c r="E157" i="26"/>
  <c r="D157" i="26"/>
  <c r="AJ156" i="26"/>
  <c r="AQ156" i="26" s="1"/>
  <c r="AI156" i="26"/>
  <c r="AH156" i="26"/>
  <c r="AG156" i="26"/>
  <c r="AF156" i="26"/>
  <c r="AE156" i="26"/>
  <c r="AD156" i="26"/>
  <c r="AC156" i="26"/>
  <c r="AB156" i="26"/>
  <c r="AA156" i="26"/>
  <c r="Z156" i="26"/>
  <c r="Y156" i="26"/>
  <c r="X156" i="26"/>
  <c r="W156" i="26"/>
  <c r="V156" i="26"/>
  <c r="U156" i="26"/>
  <c r="T156" i="26"/>
  <c r="S156" i="26"/>
  <c r="R156" i="26"/>
  <c r="Q156" i="26"/>
  <c r="P156" i="26"/>
  <c r="O156" i="26"/>
  <c r="N156" i="26"/>
  <c r="M156" i="26"/>
  <c r="L156" i="26"/>
  <c r="K156" i="26"/>
  <c r="J156" i="26"/>
  <c r="I156" i="26"/>
  <c r="H156" i="26"/>
  <c r="G156" i="26"/>
  <c r="F156" i="26"/>
  <c r="E156" i="26"/>
  <c r="D156" i="26"/>
  <c r="AJ155" i="26"/>
  <c r="AQ155" i="26" s="1"/>
  <c r="AI155" i="26"/>
  <c r="AH155" i="26"/>
  <c r="AG155" i="26"/>
  <c r="AF155" i="26"/>
  <c r="AE155" i="26"/>
  <c r="AD155" i="26"/>
  <c r="AC155" i="26"/>
  <c r="AB155" i="26"/>
  <c r="AA155" i="26"/>
  <c r="Z155" i="26"/>
  <c r="Y155" i="26"/>
  <c r="X155" i="26"/>
  <c r="W155" i="26"/>
  <c r="V155" i="26"/>
  <c r="U155" i="26"/>
  <c r="T155" i="26"/>
  <c r="S155" i="26"/>
  <c r="R155" i="26"/>
  <c r="Q155" i="26"/>
  <c r="P155" i="26"/>
  <c r="O155" i="26"/>
  <c r="N155" i="26"/>
  <c r="M155" i="26"/>
  <c r="L155" i="26"/>
  <c r="K155" i="26"/>
  <c r="J155" i="26"/>
  <c r="I155" i="26"/>
  <c r="H155" i="26"/>
  <c r="G155" i="26"/>
  <c r="F155" i="26"/>
  <c r="E155" i="26"/>
  <c r="D155" i="26"/>
  <c r="AJ154" i="26"/>
  <c r="AQ154" i="26" s="1"/>
  <c r="AI154" i="26"/>
  <c r="AH154" i="26"/>
  <c r="AG154" i="26"/>
  <c r="AF154" i="26"/>
  <c r="AE154" i="26"/>
  <c r="AD154" i="26"/>
  <c r="AC154" i="26"/>
  <c r="AB154" i="26"/>
  <c r="AA154" i="26"/>
  <c r="Z154" i="26"/>
  <c r="Y154" i="26"/>
  <c r="X154" i="26"/>
  <c r="W154" i="26"/>
  <c r="V154" i="26"/>
  <c r="U154" i="26"/>
  <c r="T154" i="26"/>
  <c r="S154" i="26"/>
  <c r="R154" i="26"/>
  <c r="Q154" i="26"/>
  <c r="P154" i="26"/>
  <c r="O154" i="26"/>
  <c r="N154" i="26"/>
  <c r="M154" i="26"/>
  <c r="L154" i="26"/>
  <c r="K154" i="26"/>
  <c r="J154" i="26"/>
  <c r="I154" i="26"/>
  <c r="H154" i="26"/>
  <c r="G154" i="26"/>
  <c r="F154" i="26"/>
  <c r="E154" i="26"/>
  <c r="D154" i="26"/>
  <c r="AJ153" i="26"/>
  <c r="AQ153" i="26" s="1"/>
  <c r="AI153" i="26"/>
  <c r="AH153" i="26"/>
  <c r="AG153" i="26"/>
  <c r="AF153" i="26"/>
  <c r="AE153" i="26"/>
  <c r="AD153" i="26"/>
  <c r="AC153" i="26"/>
  <c r="AB153" i="26"/>
  <c r="AL153" i="26" s="1"/>
  <c r="AA153" i="26"/>
  <c r="Z153" i="26"/>
  <c r="Y153" i="26"/>
  <c r="X153" i="26"/>
  <c r="W153" i="26"/>
  <c r="V153" i="26"/>
  <c r="U153" i="26"/>
  <c r="T153" i="26"/>
  <c r="S153" i="26"/>
  <c r="R153" i="26"/>
  <c r="Q153" i="26"/>
  <c r="P153" i="26"/>
  <c r="O153" i="26"/>
  <c r="N153" i="26"/>
  <c r="M153" i="26"/>
  <c r="L153" i="26"/>
  <c r="K153" i="26"/>
  <c r="J153" i="26"/>
  <c r="I153" i="26"/>
  <c r="H153" i="26"/>
  <c r="G153" i="26"/>
  <c r="F153" i="26"/>
  <c r="E153" i="26"/>
  <c r="D153" i="26"/>
  <c r="AJ152" i="26"/>
  <c r="AQ152" i="26" s="1"/>
  <c r="AI152" i="26"/>
  <c r="AH152" i="26"/>
  <c r="AG152" i="26"/>
  <c r="AF152" i="26"/>
  <c r="AE152" i="26"/>
  <c r="AD152" i="26"/>
  <c r="AC152" i="26"/>
  <c r="AB152" i="26"/>
  <c r="AL152" i="26" s="1"/>
  <c r="AA152" i="26"/>
  <c r="Z152" i="26"/>
  <c r="Y152" i="26"/>
  <c r="X152" i="26"/>
  <c r="W152" i="26"/>
  <c r="V152" i="26"/>
  <c r="U152" i="26"/>
  <c r="T152" i="26"/>
  <c r="AM152" i="26" s="1"/>
  <c r="S152" i="26"/>
  <c r="R152" i="26"/>
  <c r="Q152" i="26"/>
  <c r="P152" i="26"/>
  <c r="O152" i="26"/>
  <c r="N152" i="26"/>
  <c r="M152" i="26"/>
  <c r="L152" i="26"/>
  <c r="K152" i="26"/>
  <c r="J152" i="26"/>
  <c r="I152" i="26"/>
  <c r="H152" i="26"/>
  <c r="G152" i="26"/>
  <c r="F152" i="26"/>
  <c r="E152" i="26"/>
  <c r="D152" i="26"/>
  <c r="AO152" i="26" s="1"/>
  <c r="AJ151" i="26"/>
  <c r="AI151" i="26"/>
  <c r="AH151" i="26"/>
  <c r="AG151" i="26"/>
  <c r="AF151" i="26"/>
  <c r="AE151" i="26"/>
  <c r="AD151" i="26"/>
  <c r="AC151" i="26"/>
  <c r="AB151" i="26"/>
  <c r="AA151" i="26"/>
  <c r="Z151" i="26"/>
  <c r="Y151" i="26"/>
  <c r="X151" i="26"/>
  <c r="W151" i="26"/>
  <c r="V151" i="26"/>
  <c r="U151" i="26"/>
  <c r="T151" i="26"/>
  <c r="S151" i="26"/>
  <c r="R151" i="26"/>
  <c r="Q151" i="26"/>
  <c r="P151" i="26"/>
  <c r="O151" i="26"/>
  <c r="N151" i="26"/>
  <c r="M151" i="26"/>
  <c r="L151" i="26"/>
  <c r="K151" i="26"/>
  <c r="J151" i="26"/>
  <c r="I151" i="26"/>
  <c r="H151" i="26"/>
  <c r="G151" i="26"/>
  <c r="F151" i="26"/>
  <c r="E151" i="26"/>
  <c r="D151" i="26"/>
  <c r="AJ150" i="26"/>
  <c r="AI150" i="26"/>
  <c r="AH150" i="26"/>
  <c r="AG150" i="26"/>
  <c r="AF150" i="26"/>
  <c r="AE150" i="26"/>
  <c r="AD150" i="26"/>
  <c r="AC150" i="26"/>
  <c r="AB150" i="26"/>
  <c r="AA150" i="26"/>
  <c r="Z150" i="26"/>
  <c r="Y150" i="26"/>
  <c r="X150" i="26"/>
  <c r="W150" i="26"/>
  <c r="V150" i="26"/>
  <c r="U150" i="26"/>
  <c r="T150" i="26"/>
  <c r="S150" i="26"/>
  <c r="R150" i="26"/>
  <c r="Q150" i="26"/>
  <c r="P150" i="26"/>
  <c r="O150" i="26"/>
  <c r="N150" i="26"/>
  <c r="M150" i="26"/>
  <c r="L150" i="26"/>
  <c r="K150" i="26"/>
  <c r="J150" i="26"/>
  <c r="I150" i="26"/>
  <c r="H150" i="26"/>
  <c r="G150" i="26"/>
  <c r="F150" i="26"/>
  <c r="E150" i="26"/>
  <c r="D150" i="26"/>
  <c r="AJ149" i="26"/>
  <c r="AQ149" i="26" s="1"/>
  <c r="AS19" i="26" s="1"/>
  <c r="AI149" i="26"/>
  <c r="AH149" i="26"/>
  <c r="AG149" i="26"/>
  <c r="AF149" i="26"/>
  <c r="AE149" i="26"/>
  <c r="AD149" i="26"/>
  <c r="AC149" i="26"/>
  <c r="AB149" i="26"/>
  <c r="AL149" i="26" s="1"/>
  <c r="AA149" i="26"/>
  <c r="Z149" i="26"/>
  <c r="Y149" i="26"/>
  <c r="X149" i="26"/>
  <c r="W149" i="26"/>
  <c r="V149" i="26"/>
  <c r="U149" i="26"/>
  <c r="T149" i="26"/>
  <c r="S149" i="26"/>
  <c r="R149" i="26"/>
  <c r="Q149" i="26"/>
  <c r="P149" i="26"/>
  <c r="O149" i="26"/>
  <c r="N149" i="26"/>
  <c r="M149" i="26"/>
  <c r="L149" i="26"/>
  <c r="K149" i="26"/>
  <c r="J149" i="26"/>
  <c r="I149" i="26"/>
  <c r="H149" i="26"/>
  <c r="G149" i="26"/>
  <c r="F149" i="26"/>
  <c r="E149" i="26"/>
  <c r="D149" i="26"/>
  <c r="AJ148" i="26"/>
  <c r="AI148" i="26"/>
  <c r="AH148" i="26"/>
  <c r="AG148" i="26"/>
  <c r="AF148" i="26"/>
  <c r="AE148" i="26"/>
  <c r="AD148" i="26"/>
  <c r="AC148" i="26"/>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AJ147" i="26"/>
  <c r="AI147" i="26"/>
  <c r="AH147" i="26"/>
  <c r="AG147" i="26"/>
  <c r="AF147" i="26"/>
  <c r="AE147" i="26"/>
  <c r="AD147" i="26"/>
  <c r="AC147" i="26"/>
  <c r="AB147" i="26"/>
  <c r="AA147" i="26"/>
  <c r="Z147" i="26"/>
  <c r="Y147" i="26"/>
  <c r="X147" i="26"/>
  <c r="W147" i="26"/>
  <c r="V147" i="26"/>
  <c r="U147" i="26"/>
  <c r="T147" i="26"/>
  <c r="S147" i="26"/>
  <c r="R147" i="26"/>
  <c r="Q147" i="26"/>
  <c r="P147" i="26"/>
  <c r="O147" i="26"/>
  <c r="N147" i="26"/>
  <c r="M147" i="26"/>
  <c r="L147" i="26"/>
  <c r="K147" i="26"/>
  <c r="J147" i="26"/>
  <c r="I147" i="26"/>
  <c r="H147" i="26"/>
  <c r="G147" i="26"/>
  <c r="F147" i="26"/>
  <c r="E147" i="26"/>
  <c r="D147" i="26"/>
  <c r="AJ146" i="26"/>
  <c r="AI146" i="26"/>
  <c r="AH146" i="26"/>
  <c r="AG146" i="26"/>
  <c r="AF146" i="26"/>
  <c r="AE146" i="26"/>
  <c r="AD146" i="26"/>
  <c r="AC146" i="26"/>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A145" i="26"/>
  <c r="Z145" i="26"/>
  <c r="Y145" i="26"/>
  <c r="X145" i="26"/>
  <c r="W145" i="26"/>
  <c r="V145" i="26"/>
  <c r="U145" i="26"/>
  <c r="T145" i="26"/>
  <c r="S145" i="26"/>
  <c r="R145" i="26"/>
  <c r="Q145" i="26"/>
  <c r="P145" i="26"/>
  <c r="O145" i="26"/>
  <c r="N145" i="26"/>
  <c r="M145" i="26"/>
  <c r="L145" i="26"/>
  <c r="K145" i="26"/>
  <c r="J145" i="26"/>
  <c r="I145" i="26"/>
  <c r="H145" i="26"/>
  <c r="G145" i="26"/>
  <c r="F145" i="26"/>
  <c r="E145" i="26"/>
  <c r="D145" i="26"/>
  <c r="AJ144" i="26"/>
  <c r="AI144" i="26"/>
  <c r="AH144" i="26"/>
  <c r="AG144" i="26"/>
  <c r="AF144" i="26"/>
  <c r="AE144" i="26"/>
  <c r="AD144" i="26"/>
  <c r="AC144" i="26"/>
  <c r="AB144" i="26"/>
  <c r="AA144" i="26"/>
  <c r="Z144" i="26"/>
  <c r="Y144" i="26"/>
  <c r="X144" i="26"/>
  <c r="W144" i="26"/>
  <c r="V144" i="26"/>
  <c r="U144" i="26"/>
  <c r="T144" i="26"/>
  <c r="S144" i="26"/>
  <c r="R144" i="26"/>
  <c r="Q144" i="26"/>
  <c r="P144" i="26"/>
  <c r="O144" i="26"/>
  <c r="N144" i="26"/>
  <c r="M144" i="26"/>
  <c r="L144" i="26"/>
  <c r="K144" i="26"/>
  <c r="J144" i="26"/>
  <c r="I144" i="26"/>
  <c r="H144" i="26"/>
  <c r="G144" i="26"/>
  <c r="F144" i="26"/>
  <c r="E144" i="26"/>
  <c r="D144" i="26"/>
  <c r="AJ143" i="26"/>
  <c r="AI143" i="26"/>
  <c r="AH143" i="26"/>
  <c r="AG143" i="26"/>
  <c r="AF143" i="26"/>
  <c r="AE143" i="26"/>
  <c r="AD143" i="26"/>
  <c r="AC143" i="26"/>
  <c r="AB143" i="26"/>
  <c r="AA143" i="26"/>
  <c r="Z143" i="26"/>
  <c r="Y143" i="26"/>
  <c r="X143" i="26"/>
  <c r="W143" i="26"/>
  <c r="V143" i="26"/>
  <c r="U143" i="26"/>
  <c r="T143" i="26"/>
  <c r="S143" i="26"/>
  <c r="R143" i="26"/>
  <c r="Q143" i="26"/>
  <c r="P143" i="26"/>
  <c r="O143" i="26"/>
  <c r="N143" i="26"/>
  <c r="M143" i="26"/>
  <c r="L143" i="26"/>
  <c r="K143" i="26"/>
  <c r="J143" i="26"/>
  <c r="I143" i="26"/>
  <c r="H143" i="26"/>
  <c r="G143" i="26"/>
  <c r="F143" i="26"/>
  <c r="E143" i="26"/>
  <c r="D143" i="26"/>
  <c r="AJ142" i="26"/>
  <c r="AI142" i="26"/>
  <c r="AH142" i="26"/>
  <c r="AG142" i="26"/>
  <c r="AF142" i="26"/>
  <c r="AE142" i="26"/>
  <c r="AD142" i="26"/>
  <c r="AC142" i="26"/>
  <c r="AB142" i="26"/>
  <c r="AA142" i="26"/>
  <c r="Z142" i="26"/>
  <c r="Y142" i="26"/>
  <c r="X142" i="26"/>
  <c r="W142" i="26"/>
  <c r="V142" i="26"/>
  <c r="U142" i="26"/>
  <c r="T142" i="26"/>
  <c r="S142" i="26"/>
  <c r="R142" i="26"/>
  <c r="Q142" i="26"/>
  <c r="P142" i="26"/>
  <c r="O142" i="26"/>
  <c r="N142" i="26"/>
  <c r="M142" i="26"/>
  <c r="L142" i="26"/>
  <c r="K142" i="26"/>
  <c r="J142" i="26"/>
  <c r="I142" i="26"/>
  <c r="H142" i="26"/>
  <c r="G142" i="26"/>
  <c r="F142" i="26"/>
  <c r="E142" i="26"/>
  <c r="D142" i="26"/>
  <c r="AJ141" i="26"/>
  <c r="AI141" i="26"/>
  <c r="AH141" i="26"/>
  <c r="AG141" i="26"/>
  <c r="AF141" i="26"/>
  <c r="AE141" i="26"/>
  <c r="AD141" i="26"/>
  <c r="AC141" i="26"/>
  <c r="AB141" i="26"/>
  <c r="AL141" i="26" s="1"/>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U140" i="26"/>
  <c r="T140" i="26"/>
  <c r="S140" i="26"/>
  <c r="R140" i="26"/>
  <c r="Q140" i="26"/>
  <c r="P140" i="26"/>
  <c r="O140" i="26"/>
  <c r="N140" i="26"/>
  <c r="M140" i="26"/>
  <c r="L140" i="26"/>
  <c r="K140" i="26"/>
  <c r="J140" i="26"/>
  <c r="I140" i="26"/>
  <c r="H140" i="26"/>
  <c r="G140" i="26"/>
  <c r="F140" i="26"/>
  <c r="E140" i="26"/>
  <c r="AO140" i="26" s="1"/>
  <c r="D140" i="26"/>
  <c r="AJ139" i="26"/>
  <c r="AI139" i="26"/>
  <c r="AH139" i="26"/>
  <c r="AG139" i="26"/>
  <c r="AF139" i="26"/>
  <c r="AE139" i="26"/>
  <c r="AD139" i="26"/>
  <c r="AC139" i="26"/>
  <c r="AB139" i="26"/>
  <c r="AA139" i="26"/>
  <c r="Z139" i="26"/>
  <c r="Y139" i="26"/>
  <c r="X139" i="26"/>
  <c r="W139" i="26"/>
  <c r="V139" i="26"/>
  <c r="U139" i="26"/>
  <c r="T139" i="26"/>
  <c r="S139" i="26"/>
  <c r="R139" i="26"/>
  <c r="Q139" i="26"/>
  <c r="P139" i="26"/>
  <c r="O139" i="26"/>
  <c r="N139" i="26"/>
  <c r="M139" i="26"/>
  <c r="L139" i="26"/>
  <c r="K139" i="26"/>
  <c r="J139" i="26"/>
  <c r="I139" i="26"/>
  <c r="H139" i="26"/>
  <c r="G139" i="26"/>
  <c r="F139" i="26"/>
  <c r="E139" i="26"/>
  <c r="D139" i="26"/>
  <c r="AJ138" i="26"/>
  <c r="AI138" i="26"/>
  <c r="AH138" i="26"/>
  <c r="AG138" i="26"/>
  <c r="AF138" i="26"/>
  <c r="AE138" i="26"/>
  <c r="AD138" i="26"/>
  <c r="AC138" i="26"/>
  <c r="AB138" i="26"/>
  <c r="AA138" i="26"/>
  <c r="Z138" i="26"/>
  <c r="Y138" i="26"/>
  <c r="X138" i="26"/>
  <c r="W138" i="26"/>
  <c r="V138" i="26"/>
  <c r="U138" i="26"/>
  <c r="T138" i="26"/>
  <c r="S138" i="26"/>
  <c r="R138" i="26"/>
  <c r="Q138" i="26"/>
  <c r="P138" i="26"/>
  <c r="O138" i="26"/>
  <c r="AN138" i="26" s="1"/>
  <c r="N138" i="26"/>
  <c r="M138" i="26"/>
  <c r="L138" i="26"/>
  <c r="K138" i="26"/>
  <c r="J138" i="26"/>
  <c r="I138" i="26"/>
  <c r="H138" i="26"/>
  <c r="G138" i="26"/>
  <c r="F138" i="26"/>
  <c r="E138" i="26"/>
  <c r="D138" i="26"/>
  <c r="AJ137" i="26"/>
  <c r="AI137" i="26"/>
  <c r="AH137" i="26"/>
  <c r="AG137" i="26"/>
  <c r="AF137" i="26"/>
  <c r="AE137" i="26"/>
  <c r="AD137" i="26"/>
  <c r="AC137" i="26"/>
  <c r="AB137" i="26"/>
  <c r="AA137" i="26"/>
  <c r="Z137" i="26"/>
  <c r="Y137" i="26"/>
  <c r="X137" i="26"/>
  <c r="W137" i="26"/>
  <c r="V137" i="26"/>
  <c r="U137" i="26"/>
  <c r="T137" i="26"/>
  <c r="S137" i="26"/>
  <c r="R137" i="26"/>
  <c r="Q137" i="26"/>
  <c r="P137" i="26"/>
  <c r="O137" i="26"/>
  <c r="N137" i="26"/>
  <c r="M137" i="26"/>
  <c r="L137" i="26"/>
  <c r="K137" i="26"/>
  <c r="J137" i="26"/>
  <c r="I137" i="26"/>
  <c r="H137" i="26"/>
  <c r="G137" i="26"/>
  <c r="F137" i="26"/>
  <c r="E137" i="26"/>
  <c r="D137" i="26"/>
  <c r="AJ136" i="26"/>
  <c r="AI136" i="26"/>
  <c r="AH136" i="26"/>
  <c r="AG136" i="26"/>
  <c r="AF136" i="26"/>
  <c r="AE136" i="26"/>
  <c r="AD136" i="26"/>
  <c r="AC136" i="26"/>
  <c r="AB136" i="26"/>
  <c r="AA136" i="26"/>
  <c r="Z136" i="26"/>
  <c r="Y136" i="26"/>
  <c r="X136" i="26"/>
  <c r="W136" i="26"/>
  <c r="V136" i="26"/>
  <c r="U136" i="26"/>
  <c r="T136" i="26"/>
  <c r="S136" i="26"/>
  <c r="R136" i="26"/>
  <c r="Q136" i="26"/>
  <c r="P136" i="26"/>
  <c r="O136" i="26"/>
  <c r="N136" i="26"/>
  <c r="M136" i="26"/>
  <c r="L136" i="26"/>
  <c r="K136" i="26"/>
  <c r="J136" i="26"/>
  <c r="I136" i="26"/>
  <c r="H136" i="26"/>
  <c r="G136" i="26"/>
  <c r="F136" i="26"/>
  <c r="E136" i="26"/>
  <c r="D136" i="26"/>
  <c r="AJ134" i="26"/>
  <c r="AQ134" i="26" s="1"/>
  <c r="AI134" i="26"/>
  <c r="AH134" i="26"/>
  <c r="AG134" i="26"/>
  <c r="AF134" i="26"/>
  <c r="AE134" i="26"/>
  <c r="AD134" i="26"/>
  <c r="AC134" i="26"/>
  <c r="AB134" i="26"/>
  <c r="AA134" i="26"/>
  <c r="Z134" i="26"/>
  <c r="Y134" i="26"/>
  <c r="X134" i="26"/>
  <c r="W134" i="26"/>
  <c r="V134" i="26"/>
  <c r="U134" i="26"/>
  <c r="T134" i="26"/>
  <c r="AM134" i="26" s="1"/>
  <c r="S134" i="26"/>
  <c r="R134" i="26"/>
  <c r="Q134" i="26"/>
  <c r="P134" i="26"/>
  <c r="O134" i="26"/>
  <c r="N134" i="26"/>
  <c r="M134" i="26"/>
  <c r="L134" i="26"/>
  <c r="AN134" i="26" s="1"/>
  <c r="K134" i="26"/>
  <c r="J134" i="26"/>
  <c r="I134" i="26"/>
  <c r="H134" i="26"/>
  <c r="G134" i="26"/>
  <c r="F134" i="26"/>
  <c r="E134" i="26"/>
  <c r="D134" i="26"/>
  <c r="AJ133" i="26"/>
  <c r="AQ133" i="26" s="1"/>
  <c r="AI133" i="26"/>
  <c r="AH133" i="26"/>
  <c r="AG133" i="26"/>
  <c r="AF133" i="26"/>
  <c r="AE133" i="26"/>
  <c r="AD133" i="26"/>
  <c r="AC133" i="26"/>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J132" i="26"/>
  <c r="AQ132" i="26" s="1"/>
  <c r="AI132" i="26"/>
  <c r="AH132" i="26"/>
  <c r="AG132" i="26"/>
  <c r="AF132" i="26"/>
  <c r="AE132" i="26"/>
  <c r="AD132" i="26"/>
  <c r="AC132" i="26"/>
  <c r="AB132" i="26"/>
  <c r="AA132" i="26"/>
  <c r="Z132" i="26"/>
  <c r="Y132" i="26"/>
  <c r="X132" i="26"/>
  <c r="W132" i="26"/>
  <c r="V132" i="26"/>
  <c r="U132" i="26"/>
  <c r="T132" i="26"/>
  <c r="S132" i="26"/>
  <c r="R132" i="26"/>
  <c r="Q132" i="26"/>
  <c r="P132" i="26"/>
  <c r="O132" i="26"/>
  <c r="N132" i="26"/>
  <c r="M132" i="26"/>
  <c r="L132" i="26"/>
  <c r="K132" i="26"/>
  <c r="J132" i="26"/>
  <c r="I132" i="26"/>
  <c r="H132" i="26"/>
  <c r="G132" i="26"/>
  <c r="F132" i="26"/>
  <c r="E132" i="26"/>
  <c r="D132" i="26"/>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G131" i="26"/>
  <c r="F131" i="26"/>
  <c r="E131" i="26"/>
  <c r="D131" i="26"/>
  <c r="AQ130" i="26"/>
  <c r="AJ130" i="26"/>
  <c r="AI130" i="26"/>
  <c r="AH130" i="26"/>
  <c r="AG130" i="26"/>
  <c r="AF130" i="26"/>
  <c r="AE130" i="26"/>
  <c r="AD130" i="26"/>
  <c r="AC130" i="26"/>
  <c r="AB130" i="26"/>
  <c r="AA130" i="26"/>
  <c r="Z130" i="26"/>
  <c r="Y130" i="26"/>
  <c r="X130" i="26"/>
  <c r="W130" i="26"/>
  <c r="V130" i="26"/>
  <c r="U130" i="26"/>
  <c r="T130" i="26"/>
  <c r="S130" i="26"/>
  <c r="R130" i="26"/>
  <c r="Q130" i="26"/>
  <c r="P130" i="26"/>
  <c r="O130" i="26"/>
  <c r="N130" i="26"/>
  <c r="M130" i="26"/>
  <c r="L130" i="26"/>
  <c r="K130" i="26"/>
  <c r="J130" i="26"/>
  <c r="I130" i="26"/>
  <c r="H130" i="26"/>
  <c r="G130" i="26"/>
  <c r="F130" i="26"/>
  <c r="E130" i="26"/>
  <c r="D130" i="26"/>
  <c r="AQ129" i="26"/>
  <c r="AJ129" i="26"/>
  <c r="AI129" i="26"/>
  <c r="AH129" i="26"/>
  <c r="AG129" i="26"/>
  <c r="AF129" i="26"/>
  <c r="AE129" i="26"/>
  <c r="AD129" i="26"/>
  <c r="AC129" i="26"/>
  <c r="AB129" i="26"/>
  <c r="AA129" i="26"/>
  <c r="Z129" i="26"/>
  <c r="Y129" i="26"/>
  <c r="X129" i="26"/>
  <c r="W129" i="26"/>
  <c r="V129" i="26"/>
  <c r="U129" i="26"/>
  <c r="T129" i="26"/>
  <c r="S129" i="26"/>
  <c r="R129" i="26"/>
  <c r="Q129" i="26"/>
  <c r="P129" i="26"/>
  <c r="O129" i="26"/>
  <c r="N129" i="26"/>
  <c r="M129" i="26"/>
  <c r="L129" i="26"/>
  <c r="K129" i="26"/>
  <c r="J129" i="26"/>
  <c r="I129" i="26"/>
  <c r="H129" i="26"/>
  <c r="G129" i="26"/>
  <c r="F129" i="26"/>
  <c r="E129" i="26"/>
  <c r="D129" i="26"/>
  <c r="AJ128" i="26"/>
  <c r="AQ128" i="26" s="1"/>
  <c r="AI128" i="26"/>
  <c r="AH128" i="26"/>
  <c r="AG128" i="26"/>
  <c r="AF128" i="26"/>
  <c r="AE128" i="26"/>
  <c r="AD128" i="26"/>
  <c r="AC128" i="26"/>
  <c r="AB128" i="26"/>
  <c r="AA128" i="26"/>
  <c r="Z128" i="26"/>
  <c r="Y128" i="26"/>
  <c r="X128" i="26"/>
  <c r="W128" i="26"/>
  <c r="V128" i="26"/>
  <c r="U128" i="26"/>
  <c r="T128" i="26"/>
  <c r="AM128" i="26" s="1"/>
  <c r="S128" i="26"/>
  <c r="R128" i="26"/>
  <c r="Q128" i="26"/>
  <c r="P128" i="26"/>
  <c r="O128" i="26"/>
  <c r="N128" i="26"/>
  <c r="M128" i="26"/>
  <c r="L128" i="26"/>
  <c r="K128" i="26"/>
  <c r="J128" i="26"/>
  <c r="I128" i="26"/>
  <c r="H128" i="26"/>
  <c r="G128" i="26"/>
  <c r="F128" i="26"/>
  <c r="E128" i="26"/>
  <c r="D128" i="26"/>
  <c r="AJ127" i="26"/>
  <c r="AQ127" i="26" s="1"/>
  <c r="AR62" i="26" s="1"/>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K127" i="26"/>
  <c r="J127" i="26"/>
  <c r="I127" i="26"/>
  <c r="H127" i="26"/>
  <c r="G127" i="26"/>
  <c r="F127" i="26"/>
  <c r="E127" i="26"/>
  <c r="D127" i="26"/>
  <c r="AQ126" i="26"/>
  <c r="AJ126" i="26"/>
  <c r="AI126" i="26"/>
  <c r="AH126" i="26"/>
  <c r="AG126" i="26"/>
  <c r="AF126" i="26"/>
  <c r="AE126" i="26"/>
  <c r="AD126" i="26"/>
  <c r="AC126" i="26"/>
  <c r="AB126" i="26"/>
  <c r="AA126" i="26"/>
  <c r="Z126" i="26"/>
  <c r="Y126" i="26"/>
  <c r="X126" i="26"/>
  <c r="W126" i="26"/>
  <c r="V126" i="26"/>
  <c r="U126" i="26"/>
  <c r="T126" i="26"/>
  <c r="S126" i="26"/>
  <c r="R126" i="26"/>
  <c r="Q126" i="26"/>
  <c r="P126" i="26"/>
  <c r="O126" i="26"/>
  <c r="N126" i="26"/>
  <c r="M126" i="26"/>
  <c r="L126" i="26"/>
  <c r="K126" i="26"/>
  <c r="J126" i="26"/>
  <c r="I126" i="26"/>
  <c r="H126" i="26"/>
  <c r="G126" i="26"/>
  <c r="F126" i="26"/>
  <c r="E126" i="26"/>
  <c r="D126" i="26"/>
  <c r="AQ125" i="26"/>
  <c r="AJ125" i="26"/>
  <c r="AI125" i="26"/>
  <c r="AH125" i="26"/>
  <c r="AG125" i="26"/>
  <c r="AF125" i="26"/>
  <c r="AE125" i="26"/>
  <c r="AD125" i="26"/>
  <c r="AC125" i="26"/>
  <c r="AB125" i="26"/>
  <c r="AA125" i="26"/>
  <c r="Z125" i="26"/>
  <c r="Y125" i="26"/>
  <c r="X125" i="26"/>
  <c r="W125" i="26"/>
  <c r="V125" i="26"/>
  <c r="U125" i="26"/>
  <c r="T125" i="26"/>
  <c r="S125" i="26"/>
  <c r="R125" i="26"/>
  <c r="Q125" i="26"/>
  <c r="P125" i="26"/>
  <c r="O125" i="26"/>
  <c r="N125" i="26"/>
  <c r="M125" i="26"/>
  <c r="L125" i="26"/>
  <c r="K125" i="26"/>
  <c r="J125" i="26"/>
  <c r="I125" i="26"/>
  <c r="H125" i="26"/>
  <c r="G125" i="26"/>
  <c r="F125" i="26"/>
  <c r="E125" i="26"/>
  <c r="D125" i="26"/>
  <c r="AJ124" i="26"/>
  <c r="AQ124" i="26" s="1"/>
  <c r="AI124" i="26"/>
  <c r="AH124" i="26"/>
  <c r="AG124" i="26"/>
  <c r="AF124" i="26"/>
  <c r="AE124" i="26"/>
  <c r="AD124" i="26"/>
  <c r="AC124" i="26"/>
  <c r="AB124" i="26"/>
  <c r="AA124" i="26"/>
  <c r="Z124" i="26"/>
  <c r="Y124" i="26"/>
  <c r="X124" i="26"/>
  <c r="W124" i="26"/>
  <c r="V124" i="26"/>
  <c r="U124" i="26"/>
  <c r="T124" i="26"/>
  <c r="AM124" i="26" s="1"/>
  <c r="S124" i="26"/>
  <c r="R124" i="26"/>
  <c r="Q124" i="26"/>
  <c r="P124" i="26"/>
  <c r="O124" i="26"/>
  <c r="N124" i="26"/>
  <c r="M124" i="26"/>
  <c r="L124" i="26"/>
  <c r="K124" i="26"/>
  <c r="J124" i="26"/>
  <c r="I124" i="26"/>
  <c r="H124" i="26"/>
  <c r="G124" i="26"/>
  <c r="F124" i="26"/>
  <c r="E124" i="26"/>
  <c r="D124" i="26"/>
  <c r="AJ123" i="26"/>
  <c r="AQ123" i="26" s="1"/>
  <c r="AR58" i="26" s="1"/>
  <c r="AI123" i="26"/>
  <c r="AH123" i="26"/>
  <c r="AG123" i="26"/>
  <c r="AF123" i="26"/>
  <c r="AE123" i="26"/>
  <c r="AD123" i="26"/>
  <c r="AC123" i="26"/>
  <c r="AB123" i="26"/>
  <c r="AA123" i="26"/>
  <c r="Z123" i="26"/>
  <c r="Y123" i="26"/>
  <c r="X123" i="26"/>
  <c r="W123" i="26"/>
  <c r="V123" i="26"/>
  <c r="U123" i="26"/>
  <c r="T123" i="26"/>
  <c r="S123" i="26"/>
  <c r="R123" i="26"/>
  <c r="Q123" i="26"/>
  <c r="P123" i="26"/>
  <c r="O123" i="26"/>
  <c r="N123" i="26"/>
  <c r="M123" i="26"/>
  <c r="L123" i="26"/>
  <c r="K123" i="26"/>
  <c r="J123" i="26"/>
  <c r="I123" i="26"/>
  <c r="H123" i="26"/>
  <c r="G123" i="26"/>
  <c r="F123" i="26"/>
  <c r="E123" i="26"/>
  <c r="D123" i="26"/>
  <c r="AQ122" i="26"/>
  <c r="AJ122" i="26"/>
  <c r="AI122" i="26"/>
  <c r="AH122" i="26"/>
  <c r="AG122" i="26"/>
  <c r="AF122" i="26"/>
  <c r="AE122" i="26"/>
  <c r="AD122" i="26"/>
  <c r="AC122" i="26"/>
  <c r="AB122" i="26"/>
  <c r="AA122" i="26"/>
  <c r="Z122" i="26"/>
  <c r="Y122" i="26"/>
  <c r="X122" i="26"/>
  <c r="W122" i="26"/>
  <c r="V122" i="26"/>
  <c r="U122" i="26"/>
  <c r="T122" i="26"/>
  <c r="S122" i="26"/>
  <c r="R122" i="26"/>
  <c r="Q122" i="26"/>
  <c r="P122" i="26"/>
  <c r="O122" i="26"/>
  <c r="N122" i="26"/>
  <c r="M122" i="26"/>
  <c r="L122" i="26"/>
  <c r="K122" i="26"/>
  <c r="J122" i="26"/>
  <c r="I122" i="26"/>
  <c r="H122" i="26"/>
  <c r="G122" i="26"/>
  <c r="F122" i="26"/>
  <c r="E122" i="26"/>
  <c r="D122" i="26"/>
  <c r="AQ121" i="26"/>
  <c r="AJ121" i="26"/>
  <c r="AI121" i="26"/>
  <c r="AH121" i="26"/>
  <c r="AG121" i="26"/>
  <c r="AF121" i="26"/>
  <c r="AE121" i="26"/>
  <c r="AD121" i="26"/>
  <c r="AC121" i="26"/>
  <c r="AB121" i="26"/>
  <c r="AA121" i="26"/>
  <c r="Z121" i="26"/>
  <c r="Y121" i="26"/>
  <c r="X121" i="26"/>
  <c r="W121" i="26"/>
  <c r="V121" i="26"/>
  <c r="U121" i="26"/>
  <c r="T121" i="26"/>
  <c r="S121" i="26"/>
  <c r="R121" i="26"/>
  <c r="Q121" i="26"/>
  <c r="P121" i="26"/>
  <c r="O121" i="26"/>
  <c r="N121" i="26"/>
  <c r="M121" i="26"/>
  <c r="L121" i="26"/>
  <c r="K121" i="26"/>
  <c r="J121" i="26"/>
  <c r="I121" i="26"/>
  <c r="H121" i="26"/>
  <c r="G121" i="26"/>
  <c r="F121" i="26"/>
  <c r="E121" i="26"/>
  <c r="D121" i="26"/>
  <c r="AJ120" i="26"/>
  <c r="AQ120" i="26" s="1"/>
  <c r="AI120" i="26"/>
  <c r="AH120" i="26"/>
  <c r="AG120" i="26"/>
  <c r="AF120" i="26"/>
  <c r="AE120" i="26"/>
  <c r="AD120" i="26"/>
  <c r="AC120" i="26"/>
  <c r="AB120" i="26"/>
  <c r="AA120" i="26"/>
  <c r="Z120" i="26"/>
  <c r="Y120" i="26"/>
  <c r="X120" i="26"/>
  <c r="W120" i="26"/>
  <c r="V120" i="26"/>
  <c r="U120" i="26"/>
  <c r="T120" i="26"/>
  <c r="S120" i="26"/>
  <c r="R120" i="26"/>
  <c r="Q120" i="26"/>
  <c r="P120" i="26"/>
  <c r="O120" i="26"/>
  <c r="N120" i="26"/>
  <c r="M120" i="26"/>
  <c r="L120" i="26"/>
  <c r="K120" i="26"/>
  <c r="J120" i="26"/>
  <c r="I120" i="26"/>
  <c r="H120" i="26"/>
  <c r="G120" i="26"/>
  <c r="F120" i="26"/>
  <c r="E120" i="26"/>
  <c r="D120" i="26"/>
  <c r="AJ119" i="26"/>
  <c r="AQ119" i="26" s="1"/>
  <c r="AI119" i="26"/>
  <c r="AH119" i="26"/>
  <c r="AG119" i="26"/>
  <c r="AF119" i="26"/>
  <c r="AE119" i="26"/>
  <c r="AD119" i="26"/>
  <c r="AC119" i="26"/>
  <c r="AB119" i="26"/>
  <c r="AA119" i="26"/>
  <c r="Z119" i="26"/>
  <c r="Y119" i="26"/>
  <c r="X119" i="26"/>
  <c r="W119" i="26"/>
  <c r="V119" i="26"/>
  <c r="U119" i="26"/>
  <c r="T119" i="26"/>
  <c r="S119" i="26"/>
  <c r="R119" i="26"/>
  <c r="Q119" i="26"/>
  <c r="P119" i="26"/>
  <c r="O119" i="26"/>
  <c r="N119" i="26"/>
  <c r="M119" i="26"/>
  <c r="L119" i="26"/>
  <c r="K119" i="26"/>
  <c r="J119" i="26"/>
  <c r="I119" i="26"/>
  <c r="H119" i="26"/>
  <c r="G119" i="26"/>
  <c r="F119" i="26"/>
  <c r="E119" i="26"/>
  <c r="D119" i="26"/>
  <c r="AJ118" i="26"/>
  <c r="AQ118" i="26" s="1"/>
  <c r="AR53" i="26" s="1"/>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J117" i="26"/>
  <c r="AQ117" i="26" s="1"/>
  <c r="AI117" i="26"/>
  <c r="AH117" i="26"/>
  <c r="AG117" i="26"/>
  <c r="AF117" i="26"/>
  <c r="AE117" i="26"/>
  <c r="AD117" i="26"/>
  <c r="AC117" i="26"/>
  <c r="AB117" i="26"/>
  <c r="AL117" i="26" s="1"/>
  <c r="AA117" i="26"/>
  <c r="Z117" i="26"/>
  <c r="Y117" i="26"/>
  <c r="X117" i="26"/>
  <c r="W117" i="26"/>
  <c r="V117" i="26"/>
  <c r="U117" i="26"/>
  <c r="T117" i="26"/>
  <c r="S117" i="26"/>
  <c r="R117" i="26"/>
  <c r="Q117" i="26"/>
  <c r="P117" i="26"/>
  <c r="O117" i="26"/>
  <c r="N117" i="26"/>
  <c r="M117" i="26"/>
  <c r="L117" i="26"/>
  <c r="AN117" i="26" s="1"/>
  <c r="K117" i="26"/>
  <c r="J117" i="26"/>
  <c r="I117" i="26"/>
  <c r="H117" i="26"/>
  <c r="G117" i="26"/>
  <c r="F117" i="26"/>
  <c r="E117" i="26"/>
  <c r="D117" i="26"/>
  <c r="AO117" i="26" s="1"/>
  <c r="AJ116" i="26"/>
  <c r="AQ116" i="26" s="1"/>
  <c r="AI116" i="26"/>
  <c r="AH116" i="26"/>
  <c r="AG116" i="26"/>
  <c r="AF116" i="26"/>
  <c r="AE116" i="26"/>
  <c r="AD116" i="26"/>
  <c r="AC116" i="26"/>
  <c r="AB116" i="26"/>
  <c r="AA116" i="26"/>
  <c r="Z116" i="26"/>
  <c r="Y116" i="26"/>
  <c r="X116" i="26"/>
  <c r="W116" i="26"/>
  <c r="V116" i="26"/>
  <c r="U116" i="26"/>
  <c r="T116" i="26"/>
  <c r="AM116" i="26" s="1"/>
  <c r="S116" i="26"/>
  <c r="R116" i="26"/>
  <c r="Q116" i="26"/>
  <c r="P116" i="26"/>
  <c r="O116" i="26"/>
  <c r="N116" i="26"/>
  <c r="M116" i="26"/>
  <c r="L116" i="26"/>
  <c r="K116" i="26"/>
  <c r="J116" i="26"/>
  <c r="I116" i="26"/>
  <c r="H116" i="26"/>
  <c r="G116" i="26"/>
  <c r="F116" i="26"/>
  <c r="E116" i="26"/>
  <c r="D116" i="26"/>
  <c r="AJ115" i="26"/>
  <c r="AQ115" i="26" s="1"/>
  <c r="AI115" i="26"/>
  <c r="AH115" i="26"/>
  <c r="AG115" i="26"/>
  <c r="AF115" i="26"/>
  <c r="AE115" i="26"/>
  <c r="AD115" i="26"/>
  <c r="AC115" i="26"/>
  <c r="AB115" i="26"/>
  <c r="AA115" i="26"/>
  <c r="Z115" i="26"/>
  <c r="Y115" i="26"/>
  <c r="X115" i="26"/>
  <c r="W115" i="26"/>
  <c r="V115" i="26"/>
  <c r="U115" i="26"/>
  <c r="T115" i="26"/>
  <c r="S115" i="26"/>
  <c r="R115" i="26"/>
  <c r="Q115" i="26"/>
  <c r="P115" i="26"/>
  <c r="O115" i="26"/>
  <c r="N115" i="26"/>
  <c r="M115" i="26"/>
  <c r="L115" i="26"/>
  <c r="K115" i="26"/>
  <c r="J115" i="26"/>
  <c r="I115" i="26"/>
  <c r="H115" i="26"/>
  <c r="G115" i="26"/>
  <c r="F115" i="26"/>
  <c r="E115" i="26"/>
  <c r="D115" i="26"/>
  <c r="AJ114" i="26"/>
  <c r="AQ114" i="26" s="1"/>
  <c r="AR49" i="26" s="1"/>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J113" i="26"/>
  <c r="AQ113" i="26" s="1"/>
  <c r="AI113" i="26"/>
  <c r="AH113" i="26"/>
  <c r="AG113" i="26"/>
  <c r="AF113" i="26"/>
  <c r="AE113" i="26"/>
  <c r="AD113" i="26"/>
  <c r="AC113" i="26"/>
  <c r="AB113" i="26"/>
  <c r="AL113" i="26" s="1"/>
  <c r="AA113" i="26"/>
  <c r="Z113" i="26"/>
  <c r="Y113" i="26"/>
  <c r="X113" i="26"/>
  <c r="W113" i="26"/>
  <c r="V113" i="26"/>
  <c r="U113" i="26"/>
  <c r="T113" i="26"/>
  <c r="AM113" i="26" s="1"/>
  <c r="S113" i="26"/>
  <c r="R113" i="26"/>
  <c r="Q113" i="26"/>
  <c r="P113" i="26"/>
  <c r="O113" i="26"/>
  <c r="N113" i="26"/>
  <c r="M113" i="26"/>
  <c r="L113" i="26"/>
  <c r="AN113" i="26" s="1"/>
  <c r="K113" i="26"/>
  <c r="J113" i="26"/>
  <c r="I113" i="26"/>
  <c r="H113" i="26"/>
  <c r="G113" i="26"/>
  <c r="F113" i="26"/>
  <c r="E113" i="26"/>
  <c r="D113" i="26"/>
  <c r="AO113" i="26" s="1"/>
  <c r="AJ112" i="26"/>
  <c r="AQ112" i="26" s="1"/>
  <c r="AI112" i="26"/>
  <c r="AH112" i="26"/>
  <c r="AG112" i="26"/>
  <c r="AF112" i="26"/>
  <c r="AE112" i="26"/>
  <c r="AD112" i="26"/>
  <c r="AC112" i="26"/>
  <c r="AB112" i="26"/>
  <c r="AA112" i="26"/>
  <c r="Z112" i="26"/>
  <c r="Y112" i="26"/>
  <c r="X112" i="26"/>
  <c r="W112" i="26"/>
  <c r="V112" i="26"/>
  <c r="U112" i="26"/>
  <c r="T112" i="26"/>
  <c r="AM112" i="26" s="1"/>
  <c r="S112" i="26"/>
  <c r="R112" i="26"/>
  <c r="Q112" i="26"/>
  <c r="P112" i="26"/>
  <c r="O112" i="26"/>
  <c r="N112" i="26"/>
  <c r="M112" i="26"/>
  <c r="L112" i="26"/>
  <c r="K112" i="26"/>
  <c r="J112" i="26"/>
  <c r="I112" i="26"/>
  <c r="H112" i="26"/>
  <c r="G112" i="26"/>
  <c r="F112" i="26"/>
  <c r="E112" i="26"/>
  <c r="D112" i="26"/>
  <c r="AJ111" i="26"/>
  <c r="AQ111" i="26" s="1"/>
  <c r="AI111" i="26"/>
  <c r="AH111" i="26"/>
  <c r="AG111" i="26"/>
  <c r="AF111" i="26"/>
  <c r="AE111" i="26"/>
  <c r="AD111" i="26"/>
  <c r="AC111" i="26"/>
  <c r="AB111" i="26"/>
  <c r="AA111" i="26"/>
  <c r="Z111" i="26"/>
  <c r="Y111" i="26"/>
  <c r="X111" i="26"/>
  <c r="W111" i="26"/>
  <c r="V111" i="26"/>
  <c r="U111" i="26"/>
  <c r="T111" i="26"/>
  <c r="S111" i="26"/>
  <c r="R111" i="26"/>
  <c r="Q111" i="26"/>
  <c r="P111" i="26"/>
  <c r="O111" i="26"/>
  <c r="N111" i="26"/>
  <c r="M111" i="26"/>
  <c r="L111" i="26"/>
  <c r="K111" i="26"/>
  <c r="J111" i="26"/>
  <c r="I111" i="26"/>
  <c r="H111" i="26"/>
  <c r="G111" i="26"/>
  <c r="F111" i="26"/>
  <c r="E111" i="26"/>
  <c r="D111" i="26"/>
  <c r="AJ110" i="26"/>
  <c r="AQ110" i="26" s="1"/>
  <c r="AR45" i="26" s="1"/>
  <c r="AI110" i="26"/>
  <c r="AH110" i="26"/>
  <c r="AG110" i="26"/>
  <c r="AF110" i="26"/>
  <c r="AE110" i="26"/>
  <c r="AD110" i="26"/>
  <c r="AC110" i="26"/>
  <c r="AB110" i="26"/>
  <c r="AA110" i="26"/>
  <c r="Z110" i="26"/>
  <c r="Y110" i="26"/>
  <c r="X110" i="26"/>
  <c r="W110" i="26"/>
  <c r="V110" i="26"/>
  <c r="U110" i="26"/>
  <c r="T110" i="26"/>
  <c r="S110" i="26"/>
  <c r="R110" i="26"/>
  <c r="Q110" i="26"/>
  <c r="P110" i="26"/>
  <c r="O110" i="26"/>
  <c r="N110" i="26"/>
  <c r="M110" i="26"/>
  <c r="L110" i="26"/>
  <c r="K110" i="26"/>
  <c r="J110" i="26"/>
  <c r="I110" i="26"/>
  <c r="H110" i="26"/>
  <c r="G110" i="26"/>
  <c r="F110" i="26"/>
  <c r="E110" i="26"/>
  <c r="D110" i="26"/>
  <c r="AJ109" i="26"/>
  <c r="AQ109" i="26" s="1"/>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AN109" i="26" s="1"/>
  <c r="K109" i="26"/>
  <c r="J109" i="26"/>
  <c r="I109" i="26"/>
  <c r="H109" i="26"/>
  <c r="G109" i="26"/>
  <c r="F109" i="26"/>
  <c r="E109" i="26"/>
  <c r="D109" i="26"/>
  <c r="AJ108" i="26"/>
  <c r="AQ108" i="26" s="1"/>
  <c r="AI108" i="26"/>
  <c r="AH108" i="26"/>
  <c r="AG108" i="26"/>
  <c r="AF108" i="26"/>
  <c r="AE108" i="26"/>
  <c r="AD108" i="26"/>
  <c r="AC108" i="26"/>
  <c r="AB108" i="26"/>
  <c r="AA108" i="26"/>
  <c r="Z108" i="26"/>
  <c r="Y108" i="26"/>
  <c r="X108" i="26"/>
  <c r="W108" i="26"/>
  <c r="V108" i="26"/>
  <c r="U108" i="26"/>
  <c r="T108" i="26"/>
  <c r="S108" i="26"/>
  <c r="R108" i="26"/>
  <c r="Q108" i="26"/>
  <c r="P108" i="26"/>
  <c r="O108" i="26"/>
  <c r="N108" i="26"/>
  <c r="M108" i="26"/>
  <c r="L108" i="26"/>
  <c r="K108" i="26"/>
  <c r="J108" i="26"/>
  <c r="I108" i="26"/>
  <c r="H108" i="26"/>
  <c r="G108" i="26"/>
  <c r="F108" i="26"/>
  <c r="E108" i="26"/>
  <c r="D108" i="26"/>
  <c r="AJ107" i="26"/>
  <c r="AQ107" i="26" s="1"/>
  <c r="AI107" i="26"/>
  <c r="AH107" i="26"/>
  <c r="AG107" i="26"/>
  <c r="AF107" i="26"/>
  <c r="AE107" i="26"/>
  <c r="AD107" i="26"/>
  <c r="AC107" i="26"/>
  <c r="AB107" i="26"/>
  <c r="AA107" i="26"/>
  <c r="Z107" i="26"/>
  <c r="Y107" i="26"/>
  <c r="X107" i="26"/>
  <c r="W107" i="26"/>
  <c r="V107" i="26"/>
  <c r="U107" i="26"/>
  <c r="T107" i="26"/>
  <c r="S107" i="26"/>
  <c r="R107" i="26"/>
  <c r="Q107" i="26"/>
  <c r="P107" i="26"/>
  <c r="O107" i="26"/>
  <c r="N107" i="26"/>
  <c r="M107" i="26"/>
  <c r="L107" i="26"/>
  <c r="K107" i="26"/>
  <c r="J107" i="26"/>
  <c r="I107" i="26"/>
  <c r="H107" i="26"/>
  <c r="G107" i="26"/>
  <c r="F107" i="26"/>
  <c r="E107" i="26"/>
  <c r="D107" i="26"/>
  <c r="AQ106" i="26"/>
  <c r="AJ106" i="26"/>
  <c r="AI106" i="26"/>
  <c r="AH106" i="26"/>
  <c r="AG106" i="26"/>
  <c r="AF106" i="26"/>
  <c r="AE106" i="26"/>
  <c r="AD106" i="26"/>
  <c r="AC106" i="26"/>
  <c r="AB106" i="26"/>
  <c r="AA106" i="26"/>
  <c r="Z106" i="26"/>
  <c r="Y106" i="26"/>
  <c r="X106" i="26"/>
  <c r="W106" i="26"/>
  <c r="V106" i="26"/>
  <c r="U106" i="26"/>
  <c r="T106" i="26"/>
  <c r="S106" i="26"/>
  <c r="R106" i="26"/>
  <c r="Q106" i="26"/>
  <c r="P106" i="26"/>
  <c r="O106" i="26"/>
  <c r="N106" i="26"/>
  <c r="M106" i="26"/>
  <c r="L106" i="26"/>
  <c r="K106" i="26"/>
  <c r="J106" i="26"/>
  <c r="I106" i="26"/>
  <c r="H106" i="26"/>
  <c r="G106" i="26"/>
  <c r="F106" i="26"/>
  <c r="E106" i="26"/>
  <c r="D106" i="26"/>
  <c r="AQ105" i="26"/>
  <c r="AJ105" i="26"/>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H105" i="26"/>
  <c r="G105" i="26"/>
  <c r="F105" i="26"/>
  <c r="E105" i="26"/>
  <c r="D105" i="26"/>
  <c r="AJ104" i="26"/>
  <c r="AQ104" i="26" s="1"/>
  <c r="AI104" i="26"/>
  <c r="AH104" i="26"/>
  <c r="AG104" i="26"/>
  <c r="AF104" i="26"/>
  <c r="AE104" i="26"/>
  <c r="AD104" i="26"/>
  <c r="AC104" i="26"/>
  <c r="AB104" i="26"/>
  <c r="AA104" i="26"/>
  <c r="Z104" i="26"/>
  <c r="Y104" i="26"/>
  <c r="X104" i="26"/>
  <c r="W104" i="26"/>
  <c r="V104" i="26"/>
  <c r="U104" i="26"/>
  <c r="AM104" i="26" s="1"/>
  <c r="T104" i="26"/>
  <c r="S104" i="26"/>
  <c r="R104" i="26"/>
  <c r="Q104" i="26"/>
  <c r="P104" i="26"/>
  <c r="O104" i="26"/>
  <c r="N104" i="26"/>
  <c r="M104" i="26"/>
  <c r="L104" i="26"/>
  <c r="K104" i="26"/>
  <c r="J104" i="26"/>
  <c r="I104" i="26"/>
  <c r="H104" i="26"/>
  <c r="G104" i="26"/>
  <c r="F104" i="26"/>
  <c r="E104" i="26"/>
  <c r="D104" i="26"/>
  <c r="AJ103" i="26"/>
  <c r="AQ103" i="26" s="1"/>
  <c r="AR38" i="26" s="1"/>
  <c r="AI103" i="26"/>
  <c r="AH103" i="26"/>
  <c r="AG103" i="26"/>
  <c r="AF103" i="26"/>
  <c r="AE103" i="26"/>
  <c r="AD103" i="26"/>
  <c r="AC103" i="26"/>
  <c r="AB103" i="26"/>
  <c r="AA103" i="26"/>
  <c r="Z103" i="26"/>
  <c r="Y103" i="26"/>
  <c r="X103" i="26"/>
  <c r="W103" i="26"/>
  <c r="V103" i="26"/>
  <c r="U103" i="26"/>
  <c r="T103" i="26"/>
  <c r="S103" i="26"/>
  <c r="R103" i="26"/>
  <c r="Q103" i="26"/>
  <c r="P103" i="26"/>
  <c r="O103" i="26"/>
  <c r="N103" i="26"/>
  <c r="M103" i="26"/>
  <c r="L103" i="26"/>
  <c r="K103" i="26"/>
  <c r="J103" i="26"/>
  <c r="I103" i="26"/>
  <c r="H103" i="26"/>
  <c r="G103" i="26"/>
  <c r="F103" i="26"/>
  <c r="E103" i="26"/>
  <c r="D103" i="26"/>
  <c r="AJ102" i="26"/>
  <c r="AQ102" i="26" s="1"/>
  <c r="AR37" i="26" s="1"/>
  <c r="AI102" i="26"/>
  <c r="AH102" i="26"/>
  <c r="AG102" i="26"/>
  <c r="AF102" i="26"/>
  <c r="AE102" i="26"/>
  <c r="AD102" i="26"/>
  <c r="AC102" i="26"/>
  <c r="AB102" i="26"/>
  <c r="AA102" i="26"/>
  <c r="Z102" i="26"/>
  <c r="Y102" i="26"/>
  <c r="X102" i="26"/>
  <c r="W102" i="26"/>
  <c r="V102" i="26"/>
  <c r="U102" i="26"/>
  <c r="T102" i="26"/>
  <c r="S102" i="26"/>
  <c r="R102" i="26"/>
  <c r="Q102" i="26"/>
  <c r="P102" i="26"/>
  <c r="O102" i="26"/>
  <c r="N102" i="26"/>
  <c r="M102" i="26"/>
  <c r="L102" i="26"/>
  <c r="K102" i="26"/>
  <c r="J102" i="26"/>
  <c r="I102" i="26"/>
  <c r="H102" i="26"/>
  <c r="G102" i="26"/>
  <c r="F102" i="26"/>
  <c r="E102" i="26"/>
  <c r="D102" i="26"/>
  <c r="AQ101" i="26"/>
  <c r="AJ101" i="26"/>
  <c r="AI101" i="26"/>
  <c r="AH101" i="26"/>
  <c r="AG101" i="26"/>
  <c r="AF101" i="26"/>
  <c r="AE101" i="26"/>
  <c r="AD101" i="26"/>
  <c r="AC101" i="26"/>
  <c r="AB101" i="26"/>
  <c r="AA101" i="26"/>
  <c r="Z101" i="26"/>
  <c r="Y101" i="26"/>
  <c r="X101" i="26"/>
  <c r="W101" i="26"/>
  <c r="V101" i="26"/>
  <c r="U101" i="26"/>
  <c r="T101" i="26"/>
  <c r="S101" i="26"/>
  <c r="R101" i="26"/>
  <c r="Q101" i="26"/>
  <c r="P101" i="26"/>
  <c r="O101" i="26"/>
  <c r="N101" i="26"/>
  <c r="M101" i="26"/>
  <c r="L101" i="26"/>
  <c r="K101" i="26"/>
  <c r="J101" i="26"/>
  <c r="I101" i="26"/>
  <c r="H101" i="26"/>
  <c r="G101" i="26"/>
  <c r="F101" i="26"/>
  <c r="E101" i="26"/>
  <c r="D101" i="26"/>
  <c r="AJ100" i="26"/>
  <c r="AQ100" i="26" s="1"/>
  <c r="AI100" i="26"/>
  <c r="AH100" i="26"/>
  <c r="AG100" i="26"/>
  <c r="AF100" i="26"/>
  <c r="AE100" i="26"/>
  <c r="AD100" i="26"/>
  <c r="AC100" i="26"/>
  <c r="AB100" i="26"/>
  <c r="AA100" i="26"/>
  <c r="Z100" i="26"/>
  <c r="Y100" i="26"/>
  <c r="X100" i="26"/>
  <c r="W100" i="26"/>
  <c r="V100" i="26"/>
  <c r="U100" i="26"/>
  <c r="AM100" i="26" s="1"/>
  <c r="T100" i="26"/>
  <c r="S100" i="26"/>
  <c r="R100" i="26"/>
  <c r="Q100" i="26"/>
  <c r="P100" i="26"/>
  <c r="O100" i="26"/>
  <c r="N100" i="26"/>
  <c r="M100" i="26"/>
  <c r="L100" i="26"/>
  <c r="K100" i="26"/>
  <c r="J100" i="26"/>
  <c r="I100" i="26"/>
  <c r="H100" i="26"/>
  <c r="G100" i="26"/>
  <c r="F100" i="26"/>
  <c r="E100" i="26"/>
  <c r="D100" i="26"/>
  <c r="AJ99" i="26"/>
  <c r="AQ99" i="26" s="1"/>
  <c r="AI99" i="26"/>
  <c r="AH99" i="26"/>
  <c r="AG99" i="26"/>
  <c r="AF99" i="26"/>
  <c r="AE99" i="26"/>
  <c r="AD99" i="26"/>
  <c r="AC99" i="26"/>
  <c r="AB99" i="26"/>
  <c r="AA99" i="26"/>
  <c r="Z99" i="26"/>
  <c r="Y99" i="26"/>
  <c r="X99" i="26"/>
  <c r="W99" i="26"/>
  <c r="V99" i="26"/>
  <c r="U99" i="26"/>
  <c r="T99" i="26"/>
  <c r="S99" i="26"/>
  <c r="R99" i="26"/>
  <c r="Q99" i="26"/>
  <c r="P99" i="26"/>
  <c r="O99" i="26"/>
  <c r="N99" i="26"/>
  <c r="M99" i="26"/>
  <c r="L99" i="26"/>
  <c r="K99" i="26"/>
  <c r="J99" i="26"/>
  <c r="I99" i="26"/>
  <c r="H99" i="26"/>
  <c r="G99" i="26"/>
  <c r="F99" i="26"/>
  <c r="E99" i="26"/>
  <c r="D99" i="26"/>
  <c r="AJ98" i="26"/>
  <c r="AQ98" i="26" s="1"/>
  <c r="AI98" i="26"/>
  <c r="AH98" i="26"/>
  <c r="AG98" i="26"/>
  <c r="AF98" i="26"/>
  <c r="AE98" i="26"/>
  <c r="AD98" i="26"/>
  <c r="AC98" i="26"/>
  <c r="AB98" i="26"/>
  <c r="AA98" i="26"/>
  <c r="Z98" i="26"/>
  <c r="Y98" i="26"/>
  <c r="X98" i="26"/>
  <c r="W98" i="26"/>
  <c r="V98" i="26"/>
  <c r="U98" i="26"/>
  <c r="T98" i="26"/>
  <c r="S98" i="26"/>
  <c r="R98" i="26"/>
  <c r="Q98" i="26"/>
  <c r="P98" i="26"/>
  <c r="O98" i="26"/>
  <c r="N98" i="26"/>
  <c r="M98" i="26"/>
  <c r="L98" i="26"/>
  <c r="K98" i="26"/>
  <c r="J98" i="26"/>
  <c r="I98" i="26"/>
  <c r="H98" i="26"/>
  <c r="G98" i="26"/>
  <c r="F98" i="26"/>
  <c r="E98" i="26"/>
  <c r="D98" i="26"/>
  <c r="AJ97" i="26"/>
  <c r="AQ97" i="26" s="1"/>
  <c r="AI97" i="26"/>
  <c r="AH97" i="26"/>
  <c r="AG97" i="26"/>
  <c r="AF97" i="26"/>
  <c r="AE97" i="26"/>
  <c r="AD97" i="26"/>
  <c r="AC97" i="26"/>
  <c r="AB97" i="26"/>
  <c r="AA97" i="26"/>
  <c r="Z97" i="26"/>
  <c r="Y97" i="26"/>
  <c r="X97" i="26"/>
  <c r="W97" i="26"/>
  <c r="V97" i="26"/>
  <c r="U97" i="26"/>
  <c r="T97" i="26"/>
  <c r="S97" i="26"/>
  <c r="R97" i="26"/>
  <c r="Q97" i="26"/>
  <c r="P97" i="26"/>
  <c r="O97" i="26"/>
  <c r="N97" i="26"/>
  <c r="M97" i="26"/>
  <c r="L97" i="26"/>
  <c r="K97" i="26"/>
  <c r="J97" i="26"/>
  <c r="I97" i="26"/>
  <c r="H97" i="26"/>
  <c r="G97" i="26"/>
  <c r="F97" i="26"/>
  <c r="E97" i="26"/>
  <c r="D97" i="26"/>
  <c r="AJ96" i="26"/>
  <c r="AQ96" i="26" s="1"/>
  <c r="AI96" i="26"/>
  <c r="AH96" i="26"/>
  <c r="AG96" i="26"/>
  <c r="AF96" i="26"/>
  <c r="AE96" i="26"/>
  <c r="AD96" i="26"/>
  <c r="AC96" i="26"/>
  <c r="AB96" i="26"/>
  <c r="AL96" i="26" s="1"/>
  <c r="AA96" i="26"/>
  <c r="Z96" i="26"/>
  <c r="Y96" i="26"/>
  <c r="X96" i="26"/>
  <c r="W96" i="26"/>
  <c r="V96" i="26"/>
  <c r="U96" i="26"/>
  <c r="T96" i="26"/>
  <c r="S96" i="26"/>
  <c r="R96" i="26"/>
  <c r="Q96" i="26"/>
  <c r="P96" i="26"/>
  <c r="O96" i="26"/>
  <c r="N96" i="26"/>
  <c r="M96" i="26"/>
  <c r="L96" i="26"/>
  <c r="K96" i="26"/>
  <c r="J96" i="26"/>
  <c r="I96" i="26"/>
  <c r="H96" i="26"/>
  <c r="G96" i="26"/>
  <c r="F96" i="26"/>
  <c r="E96" i="26"/>
  <c r="D96" i="26"/>
  <c r="AO96" i="26" s="1"/>
  <c r="AJ95" i="26"/>
  <c r="AQ95" i="26" s="1"/>
  <c r="AI95" i="26"/>
  <c r="AH95" i="26"/>
  <c r="AG95" i="26"/>
  <c r="AF95" i="26"/>
  <c r="AE95" i="26"/>
  <c r="AD95" i="26"/>
  <c r="AC95" i="26"/>
  <c r="AB95" i="26"/>
  <c r="AA95" i="26"/>
  <c r="Z95" i="26"/>
  <c r="Y95" i="26"/>
  <c r="X95" i="26"/>
  <c r="W95" i="26"/>
  <c r="V95" i="26"/>
  <c r="AM95" i="26" s="1"/>
  <c r="U95" i="26"/>
  <c r="T95" i="26"/>
  <c r="S95" i="26"/>
  <c r="R95" i="26"/>
  <c r="Q95" i="26"/>
  <c r="P95" i="26"/>
  <c r="O95" i="26"/>
  <c r="N95" i="26"/>
  <c r="M95" i="26"/>
  <c r="L95" i="26"/>
  <c r="K95" i="26"/>
  <c r="J95" i="26"/>
  <c r="I95" i="26"/>
  <c r="H95" i="26"/>
  <c r="G95" i="26"/>
  <c r="F95" i="26"/>
  <c r="E95" i="26"/>
  <c r="D95" i="26"/>
  <c r="AQ94" i="26"/>
  <c r="AJ94" i="26"/>
  <c r="AI94" i="26"/>
  <c r="AH94" i="26"/>
  <c r="AG94" i="26"/>
  <c r="AF94" i="26"/>
  <c r="AE94" i="26"/>
  <c r="AD94" i="26"/>
  <c r="AC94" i="26"/>
  <c r="AB94" i="26"/>
  <c r="AA94" i="26"/>
  <c r="Z94" i="26"/>
  <c r="Y94" i="26"/>
  <c r="X94" i="26"/>
  <c r="W94" i="26"/>
  <c r="V94" i="26"/>
  <c r="U94" i="26"/>
  <c r="T94" i="26"/>
  <c r="S94" i="26"/>
  <c r="R94" i="26"/>
  <c r="Q94" i="26"/>
  <c r="P94" i="26"/>
  <c r="O94" i="26"/>
  <c r="N94" i="26"/>
  <c r="M94" i="26"/>
  <c r="L94" i="26"/>
  <c r="K94" i="26"/>
  <c r="J94" i="26"/>
  <c r="I94" i="26"/>
  <c r="H94" i="26"/>
  <c r="G94" i="26"/>
  <c r="F94" i="26"/>
  <c r="E94" i="26"/>
  <c r="D94" i="26"/>
  <c r="AQ93" i="26"/>
  <c r="AJ93" i="26"/>
  <c r="AI93" i="26"/>
  <c r="AH93" i="26"/>
  <c r="AG93" i="26"/>
  <c r="AF93" i="26"/>
  <c r="AE93" i="26"/>
  <c r="AD93" i="26"/>
  <c r="AC93" i="26"/>
  <c r="AB93" i="26"/>
  <c r="AA93" i="26"/>
  <c r="Z93" i="26"/>
  <c r="Y93" i="26"/>
  <c r="X93" i="26"/>
  <c r="W93" i="26"/>
  <c r="V93" i="26"/>
  <c r="U93" i="26"/>
  <c r="T93" i="26"/>
  <c r="S93" i="26"/>
  <c r="R93" i="26"/>
  <c r="Q93" i="26"/>
  <c r="P93" i="26"/>
  <c r="O93" i="26"/>
  <c r="N93" i="26"/>
  <c r="M93" i="26"/>
  <c r="L93" i="26"/>
  <c r="K93" i="26"/>
  <c r="J93" i="26"/>
  <c r="I93" i="26"/>
  <c r="H93" i="26"/>
  <c r="G93" i="26"/>
  <c r="F93" i="26"/>
  <c r="E93" i="26"/>
  <c r="D93" i="26"/>
  <c r="AJ92" i="26"/>
  <c r="AQ92" i="26" s="1"/>
  <c r="AI92" i="26"/>
  <c r="AH92" i="26"/>
  <c r="AG92" i="26"/>
  <c r="AF92" i="26"/>
  <c r="AE92" i="26"/>
  <c r="AD92" i="26"/>
  <c r="AC92" i="26"/>
  <c r="AB92" i="26"/>
  <c r="AL92" i="26" s="1"/>
  <c r="AA92" i="26"/>
  <c r="Z92" i="26"/>
  <c r="Y92" i="26"/>
  <c r="X92" i="26"/>
  <c r="W92" i="26"/>
  <c r="V92" i="26"/>
  <c r="U92" i="26"/>
  <c r="T92" i="26"/>
  <c r="AM92" i="26" s="1"/>
  <c r="S92" i="26"/>
  <c r="R92" i="26"/>
  <c r="Q92" i="26"/>
  <c r="P92" i="26"/>
  <c r="O92" i="26"/>
  <c r="N92" i="26"/>
  <c r="M92" i="26"/>
  <c r="L92" i="26"/>
  <c r="K92" i="26"/>
  <c r="J92" i="26"/>
  <c r="I92" i="26"/>
  <c r="H92" i="26"/>
  <c r="G92" i="26"/>
  <c r="F92" i="26"/>
  <c r="E92" i="26"/>
  <c r="D92" i="26"/>
  <c r="AO92" i="26" s="1"/>
  <c r="AJ91" i="26"/>
  <c r="AQ91" i="26" s="1"/>
  <c r="AR26" i="26" s="1"/>
  <c r="AI91" i="26"/>
  <c r="AH91" i="26"/>
  <c r="AG91" i="26"/>
  <c r="AF91" i="26"/>
  <c r="AE91" i="26"/>
  <c r="AD91" i="26"/>
  <c r="AC91" i="26"/>
  <c r="AB91" i="26"/>
  <c r="AL91" i="26" s="1"/>
  <c r="AA91" i="26"/>
  <c r="Z91" i="26"/>
  <c r="Y91" i="26"/>
  <c r="X91" i="26"/>
  <c r="W91" i="26"/>
  <c r="V91" i="26"/>
  <c r="U91" i="26"/>
  <c r="T91" i="26"/>
  <c r="S91" i="26"/>
  <c r="R91" i="26"/>
  <c r="Q91" i="26"/>
  <c r="P91" i="26"/>
  <c r="O91" i="26"/>
  <c r="N91" i="26"/>
  <c r="M91" i="26"/>
  <c r="L91" i="26"/>
  <c r="K91" i="26"/>
  <c r="J91" i="26"/>
  <c r="I91" i="26"/>
  <c r="H91" i="26"/>
  <c r="G91" i="26"/>
  <c r="F91" i="26"/>
  <c r="E91" i="26"/>
  <c r="D91" i="26"/>
  <c r="AJ90" i="26"/>
  <c r="AQ90" i="26" s="1"/>
  <c r="AR25" i="26" s="1"/>
  <c r="AI90" i="26"/>
  <c r="AH90" i="26"/>
  <c r="AG90" i="26"/>
  <c r="AF90" i="26"/>
  <c r="AE90" i="26"/>
  <c r="AD90" i="26"/>
  <c r="AC90" i="26"/>
  <c r="AL90" i="26" s="1"/>
  <c r="AB90" i="26"/>
  <c r="AA90" i="26"/>
  <c r="Z90" i="26"/>
  <c r="Y90" i="26"/>
  <c r="X90" i="26"/>
  <c r="W90" i="26"/>
  <c r="V90" i="26"/>
  <c r="U90" i="26"/>
  <c r="T90" i="26"/>
  <c r="S90" i="26"/>
  <c r="R90" i="26"/>
  <c r="Q90" i="26"/>
  <c r="P90" i="26"/>
  <c r="O90" i="26"/>
  <c r="N90" i="26"/>
  <c r="M90" i="26"/>
  <c r="L90" i="26"/>
  <c r="K90" i="26"/>
  <c r="J90" i="26"/>
  <c r="I90" i="26"/>
  <c r="H90" i="26"/>
  <c r="G90" i="26"/>
  <c r="F90" i="26"/>
  <c r="E90" i="26"/>
  <c r="D90" i="26"/>
  <c r="AJ89" i="26"/>
  <c r="AQ89" i="26" s="1"/>
  <c r="AI89" i="26"/>
  <c r="AH89" i="26"/>
  <c r="AG89" i="26"/>
  <c r="AF89" i="26"/>
  <c r="AE89" i="26"/>
  <c r="AD89" i="26"/>
  <c r="AC89" i="26"/>
  <c r="AB89" i="26"/>
  <c r="AA89" i="26"/>
  <c r="Z89" i="26"/>
  <c r="Y89" i="26"/>
  <c r="X89" i="26"/>
  <c r="W89" i="26"/>
  <c r="V89" i="26"/>
  <c r="U89" i="26"/>
  <c r="T89" i="26"/>
  <c r="S89" i="26"/>
  <c r="R89" i="26"/>
  <c r="Q89" i="26"/>
  <c r="P89" i="26"/>
  <c r="O89" i="26"/>
  <c r="N89" i="26"/>
  <c r="M89" i="26"/>
  <c r="L89" i="26"/>
  <c r="K89" i="26"/>
  <c r="J89" i="26"/>
  <c r="I89" i="26"/>
  <c r="H89" i="26"/>
  <c r="G89" i="26"/>
  <c r="F89" i="26"/>
  <c r="E89" i="26"/>
  <c r="D89" i="26"/>
  <c r="AO89" i="26" s="1"/>
  <c r="AJ88" i="26"/>
  <c r="AQ88" i="26" s="1"/>
  <c r="AI88" i="26"/>
  <c r="AH88" i="26"/>
  <c r="AG88" i="26"/>
  <c r="AF88" i="26"/>
  <c r="AE88" i="26"/>
  <c r="AD88" i="26"/>
  <c r="AC88" i="26"/>
  <c r="AB88" i="26"/>
  <c r="AA88" i="26"/>
  <c r="Z88" i="26"/>
  <c r="Y88" i="26"/>
  <c r="X88" i="26"/>
  <c r="W88" i="26"/>
  <c r="V88" i="26"/>
  <c r="U88" i="26"/>
  <c r="T88" i="26"/>
  <c r="S88" i="26"/>
  <c r="R88" i="26"/>
  <c r="Q88" i="26"/>
  <c r="P88" i="26"/>
  <c r="O88" i="26"/>
  <c r="N88" i="26"/>
  <c r="M88" i="26"/>
  <c r="L88" i="26"/>
  <c r="K88" i="26"/>
  <c r="J88" i="26"/>
  <c r="I88" i="26"/>
  <c r="H88" i="26"/>
  <c r="G88" i="26"/>
  <c r="F88" i="26"/>
  <c r="E88" i="26"/>
  <c r="D88" i="26"/>
  <c r="AQ87" i="26"/>
  <c r="AJ87" i="26"/>
  <c r="AI87" i="26"/>
  <c r="AH87" i="26"/>
  <c r="AG87" i="26"/>
  <c r="AF87" i="26"/>
  <c r="AE87" i="26"/>
  <c r="AD87" i="26"/>
  <c r="AC87" i="26"/>
  <c r="AL87" i="26" s="1"/>
  <c r="AB87" i="26"/>
  <c r="AA87" i="26"/>
  <c r="Z87" i="26"/>
  <c r="Y87" i="26"/>
  <c r="X87" i="26"/>
  <c r="W87" i="26"/>
  <c r="V87" i="26"/>
  <c r="U87" i="26"/>
  <c r="T87" i="26"/>
  <c r="S87" i="26"/>
  <c r="R87" i="26"/>
  <c r="Q87" i="26"/>
  <c r="P87" i="26"/>
  <c r="O87" i="26"/>
  <c r="N87" i="26"/>
  <c r="M87" i="26"/>
  <c r="L87" i="26"/>
  <c r="K87" i="26"/>
  <c r="J87" i="26"/>
  <c r="I87" i="26"/>
  <c r="H87" i="26"/>
  <c r="G87" i="26"/>
  <c r="F87" i="26"/>
  <c r="E87" i="26"/>
  <c r="D87" i="26"/>
  <c r="AJ86" i="26"/>
  <c r="AI86" i="26"/>
  <c r="AH86" i="26"/>
  <c r="AG86" i="26"/>
  <c r="AF86" i="26"/>
  <c r="AE86" i="26"/>
  <c r="AD86" i="26"/>
  <c r="AC86" i="26"/>
  <c r="AB86" i="26"/>
  <c r="AA86" i="26"/>
  <c r="Z86" i="26"/>
  <c r="Y86" i="26"/>
  <c r="X86" i="26"/>
  <c r="W86" i="26"/>
  <c r="V86" i="26"/>
  <c r="U86" i="26"/>
  <c r="T86" i="26"/>
  <c r="S86" i="26"/>
  <c r="R86" i="26"/>
  <c r="Q86" i="26"/>
  <c r="P86" i="26"/>
  <c r="O86" i="26"/>
  <c r="N86" i="26"/>
  <c r="M86" i="26"/>
  <c r="L86" i="26"/>
  <c r="K86" i="26"/>
  <c r="J86" i="26"/>
  <c r="I86" i="26"/>
  <c r="H86" i="26"/>
  <c r="G86" i="26"/>
  <c r="F86" i="26"/>
  <c r="E86" i="26"/>
  <c r="D86" i="26"/>
  <c r="AJ85" i="26"/>
  <c r="AI85" i="26"/>
  <c r="AH85" i="26"/>
  <c r="AG85" i="26"/>
  <c r="AF85" i="26"/>
  <c r="AE85" i="26"/>
  <c r="AD85" i="26"/>
  <c r="AC85" i="26"/>
  <c r="AB85" i="26"/>
  <c r="AA85" i="26"/>
  <c r="Z85" i="26"/>
  <c r="Y85" i="26"/>
  <c r="X85" i="26"/>
  <c r="W85" i="26"/>
  <c r="V85" i="26"/>
  <c r="U85" i="26"/>
  <c r="T85" i="26"/>
  <c r="AM85" i="26" s="1"/>
  <c r="S85" i="26"/>
  <c r="R85" i="26"/>
  <c r="Q85" i="26"/>
  <c r="P85" i="26"/>
  <c r="O85" i="26"/>
  <c r="N85" i="26"/>
  <c r="M85" i="26"/>
  <c r="L85" i="26"/>
  <c r="K85" i="26"/>
  <c r="J85" i="26"/>
  <c r="I85" i="26"/>
  <c r="H85" i="26"/>
  <c r="G85" i="26"/>
  <c r="F85" i="26"/>
  <c r="E85" i="26"/>
  <c r="D85" i="26"/>
  <c r="AO85" i="26" s="1"/>
  <c r="AJ84" i="26"/>
  <c r="AI84" i="26"/>
  <c r="AH84" i="26"/>
  <c r="AG84" i="26"/>
  <c r="AF84" i="26"/>
  <c r="AE84" i="26"/>
  <c r="AD84" i="26"/>
  <c r="AC84" i="26"/>
  <c r="AB84" i="26"/>
  <c r="AA84" i="26"/>
  <c r="Z84" i="26"/>
  <c r="Y84" i="26"/>
  <c r="X84" i="26"/>
  <c r="W84" i="26"/>
  <c r="V84" i="26"/>
  <c r="U84" i="26"/>
  <c r="T84" i="26"/>
  <c r="AM84" i="26" s="1"/>
  <c r="S84" i="26"/>
  <c r="R84" i="26"/>
  <c r="Q84" i="26"/>
  <c r="P84" i="26"/>
  <c r="O84" i="26"/>
  <c r="N84" i="26"/>
  <c r="M84" i="26"/>
  <c r="L84" i="26"/>
  <c r="K84" i="26"/>
  <c r="J84" i="26"/>
  <c r="I84" i="26"/>
  <c r="H84" i="26"/>
  <c r="G84" i="26"/>
  <c r="F84" i="26"/>
  <c r="E84" i="26"/>
  <c r="D84" i="26"/>
  <c r="AJ83" i="26"/>
  <c r="AI83" i="26"/>
  <c r="AH83" i="26"/>
  <c r="AG83" i="26"/>
  <c r="AF83" i="26"/>
  <c r="AE83" i="26"/>
  <c r="AD83" i="26"/>
  <c r="AC83" i="26"/>
  <c r="AB83" i="26"/>
  <c r="AA83" i="26"/>
  <c r="Z83" i="26"/>
  <c r="Y83" i="26"/>
  <c r="X83" i="26"/>
  <c r="W83" i="26"/>
  <c r="V83" i="26"/>
  <c r="U83" i="26"/>
  <c r="T83" i="26"/>
  <c r="S83" i="26"/>
  <c r="R83" i="26"/>
  <c r="Q83" i="26"/>
  <c r="P83" i="26"/>
  <c r="O83" i="26"/>
  <c r="N83" i="26"/>
  <c r="M83" i="26"/>
  <c r="L83" i="26"/>
  <c r="K83" i="26"/>
  <c r="J83" i="26"/>
  <c r="I83" i="26"/>
  <c r="H83" i="26"/>
  <c r="G83" i="26"/>
  <c r="F83" i="26"/>
  <c r="E83" i="26"/>
  <c r="D83" i="26"/>
  <c r="AJ82" i="26"/>
  <c r="AI82" i="26"/>
  <c r="AH82" i="26"/>
  <c r="AG82" i="26"/>
  <c r="AF82" i="26"/>
  <c r="AE82" i="26"/>
  <c r="AD82" i="26"/>
  <c r="AC82" i="26"/>
  <c r="AB82" i="26"/>
  <c r="AA82" i="26"/>
  <c r="Z82" i="26"/>
  <c r="Y82" i="26"/>
  <c r="X82" i="26"/>
  <c r="W82" i="26"/>
  <c r="V82" i="26"/>
  <c r="U82" i="26"/>
  <c r="T82" i="26"/>
  <c r="S82" i="26"/>
  <c r="R82" i="26"/>
  <c r="Q82" i="26"/>
  <c r="P82" i="26"/>
  <c r="O82" i="26"/>
  <c r="N82" i="26"/>
  <c r="M82" i="26"/>
  <c r="L82" i="26"/>
  <c r="K82" i="26"/>
  <c r="J82" i="26"/>
  <c r="I82" i="26"/>
  <c r="H82" i="26"/>
  <c r="G82" i="26"/>
  <c r="F82" i="26"/>
  <c r="E82" i="26"/>
  <c r="D82" i="26"/>
  <c r="AJ81" i="26"/>
  <c r="AI81" i="26"/>
  <c r="AH81" i="26"/>
  <c r="AG81" i="26"/>
  <c r="AF81" i="26"/>
  <c r="AE81" i="26"/>
  <c r="AD81" i="26"/>
  <c r="AC81" i="26"/>
  <c r="AB81" i="26"/>
  <c r="AA81" i="26"/>
  <c r="Z81" i="26"/>
  <c r="Y81" i="26"/>
  <c r="X81" i="26"/>
  <c r="W81" i="26"/>
  <c r="V81" i="26"/>
  <c r="U81" i="26"/>
  <c r="T81" i="26"/>
  <c r="S81" i="26"/>
  <c r="R81" i="26"/>
  <c r="Q81" i="26"/>
  <c r="P81" i="26"/>
  <c r="O81" i="26"/>
  <c r="N81" i="26"/>
  <c r="M81" i="26"/>
  <c r="L81" i="26"/>
  <c r="K81" i="26"/>
  <c r="J81" i="26"/>
  <c r="I81" i="26"/>
  <c r="H81" i="26"/>
  <c r="G81" i="26"/>
  <c r="F81" i="26"/>
  <c r="E81" i="26"/>
  <c r="D81" i="26"/>
  <c r="AO81" i="26" s="1"/>
  <c r="AJ80" i="26"/>
  <c r="AI80" i="26"/>
  <c r="AH80" i="26"/>
  <c r="AG80" i="26"/>
  <c r="AF80" i="26"/>
  <c r="AE80" i="26"/>
  <c r="AD80" i="26"/>
  <c r="AC80" i="26"/>
  <c r="AB80" i="26"/>
  <c r="AA80" i="26"/>
  <c r="Z80" i="26"/>
  <c r="Y80" i="26"/>
  <c r="X80" i="26"/>
  <c r="W80" i="26"/>
  <c r="V80" i="26"/>
  <c r="U80" i="26"/>
  <c r="T80" i="26"/>
  <c r="AM80" i="26" s="1"/>
  <c r="S80" i="26"/>
  <c r="R80" i="26"/>
  <c r="Q80" i="26"/>
  <c r="P80" i="26"/>
  <c r="O80" i="26"/>
  <c r="N80" i="26"/>
  <c r="M80" i="26"/>
  <c r="L80" i="26"/>
  <c r="K80" i="26"/>
  <c r="J80" i="26"/>
  <c r="I80" i="26"/>
  <c r="H80" i="26"/>
  <c r="G80" i="26"/>
  <c r="F80" i="26"/>
  <c r="E80" i="26"/>
  <c r="D80" i="26"/>
  <c r="AJ79" i="26"/>
  <c r="AI79" i="26"/>
  <c r="AH79" i="26"/>
  <c r="AG79" i="26"/>
  <c r="AF79" i="26"/>
  <c r="AE79" i="26"/>
  <c r="AD79" i="26"/>
  <c r="AC79" i="26"/>
  <c r="AB79" i="26"/>
  <c r="AA79" i="26"/>
  <c r="Z79" i="26"/>
  <c r="Y79" i="26"/>
  <c r="X79" i="26"/>
  <c r="W79" i="26"/>
  <c r="V79" i="26"/>
  <c r="U79" i="26"/>
  <c r="T79" i="26"/>
  <c r="S79" i="26"/>
  <c r="R79" i="26"/>
  <c r="Q79" i="26"/>
  <c r="P79" i="26"/>
  <c r="O79" i="26"/>
  <c r="N79" i="26"/>
  <c r="M79" i="26"/>
  <c r="L79" i="26"/>
  <c r="K79" i="26"/>
  <c r="J79" i="26"/>
  <c r="I79" i="26"/>
  <c r="H79" i="26"/>
  <c r="G79" i="26"/>
  <c r="F79" i="26"/>
  <c r="E79" i="26"/>
  <c r="D79" i="26"/>
  <c r="AJ78" i="26"/>
  <c r="AI78" i="26"/>
  <c r="AH78" i="26"/>
  <c r="AG78" i="26"/>
  <c r="AF78" i="26"/>
  <c r="AE78" i="26"/>
  <c r="AD78" i="26"/>
  <c r="AC78" i="26"/>
  <c r="AB78" i="26"/>
  <c r="AA78" i="26"/>
  <c r="Z78" i="26"/>
  <c r="Y78" i="26"/>
  <c r="X78" i="26"/>
  <c r="W78" i="26"/>
  <c r="V78" i="26"/>
  <c r="U78" i="26"/>
  <c r="T78" i="26"/>
  <c r="S78" i="26"/>
  <c r="R78" i="26"/>
  <c r="Q78" i="26"/>
  <c r="P78" i="26"/>
  <c r="O78" i="26"/>
  <c r="N78" i="26"/>
  <c r="M78" i="26"/>
  <c r="L78" i="26"/>
  <c r="AN78" i="26" s="1"/>
  <c r="K78" i="26"/>
  <c r="J78" i="26"/>
  <c r="I78" i="26"/>
  <c r="H78" i="26"/>
  <c r="G78" i="26"/>
  <c r="F78" i="26"/>
  <c r="E78" i="26"/>
  <c r="D78" i="26"/>
  <c r="AJ77" i="26"/>
  <c r="AI77" i="26"/>
  <c r="AH77" i="26"/>
  <c r="AG77" i="26"/>
  <c r="AF77" i="26"/>
  <c r="AE77" i="26"/>
  <c r="AD77" i="26"/>
  <c r="AC77" i="26"/>
  <c r="AB77" i="26"/>
  <c r="AA77" i="26"/>
  <c r="Z77" i="26"/>
  <c r="Y77" i="26"/>
  <c r="X77" i="26"/>
  <c r="W77" i="26"/>
  <c r="V77" i="26"/>
  <c r="U77" i="26"/>
  <c r="T77" i="26"/>
  <c r="S77" i="26"/>
  <c r="R77" i="26"/>
  <c r="Q77" i="26"/>
  <c r="P77" i="26"/>
  <c r="O77" i="26"/>
  <c r="N77" i="26"/>
  <c r="M77" i="26"/>
  <c r="L77" i="26"/>
  <c r="K77" i="26"/>
  <c r="J77" i="26"/>
  <c r="I77" i="26"/>
  <c r="H77" i="26"/>
  <c r="G77" i="26"/>
  <c r="F77" i="26"/>
  <c r="E77" i="26"/>
  <c r="D77" i="26"/>
  <c r="AJ76" i="26"/>
  <c r="AI76" i="26"/>
  <c r="AH76" i="26"/>
  <c r="AG76" i="26"/>
  <c r="AF76" i="26"/>
  <c r="AE76" i="26"/>
  <c r="AD76" i="26"/>
  <c r="AC76" i="26"/>
  <c r="AB76" i="26"/>
  <c r="AA76" i="26"/>
  <c r="Z76" i="26"/>
  <c r="Y76" i="26"/>
  <c r="X76" i="26"/>
  <c r="W76" i="26"/>
  <c r="V76" i="26"/>
  <c r="U76" i="26"/>
  <c r="T76" i="26"/>
  <c r="S76" i="26"/>
  <c r="R76" i="26"/>
  <c r="Q76" i="26"/>
  <c r="P76" i="26"/>
  <c r="O76" i="26"/>
  <c r="N76" i="26"/>
  <c r="M76" i="26"/>
  <c r="L76" i="26"/>
  <c r="K76" i="26"/>
  <c r="J76" i="26"/>
  <c r="I76" i="26"/>
  <c r="H76" i="26"/>
  <c r="G76" i="26"/>
  <c r="F76" i="26"/>
  <c r="E76" i="26"/>
  <c r="D76" i="26"/>
  <c r="AJ75" i="26"/>
  <c r="AI75" i="26"/>
  <c r="AH75" i="26"/>
  <c r="AG75" i="26"/>
  <c r="AF75" i="26"/>
  <c r="AE75" i="26"/>
  <c r="AD75" i="26"/>
  <c r="AC75" i="26"/>
  <c r="AB75" i="26"/>
  <c r="AA75" i="26"/>
  <c r="Z75" i="26"/>
  <c r="Y75" i="26"/>
  <c r="X75" i="26"/>
  <c r="W75" i="26"/>
  <c r="V75" i="26"/>
  <c r="U75" i="26"/>
  <c r="T75" i="26"/>
  <c r="S75" i="26"/>
  <c r="R75" i="26"/>
  <c r="Q75" i="26"/>
  <c r="P75" i="26"/>
  <c r="O75" i="26"/>
  <c r="N75" i="26"/>
  <c r="M75" i="26"/>
  <c r="L75" i="26"/>
  <c r="K75" i="26"/>
  <c r="J75" i="26"/>
  <c r="I75" i="26"/>
  <c r="H75" i="26"/>
  <c r="G75" i="26"/>
  <c r="F75" i="26"/>
  <c r="E75" i="26"/>
  <c r="D75" i="26"/>
  <c r="AJ74" i="26"/>
  <c r="AI74" i="26"/>
  <c r="AH74" i="26"/>
  <c r="AG74" i="26"/>
  <c r="AF74" i="26"/>
  <c r="AE74" i="26"/>
  <c r="AD74" i="26"/>
  <c r="AC74" i="26"/>
  <c r="AB74" i="26"/>
  <c r="AA74" i="26"/>
  <c r="Z74" i="26"/>
  <c r="Y74" i="26"/>
  <c r="X74" i="26"/>
  <c r="W74" i="26"/>
  <c r="V74" i="26"/>
  <c r="U74" i="26"/>
  <c r="T74" i="26"/>
  <c r="S74" i="26"/>
  <c r="R74" i="26"/>
  <c r="Q74" i="26"/>
  <c r="P74" i="26"/>
  <c r="O74" i="26"/>
  <c r="N74" i="26"/>
  <c r="M74" i="26"/>
  <c r="L74" i="26"/>
  <c r="K74" i="26"/>
  <c r="J74" i="26"/>
  <c r="I74" i="26"/>
  <c r="H74" i="26"/>
  <c r="G74" i="26"/>
  <c r="F74" i="26"/>
  <c r="E74" i="26"/>
  <c r="D74" i="26"/>
  <c r="AO74" i="26" s="1"/>
  <c r="AJ73" i="26"/>
  <c r="AI73" i="26"/>
  <c r="AH73" i="26"/>
  <c r="AG73" i="26"/>
  <c r="AF73" i="26"/>
  <c r="AE73" i="26"/>
  <c r="AD73" i="26"/>
  <c r="AC73" i="26"/>
  <c r="AB73" i="26"/>
  <c r="AA73" i="26"/>
  <c r="Z73" i="26"/>
  <c r="Y73" i="26"/>
  <c r="X73" i="26"/>
  <c r="W73" i="26"/>
  <c r="V73" i="26"/>
  <c r="U73" i="26"/>
  <c r="T73" i="26"/>
  <c r="S73" i="26"/>
  <c r="R73" i="26"/>
  <c r="Q73" i="26"/>
  <c r="P73" i="26"/>
  <c r="O73" i="26"/>
  <c r="N73" i="26"/>
  <c r="M73" i="26"/>
  <c r="AN73" i="26" s="1"/>
  <c r="L73" i="26"/>
  <c r="K73" i="26"/>
  <c r="J73" i="26"/>
  <c r="I73" i="26"/>
  <c r="H73" i="26"/>
  <c r="G73" i="26"/>
  <c r="F73" i="26"/>
  <c r="E73" i="26"/>
  <c r="AO73" i="26" s="1"/>
  <c r="D73" i="26"/>
  <c r="AJ72" i="26"/>
  <c r="AI72" i="26"/>
  <c r="AH72" i="26"/>
  <c r="AG72" i="26"/>
  <c r="AF72" i="26"/>
  <c r="AE72" i="26"/>
  <c r="AD72" i="26"/>
  <c r="AC72" i="26"/>
  <c r="AB72" i="26"/>
  <c r="AA72" i="26"/>
  <c r="Z72" i="26"/>
  <c r="Y72" i="26"/>
  <c r="X72" i="26"/>
  <c r="W72" i="26"/>
  <c r="V72" i="26"/>
  <c r="AM72" i="26" s="1"/>
  <c r="U72" i="26"/>
  <c r="T72" i="26"/>
  <c r="S72" i="26"/>
  <c r="R72" i="26"/>
  <c r="Q72" i="26"/>
  <c r="P72" i="26"/>
  <c r="O72" i="26"/>
  <c r="N72" i="26"/>
  <c r="M72" i="26"/>
  <c r="L72" i="26"/>
  <c r="K72" i="26"/>
  <c r="J72" i="26"/>
  <c r="I72" i="26"/>
  <c r="H72" i="26"/>
  <c r="G72" i="26"/>
  <c r="F72" i="26"/>
  <c r="E72" i="26"/>
  <c r="D72" i="26"/>
  <c r="AJ71" i="26"/>
  <c r="AI71" i="26"/>
  <c r="AH71" i="26"/>
  <c r="AG71" i="26"/>
  <c r="AF71" i="26"/>
  <c r="AE71" i="26"/>
  <c r="AD71" i="26"/>
  <c r="AC71" i="26"/>
  <c r="AB71" i="26"/>
  <c r="AA71" i="26"/>
  <c r="Z71" i="26"/>
  <c r="Y71" i="26"/>
  <c r="X71" i="26"/>
  <c r="W71" i="26"/>
  <c r="V71" i="26"/>
  <c r="U71" i="26"/>
  <c r="T71" i="26"/>
  <c r="S71" i="26"/>
  <c r="R71" i="26"/>
  <c r="Q71" i="26"/>
  <c r="P71" i="26"/>
  <c r="O71" i="26"/>
  <c r="N71" i="26"/>
  <c r="M71" i="26"/>
  <c r="L71" i="26"/>
  <c r="K71" i="26"/>
  <c r="J71" i="26"/>
  <c r="I71" i="26"/>
  <c r="H71" i="26"/>
  <c r="G71" i="26"/>
  <c r="F71" i="26"/>
  <c r="E71" i="26"/>
  <c r="D71" i="26"/>
  <c r="AT70" i="26"/>
  <c r="AT69" i="26"/>
  <c r="C69" i="26"/>
  <c r="C199" i="26" s="1"/>
  <c r="AT68" i="26"/>
  <c r="C68" i="26"/>
  <c r="AT67" i="26"/>
  <c r="C67" i="26"/>
  <c r="C197" i="26" s="1"/>
  <c r="AT66" i="26"/>
  <c r="C66" i="26"/>
  <c r="C131" i="26" s="1"/>
  <c r="AT65" i="26"/>
  <c r="AS65" i="26"/>
  <c r="AR65" i="26"/>
  <c r="C65" i="26"/>
  <c r="AT64" i="26"/>
  <c r="C64" i="26"/>
  <c r="AT63" i="26"/>
  <c r="C63" i="26"/>
  <c r="C193" i="26" s="1"/>
  <c r="AT62" i="26"/>
  <c r="AS62" i="26"/>
  <c r="C62" i="26"/>
  <c r="C127" i="26" s="1"/>
  <c r="AT61" i="26"/>
  <c r="AS61" i="26"/>
  <c r="AR61" i="26"/>
  <c r="C61" i="26"/>
  <c r="C191" i="26" s="1"/>
  <c r="AT60" i="26"/>
  <c r="C60" i="26"/>
  <c r="C190" i="26" s="1"/>
  <c r="AT59" i="26"/>
  <c r="C59" i="26"/>
  <c r="C189" i="26" s="1"/>
  <c r="AT58" i="26"/>
  <c r="C58" i="26"/>
  <c r="C123" i="26" s="1"/>
  <c r="AT57" i="26"/>
  <c r="AR57" i="26"/>
  <c r="C57" i="26"/>
  <c r="C187" i="26" s="1"/>
  <c r="AT56" i="26"/>
  <c r="C56" i="26"/>
  <c r="AT55" i="26"/>
  <c r="C55" i="26"/>
  <c r="C185" i="26" s="1"/>
  <c r="AT54" i="26"/>
  <c r="C54" i="26"/>
  <c r="C119" i="26" s="1"/>
  <c r="AT53" i="26"/>
  <c r="AS53" i="26"/>
  <c r="C53" i="26"/>
  <c r="AT52" i="26"/>
  <c r="C52" i="26"/>
  <c r="AT51" i="26"/>
  <c r="C51" i="26"/>
  <c r="C181" i="26" s="1"/>
  <c r="AT50" i="26"/>
  <c r="C50" i="26"/>
  <c r="C115" i="26" s="1"/>
  <c r="AT49" i="26"/>
  <c r="C49" i="26"/>
  <c r="C179" i="26" s="1"/>
  <c r="AT48" i="26"/>
  <c r="C48" i="26"/>
  <c r="C178" i="26" s="1"/>
  <c r="AT47" i="26"/>
  <c r="C47" i="26"/>
  <c r="C177" i="26" s="1"/>
  <c r="AT46" i="26"/>
  <c r="C46" i="26"/>
  <c r="C111" i="26" s="1"/>
  <c r="AT45" i="26"/>
  <c r="C45" i="26"/>
  <c r="C175" i="26" s="1"/>
  <c r="AT44" i="26"/>
  <c r="C44" i="26"/>
  <c r="AT43" i="26"/>
  <c r="C43" i="26"/>
  <c r="C173" i="26" s="1"/>
  <c r="AT42" i="26"/>
  <c r="C42" i="26"/>
  <c r="C107" i="26" s="1"/>
  <c r="AT41" i="26"/>
  <c r="AS41" i="26"/>
  <c r="AR41" i="26"/>
  <c r="C41" i="26"/>
  <c r="AT40" i="26"/>
  <c r="C40" i="26"/>
  <c r="AT39" i="26"/>
  <c r="C39" i="26"/>
  <c r="C169" i="26" s="1"/>
  <c r="AT38" i="26"/>
  <c r="AS38" i="26"/>
  <c r="C38" i="26"/>
  <c r="C103" i="26" s="1"/>
  <c r="AT37" i="26"/>
  <c r="AS37" i="26"/>
  <c r="C37" i="26"/>
  <c r="C167" i="26" s="1"/>
  <c r="AT36" i="26"/>
  <c r="C36" i="26"/>
  <c r="C166" i="26" s="1"/>
  <c r="AT35" i="26"/>
  <c r="C35" i="26"/>
  <c r="C165" i="26" s="1"/>
  <c r="AT34" i="26"/>
  <c r="C34" i="26"/>
  <c r="C99" i="26" s="1"/>
  <c r="AT33" i="26"/>
  <c r="C33" i="26"/>
  <c r="C163" i="26" s="1"/>
  <c r="AT32" i="26"/>
  <c r="C32" i="26"/>
  <c r="AT31" i="26"/>
  <c r="C31" i="26"/>
  <c r="C161" i="26" s="1"/>
  <c r="AT30" i="26"/>
  <c r="C30" i="26"/>
  <c r="C95" i="26" s="1"/>
  <c r="AT29" i="26"/>
  <c r="AS29" i="26"/>
  <c r="AR29" i="26"/>
  <c r="C29" i="26"/>
  <c r="AT28" i="26"/>
  <c r="AR28" i="26"/>
  <c r="C28" i="26"/>
  <c r="AT27" i="26"/>
  <c r="C27" i="26"/>
  <c r="C157" i="26" s="1"/>
  <c r="AT26" i="26"/>
  <c r="AS26" i="26"/>
  <c r="C26" i="26"/>
  <c r="AT25" i="26"/>
  <c r="AS25" i="26"/>
  <c r="C25" i="26"/>
  <c r="AT24" i="26"/>
  <c r="C24" i="26"/>
  <c r="C154" i="26" s="1"/>
  <c r="AT23" i="26"/>
  <c r="AS23" i="26"/>
  <c r="C23" i="26"/>
  <c r="C153" i="26" s="1"/>
  <c r="AT22" i="26"/>
  <c r="C22" i="26"/>
  <c r="C21" i="26"/>
  <c r="C151" i="26" s="1"/>
  <c r="C20" i="26"/>
  <c r="C19" i="26"/>
  <c r="C149" i="26" s="1"/>
  <c r="C18" i="26"/>
  <c r="C83" i="26" s="1"/>
  <c r="C17" i="26"/>
  <c r="C147" i="26" s="1"/>
  <c r="C16" i="26"/>
  <c r="C146" i="26" s="1"/>
  <c r="C15" i="26"/>
  <c r="C145" i="26" s="1"/>
  <c r="C14" i="26"/>
  <c r="AW13" i="26"/>
  <c r="C13" i="26"/>
  <c r="C143" i="26" s="1"/>
  <c r="C12" i="26"/>
  <c r="C142" i="26" s="1"/>
  <c r="C11" i="26"/>
  <c r="C10" i="26"/>
  <c r="C9" i="26"/>
  <c r="C139" i="26" s="1"/>
  <c r="C8" i="26"/>
  <c r="C138" i="26" s="1"/>
  <c r="AW7" i="26"/>
  <c r="C7" i="26"/>
  <c r="AW6" i="26"/>
  <c r="B6" i="26" s="1"/>
  <c r="C6" i="26"/>
  <c r="C71" i="26" s="1"/>
  <c r="AQ76" i="26" l="1"/>
  <c r="AL78" i="26"/>
  <c r="AQ78" i="26" s="1"/>
  <c r="AR13" i="26" s="1"/>
  <c r="AQ85" i="26"/>
  <c r="AR21" i="26" s="1"/>
  <c r="AL137" i="26"/>
  <c r="AL145" i="26"/>
  <c r="AQ145" i="26" s="1"/>
  <c r="AS15" i="26" s="1"/>
  <c r="AL79" i="26"/>
  <c r="AQ79" i="26" s="1"/>
  <c r="AR14" i="26" s="1"/>
  <c r="AL81" i="26"/>
  <c r="AQ81" i="26" s="1"/>
  <c r="AR16" i="26" s="1"/>
  <c r="AQ82" i="26"/>
  <c r="AR17" i="26" s="1"/>
  <c r="AQ141" i="26"/>
  <c r="AL75" i="26"/>
  <c r="AQ142" i="26"/>
  <c r="AS12" i="26" s="1"/>
  <c r="AR33" i="26"/>
  <c r="AR46" i="26"/>
  <c r="AR54" i="26"/>
  <c r="AR55" i="26"/>
  <c r="AR34" i="26"/>
  <c r="AR67" i="26"/>
  <c r="AR66" i="26"/>
  <c r="AR43" i="26"/>
  <c r="AR42" i="26"/>
  <c r="AR50" i="26"/>
  <c r="AR30" i="26"/>
  <c r="AR31" i="26"/>
  <c r="AR70" i="26"/>
  <c r="AR69" i="26"/>
  <c r="AN74" i="26"/>
  <c r="AM74" i="26"/>
  <c r="AL74" i="26"/>
  <c r="AM88" i="26"/>
  <c r="AN97" i="26"/>
  <c r="AO101" i="26"/>
  <c r="AN101" i="26"/>
  <c r="AM101" i="26"/>
  <c r="AL101" i="26"/>
  <c r="AO105" i="26"/>
  <c r="AN105" i="26"/>
  <c r="AL105" i="26"/>
  <c r="AM122" i="26"/>
  <c r="AO126" i="26"/>
  <c r="AM126" i="26"/>
  <c r="AL126" i="26"/>
  <c r="AM130" i="26"/>
  <c r="AO141" i="26"/>
  <c r="AM141" i="26"/>
  <c r="AM147" i="26"/>
  <c r="AN150" i="26"/>
  <c r="AO158" i="26"/>
  <c r="AN158" i="26"/>
  <c r="AM158" i="26"/>
  <c r="AL158" i="26"/>
  <c r="AS28" i="26"/>
  <c r="AN169" i="26"/>
  <c r="AM175" i="26"/>
  <c r="AN176" i="26"/>
  <c r="AM176" i="26"/>
  <c r="AL176" i="26"/>
  <c r="AS46" i="26"/>
  <c r="AN181" i="26"/>
  <c r="AO187" i="26"/>
  <c r="AM187" i="26"/>
  <c r="AL187" i="26"/>
  <c r="AN193" i="26"/>
  <c r="AO82" i="26"/>
  <c r="AL82" i="26"/>
  <c r="AO86" i="26"/>
  <c r="AM86" i="26"/>
  <c r="AL86" i="26"/>
  <c r="AQ86" i="26" s="1"/>
  <c r="AR22" i="26" s="1"/>
  <c r="AN90" i="26"/>
  <c r="AO93" i="26"/>
  <c r="AL93" i="26"/>
  <c r="AM110" i="26"/>
  <c r="AO114" i="26"/>
  <c r="AM114" i="26"/>
  <c r="AL114" i="26"/>
  <c r="AM118" i="26"/>
  <c r="AN122" i="26"/>
  <c r="AN126" i="26"/>
  <c r="AN130" i="26"/>
  <c r="AO136" i="26"/>
  <c r="AM136" i="26"/>
  <c r="AL136" i="26"/>
  <c r="AN141" i="26"/>
  <c r="AO148" i="26"/>
  <c r="AM148" i="26"/>
  <c r="AL148" i="26"/>
  <c r="AQ148" i="26" s="1"/>
  <c r="AS18" i="26" s="1"/>
  <c r="AO153" i="26"/>
  <c r="AM153" i="26"/>
  <c r="AO159" i="26"/>
  <c r="AN159" i="26"/>
  <c r="AM159" i="26"/>
  <c r="AL159" i="26"/>
  <c r="AO165" i="26"/>
  <c r="AO170" i="26"/>
  <c r="AN170" i="26"/>
  <c r="AM170" i="26"/>
  <c r="AL170" i="26"/>
  <c r="AN182" i="26"/>
  <c r="AM182" i="26"/>
  <c r="AS52" i="26"/>
  <c r="AO188" i="26"/>
  <c r="AM188" i="26"/>
  <c r="AL188" i="26"/>
  <c r="AS58" i="26"/>
  <c r="AO194" i="26"/>
  <c r="AN194" i="26"/>
  <c r="AM194" i="26"/>
  <c r="AL194" i="26"/>
  <c r="AO75" i="26"/>
  <c r="AN93" i="26"/>
  <c r="AN98" i="26"/>
  <c r="AM98" i="26"/>
  <c r="AO102" i="26"/>
  <c r="AN102" i="26"/>
  <c r="AM102" i="26"/>
  <c r="AL102" i="26"/>
  <c r="AM106" i="26"/>
  <c r="AN110" i="26"/>
  <c r="AN114" i="26"/>
  <c r="AN118" i="26"/>
  <c r="AO123" i="26"/>
  <c r="AO127" i="26"/>
  <c r="AN131" i="26"/>
  <c r="AM132" i="26"/>
  <c r="AO137" i="26"/>
  <c r="AN146" i="26"/>
  <c r="AO149" i="26"/>
  <c r="AM149" i="26"/>
  <c r="AN153" i="26"/>
  <c r="AO160" i="26"/>
  <c r="AN160" i="26"/>
  <c r="AM160" i="26"/>
  <c r="AL160" i="26"/>
  <c r="AN165" i="26"/>
  <c r="AO171" i="26"/>
  <c r="AM171" i="26"/>
  <c r="AL171" i="26"/>
  <c r="AO177" i="26"/>
  <c r="AM177" i="26"/>
  <c r="AS47" i="26"/>
  <c r="AM183" i="26"/>
  <c r="AO189" i="26"/>
  <c r="AO195" i="26"/>
  <c r="AM195" i="26"/>
  <c r="AL195" i="26"/>
  <c r="AN75" i="26"/>
  <c r="AO78" i="26"/>
  <c r="AN79" i="26"/>
  <c r="AO83" i="26"/>
  <c r="AO87" i="26"/>
  <c r="AN94" i="26"/>
  <c r="AM94" i="26"/>
  <c r="AN106" i="26"/>
  <c r="AO111" i="26"/>
  <c r="AO115" i="26"/>
  <c r="AM120" i="26"/>
  <c r="AN123" i="26"/>
  <c r="AL123" i="26"/>
  <c r="AN127" i="26"/>
  <c r="AL127" i="26"/>
  <c r="AL131" i="26"/>
  <c r="AN137" i="26"/>
  <c r="AO143" i="26"/>
  <c r="AM143" i="26"/>
  <c r="AL143" i="26"/>
  <c r="AQ143" i="26" s="1"/>
  <c r="AS13" i="26" s="1"/>
  <c r="AN149" i="26"/>
  <c r="AN154" i="26"/>
  <c r="AS24" i="26"/>
  <c r="AO161" i="26"/>
  <c r="AS31" i="26"/>
  <c r="AO172" i="26"/>
  <c r="AN172" i="26"/>
  <c r="AM172" i="26"/>
  <c r="AL172" i="26"/>
  <c r="AS42" i="26"/>
  <c r="AN177" i="26"/>
  <c r="AM184" i="26"/>
  <c r="AL184" i="26"/>
  <c r="AN189" i="26"/>
  <c r="AO196" i="26"/>
  <c r="AN196" i="26"/>
  <c r="AM196" i="26"/>
  <c r="AL196" i="26"/>
  <c r="AS66" i="26"/>
  <c r="AO76" i="26"/>
  <c r="AL76" i="26"/>
  <c r="AL83" i="26"/>
  <c r="AQ83" i="26" s="1"/>
  <c r="AR18" i="26" s="1"/>
  <c r="AN87" i="26"/>
  <c r="AO99" i="26"/>
  <c r="AO103" i="26"/>
  <c r="AM108" i="26"/>
  <c r="AN111" i="26"/>
  <c r="AL111" i="26"/>
  <c r="AN115" i="26"/>
  <c r="AL115" i="26"/>
  <c r="AL119" i="26"/>
  <c r="AM123" i="26"/>
  <c r="AO124" i="26"/>
  <c r="AN124" i="26"/>
  <c r="AL124" i="26"/>
  <c r="AM127" i="26"/>
  <c r="AO128" i="26"/>
  <c r="AL128" i="26"/>
  <c r="AM131" i="26"/>
  <c r="AO132" i="26"/>
  <c r="AL132" i="26"/>
  <c r="AR68" i="26"/>
  <c r="AM138" i="26"/>
  <c r="AO144" i="26"/>
  <c r="AN144" i="26"/>
  <c r="AM144" i="26"/>
  <c r="AL144" i="26"/>
  <c r="AQ144" i="26" s="1"/>
  <c r="AS14" i="26" s="1"/>
  <c r="AO155" i="26"/>
  <c r="AN155" i="26"/>
  <c r="AM155" i="26"/>
  <c r="AL155" i="26"/>
  <c r="AN161" i="26"/>
  <c r="AN166" i="26"/>
  <c r="AS36" i="26"/>
  <c r="AO173" i="26"/>
  <c r="AM173" i="26"/>
  <c r="AN178" i="26"/>
  <c r="AN190" i="26"/>
  <c r="AM190" i="26"/>
  <c r="AO197" i="26"/>
  <c r="AL71" i="26"/>
  <c r="AN72" i="26"/>
  <c r="AO77" i="26"/>
  <c r="AO80" i="26"/>
  <c r="AL80" i="26"/>
  <c r="AQ80" i="26" s="1"/>
  <c r="AR15" i="26" s="1"/>
  <c r="AN84" i="26"/>
  <c r="AO90" i="26"/>
  <c r="AN91" i="26"/>
  <c r="AM96" i="26"/>
  <c r="AN99" i="26"/>
  <c r="AL99" i="26"/>
  <c r="AN103" i="26"/>
  <c r="AL103" i="26"/>
  <c r="AL107" i="26"/>
  <c r="AM111" i="26"/>
  <c r="AO112" i="26"/>
  <c r="AN112" i="26"/>
  <c r="AL112" i="26"/>
  <c r="AM115" i="26"/>
  <c r="AO116" i="26"/>
  <c r="AL116" i="26"/>
  <c r="AM119" i="26"/>
  <c r="AO120" i="26"/>
  <c r="AL120" i="26"/>
  <c r="AR56" i="26"/>
  <c r="AN133" i="26"/>
  <c r="AM139" i="26"/>
  <c r="AN142" i="26"/>
  <c r="AO145" i="26"/>
  <c r="AM150" i="26"/>
  <c r="AO156" i="26"/>
  <c r="AM156" i="26"/>
  <c r="AL156" i="26"/>
  <c r="AO162" i="26"/>
  <c r="AN162" i="26"/>
  <c r="AL162" i="26"/>
  <c r="AM167" i="26"/>
  <c r="AN173" i="26"/>
  <c r="AN179" i="26"/>
  <c r="AM179" i="26"/>
  <c r="AO185" i="26"/>
  <c r="AM185" i="26"/>
  <c r="AM191" i="26"/>
  <c r="AN197" i="26"/>
  <c r="AM71" i="26"/>
  <c r="AM73" i="26"/>
  <c r="AM76" i="26"/>
  <c r="AO88" i="26"/>
  <c r="AL88" i="26"/>
  <c r="AL95" i="26"/>
  <c r="AM99" i="26"/>
  <c r="AO100" i="26"/>
  <c r="AN100" i="26"/>
  <c r="AL100" i="26"/>
  <c r="AM103" i="26"/>
  <c r="AO104" i="26"/>
  <c r="AL104" i="26"/>
  <c r="AM107" i="26"/>
  <c r="AO108" i="26"/>
  <c r="AL108" i="26"/>
  <c r="AR44" i="26"/>
  <c r="AN121" i="26"/>
  <c r="AO125" i="26"/>
  <c r="AN125" i="26"/>
  <c r="AM125" i="26"/>
  <c r="AL125" i="26"/>
  <c r="AO129" i="26"/>
  <c r="AN129" i="26"/>
  <c r="AL129" i="26"/>
  <c r="AM140" i="26"/>
  <c r="AL140" i="26"/>
  <c r="AQ140" i="26" s="1"/>
  <c r="AS10" i="26" s="1"/>
  <c r="AN145" i="26"/>
  <c r="AO151" i="26"/>
  <c r="AN151" i="26"/>
  <c r="AM151" i="26"/>
  <c r="AL151" i="26"/>
  <c r="AQ151" i="26" s="1"/>
  <c r="AO157" i="26"/>
  <c r="AO163" i="26"/>
  <c r="AN163" i="26"/>
  <c r="AM163" i="26"/>
  <c r="AL163" i="26"/>
  <c r="AS33" i="26"/>
  <c r="AO168" i="26"/>
  <c r="AM168" i="26"/>
  <c r="AL168" i="26"/>
  <c r="AO174" i="26"/>
  <c r="AN174" i="26"/>
  <c r="AM174" i="26"/>
  <c r="AL174" i="26"/>
  <c r="AS44" i="26"/>
  <c r="AO180" i="26"/>
  <c r="AM180" i="26"/>
  <c r="AL180" i="26"/>
  <c r="AN185" i="26"/>
  <c r="AO192" i="26"/>
  <c r="AM192" i="26"/>
  <c r="AL192" i="26"/>
  <c r="AO198" i="26"/>
  <c r="AN198" i="26"/>
  <c r="AL198" i="26"/>
  <c r="AS68" i="26"/>
  <c r="AR32" i="26"/>
  <c r="C159" i="26"/>
  <c r="C94" i="26"/>
  <c r="C170" i="26"/>
  <c r="C105" i="26"/>
  <c r="C198" i="26"/>
  <c r="C133" i="26"/>
  <c r="AM90" i="26"/>
  <c r="B136" i="26"/>
  <c r="B71" i="26"/>
  <c r="C79" i="26"/>
  <c r="C144" i="26"/>
  <c r="AS49" i="26"/>
  <c r="AN71" i="26"/>
  <c r="AL73" i="26"/>
  <c r="AN80" i="26"/>
  <c r="AO84" i="26"/>
  <c r="AL84" i="26"/>
  <c r="AQ84" i="26" s="1"/>
  <c r="AR19" i="26" s="1"/>
  <c r="AN92" i="26"/>
  <c r="AR27" i="26"/>
  <c r="AO94" i="26"/>
  <c r="AL94" i="26"/>
  <c r="AN104" i="26"/>
  <c r="AR39" i="26"/>
  <c r="AR40" i="26"/>
  <c r="AO106" i="26"/>
  <c r="AL106" i="26"/>
  <c r="AN116" i="26"/>
  <c r="AR51" i="26"/>
  <c r="AR52" i="26"/>
  <c r="AO118" i="26"/>
  <c r="AL118" i="26"/>
  <c r="AN128" i="26"/>
  <c r="AR63" i="26"/>
  <c r="AR64" i="26"/>
  <c r="AO130" i="26"/>
  <c r="AL130" i="26"/>
  <c r="AN140" i="26"/>
  <c r="AO142" i="26"/>
  <c r="AL142" i="26"/>
  <c r="AS40" i="26"/>
  <c r="AM178" i="26"/>
  <c r="AN184" i="26"/>
  <c r="AS54" i="26"/>
  <c r="AO186" i="26"/>
  <c r="AL186" i="26"/>
  <c r="AS59" i="26"/>
  <c r="AS64" i="26"/>
  <c r="AM197" i="26"/>
  <c r="AO72" i="26"/>
  <c r="AO146" i="26"/>
  <c r="AL146" i="26"/>
  <c r="AQ146" i="26" s="1"/>
  <c r="AS16" i="26" s="1"/>
  <c r="AO166" i="26"/>
  <c r="AL166" i="26"/>
  <c r="AN188" i="26"/>
  <c r="AO190" i="26"/>
  <c r="AL190" i="26"/>
  <c r="AO71" i="26"/>
  <c r="AM75" i="26"/>
  <c r="AQ75" i="26" s="1"/>
  <c r="AN77" i="26"/>
  <c r="AM87" i="26"/>
  <c r="AN89" i="26"/>
  <c r="AN139" i="26"/>
  <c r="AM157" i="26"/>
  <c r="AO175" i="26"/>
  <c r="AL175" i="26"/>
  <c r="AN183" i="26"/>
  <c r="AO199" i="26"/>
  <c r="AL199" i="26"/>
  <c r="C137" i="26"/>
  <c r="C72" i="26"/>
  <c r="AN88" i="26"/>
  <c r="AN96" i="26"/>
  <c r="AN108" i="26"/>
  <c r="AO110" i="26"/>
  <c r="AL110" i="26"/>
  <c r="AN120" i="26"/>
  <c r="AO122" i="26"/>
  <c r="AL122" i="26"/>
  <c r="AN132" i="26"/>
  <c r="AO134" i="26"/>
  <c r="AM142" i="26"/>
  <c r="AN168" i="26"/>
  <c r="AS43" i="26"/>
  <c r="AS48" i="26"/>
  <c r="AM186" i="26"/>
  <c r="AN192" i="26"/>
  <c r="AS67" i="26"/>
  <c r="AL72" i="26"/>
  <c r="AQ72" i="26" s="1"/>
  <c r="AR7" i="26" s="1"/>
  <c r="C75" i="26"/>
  <c r="C140" i="26"/>
  <c r="AN76" i="26"/>
  <c r="AR24" i="26"/>
  <c r="AR23" i="26"/>
  <c r="AO98" i="26"/>
  <c r="AL98" i="26"/>
  <c r="AL134" i="26"/>
  <c r="AM137" i="26"/>
  <c r="AN148" i="26"/>
  <c r="C158" i="26"/>
  <c r="C93" i="26"/>
  <c r="AS35" i="26"/>
  <c r="AO79" i="26"/>
  <c r="AM82" i="26"/>
  <c r="AN86" i="26"/>
  <c r="AO91" i="26"/>
  <c r="AN143" i="26"/>
  <c r="AO150" i="26"/>
  <c r="AL150" i="26"/>
  <c r="AQ150" i="26" s="1"/>
  <c r="AS20" i="26" s="1"/>
  <c r="AM161" i="26"/>
  <c r="AO179" i="26"/>
  <c r="AL179" i="26"/>
  <c r="AN187" i="26"/>
  <c r="AS57" i="26"/>
  <c r="AO97" i="26"/>
  <c r="AL109" i="26"/>
  <c r="AM117" i="26"/>
  <c r="AO121" i="26"/>
  <c r="AL121" i="26"/>
  <c r="AM129" i="26"/>
  <c r="AL133" i="26"/>
  <c r="AM166" i="26"/>
  <c r="C162" i="26"/>
  <c r="C97" i="26"/>
  <c r="AL77" i="26"/>
  <c r="AQ77" i="26" s="1"/>
  <c r="AR12" i="26" s="1"/>
  <c r="AM81" i="26"/>
  <c r="AL89" i="26"/>
  <c r="AM93" i="26"/>
  <c r="AL97" i="26"/>
  <c r="AM105" i="26"/>
  <c r="AO109" i="26"/>
  <c r="AO133" i="26"/>
  <c r="AM146" i="26"/>
  <c r="C155" i="26"/>
  <c r="C90" i="26"/>
  <c r="AM83" i="26"/>
  <c r="AN85" i="26"/>
  <c r="AN95" i="26"/>
  <c r="AN107" i="26"/>
  <c r="AN119" i="26"/>
  <c r="AO139" i="26"/>
  <c r="AL139" i="26"/>
  <c r="AN147" i="26"/>
  <c r="AN152" i="26"/>
  <c r="AO154" i="26"/>
  <c r="AL154" i="26"/>
  <c r="AS27" i="26"/>
  <c r="AS32" i="26"/>
  <c r="AM165" i="26"/>
  <c r="AN167" i="26"/>
  <c r="AO183" i="26"/>
  <c r="AL183" i="26"/>
  <c r="AN191" i="26"/>
  <c r="C150" i="26"/>
  <c r="C85" i="26"/>
  <c r="AR36" i="26"/>
  <c r="AR35" i="26"/>
  <c r="AR48" i="26"/>
  <c r="AR47" i="26"/>
  <c r="AR60" i="26"/>
  <c r="AR59" i="26"/>
  <c r="AM145" i="26"/>
  <c r="AO178" i="26"/>
  <c r="AL178" i="26"/>
  <c r="AM189" i="26"/>
  <c r="C87" i="26"/>
  <c r="C152" i="26"/>
  <c r="AM78" i="26"/>
  <c r="AN82" i="26"/>
  <c r="AN156" i="26"/>
  <c r="AN171" i="26"/>
  <c r="AN195" i="26"/>
  <c r="C141" i="26"/>
  <c r="C76" i="26"/>
  <c r="C171" i="26"/>
  <c r="C106" i="26"/>
  <c r="C183" i="26"/>
  <c r="C118" i="26"/>
  <c r="C195" i="26"/>
  <c r="C130" i="26"/>
  <c r="AM77" i="26"/>
  <c r="AN83" i="26"/>
  <c r="AL85" i="26"/>
  <c r="AM89" i="26"/>
  <c r="AO95" i="26"/>
  <c r="AM97" i="26"/>
  <c r="AO107" i="26"/>
  <c r="AM109" i="26"/>
  <c r="AO119" i="26"/>
  <c r="AM121" i="26"/>
  <c r="AO131" i="26"/>
  <c r="AM133" i="26"/>
  <c r="AN136" i="26"/>
  <c r="AO138" i="26"/>
  <c r="AL138" i="26"/>
  <c r="AS11" i="26"/>
  <c r="AN180" i="26"/>
  <c r="AO182" i="26"/>
  <c r="AL182" i="26"/>
  <c r="C174" i="26"/>
  <c r="C109" i="26"/>
  <c r="C182" i="26"/>
  <c r="C117" i="26"/>
  <c r="C186" i="26"/>
  <c r="C121" i="26"/>
  <c r="C194" i="26"/>
  <c r="C129" i="26"/>
  <c r="C91" i="26"/>
  <c r="C156" i="26"/>
  <c r="AM79" i="26"/>
  <c r="AN81" i="26"/>
  <c r="AM91" i="26"/>
  <c r="AO147" i="26"/>
  <c r="AL147" i="26"/>
  <c r="AQ147" i="26" s="1"/>
  <c r="AS17" i="26" s="1"/>
  <c r="AM154" i="26"/>
  <c r="AS30" i="26"/>
  <c r="AO167" i="26"/>
  <c r="AL167" i="26"/>
  <c r="AN175" i="26"/>
  <c r="AS45" i="26"/>
  <c r="AO191" i="26"/>
  <c r="AL191" i="26"/>
  <c r="AS70" i="26"/>
  <c r="AS69" i="26"/>
  <c r="C136" i="26"/>
  <c r="C148" i="26"/>
  <c r="C160" i="26"/>
  <c r="C164" i="26"/>
  <c r="C168" i="26"/>
  <c r="C172" i="26"/>
  <c r="C176" i="26"/>
  <c r="C180" i="26"/>
  <c r="C184" i="26"/>
  <c r="C188" i="26"/>
  <c r="C192" i="26"/>
  <c r="C196" i="26"/>
  <c r="C80" i="26"/>
  <c r="C84" i="26"/>
  <c r="C88" i="26"/>
  <c r="C92" i="26"/>
  <c r="C96" i="26"/>
  <c r="C100" i="26"/>
  <c r="C104" i="26"/>
  <c r="C108" i="26"/>
  <c r="C112" i="26"/>
  <c r="C116" i="26"/>
  <c r="C120" i="26"/>
  <c r="C124" i="26"/>
  <c r="C128" i="26"/>
  <c r="C132" i="26"/>
  <c r="C73" i="26"/>
  <c r="AQ73" i="26" s="1"/>
  <c r="AR8" i="26" s="1"/>
  <c r="C77" i="26"/>
  <c r="C81" i="26"/>
  <c r="C89" i="26"/>
  <c r="C101" i="26"/>
  <c r="C113" i="26"/>
  <c r="C125" i="26"/>
  <c r="C74" i="26"/>
  <c r="C78" i="26"/>
  <c r="C82" i="26"/>
  <c r="C86" i="26"/>
  <c r="C98" i="26"/>
  <c r="C102" i="26"/>
  <c r="C110" i="26"/>
  <c r="C114" i="26"/>
  <c r="C122" i="26"/>
  <c r="C126" i="26"/>
  <c r="C134" i="26"/>
  <c r="AJ199" i="25"/>
  <c r="AQ199" i="25" s="1"/>
  <c r="AI199" i="25"/>
  <c r="AH199" i="25"/>
  <c r="AG199" i="25"/>
  <c r="AF199" i="25"/>
  <c r="AE199" i="25"/>
  <c r="AD199" i="25"/>
  <c r="AC199" i="25"/>
  <c r="AB199" i="25"/>
  <c r="AA199" i="25"/>
  <c r="Z199" i="25"/>
  <c r="Y199" i="25"/>
  <c r="X199" i="25"/>
  <c r="W199" i="25"/>
  <c r="V199" i="25"/>
  <c r="U199" i="25"/>
  <c r="T199" i="25"/>
  <c r="AM199" i="25" s="1"/>
  <c r="S199" i="25"/>
  <c r="R199" i="25"/>
  <c r="Q199" i="25"/>
  <c r="P199" i="25"/>
  <c r="O199" i="25"/>
  <c r="N199" i="25"/>
  <c r="M199" i="25"/>
  <c r="L199" i="25"/>
  <c r="K199" i="25"/>
  <c r="J199" i="25"/>
  <c r="I199" i="25"/>
  <c r="H199" i="25"/>
  <c r="G199" i="25"/>
  <c r="F199" i="25"/>
  <c r="E199" i="25"/>
  <c r="D199" i="25"/>
  <c r="AJ198" i="25"/>
  <c r="AQ198" i="25" s="1"/>
  <c r="AI198" i="25"/>
  <c r="AH198" i="25"/>
  <c r="AG198" i="25"/>
  <c r="AF198" i="25"/>
  <c r="AE198" i="25"/>
  <c r="AD198" i="25"/>
  <c r="AC198" i="25"/>
  <c r="AB198" i="25"/>
  <c r="AA198" i="25"/>
  <c r="Z198" i="25"/>
  <c r="Y198" i="25"/>
  <c r="X198" i="25"/>
  <c r="W198" i="25"/>
  <c r="V198" i="25"/>
  <c r="U198" i="25"/>
  <c r="T198" i="25"/>
  <c r="S198" i="25"/>
  <c r="R198" i="25"/>
  <c r="Q198" i="25"/>
  <c r="P198" i="25"/>
  <c r="O198" i="25"/>
  <c r="N198" i="25"/>
  <c r="M198" i="25"/>
  <c r="L198" i="25"/>
  <c r="K198" i="25"/>
  <c r="J198" i="25"/>
  <c r="I198" i="25"/>
  <c r="H198" i="25"/>
  <c r="G198" i="25"/>
  <c r="F198" i="25"/>
  <c r="E198" i="25"/>
  <c r="D198" i="25"/>
  <c r="AJ197" i="25"/>
  <c r="AQ197" i="25" s="1"/>
  <c r="AI197" i="25"/>
  <c r="AH197" i="25"/>
  <c r="AG197" i="25"/>
  <c r="AF197" i="25"/>
  <c r="AE197" i="25"/>
  <c r="AD197" i="25"/>
  <c r="AC197" i="25"/>
  <c r="AL197" i="25" s="1"/>
  <c r="AB197" i="25"/>
  <c r="AA197" i="25"/>
  <c r="Z197" i="25"/>
  <c r="Y197" i="25"/>
  <c r="X197" i="25"/>
  <c r="W197" i="25"/>
  <c r="V197" i="25"/>
  <c r="U197" i="25"/>
  <c r="T197" i="25"/>
  <c r="S197" i="25"/>
  <c r="R197" i="25"/>
  <c r="Q197" i="25"/>
  <c r="P197" i="25"/>
  <c r="O197" i="25"/>
  <c r="N197" i="25"/>
  <c r="M197" i="25"/>
  <c r="L197" i="25"/>
  <c r="K197" i="25"/>
  <c r="J197" i="25"/>
  <c r="I197" i="25"/>
  <c r="H197" i="25"/>
  <c r="G197" i="25"/>
  <c r="F197" i="25"/>
  <c r="E197" i="25"/>
  <c r="D197" i="25"/>
  <c r="AQ196" i="25"/>
  <c r="AJ196" i="25"/>
  <c r="AI196" i="25"/>
  <c r="AH196" i="25"/>
  <c r="AG196" i="25"/>
  <c r="AF196" i="25"/>
  <c r="AE196" i="25"/>
  <c r="AD196" i="25"/>
  <c r="AC196" i="25"/>
  <c r="AB196" i="25"/>
  <c r="AA196" i="25"/>
  <c r="Z196" i="25"/>
  <c r="Y196" i="25"/>
  <c r="X196" i="25"/>
  <c r="W196" i="25"/>
  <c r="V196" i="25"/>
  <c r="U196" i="25"/>
  <c r="T196" i="25"/>
  <c r="S196" i="25"/>
  <c r="R196" i="25"/>
  <c r="Q196" i="25"/>
  <c r="P196" i="25"/>
  <c r="O196" i="25"/>
  <c r="N196" i="25"/>
  <c r="M196" i="25"/>
  <c r="L196" i="25"/>
  <c r="K196" i="25"/>
  <c r="J196" i="25"/>
  <c r="I196" i="25"/>
  <c r="H196" i="25"/>
  <c r="G196" i="25"/>
  <c r="F196" i="25"/>
  <c r="E196" i="25"/>
  <c r="D196" i="25"/>
  <c r="AJ195" i="25"/>
  <c r="AQ195" i="25" s="1"/>
  <c r="AI195" i="25"/>
  <c r="AH195" i="25"/>
  <c r="AG195" i="25"/>
  <c r="AF195" i="25"/>
  <c r="AE195" i="25"/>
  <c r="AD195" i="25"/>
  <c r="AC195" i="25"/>
  <c r="AB195" i="25"/>
  <c r="AA195" i="25"/>
  <c r="Z195" i="25"/>
  <c r="Y195" i="25"/>
  <c r="X195" i="25"/>
  <c r="W195" i="25"/>
  <c r="V195" i="25"/>
  <c r="U195" i="25"/>
  <c r="T195" i="25"/>
  <c r="S195" i="25"/>
  <c r="R195" i="25"/>
  <c r="Q195" i="25"/>
  <c r="P195" i="25"/>
  <c r="O195" i="25"/>
  <c r="N195" i="25"/>
  <c r="M195" i="25"/>
  <c r="L195" i="25"/>
  <c r="AN195" i="25" s="1"/>
  <c r="K195" i="25"/>
  <c r="J195" i="25"/>
  <c r="I195" i="25"/>
  <c r="H195" i="25"/>
  <c r="G195" i="25"/>
  <c r="F195" i="25"/>
  <c r="E195" i="25"/>
  <c r="D195" i="25"/>
  <c r="AO195" i="25" s="1"/>
  <c r="AJ194" i="25"/>
  <c r="AQ194" i="25" s="1"/>
  <c r="AI194" i="25"/>
  <c r="AH194" i="25"/>
  <c r="AG194" i="25"/>
  <c r="AF194" i="25"/>
  <c r="AE194" i="25"/>
  <c r="AD194" i="25"/>
  <c r="AC194" i="25"/>
  <c r="AB194" i="25"/>
  <c r="AA194" i="25"/>
  <c r="Z194" i="25"/>
  <c r="Y194" i="25"/>
  <c r="X194" i="25"/>
  <c r="W194" i="25"/>
  <c r="V194" i="25"/>
  <c r="U194" i="25"/>
  <c r="T194" i="25"/>
  <c r="S194" i="25"/>
  <c r="R194" i="25"/>
  <c r="Q194" i="25"/>
  <c r="P194" i="25"/>
  <c r="O194" i="25"/>
  <c r="N194" i="25"/>
  <c r="M194" i="25"/>
  <c r="L194" i="25"/>
  <c r="K194" i="25"/>
  <c r="J194" i="25"/>
  <c r="I194" i="25"/>
  <c r="H194" i="25"/>
  <c r="G194" i="25"/>
  <c r="F194" i="25"/>
  <c r="E194" i="25"/>
  <c r="D194" i="25"/>
  <c r="AJ193" i="25"/>
  <c r="AQ193" i="25" s="1"/>
  <c r="AI193" i="25"/>
  <c r="AH193" i="25"/>
  <c r="AG193" i="25"/>
  <c r="AF193" i="25"/>
  <c r="AE193" i="25"/>
  <c r="AD193" i="25"/>
  <c r="AC193" i="25"/>
  <c r="AL193" i="25" s="1"/>
  <c r="AB193" i="25"/>
  <c r="AA193" i="25"/>
  <c r="Z193" i="25"/>
  <c r="Y193" i="25"/>
  <c r="X193" i="25"/>
  <c r="W193" i="25"/>
  <c r="V193" i="25"/>
  <c r="U193" i="25"/>
  <c r="T193" i="25"/>
  <c r="S193" i="25"/>
  <c r="R193" i="25"/>
  <c r="Q193" i="25"/>
  <c r="P193" i="25"/>
  <c r="O193" i="25"/>
  <c r="N193" i="25"/>
  <c r="M193" i="25"/>
  <c r="L193" i="25"/>
  <c r="K193" i="25"/>
  <c r="J193" i="25"/>
  <c r="I193" i="25"/>
  <c r="H193" i="25"/>
  <c r="G193" i="25"/>
  <c r="F193" i="25"/>
  <c r="E193" i="25"/>
  <c r="D193" i="25"/>
  <c r="AQ192" i="25"/>
  <c r="AJ192" i="25"/>
  <c r="AI192" i="25"/>
  <c r="AH192" i="25"/>
  <c r="AG192" i="25"/>
  <c r="AF192" i="25"/>
  <c r="AE192" i="25"/>
  <c r="AD192" i="25"/>
  <c r="AC192" i="25"/>
  <c r="AB192" i="25"/>
  <c r="AA192" i="25"/>
  <c r="Z192" i="25"/>
  <c r="Y192" i="25"/>
  <c r="X192" i="25"/>
  <c r="W192" i="25"/>
  <c r="V192" i="25"/>
  <c r="U192" i="25"/>
  <c r="T192" i="25"/>
  <c r="S192" i="25"/>
  <c r="R192" i="25"/>
  <c r="Q192" i="25"/>
  <c r="P192" i="25"/>
  <c r="O192" i="25"/>
  <c r="N192" i="25"/>
  <c r="M192" i="25"/>
  <c r="L192" i="25"/>
  <c r="K192" i="25"/>
  <c r="J192" i="25"/>
  <c r="I192" i="25"/>
  <c r="H192" i="25"/>
  <c r="G192" i="25"/>
  <c r="F192" i="25"/>
  <c r="E192" i="25"/>
  <c r="D192" i="25"/>
  <c r="AJ191" i="25"/>
  <c r="AQ191" i="25" s="1"/>
  <c r="AI191" i="25"/>
  <c r="AH191" i="25"/>
  <c r="AG191" i="25"/>
  <c r="AF191" i="25"/>
  <c r="AE191" i="25"/>
  <c r="AD191" i="25"/>
  <c r="AC191" i="25"/>
  <c r="AB191" i="25"/>
  <c r="AA191" i="25"/>
  <c r="Z191" i="25"/>
  <c r="Y191" i="25"/>
  <c r="X191" i="25"/>
  <c r="W191" i="25"/>
  <c r="V191" i="25"/>
  <c r="U191" i="25"/>
  <c r="T191" i="25"/>
  <c r="AM191" i="25" s="1"/>
  <c r="S191" i="25"/>
  <c r="R191" i="25"/>
  <c r="Q191" i="25"/>
  <c r="P191" i="25"/>
  <c r="O191" i="25"/>
  <c r="N191" i="25"/>
  <c r="M191" i="25"/>
  <c r="L191" i="25"/>
  <c r="K191" i="25"/>
  <c r="J191" i="25"/>
  <c r="I191" i="25"/>
  <c r="H191" i="25"/>
  <c r="G191" i="25"/>
  <c r="F191" i="25"/>
  <c r="E191" i="25"/>
  <c r="D191" i="25"/>
  <c r="AJ190" i="25"/>
  <c r="AQ190" i="25" s="1"/>
  <c r="AS60" i="25" s="1"/>
  <c r="AI190" i="25"/>
  <c r="AH190" i="25"/>
  <c r="AG190" i="25"/>
  <c r="AF190" i="25"/>
  <c r="AE190" i="25"/>
  <c r="AD190" i="25"/>
  <c r="AC190" i="25"/>
  <c r="AB190" i="25"/>
  <c r="AA190"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AJ189" i="25"/>
  <c r="AQ189" i="25" s="1"/>
  <c r="AI189" i="25"/>
  <c r="AH189" i="25"/>
  <c r="AG189" i="25"/>
  <c r="AF189" i="25"/>
  <c r="AE189" i="25"/>
  <c r="AD189" i="25"/>
  <c r="AC189" i="25"/>
  <c r="AL189" i="25" s="1"/>
  <c r="AB189" i="25"/>
  <c r="AA189" i="25"/>
  <c r="Z189" i="25"/>
  <c r="Y189" i="25"/>
  <c r="X189" i="25"/>
  <c r="W189" i="25"/>
  <c r="V189" i="25"/>
  <c r="U189" i="25"/>
  <c r="T189" i="25"/>
  <c r="S189" i="25"/>
  <c r="R189" i="25"/>
  <c r="Q189" i="25"/>
  <c r="P189" i="25"/>
  <c r="O189" i="25"/>
  <c r="N189" i="25"/>
  <c r="M189" i="25"/>
  <c r="L189" i="25"/>
  <c r="K189" i="25"/>
  <c r="J189" i="25"/>
  <c r="I189" i="25"/>
  <c r="H189" i="25"/>
  <c r="G189" i="25"/>
  <c r="F189" i="25"/>
  <c r="E189" i="25"/>
  <c r="D189" i="25"/>
  <c r="AJ188" i="25"/>
  <c r="AQ188" i="25" s="1"/>
  <c r="AI188" i="25"/>
  <c r="AH188" i="25"/>
  <c r="AG188" i="25"/>
  <c r="AF188" i="25"/>
  <c r="AE188" i="25"/>
  <c r="AD188" i="25"/>
  <c r="AC188" i="25"/>
  <c r="AB188" i="25"/>
  <c r="AA188" i="25"/>
  <c r="Z188" i="25"/>
  <c r="Y188" i="25"/>
  <c r="X188" i="25"/>
  <c r="W188" i="25"/>
  <c r="V188" i="25"/>
  <c r="U188" i="25"/>
  <c r="T188" i="25"/>
  <c r="S188" i="25"/>
  <c r="R188" i="25"/>
  <c r="Q188" i="25"/>
  <c r="P188" i="25"/>
  <c r="O188" i="25"/>
  <c r="N188" i="25"/>
  <c r="M188" i="25"/>
  <c r="L188" i="25"/>
  <c r="K188" i="25"/>
  <c r="J188" i="25"/>
  <c r="I188" i="25"/>
  <c r="H188" i="25"/>
  <c r="G188" i="25"/>
  <c r="F188" i="25"/>
  <c r="E188" i="25"/>
  <c r="D188" i="25"/>
  <c r="AJ187" i="25"/>
  <c r="AQ187" i="25" s="1"/>
  <c r="AS57" i="25" s="1"/>
  <c r="AI187" i="25"/>
  <c r="AH187" i="25"/>
  <c r="AG187" i="25"/>
  <c r="AF187" i="25"/>
  <c r="AE187" i="25"/>
  <c r="AD187" i="25"/>
  <c r="AC187" i="25"/>
  <c r="AB187" i="25"/>
  <c r="AA187" i="25"/>
  <c r="Z187" i="25"/>
  <c r="Y187" i="25"/>
  <c r="X187" i="25"/>
  <c r="W187" i="25"/>
  <c r="V187" i="25"/>
  <c r="U187" i="25"/>
  <c r="T187" i="25"/>
  <c r="AM187" i="25" s="1"/>
  <c r="S187" i="25"/>
  <c r="R187" i="25"/>
  <c r="Q187" i="25"/>
  <c r="P187" i="25"/>
  <c r="O187" i="25"/>
  <c r="N187" i="25"/>
  <c r="M187" i="25"/>
  <c r="L187" i="25"/>
  <c r="K187" i="25"/>
  <c r="J187" i="25"/>
  <c r="I187" i="25"/>
  <c r="H187" i="25"/>
  <c r="G187" i="25"/>
  <c r="F187" i="25"/>
  <c r="E187" i="25"/>
  <c r="D187" i="25"/>
  <c r="AJ186" i="25"/>
  <c r="AQ186" i="25" s="1"/>
  <c r="AS56" i="25" s="1"/>
  <c r="AI186" i="25"/>
  <c r="AH186" i="25"/>
  <c r="AG186" i="25"/>
  <c r="AF186" i="25"/>
  <c r="AE186" i="25"/>
  <c r="AD186" i="25"/>
  <c r="AC186" i="25"/>
  <c r="AB186" i="25"/>
  <c r="AA186" i="25"/>
  <c r="Z186" i="25"/>
  <c r="Y186" i="25"/>
  <c r="X186" i="25"/>
  <c r="W186" i="25"/>
  <c r="V186" i="25"/>
  <c r="U186" i="25"/>
  <c r="T186" i="25"/>
  <c r="S186" i="25"/>
  <c r="R186" i="25"/>
  <c r="Q186" i="25"/>
  <c r="P186" i="25"/>
  <c r="O186" i="25"/>
  <c r="N186" i="25"/>
  <c r="M186" i="25"/>
  <c r="L186" i="25"/>
  <c r="K186" i="25"/>
  <c r="J186" i="25"/>
  <c r="I186" i="25"/>
  <c r="H186" i="25"/>
  <c r="G186" i="25"/>
  <c r="F186" i="25"/>
  <c r="E186" i="25"/>
  <c r="D186" i="25"/>
  <c r="AQ185" i="25"/>
  <c r="AJ185" i="25"/>
  <c r="AI185" i="25"/>
  <c r="AH185" i="25"/>
  <c r="AG185" i="25"/>
  <c r="AF185" i="25"/>
  <c r="AE185" i="25"/>
  <c r="AD185" i="25"/>
  <c r="AC185" i="25"/>
  <c r="AL185" i="25" s="1"/>
  <c r="AB185" i="25"/>
  <c r="AA185" i="25"/>
  <c r="Z185" i="25"/>
  <c r="Y185" i="25"/>
  <c r="X185" i="25"/>
  <c r="W185" i="25"/>
  <c r="V185" i="25"/>
  <c r="U185" i="25"/>
  <c r="T185" i="25"/>
  <c r="S185" i="25"/>
  <c r="R185" i="25"/>
  <c r="Q185" i="25"/>
  <c r="P185" i="25"/>
  <c r="O185" i="25"/>
  <c r="N185" i="25"/>
  <c r="M185" i="25"/>
  <c r="L185" i="25"/>
  <c r="K185" i="25"/>
  <c r="J185" i="25"/>
  <c r="I185" i="25"/>
  <c r="H185" i="25"/>
  <c r="G185" i="25"/>
  <c r="F185" i="25"/>
  <c r="E185" i="25"/>
  <c r="D185" i="25"/>
  <c r="AJ184" i="25"/>
  <c r="AQ184" i="25" s="1"/>
  <c r="AI184" i="25"/>
  <c r="AH184" i="25"/>
  <c r="AG184" i="25"/>
  <c r="AF184" i="25"/>
  <c r="AE184" i="25"/>
  <c r="AD184" i="25"/>
  <c r="AC184" i="25"/>
  <c r="AB184" i="25"/>
  <c r="AA184" i="25"/>
  <c r="Z184" i="25"/>
  <c r="Y184" i="25"/>
  <c r="X184" i="25"/>
  <c r="W184" i="25"/>
  <c r="V184" i="25"/>
  <c r="U184" i="25"/>
  <c r="T184" i="25"/>
  <c r="S184" i="25"/>
  <c r="R184" i="25"/>
  <c r="Q184" i="25"/>
  <c r="P184" i="25"/>
  <c r="O184" i="25"/>
  <c r="N184" i="25"/>
  <c r="M184" i="25"/>
  <c r="L184" i="25"/>
  <c r="K184" i="25"/>
  <c r="J184" i="25"/>
  <c r="I184" i="25"/>
  <c r="H184" i="25"/>
  <c r="G184" i="25"/>
  <c r="F184" i="25"/>
  <c r="E184" i="25"/>
  <c r="D184" i="25"/>
  <c r="AQ183" i="25"/>
  <c r="AS53" i="25" s="1"/>
  <c r="AJ183" i="25"/>
  <c r="AI183" i="25"/>
  <c r="AH183" i="25"/>
  <c r="AG183" i="25"/>
  <c r="AF183" i="25"/>
  <c r="AE183" i="25"/>
  <c r="AD183" i="25"/>
  <c r="AC183" i="25"/>
  <c r="AB183" i="25"/>
  <c r="AA183"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AQ182" i="25"/>
  <c r="AJ182" i="25"/>
  <c r="AI182" i="25"/>
  <c r="AH182" i="25"/>
  <c r="AG182" i="25"/>
  <c r="AF182" i="25"/>
  <c r="AE182" i="25"/>
  <c r="AD182" i="25"/>
  <c r="AC182" i="25"/>
  <c r="AB182" i="25"/>
  <c r="AA182" i="25"/>
  <c r="Z182" i="25"/>
  <c r="Y182" i="25"/>
  <c r="X182" i="25"/>
  <c r="W182" i="25"/>
  <c r="V182" i="25"/>
  <c r="U182" i="25"/>
  <c r="T182" i="25"/>
  <c r="S182" i="25"/>
  <c r="R182" i="25"/>
  <c r="Q182" i="25"/>
  <c r="P182" i="25"/>
  <c r="O182" i="25"/>
  <c r="N182" i="25"/>
  <c r="M182" i="25"/>
  <c r="L182" i="25"/>
  <c r="K182" i="25"/>
  <c r="J182" i="25"/>
  <c r="I182" i="25"/>
  <c r="H182" i="25"/>
  <c r="G182" i="25"/>
  <c r="F182" i="25"/>
  <c r="E182" i="25"/>
  <c r="D182" i="25"/>
  <c r="AQ181" i="25"/>
  <c r="AJ181" i="25"/>
  <c r="AI181" i="25"/>
  <c r="AH181" i="25"/>
  <c r="AG181" i="25"/>
  <c r="AF181" i="25"/>
  <c r="AE181" i="25"/>
  <c r="AD181" i="25"/>
  <c r="AC181" i="25"/>
  <c r="AB181" i="25"/>
  <c r="AL181" i="25" s="1"/>
  <c r="AA181" i="25"/>
  <c r="Z181" i="25"/>
  <c r="Y181" i="25"/>
  <c r="X181" i="25"/>
  <c r="W181" i="25"/>
  <c r="V181" i="25"/>
  <c r="U181" i="25"/>
  <c r="T181" i="25"/>
  <c r="S181" i="25"/>
  <c r="R181" i="25"/>
  <c r="Q181" i="25"/>
  <c r="P181" i="25"/>
  <c r="O181" i="25"/>
  <c r="N181" i="25"/>
  <c r="M181" i="25"/>
  <c r="L181" i="25"/>
  <c r="K181" i="25"/>
  <c r="J181" i="25"/>
  <c r="I181" i="25"/>
  <c r="H181" i="25"/>
  <c r="G181" i="25"/>
  <c r="F181" i="25"/>
  <c r="E181" i="25"/>
  <c r="D181" i="25"/>
  <c r="AJ180" i="25"/>
  <c r="AQ180" i="25" s="1"/>
  <c r="AI180" i="25"/>
  <c r="AH180" i="25"/>
  <c r="AG180" i="25"/>
  <c r="AF180" i="25"/>
  <c r="AE180" i="25"/>
  <c r="AD180" i="25"/>
  <c r="AC180" i="25"/>
  <c r="AB180" i="25"/>
  <c r="AL180" i="25" s="1"/>
  <c r="AA180" i="25"/>
  <c r="Z180" i="25"/>
  <c r="Y180" i="25"/>
  <c r="X180" i="25"/>
  <c r="W180" i="25"/>
  <c r="V180" i="25"/>
  <c r="U180" i="25"/>
  <c r="T180" i="25"/>
  <c r="S180" i="25"/>
  <c r="R180" i="25"/>
  <c r="Q180" i="25"/>
  <c r="P180" i="25"/>
  <c r="O180" i="25"/>
  <c r="N180" i="25"/>
  <c r="M180" i="25"/>
  <c r="L180" i="25"/>
  <c r="K180" i="25"/>
  <c r="J180" i="25"/>
  <c r="I180" i="25"/>
  <c r="H180" i="25"/>
  <c r="G180" i="25"/>
  <c r="F180" i="25"/>
  <c r="E180" i="25"/>
  <c r="D180" i="25"/>
  <c r="AO180" i="25" s="1"/>
  <c r="AJ179" i="25"/>
  <c r="AQ179" i="25" s="1"/>
  <c r="AS49" i="25" s="1"/>
  <c r="AI179" i="25"/>
  <c r="AH179" i="25"/>
  <c r="AG179" i="25"/>
  <c r="AF179" i="25"/>
  <c r="AE179" i="25"/>
  <c r="AD179" i="25"/>
  <c r="AC179" i="25"/>
  <c r="AB179" i="25"/>
  <c r="AA179" i="25"/>
  <c r="Z179" i="25"/>
  <c r="Y179" i="25"/>
  <c r="X179" i="25"/>
  <c r="W179" i="25"/>
  <c r="V179" i="25"/>
  <c r="U179" i="25"/>
  <c r="T179" i="25"/>
  <c r="S179" i="25"/>
  <c r="R179" i="25"/>
  <c r="Q179" i="25"/>
  <c r="P179" i="25"/>
  <c r="O179" i="25"/>
  <c r="N179" i="25"/>
  <c r="M179" i="25"/>
  <c r="L179" i="25"/>
  <c r="K179" i="25"/>
  <c r="J179" i="25"/>
  <c r="I179" i="25"/>
  <c r="H179" i="25"/>
  <c r="G179" i="25"/>
  <c r="F179" i="25"/>
  <c r="E179" i="25"/>
  <c r="D179" i="25"/>
  <c r="AQ178" i="25"/>
  <c r="AJ178" i="25"/>
  <c r="AI178" i="25"/>
  <c r="AH178" i="25"/>
  <c r="AG178" i="25"/>
  <c r="AF178" i="25"/>
  <c r="AE178" i="25"/>
  <c r="AD178" i="25"/>
  <c r="AC178" i="25"/>
  <c r="AB178" i="25"/>
  <c r="AA178" i="25"/>
  <c r="Z178" i="25"/>
  <c r="Y178" i="25"/>
  <c r="X178" i="25"/>
  <c r="W178" i="25"/>
  <c r="V178" i="25"/>
  <c r="U178" i="25"/>
  <c r="T178" i="25"/>
  <c r="S178" i="25"/>
  <c r="R178" i="25"/>
  <c r="Q178" i="25"/>
  <c r="P178" i="25"/>
  <c r="O178" i="25"/>
  <c r="N178" i="25"/>
  <c r="M178" i="25"/>
  <c r="L178" i="25"/>
  <c r="K178" i="25"/>
  <c r="J178" i="25"/>
  <c r="I178" i="25"/>
  <c r="H178" i="25"/>
  <c r="G178" i="25"/>
  <c r="F178" i="25"/>
  <c r="E178" i="25"/>
  <c r="D178" i="25"/>
  <c r="AJ177" i="25"/>
  <c r="AQ177" i="25" s="1"/>
  <c r="AI177" i="25"/>
  <c r="AH177" i="25"/>
  <c r="AG177" i="25"/>
  <c r="AF177" i="25"/>
  <c r="AE177" i="25"/>
  <c r="AD177" i="25"/>
  <c r="AC177" i="25"/>
  <c r="AB177" i="25"/>
  <c r="AL177" i="25" s="1"/>
  <c r="AA177" i="25"/>
  <c r="Z177" i="25"/>
  <c r="Y177" i="25"/>
  <c r="X177" i="25"/>
  <c r="W177" i="25"/>
  <c r="V177" i="25"/>
  <c r="U177" i="25"/>
  <c r="T177" i="25"/>
  <c r="S177" i="25"/>
  <c r="R177" i="25"/>
  <c r="Q177" i="25"/>
  <c r="P177" i="25"/>
  <c r="O177" i="25"/>
  <c r="N177" i="25"/>
  <c r="M177" i="25"/>
  <c r="L177" i="25"/>
  <c r="K177" i="25"/>
  <c r="J177" i="25"/>
  <c r="I177" i="25"/>
  <c r="H177" i="25"/>
  <c r="G177" i="25"/>
  <c r="F177" i="25"/>
  <c r="E177" i="25"/>
  <c r="D177" i="25"/>
  <c r="AQ176" i="25"/>
  <c r="AS46" i="25" s="1"/>
  <c r="AJ176" i="25"/>
  <c r="AI176" i="25"/>
  <c r="AH176" i="25"/>
  <c r="AG176" i="25"/>
  <c r="AF176" i="25"/>
  <c r="AE176" i="25"/>
  <c r="AD176" i="25"/>
  <c r="AC176" i="25"/>
  <c r="AB176" i="25"/>
  <c r="AA176" i="25"/>
  <c r="Z176" i="25"/>
  <c r="Y176" i="25"/>
  <c r="X176" i="25"/>
  <c r="W176" i="25"/>
  <c r="V176" i="25"/>
  <c r="U176" i="25"/>
  <c r="T176" i="25"/>
  <c r="S176" i="25"/>
  <c r="R176" i="25"/>
  <c r="Q176" i="25"/>
  <c r="P176" i="25"/>
  <c r="O176" i="25"/>
  <c r="N176" i="25"/>
  <c r="M176" i="25"/>
  <c r="L176" i="25"/>
  <c r="K176" i="25"/>
  <c r="J176" i="25"/>
  <c r="I176" i="25"/>
  <c r="H176" i="25"/>
  <c r="G176" i="25"/>
  <c r="F176" i="25"/>
  <c r="E176" i="25"/>
  <c r="D176" i="25"/>
  <c r="AQ175" i="25"/>
  <c r="AJ175" i="25"/>
  <c r="AI175" i="25"/>
  <c r="AH175" i="25"/>
  <c r="AG175" i="25"/>
  <c r="AF175" i="25"/>
  <c r="AE175" i="25"/>
  <c r="AD175" i="25"/>
  <c r="AC175" i="25"/>
  <c r="AB175" i="25"/>
  <c r="AA175" i="25"/>
  <c r="Z175" i="25"/>
  <c r="Y175" i="25"/>
  <c r="X175" i="25"/>
  <c r="W175" i="25"/>
  <c r="V175" i="25"/>
  <c r="U175" i="25"/>
  <c r="T175" i="25"/>
  <c r="S175" i="25"/>
  <c r="R175" i="25"/>
  <c r="Q175" i="25"/>
  <c r="P175" i="25"/>
  <c r="O175" i="25"/>
  <c r="N175" i="25"/>
  <c r="M175" i="25"/>
  <c r="L175" i="25"/>
  <c r="K175" i="25"/>
  <c r="J175" i="25"/>
  <c r="I175" i="25"/>
  <c r="H175" i="25"/>
  <c r="G175" i="25"/>
  <c r="F175" i="25"/>
  <c r="E175" i="25"/>
  <c r="D175" i="25"/>
  <c r="AQ174"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M174" i="25"/>
  <c r="L174" i="25"/>
  <c r="K174" i="25"/>
  <c r="J174" i="25"/>
  <c r="I174" i="25"/>
  <c r="H174" i="25"/>
  <c r="G174" i="25"/>
  <c r="F174" i="25"/>
  <c r="E174" i="25"/>
  <c r="D174" i="25"/>
  <c r="AJ173" i="25"/>
  <c r="AQ173" i="25" s="1"/>
  <c r="AI173" i="25"/>
  <c r="AH173" i="25"/>
  <c r="AG173" i="25"/>
  <c r="AF173" i="25"/>
  <c r="AE173" i="25"/>
  <c r="AD173" i="25"/>
  <c r="AC173" i="25"/>
  <c r="AB173" i="25"/>
  <c r="AL173" i="25" s="1"/>
  <c r="AA173" i="25"/>
  <c r="Z173" i="25"/>
  <c r="Y173" i="25"/>
  <c r="X173" i="25"/>
  <c r="W173" i="25"/>
  <c r="V173" i="25"/>
  <c r="U173" i="25"/>
  <c r="T173" i="25"/>
  <c r="S173" i="25"/>
  <c r="R173" i="25"/>
  <c r="Q173" i="25"/>
  <c r="P173" i="25"/>
  <c r="O173" i="25"/>
  <c r="N173" i="25"/>
  <c r="M173" i="25"/>
  <c r="L173" i="25"/>
  <c r="K173" i="25"/>
  <c r="J173" i="25"/>
  <c r="I173" i="25"/>
  <c r="H173" i="25"/>
  <c r="G173" i="25"/>
  <c r="F173" i="25"/>
  <c r="E173" i="25"/>
  <c r="D173" i="25"/>
  <c r="AO173" i="25" s="1"/>
  <c r="AJ172" i="25"/>
  <c r="AQ172" i="25" s="1"/>
  <c r="AS42" i="25" s="1"/>
  <c r="AI172" i="25"/>
  <c r="AH172" i="25"/>
  <c r="AG172" i="25"/>
  <c r="AF172" i="25"/>
  <c r="AE172" i="25"/>
  <c r="AD172" i="25"/>
  <c r="AC172" i="25"/>
  <c r="AB172" i="25"/>
  <c r="AA172" i="25"/>
  <c r="Z172" i="25"/>
  <c r="Y172" i="25"/>
  <c r="X172" i="25"/>
  <c r="W172" i="25"/>
  <c r="V172" i="25"/>
  <c r="U172" i="25"/>
  <c r="T172" i="25"/>
  <c r="S172" i="25"/>
  <c r="R172" i="25"/>
  <c r="Q172" i="25"/>
  <c r="P172" i="25"/>
  <c r="O172" i="25"/>
  <c r="N172" i="25"/>
  <c r="M172" i="25"/>
  <c r="L172" i="25"/>
  <c r="K172" i="25"/>
  <c r="J172" i="25"/>
  <c r="I172" i="25"/>
  <c r="H172" i="25"/>
  <c r="G172" i="25"/>
  <c r="F172" i="25"/>
  <c r="E172" i="25"/>
  <c r="D172" i="25"/>
  <c r="AQ171" i="25"/>
  <c r="AJ171" i="25"/>
  <c r="AI171" i="25"/>
  <c r="AH171" i="25"/>
  <c r="AG171" i="25"/>
  <c r="AF171" i="25"/>
  <c r="AE171" i="25"/>
  <c r="AD171" i="25"/>
  <c r="AC171" i="25"/>
  <c r="AB171" i="25"/>
  <c r="AA171" i="25"/>
  <c r="Z171" i="25"/>
  <c r="Y171" i="25"/>
  <c r="X171" i="25"/>
  <c r="W171" i="25"/>
  <c r="V171" i="25"/>
  <c r="U171" i="25"/>
  <c r="T171" i="25"/>
  <c r="S171" i="25"/>
  <c r="R171" i="25"/>
  <c r="Q171" i="25"/>
  <c r="P171" i="25"/>
  <c r="O171" i="25"/>
  <c r="N171" i="25"/>
  <c r="M171" i="25"/>
  <c r="L171" i="25"/>
  <c r="K171" i="25"/>
  <c r="J171" i="25"/>
  <c r="I171" i="25"/>
  <c r="H171" i="25"/>
  <c r="G171" i="25"/>
  <c r="F171" i="25"/>
  <c r="E171" i="25"/>
  <c r="D171" i="25"/>
  <c r="AJ170" i="25"/>
  <c r="AQ170" i="25" s="1"/>
  <c r="AI170" i="25"/>
  <c r="AH170" i="25"/>
  <c r="AG170" i="25"/>
  <c r="AF170" i="25"/>
  <c r="AE170" i="25"/>
  <c r="AD170" i="25"/>
  <c r="AC170" i="25"/>
  <c r="AB170" i="25"/>
  <c r="AA170" i="25"/>
  <c r="Z170" i="25"/>
  <c r="Y170" i="25"/>
  <c r="X170" i="25"/>
  <c r="W170" i="25"/>
  <c r="V170" i="25"/>
  <c r="U170" i="25"/>
  <c r="T170" i="25"/>
  <c r="S170" i="25"/>
  <c r="R170" i="25"/>
  <c r="Q170" i="25"/>
  <c r="P170" i="25"/>
  <c r="O170" i="25"/>
  <c r="N170" i="25"/>
  <c r="M170" i="25"/>
  <c r="L170" i="25"/>
  <c r="K170" i="25"/>
  <c r="J170" i="25"/>
  <c r="I170" i="25"/>
  <c r="H170" i="25"/>
  <c r="G170" i="25"/>
  <c r="F170" i="25"/>
  <c r="E170" i="25"/>
  <c r="D170" i="25"/>
  <c r="AJ169" i="25"/>
  <c r="AQ169" i="25" s="1"/>
  <c r="AS39" i="25" s="1"/>
  <c r="AI169" i="25"/>
  <c r="AH169" i="25"/>
  <c r="AG169" i="25"/>
  <c r="AF169" i="25"/>
  <c r="AE169" i="25"/>
  <c r="AD169" i="25"/>
  <c r="AC169" i="25"/>
  <c r="AL169" i="25" s="1"/>
  <c r="AB169" i="25"/>
  <c r="AA169" i="25"/>
  <c r="Z169" i="25"/>
  <c r="Y169" i="25"/>
  <c r="X169" i="25"/>
  <c r="W169" i="25"/>
  <c r="V169" i="25"/>
  <c r="U169" i="25"/>
  <c r="T169" i="25"/>
  <c r="S169" i="25"/>
  <c r="R169" i="25"/>
  <c r="Q169" i="25"/>
  <c r="P169" i="25"/>
  <c r="O169" i="25"/>
  <c r="N169" i="25"/>
  <c r="M169" i="25"/>
  <c r="L169" i="25"/>
  <c r="K169" i="25"/>
  <c r="J169" i="25"/>
  <c r="I169" i="25"/>
  <c r="H169" i="25"/>
  <c r="G169" i="25"/>
  <c r="F169" i="25"/>
  <c r="E169" i="25"/>
  <c r="D169" i="25"/>
  <c r="AQ168" i="25"/>
  <c r="AJ168" i="25"/>
  <c r="AI168" i="25"/>
  <c r="AH168" i="25"/>
  <c r="AG168" i="25"/>
  <c r="AF168" i="25"/>
  <c r="AE168" i="25"/>
  <c r="AD168" i="25"/>
  <c r="AC168" i="25"/>
  <c r="AB168" i="25"/>
  <c r="AA168" i="25"/>
  <c r="Z168" i="25"/>
  <c r="Y168" i="25"/>
  <c r="X168" i="25"/>
  <c r="W168" i="25"/>
  <c r="AM168" i="25" s="1"/>
  <c r="V168" i="25"/>
  <c r="U168" i="25"/>
  <c r="T168" i="25"/>
  <c r="S168" i="25"/>
  <c r="R168" i="25"/>
  <c r="Q168" i="25"/>
  <c r="P168" i="25"/>
  <c r="O168" i="25"/>
  <c r="N168" i="25"/>
  <c r="M168" i="25"/>
  <c r="L168" i="25"/>
  <c r="K168" i="25"/>
  <c r="J168" i="25"/>
  <c r="I168" i="25"/>
  <c r="H168" i="25"/>
  <c r="G168" i="25"/>
  <c r="F168" i="25"/>
  <c r="E168" i="25"/>
  <c r="D168" i="25"/>
  <c r="AQ167" i="25"/>
  <c r="AJ167" i="25"/>
  <c r="AI167" i="25"/>
  <c r="AH167" i="25"/>
  <c r="AG167" i="25"/>
  <c r="AF167" i="25"/>
  <c r="AE167" i="25"/>
  <c r="AD167" i="25"/>
  <c r="AC167" i="25"/>
  <c r="AB167" i="25"/>
  <c r="AA167" i="25"/>
  <c r="Z167" i="25"/>
  <c r="Y167" i="25"/>
  <c r="X167" i="25"/>
  <c r="W167" i="25"/>
  <c r="V167" i="25"/>
  <c r="U167" i="25"/>
  <c r="T167" i="25"/>
  <c r="S167" i="25"/>
  <c r="R167" i="25"/>
  <c r="Q167" i="25"/>
  <c r="P167" i="25"/>
  <c r="O167" i="25"/>
  <c r="N167" i="25"/>
  <c r="M167" i="25"/>
  <c r="L167" i="25"/>
  <c r="K167" i="25"/>
  <c r="J167" i="25"/>
  <c r="I167" i="25"/>
  <c r="H167" i="25"/>
  <c r="G167" i="25"/>
  <c r="F167" i="25"/>
  <c r="E167" i="25"/>
  <c r="D167" i="25"/>
  <c r="AQ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Q165" i="25"/>
  <c r="AS36" i="25" s="1"/>
  <c r="AJ165" i="25"/>
  <c r="AI165" i="25"/>
  <c r="AH165" i="25"/>
  <c r="AG165" i="25"/>
  <c r="AF165" i="25"/>
  <c r="AE165" i="25"/>
  <c r="AD165" i="25"/>
  <c r="AC165" i="25"/>
  <c r="AB165" i="25"/>
  <c r="AL165" i="25" s="1"/>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AQ164" i="25"/>
  <c r="AJ164" i="25"/>
  <c r="AI164" i="25"/>
  <c r="AH164" i="25"/>
  <c r="AG164" i="25"/>
  <c r="AF164" i="25"/>
  <c r="AE164" i="25"/>
  <c r="AD164" i="25"/>
  <c r="AC164" i="25"/>
  <c r="AB164" i="25"/>
  <c r="AA164" i="25"/>
  <c r="Z164" i="25"/>
  <c r="Y164" i="25"/>
  <c r="X164" i="25"/>
  <c r="W164" i="25"/>
  <c r="V164" i="25"/>
  <c r="U164" i="25"/>
  <c r="T164" i="25"/>
  <c r="S164" i="25"/>
  <c r="R164" i="25"/>
  <c r="Q164" i="25"/>
  <c r="P164" i="25"/>
  <c r="O164" i="25"/>
  <c r="N164" i="25"/>
  <c r="M164" i="25"/>
  <c r="L164" i="25"/>
  <c r="K164" i="25"/>
  <c r="J164" i="25"/>
  <c r="I164" i="25"/>
  <c r="H164" i="25"/>
  <c r="G164" i="25"/>
  <c r="F164" i="25"/>
  <c r="E164" i="25"/>
  <c r="D164" i="25"/>
  <c r="AJ163" i="25"/>
  <c r="AQ163" i="25" s="1"/>
  <c r="AI163" i="25"/>
  <c r="AH163" i="25"/>
  <c r="AG163" i="25"/>
  <c r="AF163" i="25"/>
  <c r="AE163" i="25"/>
  <c r="AD163" i="25"/>
  <c r="AC163" i="25"/>
  <c r="AB163" i="25"/>
  <c r="AA163" i="25"/>
  <c r="Z163" i="25"/>
  <c r="Y163" i="25"/>
  <c r="X163" i="25"/>
  <c r="W163" i="25"/>
  <c r="V163" i="25"/>
  <c r="U163" i="25"/>
  <c r="T163" i="25"/>
  <c r="S163" i="25"/>
  <c r="R163" i="25"/>
  <c r="Q163" i="25"/>
  <c r="P163" i="25"/>
  <c r="O163" i="25"/>
  <c r="N163" i="25"/>
  <c r="M163" i="25"/>
  <c r="L163" i="25"/>
  <c r="K163" i="25"/>
  <c r="J163" i="25"/>
  <c r="I163" i="25"/>
  <c r="H163" i="25"/>
  <c r="G163" i="25"/>
  <c r="F163" i="25"/>
  <c r="E163" i="25"/>
  <c r="D163" i="25"/>
  <c r="AJ162" i="25"/>
  <c r="AQ162" i="25" s="1"/>
  <c r="AI162" i="25"/>
  <c r="AH162" i="25"/>
  <c r="AG162" i="25"/>
  <c r="AF162" i="25"/>
  <c r="AE162" i="25"/>
  <c r="AD162" i="25"/>
  <c r="AC162" i="25"/>
  <c r="AB162" i="25"/>
  <c r="AL162" i="25" s="1"/>
  <c r="AA162" i="25"/>
  <c r="Z162" i="25"/>
  <c r="Y162" i="25"/>
  <c r="X162" i="25"/>
  <c r="W162" i="25"/>
  <c r="V162" i="25"/>
  <c r="U162" i="25"/>
  <c r="T162" i="25"/>
  <c r="AM162" i="25" s="1"/>
  <c r="S162" i="25"/>
  <c r="R162" i="25"/>
  <c r="Q162" i="25"/>
  <c r="P162" i="25"/>
  <c r="O162" i="25"/>
  <c r="N162" i="25"/>
  <c r="M162" i="25"/>
  <c r="L162" i="25"/>
  <c r="AN162" i="25" s="1"/>
  <c r="K162" i="25"/>
  <c r="J162" i="25"/>
  <c r="I162" i="25"/>
  <c r="H162" i="25"/>
  <c r="G162" i="25"/>
  <c r="F162" i="25"/>
  <c r="E162" i="25"/>
  <c r="D162" i="25"/>
  <c r="AO162" i="25" s="1"/>
  <c r="AJ161" i="25"/>
  <c r="AQ161" i="25" s="1"/>
  <c r="AS31" i="25" s="1"/>
  <c r="AI161" i="25"/>
  <c r="AH161" i="25"/>
  <c r="AG161" i="25"/>
  <c r="AF161" i="25"/>
  <c r="AE161" i="25"/>
  <c r="AD161" i="25"/>
  <c r="AC161" i="25"/>
  <c r="AL161" i="25" s="1"/>
  <c r="AB161" i="25"/>
  <c r="AA161" i="25"/>
  <c r="Z161" i="25"/>
  <c r="Y161" i="25"/>
  <c r="X161" i="25"/>
  <c r="W161" i="25"/>
  <c r="V161" i="25"/>
  <c r="U161" i="25"/>
  <c r="T161" i="25"/>
  <c r="S161" i="25"/>
  <c r="R161" i="25"/>
  <c r="Q161" i="25"/>
  <c r="P161" i="25"/>
  <c r="O161" i="25"/>
  <c r="N161" i="25"/>
  <c r="M161" i="25"/>
  <c r="L161" i="25"/>
  <c r="K161" i="25"/>
  <c r="J161" i="25"/>
  <c r="I161" i="25"/>
  <c r="H161" i="25"/>
  <c r="G161" i="25"/>
  <c r="F161" i="25"/>
  <c r="E161" i="25"/>
  <c r="D161" i="25"/>
  <c r="AQ160" i="25"/>
  <c r="AJ160" i="25"/>
  <c r="AI160" i="25"/>
  <c r="AH160" i="25"/>
  <c r="AG160" i="25"/>
  <c r="AF160" i="25"/>
  <c r="AE160" i="25"/>
  <c r="AD160" i="25"/>
  <c r="AC160" i="25"/>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D160" i="25"/>
  <c r="AJ159" i="25"/>
  <c r="AQ159" i="25" s="1"/>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K159" i="25"/>
  <c r="J159" i="25"/>
  <c r="I159" i="25"/>
  <c r="H159" i="25"/>
  <c r="G159" i="25"/>
  <c r="F159" i="25"/>
  <c r="E159" i="25"/>
  <c r="D159" i="25"/>
  <c r="AQ158" i="25"/>
  <c r="AS28" i="25" s="1"/>
  <c r="AJ158" i="25"/>
  <c r="AI158" i="25"/>
  <c r="AH158" i="25"/>
  <c r="AG158" i="25"/>
  <c r="AF158" i="25"/>
  <c r="AE158" i="25"/>
  <c r="AD158" i="25"/>
  <c r="AC158" i="25"/>
  <c r="AB158" i="25"/>
  <c r="AA158" i="25"/>
  <c r="Z158" i="25"/>
  <c r="Y158" i="25"/>
  <c r="X158" i="25"/>
  <c r="W158" i="25"/>
  <c r="V158" i="25"/>
  <c r="U158" i="25"/>
  <c r="T158" i="25"/>
  <c r="S158" i="25"/>
  <c r="R158" i="25"/>
  <c r="Q158" i="25"/>
  <c r="P158" i="25"/>
  <c r="O158" i="25"/>
  <c r="N158" i="25"/>
  <c r="M158" i="25"/>
  <c r="L158" i="25"/>
  <c r="K158" i="25"/>
  <c r="J158" i="25"/>
  <c r="I158" i="25"/>
  <c r="H158" i="25"/>
  <c r="G158" i="25"/>
  <c r="F158" i="25"/>
  <c r="E158" i="25"/>
  <c r="D158" i="25"/>
  <c r="AQ157" i="25"/>
  <c r="AJ157" i="25"/>
  <c r="AI157" i="25"/>
  <c r="AH157" i="25"/>
  <c r="AG157" i="25"/>
  <c r="AF157" i="25"/>
  <c r="AE157" i="25"/>
  <c r="AD157" i="25"/>
  <c r="AC157" i="25"/>
  <c r="AL157" i="25" s="1"/>
  <c r="AB157" i="25"/>
  <c r="AA157" i="25"/>
  <c r="Z157" i="25"/>
  <c r="Y157" i="25"/>
  <c r="X157" i="25"/>
  <c r="W157" i="25"/>
  <c r="V157" i="25"/>
  <c r="U157" i="25"/>
  <c r="T157" i="25"/>
  <c r="S157" i="25"/>
  <c r="R157" i="25"/>
  <c r="Q157" i="25"/>
  <c r="P157" i="25"/>
  <c r="O157" i="25"/>
  <c r="N157" i="25"/>
  <c r="M157" i="25"/>
  <c r="L157" i="25"/>
  <c r="K157" i="25"/>
  <c r="J157" i="25"/>
  <c r="I157" i="25"/>
  <c r="H157" i="25"/>
  <c r="G157" i="25"/>
  <c r="F157" i="25"/>
  <c r="E157" i="25"/>
  <c r="D157" i="25"/>
  <c r="AJ156" i="25"/>
  <c r="AQ156" i="25" s="1"/>
  <c r="AI156" i="25"/>
  <c r="AH156" i="25"/>
  <c r="AG156" i="25"/>
  <c r="AF156" i="25"/>
  <c r="AE156" i="25"/>
  <c r="AD156" i="25"/>
  <c r="AC156" i="25"/>
  <c r="AB156" i="25"/>
  <c r="AA156" i="25"/>
  <c r="Z156" i="25"/>
  <c r="Y156" i="25"/>
  <c r="X156" i="25"/>
  <c r="W156" i="25"/>
  <c r="V156" i="25"/>
  <c r="U156" i="25"/>
  <c r="T156" i="25"/>
  <c r="S156" i="25"/>
  <c r="R156" i="25"/>
  <c r="Q156" i="25"/>
  <c r="P156" i="25"/>
  <c r="O156" i="25"/>
  <c r="N156" i="25"/>
  <c r="M156" i="25"/>
  <c r="L156" i="25"/>
  <c r="K156" i="25"/>
  <c r="J156" i="25"/>
  <c r="I156" i="25"/>
  <c r="H156" i="25"/>
  <c r="G156" i="25"/>
  <c r="F156" i="25"/>
  <c r="E156" i="25"/>
  <c r="D156" i="25"/>
  <c r="AJ155" i="25"/>
  <c r="AQ155" i="25" s="1"/>
  <c r="AI155" i="25"/>
  <c r="AH155" i="25"/>
  <c r="AG155" i="25"/>
  <c r="AF155" i="25"/>
  <c r="AE155" i="25"/>
  <c r="AD155" i="25"/>
  <c r="AC155" i="25"/>
  <c r="AB155" i="25"/>
  <c r="AA155" i="25"/>
  <c r="Z155" i="25"/>
  <c r="Y155" i="25"/>
  <c r="X155" i="25"/>
  <c r="W155" i="25"/>
  <c r="V155" i="25"/>
  <c r="U155" i="25"/>
  <c r="T155" i="25"/>
  <c r="AM155" i="25" s="1"/>
  <c r="S155" i="25"/>
  <c r="R155" i="25"/>
  <c r="Q155" i="25"/>
  <c r="P155" i="25"/>
  <c r="O155" i="25"/>
  <c r="N155" i="25"/>
  <c r="M155" i="25"/>
  <c r="L155" i="25"/>
  <c r="K155" i="25"/>
  <c r="J155" i="25"/>
  <c r="I155" i="25"/>
  <c r="H155" i="25"/>
  <c r="G155" i="25"/>
  <c r="F155" i="25"/>
  <c r="E155" i="25"/>
  <c r="D155" i="25"/>
  <c r="AJ154" i="25"/>
  <c r="AQ154" i="25" s="1"/>
  <c r="AS24" i="25" s="1"/>
  <c r="AI154" i="25"/>
  <c r="AH154" i="25"/>
  <c r="AG154" i="25"/>
  <c r="AF154" i="25"/>
  <c r="AE154" i="25"/>
  <c r="AD154" i="25"/>
  <c r="AC154" i="25"/>
  <c r="AB154" i="25"/>
  <c r="AA154" i="25"/>
  <c r="Z154" i="25"/>
  <c r="Y154" i="25"/>
  <c r="X154" i="25"/>
  <c r="W154" i="25"/>
  <c r="V154" i="25"/>
  <c r="U154" i="25"/>
  <c r="T154" i="25"/>
  <c r="S154" i="25"/>
  <c r="R154" i="25"/>
  <c r="Q154" i="25"/>
  <c r="P154" i="25"/>
  <c r="O154" i="25"/>
  <c r="N154" i="25"/>
  <c r="M154" i="25"/>
  <c r="L154" i="25"/>
  <c r="K154" i="25"/>
  <c r="J154" i="25"/>
  <c r="I154" i="25"/>
  <c r="H154" i="25"/>
  <c r="G154" i="25"/>
  <c r="F154" i="25"/>
  <c r="E154" i="25"/>
  <c r="D154" i="25"/>
  <c r="AQ153" i="25"/>
  <c r="AJ153" i="25"/>
  <c r="AI153" i="25"/>
  <c r="AH153" i="25"/>
  <c r="AG153" i="25"/>
  <c r="AF153" i="25"/>
  <c r="AE153" i="25"/>
  <c r="AD153" i="25"/>
  <c r="AC153" i="25"/>
  <c r="AB153" i="25"/>
  <c r="AL153" i="25" s="1"/>
  <c r="AA153" i="25"/>
  <c r="Z153" i="25"/>
  <c r="Y153" i="25"/>
  <c r="X153" i="25"/>
  <c r="W153" i="25"/>
  <c r="V153" i="25"/>
  <c r="U153" i="25"/>
  <c r="T153" i="25"/>
  <c r="S153" i="25"/>
  <c r="R153" i="25"/>
  <c r="Q153" i="25"/>
  <c r="P153" i="25"/>
  <c r="O153" i="25"/>
  <c r="N153" i="25"/>
  <c r="M153" i="25"/>
  <c r="L153" i="25"/>
  <c r="K153" i="25"/>
  <c r="J153" i="25"/>
  <c r="I153" i="25"/>
  <c r="H153" i="25"/>
  <c r="G153" i="25"/>
  <c r="F153" i="25"/>
  <c r="E153" i="25"/>
  <c r="D153" i="25"/>
  <c r="AQ152" i="25"/>
  <c r="AJ152" i="25"/>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J151" i="25"/>
  <c r="AI151" i="25"/>
  <c r="AH151" i="25"/>
  <c r="AG151" i="25"/>
  <c r="AF151" i="25"/>
  <c r="AE151" i="25"/>
  <c r="AD151" i="25"/>
  <c r="AC151" i="25"/>
  <c r="AB151" i="25"/>
  <c r="AA151" i="25"/>
  <c r="Z151" i="25"/>
  <c r="Y151" i="25"/>
  <c r="X151" i="25"/>
  <c r="W151" i="25"/>
  <c r="V151" i="25"/>
  <c r="U151" i="25"/>
  <c r="T151" i="25"/>
  <c r="AM151" i="25" s="1"/>
  <c r="S151" i="25"/>
  <c r="R151" i="25"/>
  <c r="Q151" i="25"/>
  <c r="P151" i="25"/>
  <c r="O151" i="25"/>
  <c r="N151" i="25"/>
  <c r="M151" i="25"/>
  <c r="L151" i="25"/>
  <c r="K151" i="25"/>
  <c r="J151" i="25"/>
  <c r="I151" i="25"/>
  <c r="H151" i="25"/>
  <c r="G151" i="25"/>
  <c r="F151" i="25"/>
  <c r="E151" i="25"/>
  <c r="D151" i="25"/>
  <c r="AJ150" i="25"/>
  <c r="AI150" i="25"/>
  <c r="AH150" i="25"/>
  <c r="AG150" i="25"/>
  <c r="AF150" i="25"/>
  <c r="AE150" i="25"/>
  <c r="AD150" i="25"/>
  <c r="AC150" i="25"/>
  <c r="AB150" i="25"/>
  <c r="AA150" i="25"/>
  <c r="Z150" i="25"/>
  <c r="Y150" i="25"/>
  <c r="X150" i="25"/>
  <c r="W150" i="25"/>
  <c r="V150" i="25"/>
  <c r="U150" i="25"/>
  <c r="T150" i="25"/>
  <c r="S150" i="25"/>
  <c r="R150" i="25"/>
  <c r="Q150" i="25"/>
  <c r="P150" i="25"/>
  <c r="O150" i="25"/>
  <c r="N150" i="25"/>
  <c r="M150" i="25"/>
  <c r="L150" i="25"/>
  <c r="K150" i="25"/>
  <c r="J150" i="25"/>
  <c r="I150" i="25"/>
  <c r="H150" i="25"/>
  <c r="G150" i="25"/>
  <c r="F150" i="25"/>
  <c r="E150" i="25"/>
  <c r="D150" i="25"/>
  <c r="AJ149" i="25"/>
  <c r="AI149" i="25"/>
  <c r="AH149" i="25"/>
  <c r="AG149" i="25"/>
  <c r="AF149" i="25"/>
  <c r="AE149" i="25"/>
  <c r="AD149" i="25"/>
  <c r="AC149" i="25"/>
  <c r="AB149" i="25"/>
  <c r="AL149" i="25" s="1"/>
  <c r="AA149" i="25"/>
  <c r="Z149" i="25"/>
  <c r="Y149" i="25"/>
  <c r="X149" i="25"/>
  <c r="W149" i="25"/>
  <c r="V149" i="25"/>
  <c r="U149" i="25"/>
  <c r="T149" i="25"/>
  <c r="S149" i="25"/>
  <c r="R149" i="25"/>
  <c r="Q149" i="25"/>
  <c r="P149" i="25"/>
  <c r="O149" i="25"/>
  <c r="N149" i="25"/>
  <c r="M149" i="25"/>
  <c r="L149" i="25"/>
  <c r="K149" i="25"/>
  <c r="J149" i="25"/>
  <c r="I149" i="25"/>
  <c r="H149" i="25"/>
  <c r="G149" i="25"/>
  <c r="F149" i="25"/>
  <c r="E149" i="25"/>
  <c r="D149" i="25"/>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M148" i="25"/>
  <c r="L148" i="25"/>
  <c r="K148" i="25"/>
  <c r="J148" i="25"/>
  <c r="I148" i="25"/>
  <c r="H148" i="25"/>
  <c r="G148" i="25"/>
  <c r="F148" i="25"/>
  <c r="E148" i="25"/>
  <c r="D148" i="25"/>
  <c r="AJ147" i="25"/>
  <c r="AI147" i="25"/>
  <c r="AH147" i="25"/>
  <c r="AG147" i="25"/>
  <c r="AF147" i="25"/>
  <c r="AE147" i="25"/>
  <c r="AD147" i="25"/>
  <c r="AC147" i="25"/>
  <c r="AB147" i="25"/>
  <c r="AA147" i="25"/>
  <c r="Z147" i="25"/>
  <c r="Y147" i="25"/>
  <c r="X147" i="25"/>
  <c r="W147" i="25"/>
  <c r="V147" i="25"/>
  <c r="U147" i="25"/>
  <c r="T147" i="25"/>
  <c r="S147" i="25"/>
  <c r="R147" i="25"/>
  <c r="Q147" i="25"/>
  <c r="P147" i="25"/>
  <c r="O147" i="25"/>
  <c r="N147" i="25"/>
  <c r="M147" i="25"/>
  <c r="L147" i="25"/>
  <c r="K147" i="25"/>
  <c r="J147" i="25"/>
  <c r="I147" i="25"/>
  <c r="H147" i="25"/>
  <c r="G147" i="25"/>
  <c r="F147" i="25"/>
  <c r="E147" i="25"/>
  <c r="D147" i="25"/>
  <c r="AJ146" i="25"/>
  <c r="AI146" i="25"/>
  <c r="AH146" i="25"/>
  <c r="AG146" i="25"/>
  <c r="AF146" i="25"/>
  <c r="AE146" i="25"/>
  <c r="AD146" i="25"/>
  <c r="AC146" i="25"/>
  <c r="AB146" i="25"/>
  <c r="AA146" i="25"/>
  <c r="Z146" i="25"/>
  <c r="Y146" i="25"/>
  <c r="X146" i="25"/>
  <c r="W146" i="25"/>
  <c r="V146" i="25"/>
  <c r="U146" i="25"/>
  <c r="T146" i="25"/>
  <c r="S146" i="25"/>
  <c r="R146" i="25"/>
  <c r="Q146" i="25"/>
  <c r="P146" i="25"/>
  <c r="O146" i="25"/>
  <c r="N146" i="25"/>
  <c r="M146" i="25"/>
  <c r="L146" i="25"/>
  <c r="K146" i="25"/>
  <c r="J146" i="25"/>
  <c r="I146" i="25"/>
  <c r="H146" i="25"/>
  <c r="G146" i="25"/>
  <c r="F146" i="25"/>
  <c r="E146" i="25"/>
  <c r="D146"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J144" i="25"/>
  <c r="AI144" i="25"/>
  <c r="AH144" i="25"/>
  <c r="AG144" i="25"/>
  <c r="AF144" i="25"/>
  <c r="AE144" i="25"/>
  <c r="AD144" i="25"/>
  <c r="AC144" i="25"/>
  <c r="AB144" i="25"/>
  <c r="AA144" i="25"/>
  <c r="Z144" i="25"/>
  <c r="Y144" i="25"/>
  <c r="X144" i="25"/>
  <c r="W144" i="25"/>
  <c r="V144" i="25"/>
  <c r="U144" i="25"/>
  <c r="T144" i="25"/>
  <c r="S144" i="25"/>
  <c r="R144" i="25"/>
  <c r="Q144" i="25"/>
  <c r="P144" i="25"/>
  <c r="O144" i="25"/>
  <c r="N144" i="25"/>
  <c r="M144" i="25"/>
  <c r="L144" i="25"/>
  <c r="K144" i="25"/>
  <c r="J144" i="25"/>
  <c r="I144" i="25"/>
  <c r="H144" i="25"/>
  <c r="G144" i="25"/>
  <c r="F144" i="25"/>
  <c r="E144" i="25"/>
  <c r="AO144" i="25" s="1"/>
  <c r="D144" i="25"/>
  <c r="AJ143" i="25"/>
  <c r="AI143" i="25"/>
  <c r="AH143" i="25"/>
  <c r="AG143" i="25"/>
  <c r="AF143" i="25"/>
  <c r="AE143" i="25"/>
  <c r="AD143" i="25"/>
  <c r="AC143" i="25"/>
  <c r="AB143" i="25"/>
  <c r="AA143" i="25"/>
  <c r="Z143" i="25"/>
  <c r="Y143" i="25"/>
  <c r="X143" i="25"/>
  <c r="W143" i="25"/>
  <c r="V143" i="25"/>
  <c r="U143" i="25"/>
  <c r="T143" i="25"/>
  <c r="S143" i="25"/>
  <c r="R143" i="25"/>
  <c r="Q143" i="25"/>
  <c r="P143" i="25"/>
  <c r="O143" i="25"/>
  <c r="N143" i="25"/>
  <c r="M143" i="25"/>
  <c r="L143" i="25"/>
  <c r="K143" i="25"/>
  <c r="J143" i="25"/>
  <c r="I143" i="25"/>
  <c r="H143" i="25"/>
  <c r="G143" i="25"/>
  <c r="F143" i="25"/>
  <c r="E143" i="25"/>
  <c r="D143" i="25"/>
  <c r="AJ142" i="25"/>
  <c r="AI142" i="25"/>
  <c r="AH142" i="25"/>
  <c r="AG142" i="25"/>
  <c r="AF142" i="25"/>
  <c r="AE142" i="25"/>
  <c r="AD142" i="25"/>
  <c r="AC142" i="25"/>
  <c r="AB142" i="25"/>
  <c r="AA142" i="25"/>
  <c r="Z142" i="25"/>
  <c r="Y142" i="25"/>
  <c r="X142" i="25"/>
  <c r="W142" i="25"/>
  <c r="V142" i="25"/>
  <c r="U142" i="25"/>
  <c r="T142" i="25"/>
  <c r="S142" i="25"/>
  <c r="R142" i="25"/>
  <c r="Q142" i="25"/>
  <c r="P142" i="25"/>
  <c r="O142" i="25"/>
  <c r="N142" i="25"/>
  <c r="M142" i="25"/>
  <c r="L142" i="25"/>
  <c r="K142" i="25"/>
  <c r="J142" i="25"/>
  <c r="I142" i="25"/>
  <c r="H142" i="25"/>
  <c r="G142" i="25"/>
  <c r="F142" i="25"/>
  <c r="E142" i="25"/>
  <c r="D142" i="25"/>
  <c r="AJ141" i="25"/>
  <c r="AI141" i="25"/>
  <c r="AH141" i="25"/>
  <c r="AG141" i="25"/>
  <c r="AF141" i="25"/>
  <c r="AE141" i="25"/>
  <c r="AD141" i="25"/>
  <c r="AC141" i="25"/>
  <c r="AB141" i="25"/>
  <c r="AA141" i="25"/>
  <c r="Z141" i="25"/>
  <c r="Y141" i="25"/>
  <c r="X141" i="25"/>
  <c r="W141" i="25"/>
  <c r="V141" i="25"/>
  <c r="U141" i="25"/>
  <c r="T141" i="25"/>
  <c r="S141" i="25"/>
  <c r="R141" i="25"/>
  <c r="Q141" i="25"/>
  <c r="P141" i="25"/>
  <c r="O141" i="25"/>
  <c r="N141" i="25"/>
  <c r="M141" i="25"/>
  <c r="L141" i="25"/>
  <c r="K141" i="25"/>
  <c r="J141" i="25"/>
  <c r="I141" i="25"/>
  <c r="H141" i="25"/>
  <c r="G141" i="25"/>
  <c r="F141" i="25"/>
  <c r="E141" i="25"/>
  <c r="D141" i="25"/>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G140" i="25"/>
  <c r="F140" i="25"/>
  <c r="E140" i="25"/>
  <c r="D140" i="25"/>
  <c r="AJ139" i="25"/>
  <c r="AI139" i="25"/>
  <c r="AH139" i="25"/>
  <c r="AG139" i="25"/>
  <c r="AF139" i="25"/>
  <c r="AE139" i="25"/>
  <c r="AD139" i="25"/>
  <c r="AC139" i="25"/>
  <c r="AB139" i="25"/>
  <c r="AA139" i="25"/>
  <c r="Z139" i="25"/>
  <c r="Y139" i="25"/>
  <c r="X139" i="25"/>
  <c r="W139" i="25"/>
  <c r="V139" i="25"/>
  <c r="U139" i="25"/>
  <c r="T139" i="25"/>
  <c r="S139" i="25"/>
  <c r="R139" i="25"/>
  <c r="Q139" i="25"/>
  <c r="P139" i="25"/>
  <c r="O139" i="25"/>
  <c r="N139" i="25"/>
  <c r="M139" i="25"/>
  <c r="L139" i="25"/>
  <c r="K139" i="25"/>
  <c r="J139" i="25"/>
  <c r="I139" i="25"/>
  <c r="H139" i="25"/>
  <c r="G139" i="25"/>
  <c r="F139" i="25"/>
  <c r="E139" i="25"/>
  <c r="D139" i="25"/>
  <c r="AJ138" i="25"/>
  <c r="AI138" i="25"/>
  <c r="AH138" i="25"/>
  <c r="AG138" i="25"/>
  <c r="AF138" i="25"/>
  <c r="AE138" i="25"/>
  <c r="AD138" i="25"/>
  <c r="AC138" i="25"/>
  <c r="AB138" i="25"/>
  <c r="AA138" i="25"/>
  <c r="Z138" i="25"/>
  <c r="Y138" i="25"/>
  <c r="X138" i="25"/>
  <c r="W138" i="25"/>
  <c r="V138" i="25"/>
  <c r="U138" i="25"/>
  <c r="T138" i="25"/>
  <c r="S138" i="25"/>
  <c r="R138" i="25"/>
  <c r="Q138" i="25"/>
  <c r="P138" i="25"/>
  <c r="O138" i="25"/>
  <c r="N138" i="25"/>
  <c r="M138" i="25"/>
  <c r="L138" i="25"/>
  <c r="K138" i="25"/>
  <c r="J138" i="25"/>
  <c r="I138" i="25"/>
  <c r="H138" i="25"/>
  <c r="G138" i="25"/>
  <c r="F138" i="25"/>
  <c r="E138" i="25"/>
  <c r="D138" i="25"/>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G137" i="25"/>
  <c r="F137" i="25"/>
  <c r="E137" i="25"/>
  <c r="D137"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K136" i="25"/>
  <c r="J136" i="25"/>
  <c r="I136" i="25"/>
  <c r="H136" i="25"/>
  <c r="G136" i="25"/>
  <c r="F136" i="25"/>
  <c r="E136" i="25"/>
  <c r="D136" i="25"/>
  <c r="AJ134" i="25"/>
  <c r="AQ134" i="25" s="1"/>
  <c r="AI134" i="25"/>
  <c r="AH134" i="25"/>
  <c r="AG134" i="25"/>
  <c r="AF134" i="25"/>
  <c r="AE134" i="25"/>
  <c r="AD134" i="25"/>
  <c r="AC134" i="25"/>
  <c r="AB134" i="25"/>
  <c r="AA134" i="25"/>
  <c r="Z134" i="25"/>
  <c r="Y134" i="25"/>
  <c r="X134" i="25"/>
  <c r="W134" i="25"/>
  <c r="V134" i="25"/>
  <c r="U134" i="25"/>
  <c r="T134" i="25"/>
  <c r="S134" i="25"/>
  <c r="R134" i="25"/>
  <c r="Q134" i="25"/>
  <c r="P134" i="25"/>
  <c r="O134" i="25"/>
  <c r="N134" i="25"/>
  <c r="M134" i="25"/>
  <c r="L134" i="25"/>
  <c r="K134" i="25"/>
  <c r="J134" i="25"/>
  <c r="I134" i="25"/>
  <c r="H134" i="25"/>
  <c r="G134" i="25"/>
  <c r="F134" i="25"/>
  <c r="E134" i="25"/>
  <c r="D134" i="25"/>
  <c r="AJ133" i="25"/>
  <c r="AQ133" i="25" s="1"/>
  <c r="AI133" i="25"/>
  <c r="AH133" i="25"/>
  <c r="AG133" i="25"/>
  <c r="AF133" i="25"/>
  <c r="AE133" i="25"/>
  <c r="AD133" i="25"/>
  <c r="AC133" i="25"/>
  <c r="AB133" i="25"/>
  <c r="AA133" i="25"/>
  <c r="Z133" i="25"/>
  <c r="Y133" i="25"/>
  <c r="X133" i="25"/>
  <c r="W133" i="25"/>
  <c r="V133" i="25"/>
  <c r="U133" i="25"/>
  <c r="T133" i="25"/>
  <c r="S133" i="25"/>
  <c r="R133" i="25"/>
  <c r="Q133" i="25"/>
  <c r="P133" i="25"/>
  <c r="O133" i="25"/>
  <c r="N133" i="25"/>
  <c r="M133" i="25"/>
  <c r="L133" i="25"/>
  <c r="K133" i="25"/>
  <c r="J133" i="25"/>
  <c r="I133" i="25"/>
  <c r="H133" i="25"/>
  <c r="G133" i="25"/>
  <c r="F133" i="25"/>
  <c r="E133" i="25"/>
  <c r="D133" i="25"/>
  <c r="AJ132" i="25"/>
  <c r="AQ132" i="25" s="1"/>
  <c r="AI132" i="25"/>
  <c r="AH132" i="25"/>
  <c r="AG132" i="25"/>
  <c r="AF132" i="25"/>
  <c r="AE132" i="25"/>
  <c r="AD132" i="25"/>
  <c r="AC132" i="25"/>
  <c r="AB132" i="25"/>
  <c r="AA132" i="25"/>
  <c r="Z132" i="25"/>
  <c r="Y132" i="25"/>
  <c r="X132" i="25"/>
  <c r="W132" i="25"/>
  <c r="V132" i="25"/>
  <c r="U132" i="25"/>
  <c r="T132" i="25"/>
  <c r="S132" i="25"/>
  <c r="R132" i="25"/>
  <c r="Q132" i="25"/>
  <c r="P132" i="25"/>
  <c r="O132" i="25"/>
  <c r="N132" i="25"/>
  <c r="M132" i="25"/>
  <c r="L132" i="25"/>
  <c r="K132" i="25"/>
  <c r="J132" i="25"/>
  <c r="I132" i="25"/>
  <c r="H132" i="25"/>
  <c r="G132" i="25"/>
  <c r="F132" i="25"/>
  <c r="E132" i="25"/>
  <c r="D132" i="25"/>
  <c r="AJ131" i="25"/>
  <c r="AQ131" i="25" s="1"/>
  <c r="AR66" i="25" s="1"/>
  <c r="AI131" i="25"/>
  <c r="AH131" i="25"/>
  <c r="AG131" i="25"/>
  <c r="AF131" i="25"/>
  <c r="AE131" i="25"/>
  <c r="AD131" i="25"/>
  <c r="AC131" i="25"/>
  <c r="AB131" i="25"/>
  <c r="AA131" i="25"/>
  <c r="Z131" i="25"/>
  <c r="Y131" i="25"/>
  <c r="X131" i="25"/>
  <c r="W131" i="25"/>
  <c r="V131" i="25"/>
  <c r="U131" i="25"/>
  <c r="T131" i="25"/>
  <c r="S131" i="25"/>
  <c r="R131" i="25"/>
  <c r="Q131" i="25"/>
  <c r="P131" i="25"/>
  <c r="O131" i="25"/>
  <c r="N131" i="25"/>
  <c r="M131" i="25"/>
  <c r="L131" i="25"/>
  <c r="K131" i="25"/>
  <c r="J131" i="25"/>
  <c r="I131" i="25"/>
  <c r="H131" i="25"/>
  <c r="G131" i="25"/>
  <c r="F131" i="25"/>
  <c r="E131" i="25"/>
  <c r="D131" i="25"/>
  <c r="AJ130" i="25"/>
  <c r="AQ130" i="25" s="1"/>
  <c r="AI130" i="25"/>
  <c r="AH130" i="25"/>
  <c r="AG130" i="25"/>
  <c r="AF130" i="25"/>
  <c r="AE130" i="25"/>
  <c r="AD130" i="25"/>
  <c r="AC130" i="25"/>
  <c r="AB130" i="25"/>
  <c r="AA130" i="25"/>
  <c r="Z130" i="25"/>
  <c r="Y130" i="25"/>
  <c r="X130" i="25"/>
  <c r="W130" i="25"/>
  <c r="V130" i="25"/>
  <c r="U130" i="25"/>
  <c r="T130" i="25"/>
  <c r="S130" i="25"/>
  <c r="R130" i="25"/>
  <c r="Q130" i="25"/>
  <c r="P130" i="25"/>
  <c r="O130" i="25"/>
  <c r="N130" i="25"/>
  <c r="M130" i="25"/>
  <c r="L130" i="25"/>
  <c r="K130" i="25"/>
  <c r="J130" i="25"/>
  <c r="I130" i="25"/>
  <c r="H130" i="25"/>
  <c r="G130" i="25"/>
  <c r="F130" i="25"/>
  <c r="E130" i="25"/>
  <c r="D130" i="25"/>
  <c r="AJ129" i="25"/>
  <c r="AQ129" i="25" s="1"/>
  <c r="AR65" i="25" s="1"/>
  <c r="AI129" i="25"/>
  <c r="AH129" i="25"/>
  <c r="AG129" i="25"/>
  <c r="AF129" i="25"/>
  <c r="AE129" i="25"/>
  <c r="AD129" i="25"/>
  <c r="AC129" i="25"/>
  <c r="AB129" i="25"/>
  <c r="AL129" i="25" s="1"/>
  <c r="AA129" i="25"/>
  <c r="Z129" i="25"/>
  <c r="Y129" i="25"/>
  <c r="X129" i="25"/>
  <c r="W129" i="25"/>
  <c r="V129" i="25"/>
  <c r="U129" i="25"/>
  <c r="T129" i="25"/>
  <c r="AM129" i="25" s="1"/>
  <c r="S129" i="25"/>
  <c r="R129" i="25"/>
  <c r="Q129" i="25"/>
  <c r="P129" i="25"/>
  <c r="O129" i="25"/>
  <c r="N129" i="25"/>
  <c r="M129" i="25"/>
  <c r="L129" i="25"/>
  <c r="AN129" i="25" s="1"/>
  <c r="K129" i="25"/>
  <c r="J129" i="25"/>
  <c r="I129" i="25"/>
  <c r="H129" i="25"/>
  <c r="G129" i="25"/>
  <c r="F129" i="25"/>
  <c r="E129" i="25"/>
  <c r="D129" i="25"/>
  <c r="AO129" i="25" s="1"/>
  <c r="AJ128" i="25"/>
  <c r="AQ128" i="25" s="1"/>
  <c r="AI128" i="25"/>
  <c r="AH128" i="25"/>
  <c r="AG128" i="25"/>
  <c r="AF128" i="25"/>
  <c r="AE128" i="25"/>
  <c r="AD128" i="25"/>
  <c r="AC128" i="25"/>
  <c r="AB128" i="25"/>
  <c r="AA128" i="25"/>
  <c r="Z128" i="25"/>
  <c r="Y128" i="25"/>
  <c r="X128" i="25"/>
  <c r="W128" i="25"/>
  <c r="V128" i="25"/>
  <c r="U128" i="25"/>
  <c r="T128" i="25"/>
  <c r="AM128" i="25" s="1"/>
  <c r="S128" i="25"/>
  <c r="R128" i="25"/>
  <c r="Q128" i="25"/>
  <c r="P128" i="25"/>
  <c r="O128" i="25"/>
  <c r="N128" i="25"/>
  <c r="AN128" i="25" s="1"/>
  <c r="M128" i="25"/>
  <c r="L128" i="25"/>
  <c r="K128" i="25"/>
  <c r="J128" i="25"/>
  <c r="I128" i="25"/>
  <c r="H128" i="25"/>
  <c r="G128" i="25"/>
  <c r="F128" i="25"/>
  <c r="E128" i="25"/>
  <c r="D128" i="25"/>
  <c r="AJ127" i="25"/>
  <c r="AQ127" i="25" s="1"/>
  <c r="AR62" i="25" s="1"/>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F127" i="25"/>
  <c r="E127" i="25"/>
  <c r="D127" i="25"/>
  <c r="AJ126" i="25"/>
  <c r="AQ126" i="25" s="1"/>
  <c r="AI126" i="25"/>
  <c r="AH126" i="25"/>
  <c r="AG126" i="25"/>
  <c r="AF126" i="25"/>
  <c r="AE126" i="25"/>
  <c r="AD126" i="25"/>
  <c r="AC126" i="25"/>
  <c r="AB126" i="25"/>
  <c r="AA126" i="25"/>
  <c r="Z126" i="25"/>
  <c r="Y126" i="25"/>
  <c r="X126" i="25"/>
  <c r="W126" i="25"/>
  <c r="V126" i="25"/>
  <c r="U126" i="25"/>
  <c r="T126" i="25"/>
  <c r="S126" i="25"/>
  <c r="R126" i="25"/>
  <c r="Q126" i="25"/>
  <c r="P126" i="25"/>
  <c r="O126" i="25"/>
  <c r="N126" i="25"/>
  <c r="M126" i="25"/>
  <c r="L126" i="25"/>
  <c r="K126" i="25"/>
  <c r="J126" i="25"/>
  <c r="I126" i="25"/>
  <c r="H126" i="25"/>
  <c r="G126" i="25"/>
  <c r="F126" i="25"/>
  <c r="E126" i="25"/>
  <c r="D126" i="25"/>
  <c r="AJ125" i="25"/>
  <c r="AQ125" i="25" s="1"/>
  <c r="AI125" i="25"/>
  <c r="AH125" i="25"/>
  <c r="AG125" i="25"/>
  <c r="AF125" i="25"/>
  <c r="AE125" i="25"/>
  <c r="AD125" i="25"/>
  <c r="AC125" i="25"/>
  <c r="AB125" i="25"/>
  <c r="AA125" i="25"/>
  <c r="Z125" i="25"/>
  <c r="Y125" i="25"/>
  <c r="X125" i="25"/>
  <c r="W125" i="25"/>
  <c r="V125" i="25"/>
  <c r="U125" i="25"/>
  <c r="T125" i="25"/>
  <c r="S125" i="25"/>
  <c r="R125" i="25"/>
  <c r="Q125" i="25"/>
  <c r="P125" i="25"/>
  <c r="O125" i="25"/>
  <c r="N125" i="25"/>
  <c r="M125" i="25"/>
  <c r="L125" i="25"/>
  <c r="K125" i="25"/>
  <c r="J125" i="25"/>
  <c r="I125" i="25"/>
  <c r="H125" i="25"/>
  <c r="G125" i="25"/>
  <c r="F125" i="25"/>
  <c r="E125" i="25"/>
  <c r="D125" i="25"/>
  <c r="AJ124" i="25"/>
  <c r="AQ124" i="25" s="1"/>
  <c r="AI124" i="25"/>
  <c r="AH124" i="25"/>
  <c r="AG124" i="25"/>
  <c r="AF124" i="25"/>
  <c r="AE124" i="25"/>
  <c r="AD124" i="25"/>
  <c r="AC124" i="25"/>
  <c r="AB124" i="25"/>
  <c r="AA124" i="25"/>
  <c r="Z124" i="25"/>
  <c r="Y124" i="25"/>
  <c r="X124" i="25"/>
  <c r="W124" i="25"/>
  <c r="V124" i="25"/>
  <c r="U124" i="25"/>
  <c r="T124" i="25"/>
  <c r="S124" i="25"/>
  <c r="R124" i="25"/>
  <c r="Q124" i="25"/>
  <c r="P124" i="25"/>
  <c r="O124" i="25"/>
  <c r="N124" i="25"/>
  <c r="M124" i="25"/>
  <c r="L124" i="25"/>
  <c r="K124" i="25"/>
  <c r="J124" i="25"/>
  <c r="I124" i="25"/>
  <c r="H124" i="25"/>
  <c r="G124" i="25"/>
  <c r="F124" i="25"/>
  <c r="E124" i="25"/>
  <c r="D124" i="25"/>
  <c r="AQ123" i="25"/>
  <c r="AR58" i="25" s="1"/>
  <c r="AJ123" i="25"/>
  <c r="AI123" i="25"/>
  <c r="AH123" i="25"/>
  <c r="AG123" i="25"/>
  <c r="AF123" i="25"/>
  <c r="AE123" i="25"/>
  <c r="AD123" i="25"/>
  <c r="AC123" i="25"/>
  <c r="AL123" i="25" s="1"/>
  <c r="AB123" i="25"/>
  <c r="AA123" i="25"/>
  <c r="Z123" i="25"/>
  <c r="Y123" i="25"/>
  <c r="X123" i="25"/>
  <c r="W123" i="25"/>
  <c r="V123" i="25"/>
  <c r="U123" i="25"/>
  <c r="AM123" i="25" s="1"/>
  <c r="T123" i="25"/>
  <c r="S123" i="25"/>
  <c r="R123" i="25"/>
  <c r="Q123" i="25"/>
  <c r="P123" i="25"/>
  <c r="O123" i="25"/>
  <c r="N123" i="25"/>
  <c r="M123" i="25"/>
  <c r="L123" i="25"/>
  <c r="K123" i="25"/>
  <c r="J123" i="25"/>
  <c r="I123" i="25"/>
  <c r="H123" i="25"/>
  <c r="G123" i="25"/>
  <c r="F123" i="25"/>
  <c r="E123" i="25"/>
  <c r="D123" i="25"/>
  <c r="AJ122" i="25"/>
  <c r="AQ122" i="25" s="1"/>
  <c r="AI122" i="25"/>
  <c r="AH122" i="25"/>
  <c r="AG122" i="25"/>
  <c r="AF122" i="25"/>
  <c r="AE122" i="25"/>
  <c r="AD122" i="25"/>
  <c r="AC122" i="25"/>
  <c r="AB122" i="25"/>
  <c r="AA122" i="25"/>
  <c r="Z122" i="25"/>
  <c r="Y122" i="25"/>
  <c r="X122" i="25"/>
  <c r="W122" i="25"/>
  <c r="V122" i="25"/>
  <c r="U122" i="25"/>
  <c r="T122" i="25"/>
  <c r="S122" i="25"/>
  <c r="R122" i="25"/>
  <c r="Q122" i="25"/>
  <c r="P122" i="25"/>
  <c r="O122" i="25"/>
  <c r="N122" i="25"/>
  <c r="M122" i="25"/>
  <c r="L122" i="25"/>
  <c r="K122" i="25"/>
  <c r="J122" i="25"/>
  <c r="I122" i="25"/>
  <c r="H122" i="25"/>
  <c r="G122" i="25"/>
  <c r="F122" i="25"/>
  <c r="E122" i="25"/>
  <c r="D122" i="25"/>
  <c r="AJ121" i="25"/>
  <c r="AQ121" i="25" s="1"/>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AJ120" i="25"/>
  <c r="AQ120" i="25" s="1"/>
  <c r="AI120" i="25"/>
  <c r="AH120" i="25"/>
  <c r="AG120" i="25"/>
  <c r="AF120" i="25"/>
  <c r="AE120" i="25"/>
  <c r="AD120" i="25"/>
  <c r="AC120" i="25"/>
  <c r="AB120" i="25"/>
  <c r="AA120" i="25"/>
  <c r="Z120" i="25"/>
  <c r="Y120" i="25"/>
  <c r="X120" i="25"/>
  <c r="W120" i="25"/>
  <c r="V120" i="25"/>
  <c r="U120" i="25"/>
  <c r="T120" i="25"/>
  <c r="S120" i="25"/>
  <c r="R120" i="25"/>
  <c r="Q120" i="25"/>
  <c r="P120" i="25"/>
  <c r="O120" i="25"/>
  <c r="N120" i="25"/>
  <c r="M120" i="25"/>
  <c r="L120" i="25"/>
  <c r="K120" i="25"/>
  <c r="J120" i="25"/>
  <c r="I120" i="25"/>
  <c r="H120" i="25"/>
  <c r="G120" i="25"/>
  <c r="F120" i="25"/>
  <c r="E120" i="25"/>
  <c r="D120" i="25"/>
  <c r="AJ119" i="25"/>
  <c r="AQ119" i="25" s="1"/>
  <c r="AR54" i="25" s="1"/>
  <c r="AI119" i="25"/>
  <c r="AH119" i="25"/>
  <c r="AG119" i="25"/>
  <c r="AF119" i="25"/>
  <c r="AE119" i="25"/>
  <c r="AD119" i="25"/>
  <c r="AC119" i="25"/>
  <c r="AB119" i="25"/>
  <c r="AA119" i="25"/>
  <c r="Z119" i="25"/>
  <c r="Y119" i="25"/>
  <c r="X119" i="25"/>
  <c r="W119" i="25"/>
  <c r="V119" i="25"/>
  <c r="U119" i="25"/>
  <c r="T119" i="25"/>
  <c r="S119" i="25"/>
  <c r="R119" i="25"/>
  <c r="Q119" i="25"/>
  <c r="P119" i="25"/>
  <c r="O119" i="25"/>
  <c r="N119" i="25"/>
  <c r="M119" i="25"/>
  <c r="L119" i="25"/>
  <c r="K119" i="25"/>
  <c r="J119" i="25"/>
  <c r="I119" i="25"/>
  <c r="H119" i="25"/>
  <c r="G119" i="25"/>
  <c r="F119" i="25"/>
  <c r="E119" i="25"/>
  <c r="D119" i="25"/>
  <c r="AJ118" i="25"/>
  <c r="AQ118" i="25" s="1"/>
  <c r="AI118" i="25"/>
  <c r="AH118" i="25"/>
  <c r="AG118" i="25"/>
  <c r="AF118" i="25"/>
  <c r="AE118" i="25"/>
  <c r="AD118" i="25"/>
  <c r="AC118" i="25"/>
  <c r="AB118" i="25"/>
  <c r="AA118" i="25"/>
  <c r="Z118" i="25"/>
  <c r="Y118" i="25"/>
  <c r="X118" i="25"/>
  <c r="W118" i="25"/>
  <c r="V118" i="25"/>
  <c r="U118" i="25"/>
  <c r="T118" i="25"/>
  <c r="S118" i="25"/>
  <c r="R118" i="25"/>
  <c r="Q118" i="25"/>
  <c r="P118" i="25"/>
  <c r="O118" i="25"/>
  <c r="N118" i="25"/>
  <c r="M118" i="25"/>
  <c r="L118" i="25"/>
  <c r="K118" i="25"/>
  <c r="J118" i="25"/>
  <c r="I118" i="25"/>
  <c r="H118" i="25"/>
  <c r="G118" i="25"/>
  <c r="F118" i="25"/>
  <c r="E118" i="25"/>
  <c r="D118" i="25"/>
  <c r="AJ117" i="25"/>
  <c r="AQ117" i="25" s="1"/>
  <c r="AR52" i="25" s="1"/>
  <c r="AI117" i="25"/>
  <c r="AH117" i="25"/>
  <c r="AG117" i="25"/>
  <c r="AF117" i="25"/>
  <c r="AE117" i="25"/>
  <c r="AD117" i="25"/>
  <c r="AC117" i="25"/>
  <c r="AB117" i="25"/>
  <c r="AL117" i="25" s="1"/>
  <c r="AA117" i="25"/>
  <c r="Z117" i="25"/>
  <c r="Y117" i="25"/>
  <c r="X117" i="25"/>
  <c r="W117" i="25"/>
  <c r="V117" i="25"/>
  <c r="U117" i="25"/>
  <c r="T117" i="25"/>
  <c r="AM117" i="25" s="1"/>
  <c r="S117" i="25"/>
  <c r="R117" i="25"/>
  <c r="Q117" i="25"/>
  <c r="P117" i="25"/>
  <c r="O117" i="25"/>
  <c r="N117" i="25"/>
  <c r="M117" i="25"/>
  <c r="L117" i="25"/>
  <c r="AN117" i="25" s="1"/>
  <c r="K117" i="25"/>
  <c r="J117" i="25"/>
  <c r="I117" i="25"/>
  <c r="H117" i="25"/>
  <c r="G117" i="25"/>
  <c r="F117" i="25"/>
  <c r="E117" i="25"/>
  <c r="D117" i="25"/>
  <c r="AO117" i="25" s="1"/>
  <c r="AJ116" i="25"/>
  <c r="AQ116" i="25" s="1"/>
  <c r="AI116" i="25"/>
  <c r="AH116" i="25"/>
  <c r="AG116" i="25"/>
  <c r="AF116" i="25"/>
  <c r="AE116" i="25"/>
  <c r="AD116" i="25"/>
  <c r="AC116" i="25"/>
  <c r="AB116" i="25"/>
  <c r="AA116" i="25"/>
  <c r="Z116" i="25"/>
  <c r="Y116" i="25"/>
  <c r="X116" i="25"/>
  <c r="W116" i="25"/>
  <c r="V116" i="25"/>
  <c r="U116" i="25"/>
  <c r="T116" i="25"/>
  <c r="S116" i="25"/>
  <c r="R116" i="25"/>
  <c r="Q116" i="25"/>
  <c r="P116" i="25"/>
  <c r="O116" i="25"/>
  <c r="N116" i="25"/>
  <c r="M116" i="25"/>
  <c r="L116" i="25"/>
  <c r="K116" i="25"/>
  <c r="J116" i="25"/>
  <c r="I116" i="25"/>
  <c r="H116" i="25"/>
  <c r="G116" i="25"/>
  <c r="F116" i="25"/>
  <c r="E116" i="25"/>
  <c r="D116" i="25"/>
  <c r="AJ115" i="25"/>
  <c r="AQ115" i="25" s="1"/>
  <c r="AR50" i="25" s="1"/>
  <c r="AI115" i="25"/>
  <c r="AH115" i="25"/>
  <c r="AG115" i="25"/>
  <c r="AF115" i="25"/>
  <c r="AE115" i="25"/>
  <c r="AD115" i="25"/>
  <c r="AC115" i="25"/>
  <c r="AB115" i="25"/>
  <c r="AA115" i="25"/>
  <c r="Z115" i="25"/>
  <c r="Y115" i="25"/>
  <c r="X115" i="25"/>
  <c r="W115" i="25"/>
  <c r="V115" i="25"/>
  <c r="U115" i="25"/>
  <c r="T115" i="25"/>
  <c r="S115" i="25"/>
  <c r="R115" i="25"/>
  <c r="Q115" i="25"/>
  <c r="P115" i="25"/>
  <c r="O115" i="25"/>
  <c r="N115" i="25"/>
  <c r="M115" i="25"/>
  <c r="L115" i="25"/>
  <c r="K115" i="25"/>
  <c r="J115" i="25"/>
  <c r="I115" i="25"/>
  <c r="H115" i="25"/>
  <c r="G115" i="25"/>
  <c r="F115" i="25"/>
  <c r="E115" i="25"/>
  <c r="D115" i="25"/>
  <c r="AJ114" i="25"/>
  <c r="AQ114" i="25" s="1"/>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J113" i="25"/>
  <c r="AQ113" i="25" s="1"/>
  <c r="AI113" i="25"/>
  <c r="AH113" i="25"/>
  <c r="AG113" i="25"/>
  <c r="AF113" i="25"/>
  <c r="AE113" i="25"/>
  <c r="AD113" i="25"/>
  <c r="AC113" i="25"/>
  <c r="AB113" i="25"/>
  <c r="AA113" i="25"/>
  <c r="Z113" i="25"/>
  <c r="Y113" i="25"/>
  <c r="X113" i="25"/>
  <c r="W113" i="25"/>
  <c r="V113" i="25"/>
  <c r="U113" i="25"/>
  <c r="T113" i="25"/>
  <c r="S113" i="25"/>
  <c r="R113" i="25"/>
  <c r="Q113" i="25"/>
  <c r="P113" i="25"/>
  <c r="O113" i="25"/>
  <c r="N113" i="25"/>
  <c r="M113" i="25"/>
  <c r="L113" i="25"/>
  <c r="K113" i="25"/>
  <c r="J113" i="25"/>
  <c r="I113" i="25"/>
  <c r="H113" i="25"/>
  <c r="G113" i="25"/>
  <c r="F113" i="25"/>
  <c r="E113" i="25"/>
  <c r="D113" i="25"/>
  <c r="AJ112" i="25"/>
  <c r="AQ112" i="25" s="1"/>
  <c r="AI112" i="25"/>
  <c r="AH112" i="25"/>
  <c r="AG112" i="25"/>
  <c r="AF112" i="25"/>
  <c r="AE112" i="25"/>
  <c r="AD112" i="25"/>
  <c r="AC112" i="25"/>
  <c r="AB112" i="25"/>
  <c r="AA112" i="25"/>
  <c r="Z112" i="25"/>
  <c r="AM112" i="25" s="1"/>
  <c r="Y112" i="25"/>
  <c r="X112" i="25"/>
  <c r="W112" i="25"/>
  <c r="V112" i="25"/>
  <c r="U112" i="25"/>
  <c r="T112" i="25"/>
  <c r="S112" i="25"/>
  <c r="R112" i="25"/>
  <c r="Q112" i="25"/>
  <c r="P112" i="25"/>
  <c r="O112" i="25"/>
  <c r="N112" i="25"/>
  <c r="M112" i="25"/>
  <c r="L112" i="25"/>
  <c r="K112" i="25"/>
  <c r="J112" i="25"/>
  <c r="I112" i="25"/>
  <c r="H112" i="25"/>
  <c r="G112" i="25"/>
  <c r="F112" i="25"/>
  <c r="E112" i="25"/>
  <c r="D112" i="25"/>
  <c r="AJ111" i="25"/>
  <c r="AQ111" i="25" s="1"/>
  <c r="AI111" i="25"/>
  <c r="AH111" i="25"/>
  <c r="AG111" i="25"/>
  <c r="AF111" i="25"/>
  <c r="AE111" i="25"/>
  <c r="AD111" i="25"/>
  <c r="AC111" i="25"/>
  <c r="AB111" i="25"/>
  <c r="AA111" i="25"/>
  <c r="Z111" i="25"/>
  <c r="Y111" i="25"/>
  <c r="X111" i="25"/>
  <c r="W111" i="25"/>
  <c r="V111" i="25"/>
  <c r="U111" i="25"/>
  <c r="T111" i="25"/>
  <c r="S111" i="25"/>
  <c r="R111" i="25"/>
  <c r="Q111" i="25"/>
  <c r="P111" i="25"/>
  <c r="O111" i="25"/>
  <c r="N111" i="25"/>
  <c r="M111" i="25"/>
  <c r="L111" i="25"/>
  <c r="AN111" i="25" s="1"/>
  <c r="K111" i="25"/>
  <c r="J111" i="25"/>
  <c r="I111" i="25"/>
  <c r="H111" i="25"/>
  <c r="G111" i="25"/>
  <c r="F111" i="25"/>
  <c r="E111" i="25"/>
  <c r="D111" i="25"/>
  <c r="AJ110" i="25"/>
  <c r="AQ110" i="25" s="1"/>
  <c r="AI110" i="25"/>
  <c r="AH110" i="25"/>
  <c r="AG110" i="25"/>
  <c r="AF110" i="25"/>
  <c r="AE110" i="25"/>
  <c r="AD110" i="25"/>
  <c r="AC110" i="25"/>
  <c r="AL110" i="25" s="1"/>
  <c r="AB110" i="25"/>
  <c r="AA110" i="25"/>
  <c r="Z110" i="25"/>
  <c r="Y110" i="25"/>
  <c r="X110" i="25"/>
  <c r="W110" i="25"/>
  <c r="V110" i="25"/>
  <c r="U110" i="25"/>
  <c r="T110" i="25"/>
  <c r="S110" i="25"/>
  <c r="R110" i="25"/>
  <c r="Q110" i="25"/>
  <c r="P110" i="25"/>
  <c r="O110" i="25"/>
  <c r="N110" i="25"/>
  <c r="M110" i="25"/>
  <c r="L110" i="25"/>
  <c r="K110" i="25"/>
  <c r="J110" i="25"/>
  <c r="I110" i="25"/>
  <c r="H110" i="25"/>
  <c r="G110" i="25"/>
  <c r="F110" i="25"/>
  <c r="E110" i="25"/>
  <c r="D110" i="25"/>
  <c r="AJ109" i="25"/>
  <c r="AQ109" i="25" s="1"/>
  <c r="AI109" i="25"/>
  <c r="AH109" i="25"/>
  <c r="AG109" i="25"/>
  <c r="AF109" i="25"/>
  <c r="AE109" i="25"/>
  <c r="AD109" i="25"/>
  <c r="AC109" i="25"/>
  <c r="AB109" i="25"/>
  <c r="AA109"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AJ108" i="25"/>
  <c r="AQ108" i="25" s="1"/>
  <c r="AI108" i="25"/>
  <c r="AH108" i="25"/>
  <c r="AG108" i="25"/>
  <c r="AF108" i="25"/>
  <c r="AE108" i="25"/>
  <c r="AD108" i="25"/>
  <c r="AC108" i="25"/>
  <c r="AB108" i="25"/>
  <c r="AA108" i="25"/>
  <c r="Z108" i="25"/>
  <c r="Y108" i="25"/>
  <c r="X108" i="25"/>
  <c r="W108" i="25"/>
  <c r="V108" i="25"/>
  <c r="U108" i="25"/>
  <c r="T108" i="25"/>
  <c r="S108" i="25"/>
  <c r="R108" i="25"/>
  <c r="Q108" i="25"/>
  <c r="P108" i="25"/>
  <c r="O108" i="25"/>
  <c r="N108" i="25"/>
  <c r="M108" i="25"/>
  <c r="L108" i="25"/>
  <c r="K108" i="25"/>
  <c r="J108" i="25"/>
  <c r="I108" i="25"/>
  <c r="H108" i="25"/>
  <c r="G108" i="25"/>
  <c r="F108" i="25"/>
  <c r="E108" i="25"/>
  <c r="D108" i="25"/>
  <c r="AJ107" i="25"/>
  <c r="AQ107" i="25" s="1"/>
  <c r="AR42" i="25" s="1"/>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AJ106" i="25"/>
  <c r="AQ106" i="25" s="1"/>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AJ105" i="25"/>
  <c r="AQ105" i="25" s="1"/>
  <c r="AI105" i="25"/>
  <c r="AH105" i="25"/>
  <c r="AG105" i="25"/>
  <c r="AF105" i="25"/>
  <c r="AE105" i="25"/>
  <c r="AD105" i="25"/>
  <c r="AC105" i="25"/>
  <c r="AB105" i="25"/>
  <c r="AA105" i="25"/>
  <c r="Z105" i="25"/>
  <c r="Y105" i="25"/>
  <c r="X105" i="25"/>
  <c r="W105" i="25"/>
  <c r="V105" i="25"/>
  <c r="U105" i="25"/>
  <c r="T105" i="25"/>
  <c r="S105" i="25"/>
  <c r="R105" i="25"/>
  <c r="Q105" i="25"/>
  <c r="P105" i="25"/>
  <c r="O105" i="25"/>
  <c r="N105" i="25"/>
  <c r="M105" i="25"/>
  <c r="L105" i="25"/>
  <c r="K105" i="25"/>
  <c r="J105" i="25"/>
  <c r="I105" i="25"/>
  <c r="H105" i="25"/>
  <c r="G105" i="25"/>
  <c r="F105" i="25"/>
  <c r="E105" i="25"/>
  <c r="D105" i="25"/>
  <c r="AM104" i="25"/>
  <c r="AJ104" i="25"/>
  <c r="AQ104" i="25" s="1"/>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AJ103" i="25"/>
  <c r="AQ103" i="25" s="1"/>
  <c r="AI103" i="25"/>
  <c r="AH103" i="25"/>
  <c r="AG103" i="25"/>
  <c r="AF103" i="25"/>
  <c r="AE103" i="25"/>
  <c r="AD103" i="25"/>
  <c r="AC103" i="25"/>
  <c r="AB103" i="25"/>
  <c r="AA103" i="25"/>
  <c r="Z103" i="25"/>
  <c r="Y103" i="25"/>
  <c r="X103" i="25"/>
  <c r="W103" i="25"/>
  <c r="V103" i="25"/>
  <c r="U103" i="25"/>
  <c r="T103" i="25"/>
  <c r="S103" i="25"/>
  <c r="R103" i="25"/>
  <c r="Q103" i="25"/>
  <c r="P103" i="25"/>
  <c r="O103" i="25"/>
  <c r="N103" i="25"/>
  <c r="M103" i="25"/>
  <c r="L103" i="25"/>
  <c r="K103" i="25"/>
  <c r="J103" i="25"/>
  <c r="I103" i="25"/>
  <c r="H103" i="25"/>
  <c r="G103" i="25"/>
  <c r="F103" i="25"/>
  <c r="E103" i="25"/>
  <c r="D103" i="25"/>
  <c r="AJ102" i="25"/>
  <c r="AQ102" i="25" s="1"/>
  <c r="AI102" i="25"/>
  <c r="AH102" i="25"/>
  <c r="AG102" i="25"/>
  <c r="AF102" i="25"/>
  <c r="AE102" i="25"/>
  <c r="AD102" i="25"/>
  <c r="AC102" i="25"/>
  <c r="AB102" i="25"/>
  <c r="AA102" i="25"/>
  <c r="Z102" i="25"/>
  <c r="Y102" i="25"/>
  <c r="X102" i="25"/>
  <c r="W102" i="25"/>
  <c r="V102" i="25"/>
  <c r="U102" i="25"/>
  <c r="T102" i="25"/>
  <c r="S102" i="25"/>
  <c r="R102" i="25"/>
  <c r="Q102" i="25"/>
  <c r="P102" i="25"/>
  <c r="O102" i="25"/>
  <c r="N102" i="25"/>
  <c r="M102" i="25"/>
  <c r="L102" i="25"/>
  <c r="K102" i="25"/>
  <c r="J102" i="25"/>
  <c r="I102" i="25"/>
  <c r="H102" i="25"/>
  <c r="G102" i="25"/>
  <c r="F102" i="25"/>
  <c r="E102" i="25"/>
  <c r="D102" i="25"/>
  <c r="AJ101" i="25"/>
  <c r="AQ101" i="25" s="1"/>
  <c r="AI101" i="25"/>
  <c r="AH101" i="25"/>
  <c r="AG101" i="25"/>
  <c r="AF101" i="25"/>
  <c r="AE101" i="25"/>
  <c r="AD101" i="25"/>
  <c r="AC101" i="25"/>
  <c r="AB101" i="25"/>
  <c r="AA101" i="25"/>
  <c r="Z101" i="25"/>
  <c r="Y101" i="25"/>
  <c r="X101" i="25"/>
  <c r="W101" i="25"/>
  <c r="V101" i="25"/>
  <c r="U101" i="25"/>
  <c r="T101" i="25"/>
  <c r="S101" i="25"/>
  <c r="R101" i="25"/>
  <c r="Q101" i="25"/>
  <c r="P101" i="25"/>
  <c r="O101" i="25"/>
  <c r="N101" i="25"/>
  <c r="M101" i="25"/>
  <c r="L101" i="25"/>
  <c r="K101" i="25"/>
  <c r="J101" i="25"/>
  <c r="I101" i="25"/>
  <c r="H101" i="25"/>
  <c r="G101" i="25"/>
  <c r="F101" i="25"/>
  <c r="E101" i="25"/>
  <c r="D101" i="25"/>
  <c r="AJ100" i="25"/>
  <c r="AQ100" i="25" s="1"/>
  <c r="AI100" i="25"/>
  <c r="AH100" i="25"/>
  <c r="AG100" i="25"/>
  <c r="AF100" i="25"/>
  <c r="AE100" i="25"/>
  <c r="AD100" i="25"/>
  <c r="AC100" i="25"/>
  <c r="AB100" i="25"/>
  <c r="AA100" i="25"/>
  <c r="Z100" i="25"/>
  <c r="AM100" i="25" s="1"/>
  <c r="Y100" i="25"/>
  <c r="X100" i="25"/>
  <c r="W100" i="25"/>
  <c r="V100" i="25"/>
  <c r="U100" i="25"/>
  <c r="T100" i="25"/>
  <c r="S100" i="25"/>
  <c r="R100" i="25"/>
  <c r="Q100" i="25"/>
  <c r="P100" i="25"/>
  <c r="O100" i="25"/>
  <c r="N100" i="25"/>
  <c r="M100" i="25"/>
  <c r="L100" i="25"/>
  <c r="K100" i="25"/>
  <c r="J100" i="25"/>
  <c r="I100" i="25"/>
  <c r="H100" i="25"/>
  <c r="G100" i="25"/>
  <c r="F100" i="25"/>
  <c r="E100" i="25"/>
  <c r="D100" i="25"/>
  <c r="AJ99" i="25"/>
  <c r="AQ99" i="25" s="1"/>
  <c r="AI99" i="25"/>
  <c r="AH99" i="25"/>
  <c r="AG99" i="25"/>
  <c r="AF99" i="25"/>
  <c r="AE99" i="25"/>
  <c r="AD99" i="25"/>
  <c r="AC99" i="25"/>
  <c r="AB99" i="25"/>
  <c r="AA99" i="25"/>
  <c r="Z99" i="25"/>
  <c r="Y99" i="25"/>
  <c r="X99" i="25"/>
  <c r="W99" i="25"/>
  <c r="V99" i="25"/>
  <c r="U99" i="25"/>
  <c r="T99" i="25"/>
  <c r="S99" i="25"/>
  <c r="R99" i="25"/>
  <c r="Q99" i="25"/>
  <c r="P99" i="25"/>
  <c r="O99" i="25"/>
  <c r="N99" i="25"/>
  <c r="M99" i="25"/>
  <c r="L99" i="25"/>
  <c r="AN99" i="25" s="1"/>
  <c r="K99" i="25"/>
  <c r="J99" i="25"/>
  <c r="I99" i="25"/>
  <c r="H99" i="25"/>
  <c r="G99" i="25"/>
  <c r="F99" i="25"/>
  <c r="E99" i="25"/>
  <c r="D99" i="25"/>
  <c r="AO99" i="25" s="1"/>
  <c r="AJ98" i="25"/>
  <c r="AQ98" i="25" s="1"/>
  <c r="AI98" i="25"/>
  <c r="AH98" i="25"/>
  <c r="AG98" i="25"/>
  <c r="AF98" i="25"/>
  <c r="AE98" i="25"/>
  <c r="AD98" i="25"/>
  <c r="AC98" i="25"/>
  <c r="AL98" i="25" s="1"/>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AJ97" i="25"/>
  <c r="AQ97" i="25" s="1"/>
  <c r="AI97" i="25"/>
  <c r="AH97" i="25"/>
  <c r="AG97" i="25"/>
  <c r="AF97" i="25"/>
  <c r="AE97" i="25"/>
  <c r="AD97" i="25"/>
  <c r="AC97" i="25"/>
  <c r="AB97" i="25"/>
  <c r="AA97" i="25"/>
  <c r="Z97" i="25"/>
  <c r="Y97" i="25"/>
  <c r="X97" i="25"/>
  <c r="W97" i="25"/>
  <c r="V97" i="25"/>
  <c r="U97" i="25"/>
  <c r="T97" i="25"/>
  <c r="S97" i="25"/>
  <c r="R97" i="25"/>
  <c r="Q97" i="25"/>
  <c r="P97" i="25"/>
  <c r="O97" i="25"/>
  <c r="N97" i="25"/>
  <c r="M97" i="25"/>
  <c r="L97" i="25"/>
  <c r="K97" i="25"/>
  <c r="J97" i="25"/>
  <c r="I97" i="25"/>
  <c r="H97" i="25"/>
  <c r="G97" i="25"/>
  <c r="F97" i="25"/>
  <c r="E97" i="25"/>
  <c r="D97" i="25"/>
  <c r="AJ96" i="25"/>
  <c r="AQ96" i="25" s="1"/>
  <c r="AI96" i="25"/>
  <c r="AH96" i="25"/>
  <c r="AG96" i="25"/>
  <c r="AF96" i="25"/>
  <c r="AE96" i="25"/>
  <c r="AD96" i="25"/>
  <c r="AC96" i="25"/>
  <c r="AB96" i="25"/>
  <c r="AA96" i="25"/>
  <c r="Z96" i="25"/>
  <c r="Y96" i="25"/>
  <c r="X96" i="25"/>
  <c r="W96" i="25"/>
  <c r="V96" i="25"/>
  <c r="U96" i="25"/>
  <c r="T96" i="25"/>
  <c r="S96" i="25"/>
  <c r="R96" i="25"/>
  <c r="Q96" i="25"/>
  <c r="P96" i="25"/>
  <c r="O96" i="25"/>
  <c r="N96" i="25"/>
  <c r="M96" i="25"/>
  <c r="L96" i="25"/>
  <c r="K96" i="25"/>
  <c r="J96" i="25"/>
  <c r="I96" i="25"/>
  <c r="H96" i="25"/>
  <c r="G96" i="25"/>
  <c r="F96" i="25"/>
  <c r="E96" i="25"/>
  <c r="D96" i="25"/>
  <c r="AQ95" i="25"/>
  <c r="AJ95" i="25"/>
  <c r="AI95" i="25"/>
  <c r="AH95" i="25"/>
  <c r="AG95" i="25"/>
  <c r="AF95" i="25"/>
  <c r="AE95" i="25"/>
  <c r="AD95" i="25"/>
  <c r="AC95" i="25"/>
  <c r="AB95" i="25"/>
  <c r="AA95" i="25"/>
  <c r="Z95" i="25"/>
  <c r="Y95" i="25"/>
  <c r="X95" i="25"/>
  <c r="W95" i="25"/>
  <c r="V95" i="25"/>
  <c r="U95" i="25"/>
  <c r="T95" i="25"/>
  <c r="S95" i="25"/>
  <c r="R95" i="25"/>
  <c r="Q95" i="25"/>
  <c r="P95" i="25"/>
  <c r="O95" i="25"/>
  <c r="N95" i="25"/>
  <c r="M95" i="25"/>
  <c r="L95" i="25"/>
  <c r="K95" i="25"/>
  <c r="J95" i="25"/>
  <c r="I95" i="25"/>
  <c r="H95" i="25"/>
  <c r="G95" i="25"/>
  <c r="F95" i="25"/>
  <c r="E95" i="25"/>
  <c r="D95" i="25"/>
  <c r="AJ94" i="25"/>
  <c r="AQ94" i="25" s="1"/>
  <c r="AR30" i="25" s="1"/>
  <c r="AI94" i="25"/>
  <c r="AH94" i="25"/>
  <c r="AG94" i="25"/>
  <c r="AF94" i="25"/>
  <c r="AE94" i="25"/>
  <c r="AD94" i="25"/>
  <c r="AC94" i="25"/>
  <c r="AB94" i="25"/>
  <c r="AA94" i="25"/>
  <c r="Z94" i="25"/>
  <c r="Y94" i="25"/>
  <c r="X94" i="25"/>
  <c r="W94" i="25"/>
  <c r="V94" i="25"/>
  <c r="U94" i="25"/>
  <c r="T94" i="25"/>
  <c r="S94" i="25"/>
  <c r="R94" i="25"/>
  <c r="Q94" i="25"/>
  <c r="P94" i="25"/>
  <c r="O94" i="25"/>
  <c r="N94" i="25"/>
  <c r="M94" i="25"/>
  <c r="L94" i="25"/>
  <c r="K94" i="25"/>
  <c r="J94" i="25"/>
  <c r="I94" i="25"/>
  <c r="H94" i="25"/>
  <c r="G94" i="25"/>
  <c r="F94" i="25"/>
  <c r="E94" i="25"/>
  <c r="D94" i="25"/>
  <c r="AJ93" i="25"/>
  <c r="AQ93" i="25" s="1"/>
  <c r="AI93" i="25"/>
  <c r="AH93" i="25"/>
  <c r="AG93" i="25"/>
  <c r="AF93" i="25"/>
  <c r="AE93" i="25"/>
  <c r="AD93" i="25"/>
  <c r="AC93" i="25"/>
  <c r="AB93" i="25"/>
  <c r="AA93" i="25"/>
  <c r="Z93" i="25"/>
  <c r="Y93" i="25"/>
  <c r="X93" i="25"/>
  <c r="W93" i="25"/>
  <c r="V93" i="25"/>
  <c r="U93" i="25"/>
  <c r="T93" i="25"/>
  <c r="S93" i="25"/>
  <c r="R93" i="25"/>
  <c r="Q93" i="25"/>
  <c r="P93" i="25"/>
  <c r="O93" i="25"/>
  <c r="N93" i="25"/>
  <c r="M93" i="25"/>
  <c r="L93" i="25"/>
  <c r="AN93" i="25" s="1"/>
  <c r="K93" i="25"/>
  <c r="J93" i="25"/>
  <c r="I93" i="25"/>
  <c r="H93" i="25"/>
  <c r="G93" i="25"/>
  <c r="F93" i="25"/>
  <c r="E93" i="25"/>
  <c r="D93" i="25"/>
  <c r="AJ92" i="25"/>
  <c r="AQ92" i="25" s="1"/>
  <c r="AI92" i="25"/>
  <c r="AH92" i="25"/>
  <c r="AG92" i="25"/>
  <c r="AF92" i="25"/>
  <c r="AE92" i="25"/>
  <c r="AD92" i="25"/>
  <c r="AC92" i="25"/>
  <c r="AB92" i="25"/>
  <c r="AA92" i="25"/>
  <c r="Z92" i="25"/>
  <c r="Y92" i="25"/>
  <c r="X92" i="25"/>
  <c r="W92" i="25"/>
  <c r="V92" i="25"/>
  <c r="U92" i="25"/>
  <c r="T92" i="25"/>
  <c r="AM92" i="25" s="1"/>
  <c r="S92" i="25"/>
  <c r="R92" i="25"/>
  <c r="Q92" i="25"/>
  <c r="P92" i="25"/>
  <c r="O92" i="25"/>
  <c r="N92" i="25"/>
  <c r="AN92" i="25" s="1"/>
  <c r="M92" i="25"/>
  <c r="L92" i="25"/>
  <c r="K92" i="25"/>
  <c r="J92" i="25"/>
  <c r="I92" i="25"/>
  <c r="H92" i="25"/>
  <c r="G92" i="25"/>
  <c r="F92" i="25"/>
  <c r="E92" i="25"/>
  <c r="D92" i="25"/>
  <c r="AJ91" i="25"/>
  <c r="AQ91" i="25" s="1"/>
  <c r="AR26" i="25" s="1"/>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AJ90" i="25"/>
  <c r="AQ90" i="25" s="1"/>
  <c r="AI90" i="25"/>
  <c r="AH90" i="25"/>
  <c r="AG90" i="25"/>
  <c r="AF90" i="25"/>
  <c r="AE90" i="25"/>
  <c r="AD90" i="25"/>
  <c r="AC90" i="25"/>
  <c r="AB90" i="25"/>
  <c r="AA90" i="25"/>
  <c r="Z90" i="25"/>
  <c r="Y90" i="25"/>
  <c r="X90" i="25"/>
  <c r="W90" i="25"/>
  <c r="V90" i="25"/>
  <c r="U90" i="25"/>
  <c r="T90" i="25"/>
  <c r="S90" i="25"/>
  <c r="R90" i="25"/>
  <c r="Q90" i="25"/>
  <c r="P90" i="25"/>
  <c r="O90" i="25"/>
  <c r="N90" i="25"/>
  <c r="M90" i="25"/>
  <c r="L90" i="25"/>
  <c r="K90" i="25"/>
  <c r="J90" i="25"/>
  <c r="I90" i="25"/>
  <c r="H90" i="25"/>
  <c r="G90" i="25"/>
  <c r="F90" i="25"/>
  <c r="E90" i="25"/>
  <c r="D90" i="25"/>
  <c r="AJ89" i="25"/>
  <c r="AQ89" i="25" s="1"/>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AJ88" i="25"/>
  <c r="AQ88" i="25" s="1"/>
  <c r="AI88" i="25"/>
  <c r="AH88" i="25"/>
  <c r="AG88" i="25"/>
  <c r="AF88" i="25"/>
  <c r="AE88" i="25"/>
  <c r="AD88" i="25"/>
  <c r="AC88" i="25"/>
  <c r="AB88" i="25"/>
  <c r="AL88" i="25" s="1"/>
  <c r="AA88" i="25"/>
  <c r="Z88" i="25"/>
  <c r="Y88" i="25"/>
  <c r="X88" i="25"/>
  <c r="W88" i="25"/>
  <c r="V88" i="25"/>
  <c r="U88" i="25"/>
  <c r="T88" i="25"/>
  <c r="AM88" i="25" s="1"/>
  <c r="S88" i="25"/>
  <c r="R88" i="25"/>
  <c r="Q88" i="25"/>
  <c r="P88" i="25"/>
  <c r="O88" i="25"/>
  <c r="N88" i="25"/>
  <c r="M88" i="25"/>
  <c r="L88" i="25"/>
  <c r="K88" i="25"/>
  <c r="J88" i="25"/>
  <c r="I88" i="25"/>
  <c r="H88" i="25"/>
  <c r="G88" i="25"/>
  <c r="F88" i="25"/>
  <c r="E88" i="25"/>
  <c r="D88" i="25"/>
  <c r="AO88" i="25" s="1"/>
  <c r="AJ87" i="25"/>
  <c r="AQ87" i="25" s="1"/>
  <c r="AI87" i="25"/>
  <c r="AH87" i="25"/>
  <c r="AG87" i="25"/>
  <c r="AF87" i="25"/>
  <c r="AE87" i="25"/>
  <c r="AD87" i="25"/>
  <c r="AC87" i="25"/>
  <c r="AB87" i="25"/>
  <c r="AA87" i="25"/>
  <c r="Z87" i="25"/>
  <c r="Y87" i="25"/>
  <c r="X87" i="25"/>
  <c r="W87" i="25"/>
  <c r="V87" i="25"/>
  <c r="U87" i="25"/>
  <c r="T87" i="25"/>
  <c r="S87" i="25"/>
  <c r="R87" i="25"/>
  <c r="Q87" i="25"/>
  <c r="P87" i="25"/>
  <c r="O87" i="25"/>
  <c r="N87" i="25"/>
  <c r="M87" i="25"/>
  <c r="L87" i="25"/>
  <c r="K87" i="25"/>
  <c r="J87" i="25"/>
  <c r="I87" i="25"/>
  <c r="H87" i="25"/>
  <c r="G87" i="25"/>
  <c r="F87" i="25"/>
  <c r="E87" i="25"/>
  <c r="D87"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D86" i="25"/>
  <c r="AJ85" i="25"/>
  <c r="AI85" i="25"/>
  <c r="AH85" i="25"/>
  <c r="AG85" i="25"/>
  <c r="AF85" i="25"/>
  <c r="AE85" i="25"/>
  <c r="AD85" i="25"/>
  <c r="AC85" i="25"/>
  <c r="AB85" i="25"/>
  <c r="AA85" i="25"/>
  <c r="Z85" i="25"/>
  <c r="Y85" i="25"/>
  <c r="X85" i="25"/>
  <c r="W85" i="25"/>
  <c r="V85" i="25"/>
  <c r="U85" i="25"/>
  <c r="T85" i="25"/>
  <c r="S85" i="25"/>
  <c r="R85" i="25"/>
  <c r="Q85" i="25"/>
  <c r="P85" i="25"/>
  <c r="O85" i="25"/>
  <c r="N85" i="25"/>
  <c r="M85" i="25"/>
  <c r="L85" i="25"/>
  <c r="K85" i="25"/>
  <c r="J85" i="25"/>
  <c r="I85" i="25"/>
  <c r="H85" i="25"/>
  <c r="G85" i="25"/>
  <c r="F85" i="25"/>
  <c r="E85" i="25"/>
  <c r="D85" i="25"/>
  <c r="AJ84" i="25"/>
  <c r="AI84" i="25"/>
  <c r="AH84" i="25"/>
  <c r="AG84" i="25"/>
  <c r="AF84" i="25"/>
  <c r="AE84" i="25"/>
  <c r="AD84" i="25"/>
  <c r="AC84" i="25"/>
  <c r="AB84" i="25"/>
  <c r="AA84" i="25"/>
  <c r="Z84" i="25"/>
  <c r="Y84" i="25"/>
  <c r="X84" i="25"/>
  <c r="W84" i="25"/>
  <c r="V84" i="25"/>
  <c r="U84" i="25"/>
  <c r="T84" i="25"/>
  <c r="AM84" i="25" s="1"/>
  <c r="S84" i="25"/>
  <c r="R84" i="25"/>
  <c r="Q84" i="25"/>
  <c r="P84" i="25"/>
  <c r="O84" i="25"/>
  <c r="N84" i="25"/>
  <c r="M84" i="25"/>
  <c r="L84" i="25"/>
  <c r="K84" i="25"/>
  <c r="J84" i="25"/>
  <c r="I84" i="25"/>
  <c r="H84" i="25"/>
  <c r="G84" i="25"/>
  <c r="F84" i="25"/>
  <c r="E84" i="25"/>
  <c r="D84" i="25"/>
  <c r="AO84" i="25" s="1"/>
  <c r="AJ83" i="25"/>
  <c r="AI83" i="25"/>
  <c r="AH83" i="25"/>
  <c r="AG83" i="25"/>
  <c r="AF83" i="25"/>
  <c r="AE83" i="25"/>
  <c r="AD83" i="25"/>
  <c r="AC83" i="25"/>
  <c r="AB83" i="25"/>
  <c r="AA83" i="25"/>
  <c r="Z83" i="25"/>
  <c r="Y83" i="25"/>
  <c r="X83" i="25"/>
  <c r="W83" i="25"/>
  <c r="V83" i="25"/>
  <c r="U83" i="25"/>
  <c r="T83" i="25"/>
  <c r="S83" i="25"/>
  <c r="R83" i="25"/>
  <c r="Q83" i="25"/>
  <c r="P83" i="25"/>
  <c r="O83" i="25"/>
  <c r="N83" i="25"/>
  <c r="M83" i="25"/>
  <c r="L83" i="25"/>
  <c r="K83" i="25"/>
  <c r="J83" i="25"/>
  <c r="I83" i="25"/>
  <c r="H83" i="25"/>
  <c r="G83" i="25"/>
  <c r="F83" i="25"/>
  <c r="E83" i="25"/>
  <c r="D83" i="25"/>
  <c r="AJ82" i="25"/>
  <c r="AI82" i="25"/>
  <c r="AH82" i="25"/>
  <c r="AG82" i="25"/>
  <c r="AF82" i="25"/>
  <c r="AE82" i="25"/>
  <c r="AD82" i="25"/>
  <c r="AC82" i="25"/>
  <c r="AB82" i="25"/>
  <c r="AA82" i="25"/>
  <c r="Z82" i="25"/>
  <c r="Y82" i="25"/>
  <c r="X82" i="25"/>
  <c r="W82" i="25"/>
  <c r="V82" i="25"/>
  <c r="U82" i="25"/>
  <c r="T82" i="25"/>
  <c r="S82" i="25"/>
  <c r="R82" i="25"/>
  <c r="Q82" i="25"/>
  <c r="P82" i="25"/>
  <c r="O82" i="25"/>
  <c r="AN82" i="25" s="1"/>
  <c r="N82" i="25"/>
  <c r="M82" i="25"/>
  <c r="L82" i="25"/>
  <c r="K82" i="25"/>
  <c r="J82" i="25"/>
  <c r="I82" i="25"/>
  <c r="H82" i="25"/>
  <c r="G82" i="25"/>
  <c r="F82" i="25"/>
  <c r="E82" i="25"/>
  <c r="D82" i="25"/>
  <c r="AJ81" i="25"/>
  <c r="AI81" i="25"/>
  <c r="AH81" i="25"/>
  <c r="AG81" i="25"/>
  <c r="AF81" i="25"/>
  <c r="AE81" i="25"/>
  <c r="AD81" i="25"/>
  <c r="AC81" i="25"/>
  <c r="AB81" i="25"/>
  <c r="AA81" i="25"/>
  <c r="Z81" i="25"/>
  <c r="Y81" i="25"/>
  <c r="X81" i="25"/>
  <c r="W81" i="25"/>
  <c r="V81" i="25"/>
  <c r="U81" i="25"/>
  <c r="T81" i="25"/>
  <c r="S81" i="25"/>
  <c r="R81" i="25"/>
  <c r="Q81" i="25"/>
  <c r="P81" i="25"/>
  <c r="O81" i="25"/>
  <c r="N81" i="25"/>
  <c r="M81" i="25"/>
  <c r="L81" i="25"/>
  <c r="K81" i="25"/>
  <c r="J81" i="25"/>
  <c r="I81" i="25"/>
  <c r="H81" i="25"/>
  <c r="G81" i="25"/>
  <c r="F81" i="25"/>
  <c r="E81" i="25"/>
  <c r="D81" i="25"/>
  <c r="AJ80" i="25"/>
  <c r="AI80" i="25"/>
  <c r="AH80" i="25"/>
  <c r="AG80" i="25"/>
  <c r="AF80" i="25"/>
  <c r="AE80" i="25"/>
  <c r="AD80" i="25"/>
  <c r="AC80" i="25"/>
  <c r="AB80" i="25"/>
  <c r="AA80" i="25"/>
  <c r="Z80" i="25"/>
  <c r="AM80" i="25" s="1"/>
  <c r="Y80" i="25"/>
  <c r="X80" i="25"/>
  <c r="W80" i="25"/>
  <c r="V80" i="25"/>
  <c r="U80" i="25"/>
  <c r="T80" i="25"/>
  <c r="S80" i="25"/>
  <c r="R80" i="25"/>
  <c r="Q80" i="25"/>
  <c r="P80" i="25"/>
  <c r="O80" i="25"/>
  <c r="N80" i="25"/>
  <c r="M80" i="25"/>
  <c r="L80" i="25"/>
  <c r="K80" i="25"/>
  <c r="J80" i="25"/>
  <c r="I80" i="25"/>
  <c r="H80" i="25"/>
  <c r="G80" i="25"/>
  <c r="F80" i="25"/>
  <c r="E80" i="25"/>
  <c r="D80" i="25"/>
  <c r="AJ79" i="25"/>
  <c r="AI79" i="25"/>
  <c r="AH79" i="25"/>
  <c r="AG79" i="25"/>
  <c r="AF79" i="25"/>
  <c r="AE79" i="25"/>
  <c r="AD79" i="25"/>
  <c r="AC79" i="25"/>
  <c r="AB79" i="25"/>
  <c r="AA79" i="25"/>
  <c r="Z79" i="25"/>
  <c r="Y79" i="25"/>
  <c r="X79" i="25"/>
  <c r="W79" i="25"/>
  <c r="V79" i="25"/>
  <c r="U79" i="25"/>
  <c r="T79" i="25"/>
  <c r="S79" i="25"/>
  <c r="R79" i="25"/>
  <c r="Q79" i="25"/>
  <c r="P79" i="25"/>
  <c r="O79" i="25"/>
  <c r="N79" i="25"/>
  <c r="M79" i="25"/>
  <c r="L79" i="25"/>
  <c r="K79" i="25"/>
  <c r="J79" i="25"/>
  <c r="I79" i="25"/>
  <c r="H79" i="25"/>
  <c r="G79" i="25"/>
  <c r="F79" i="25"/>
  <c r="E79" i="25"/>
  <c r="D79" i="25"/>
  <c r="AJ78" i="25"/>
  <c r="AI78" i="25"/>
  <c r="AH78" i="25"/>
  <c r="AG78" i="25"/>
  <c r="AF78" i="25"/>
  <c r="AE78" i="25"/>
  <c r="AD78" i="25"/>
  <c r="AC78" i="25"/>
  <c r="AB78" i="25"/>
  <c r="AA78" i="25"/>
  <c r="Z78" i="25"/>
  <c r="Y78" i="25"/>
  <c r="X78" i="25"/>
  <c r="W78" i="25"/>
  <c r="V78" i="25"/>
  <c r="U78" i="25"/>
  <c r="T78" i="25"/>
  <c r="S78" i="25"/>
  <c r="R78" i="25"/>
  <c r="Q78" i="25"/>
  <c r="P78" i="25"/>
  <c r="O78" i="25"/>
  <c r="N78" i="25"/>
  <c r="M78" i="25"/>
  <c r="L78" i="25"/>
  <c r="K78" i="25"/>
  <c r="J78" i="25"/>
  <c r="I78" i="25"/>
  <c r="H78" i="25"/>
  <c r="G78" i="25"/>
  <c r="F78" i="25"/>
  <c r="E78" i="25"/>
  <c r="D78" i="25"/>
  <c r="AJ77" i="25"/>
  <c r="AI77" i="25"/>
  <c r="AH77" i="25"/>
  <c r="AG77" i="25"/>
  <c r="AF77" i="25"/>
  <c r="AE77" i="25"/>
  <c r="AD77" i="25"/>
  <c r="AC77" i="25"/>
  <c r="AB77" i="25"/>
  <c r="AA77" i="25"/>
  <c r="Z77" i="25"/>
  <c r="Y77" i="25"/>
  <c r="X77" i="25"/>
  <c r="W77" i="25"/>
  <c r="V77" i="25"/>
  <c r="U77" i="25"/>
  <c r="T77" i="25"/>
  <c r="S77" i="25"/>
  <c r="R77" i="25"/>
  <c r="Q77" i="25"/>
  <c r="P77" i="25"/>
  <c r="O77" i="25"/>
  <c r="N77" i="25"/>
  <c r="M77" i="25"/>
  <c r="L77" i="25"/>
  <c r="K77" i="25"/>
  <c r="J77" i="25"/>
  <c r="I77" i="25"/>
  <c r="H77" i="25"/>
  <c r="G77" i="25"/>
  <c r="F77" i="25"/>
  <c r="E77" i="25"/>
  <c r="D77" i="25"/>
  <c r="AJ76" i="25"/>
  <c r="AI76" i="25"/>
  <c r="AH76" i="25"/>
  <c r="AG76" i="25"/>
  <c r="AF76" i="25"/>
  <c r="AE76" i="25"/>
  <c r="AD76" i="25"/>
  <c r="AC76" i="25"/>
  <c r="AB76" i="25"/>
  <c r="AA76" i="25"/>
  <c r="Z76" i="25"/>
  <c r="Y76" i="25"/>
  <c r="X76" i="25"/>
  <c r="W76" i="25"/>
  <c r="V76" i="25"/>
  <c r="U76" i="25"/>
  <c r="T76" i="25"/>
  <c r="AM76" i="25" s="1"/>
  <c r="S76" i="25"/>
  <c r="R76" i="25"/>
  <c r="Q76" i="25"/>
  <c r="P76" i="25"/>
  <c r="O76" i="25"/>
  <c r="N76" i="25"/>
  <c r="M76" i="25"/>
  <c r="L76" i="25"/>
  <c r="K76" i="25"/>
  <c r="J76" i="25"/>
  <c r="I76" i="25"/>
  <c r="H76" i="25"/>
  <c r="G76" i="25"/>
  <c r="F76" i="25"/>
  <c r="E76" i="25"/>
  <c r="D76" i="25"/>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C74" i="25"/>
  <c r="AJ73" i="25"/>
  <c r="AI73" i="25"/>
  <c r="AH73" i="25"/>
  <c r="AG73" i="25"/>
  <c r="AF73" i="25"/>
  <c r="AE73" i="25"/>
  <c r="AD73" i="25"/>
  <c r="AC73" i="25"/>
  <c r="AB73" i="25"/>
  <c r="AA73" i="25"/>
  <c r="Z73" i="25"/>
  <c r="Y73" i="25"/>
  <c r="X73" i="25"/>
  <c r="W73" i="25"/>
  <c r="V73" i="25"/>
  <c r="U73" i="25"/>
  <c r="T73" i="25"/>
  <c r="S73" i="25"/>
  <c r="R73" i="25"/>
  <c r="Q73" i="25"/>
  <c r="P73" i="25"/>
  <c r="O73" i="25"/>
  <c r="N73" i="25"/>
  <c r="M73" i="25"/>
  <c r="AN73" i="25" s="1"/>
  <c r="L73" i="25"/>
  <c r="K73" i="25"/>
  <c r="J73" i="25"/>
  <c r="I73" i="25"/>
  <c r="H73" i="25"/>
  <c r="G73" i="25"/>
  <c r="F73" i="25"/>
  <c r="E73" i="25"/>
  <c r="D73" i="25"/>
  <c r="AJ72" i="25"/>
  <c r="AI72" i="25"/>
  <c r="AH72" i="25"/>
  <c r="AG72" i="25"/>
  <c r="AF72" i="25"/>
  <c r="AE72" i="25"/>
  <c r="AD72" i="25"/>
  <c r="AC72" i="25"/>
  <c r="AB72" i="25"/>
  <c r="AA72" i="25"/>
  <c r="Z72" i="25"/>
  <c r="Y72" i="25"/>
  <c r="X72" i="25"/>
  <c r="W72" i="25"/>
  <c r="V72" i="25"/>
  <c r="AM72" i="25" s="1"/>
  <c r="U72" i="25"/>
  <c r="T72" i="25"/>
  <c r="S72" i="25"/>
  <c r="R72" i="25"/>
  <c r="Q72" i="25"/>
  <c r="P72" i="25"/>
  <c r="O72" i="25"/>
  <c r="N72" i="25"/>
  <c r="M72" i="25"/>
  <c r="L72" i="25"/>
  <c r="K72" i="25"/>
  <c r="J72" i="25"/>
  <c r="I72" i="25"/>
  <c r="H72" i="25"/>
  <c r="G72" i="25"/>
  <c r="F72" i="25"/>
  <c r="E72" i="25"/>
  <c r="D72" i="25"/>
  <c r="AJ71" i="25"/>
  <c r="AI71" i="25"/>
  <c r="AH71" i="25"/>
  <c r="AG71" i="25"/>
  <c r="AF71" i="25"/>
  <c r="AE71" i="25"/>
  <c r="AD71" i="25"/>
  <c r="AC71" i="25"/>
  <c r="AB71" i="25"/>
  <c r="AA71" i="25"/>
  <c r="Z71" i="25"/>
  <c r="Y71" i="25"/>
  <c r="X71" i="25"/>
  <c r="W71" i="25"/>
  <c r="V71" i="25"/>
  <c r="U71" i="25"/>
  <c r="T71" i="25"/>
  <c r="S71" i="25"/>
  <c r="R71" i="25"/>
  <c r="Q71" i="25"/>
  <c r="P71" i="25"/>
  <c r="O71" i="25"/>
  <c r="N71" i="25"/>
  <c r="M71" i="25"/>
  <c r="L71" i="25"/>
  <c r="K71" i="25"/>
  <c r="J71" i="25"/>
  <c r="I71" i="25"/>
  <c r="H71" i="25"/>
  <c r="G71" i="25"/>
  <c r="F71" i="25"/>
  <c r="E71" i="25"/>
  <c r="D71" i="25"/>
  <c r="AT70" i="25"/>
  <c r="AT69" i="25"/>
  <c r="C69" i="25"/>
  <c r="AT68" i="25"/>
  <c r="C68" i="25"/>
  <c r="C198" i="25" s="1"/>
  <c r="AT67" i="25"/>
  <c r="C67" i="25"/>
  <c r="C197" i="25" s="1"/>
  <c r="AT66" i="25"/>
  <c r="C66" i="25"/>
  <c r="C131" i="25" s="1"/>
  <c r="AT65" i="25"/>
  <c r="C65" i="25"/>
  <c r="C195" i="25" s="1"/>
  <c r="AT64" i="25"/>
  <c r="C64" i="25"/>
  <c r="AT63" i="25"/>
  <c r="C63" i="25"/>
  <c r="AT62" i="25"/>
  <c r="C62" i="25"/>
  <c r="C127" i="25" s="1"/>
  <c r="AT61" i="25"/>
  <c r="C61" i="25"/>
  <c r="C191" i="25" s="1"/>
  <c r="AT60" i="25"/>
  <c r="C60" i="25"/>
  <c r="AT59" i="25"/>
  <c r="C59" i="25"/>
  <c r="C189" i="25" s="1"/>
  <c r="AT58" i="25"/>
  <c r="C58" i="25"/>
  <c r="C123" i="25" s="1"/>
  <c r="AT57" i="25"/>
  <c r="C57" i="25"/>
  <c r="AT56" i="25"/>
  <c r="C56" i="25"/>
  <c r="C186" i="25" s="1"/>
  <c r="AT55" i="25"/>
  <c r="C55" i="25"/>
  <c r="C185" i="25" s="1"/>
  <c r="AT54" i="25"/>
  <c r="C54" i="25"/>
  <c r="C119" i="25" s="1"/>
  <c r="AT53" i="25"/>
  <c r="C53" i="25"/>
  <c r="C183" i="25" s="1"/>
  <c r="AT52" i="25"/>
  <c r="AS52" i="25"/>
  <c r="C52" i="25"/>
  <c r="AT51" i="25"/>
  <c r="C51" i="25"/>
  <c r="AT50" i="25"/>
  <c r="C50" i="25"/>
  <c r="C115" i="25" s="1"/>
  <c r="AT49" i="25"/>
  <c r="C49" i="25"/>
  <c r="C179" i="25" s="1"/>
  <c r="AT48" i="25"/>
  <c r="C48" i="25"/>
  <c r="AT47" i="25"/>
  <c r="C47" i="25"/>
  <c r="C177" i="25" s="1"/>
  <c r="AT46" i="25"/>
  <c r="C46" i="25"/>
  <c r="C111" i="25" s="1"/>
  <c r="AT45" i="25"/>
  <c r="AS45" i="25"/>
  <c r="C45" i="25"/>
  <c r="AT44" i="25"/>
  <c r="C44" i="25"/>
  <c r="C174" i="25" s="1"/>
  <c r="AT43" i="25"/>
  <c r="C43" i="25"/>
  <c r="C173" i="25" s="1"/>
  <c r="AT42" i="25"/>
  <c r="C42" i="25"/>
  <c r="C107" i="25" s="1"/>
  <c r="AT41" i="25"/>
  <c r="AR41" i="25"/>
  <c r="C41" i="25"/>
  <c r="C171" i="25" s="1"/>
  <c r="AT40" i="25"/>
  <c r="C40" i="25"/>
  <c r="AT39" i="25"/>
  <c r="C39" i="25"/>
  <c r="AT38" i="25"/>
  <c r="AS38" i="25"/>
  <c r="C38" i="25"/>
  <c r="C103" i="25" s="1"/>
  <c r="AT37" i="25"/>
  <c r="AS37" i="25"/>
  <c r="C37" i="25"/>
  <c r="C167" i="25" s="1"/>
  <c r="AT36" i="25"/>
  <c r="C36" i="25"/>
  <c r="AT35" i="25"/>
  <c r="C35" i="25"/>
  <c r="C165" i="25" s="1"/>
  <c r="AT34" i="25"/>
  <c r="C34" i="25"/>
  <c r="C99" i="25" s="1"/>
  <c r="AT33" i="25"/>
  <c r="C33" i="25"/>
  <c r="AT32" i="25"/>
  <c r="C32" i="25"/>
  <c r="C162" i="25" s="1"/>
  <c r="AT31" i="25"/>
  <c r="C31" i="25"/>
  <c r="C161" i="25" s="1"/>
  <c r="AT30" i="25"/>
  <c r="C30" i="25"/>
  <c r="C95" i="25" s="1"/>
  <c r="AT29" i="25"/>
  <c r="C29" i="25"/>
  <c r="C159" i="25" s="1"/>
  <c r="AT28" i="25"/>
  <c r="C28" i="25"/>
  <c r="AT27" i="25"/>
  <c r="C27" i="25"/>
  <c r="AT26" i="25"/>
  <c r="C26" i="25"/>
  <c r="C91" i="25" s="1"/>
  <c r="AT25" i="25"/>
  <c r="C25" i="25"/>
  <c r="C155" i="25" s="1"/>
  <c r="AT24" i="25"/>
  <c r="C24" i="25"/>
  <c r="AT23" i="25"/>
  <c r="AS23" i="25"/>
  <c r="C23" i="25"/>
  <c r="C153" i="25" s="1"/>
  <c r="AT22" i="25"/>
  <c r="C22" i="25"/>
  <c r="C87" i="25" s="1"/>
  <c r="C21" i="25"/>
  <c r="C20" i="25"/>
  <c r="C150" i="25" s="1"/>
  <c r="C19" i="25"/>
  <c r="C149" i="25" s="1"/>
  <c r="C18" i="25"/>
  <c r="C83" i="25" s="1"/>
  <c r="C17" i="25"/>
  <c r="C16" i="25"/>
  <c r="C146" i="25" s="1"/>
  <c r="C15" i="25"/>
  <c r="C145" i="25" s="1"/>
  <c r="C14" i="25"/>
  <c r="C79" i="25" s="1"/>
  <c r="AW13" i="25"/>
  <c r="C13" i="25"/>
  <c r="C143" i="25" s="1"/>
  <c r="C12" i="25"/>
  <c r="C142" i="25" s="1"/>
  <c r="C11" i="25"/>
  <c r="C141" i="25" s="1"/>
  <c r="C10" i="25"/>
  <c r="C75" i="25" s="1"/>
  <c r="C9" i="25"/>
  <c r="C139" i="25" s="1"/>
  <c r="C8" i="25"/>
  <c r="C138" i="25" s="1"/>
  <c r="AW7" i="25"/>
  <c r="C7" i="25"/>
  <c r="C137" i="25" s="1"/>
  <c r="AW6" i="25"/>
  <c r="B6" i="25" s="1"/>
  <c r="C6" i="25"/>
  <c r="C71" i="25" s="1"/>
  <c r="AS22" i="26" l="1"/>
  <c r="AS21" i="26"/>
  <c r="AR20" i="26"/>
  <c r="AL141" i="25"/>
  <c r="AR34" i="25"/>
  <c r="AR35" i="25"/>
  <c r="AS62" i="25"/>
  <c r="AS61" i="25"/>
  <c r="AS29" i="25"/>
  <c r="AS30" i="25"/>
  <c r="AS51" i="25"/>
  <c r="AS50" i="25"/>
  <c r="AS54" i="25"/>
  <c r="AS55" i="25"/>
  <c r="AS40" i="25"/>
  <c r="AS41" i="25"/>
  <c r="AS70" i="25"/>
  <c r="AS69" i="25"/>
  <c r="AS25" i="25"/>
  <c r="AS26" i="25"/>
  <c r="AS27" i="25"/>
  <c r="AS32" i="25"/>
  <c r="AS47" i="25"/>
  <c r="AS48" i="25"/>
  <c r="AS58" i="25"/>
  <c r="AS65" i="25"/>
  <c r="AS66" i="25"/>
  <c r="AS34" i="25"/>
  <c r="AS33" i="25"/>
  <c r="AS44" i="25"/>
  <c r="AS43" i="25"/>
  <c r="AS35" i="25"/>
  <c r="AO74" i="25"/>
  <c r="AM79" i="25"/>
  <c r="AL79" i="25"/>
  <c r="C80" i="25"/>
  <c r="AO94" i="25"/>
  <c r="AM94" i="25"/>
  <c r="AM99" i="25"/>
  <c r="AL99" i="25"/>
  <c r="AN104" i="25"/>
  <c r="AO105" i="25"/>
  <c r="AN105" i="25"/>
  <c r="AM105" i="25"/>
  <c r="AL105" i="25"/>
  <c r="AM111" i="25"/>
  <c r="AL111" i="25"/>
  <c r="AN116" i="25"/>
  <c r="AO118" i="25"/>
  <c r="AM118" i="25"/>
  <c r="AN122" i="25"/>
  <c r="AO124" i="25"/>
  <c r="AL124" i="25"/>
  <c r="AO130" i="25"/>
  <c r="AM130" i="25"/>
  <c r="AN134" i="25"/>
  <c r="AO145" i="25"/>
  <c r="AN145" i="25"/>
  <c r="AM145" i="25"/>
  <c r="AO152" i="25"/>
  <c r="AM152" i="25"/>
  <c r="AL152" i="25"/>
  <c r="AO159" i="25"/>
  <c r="AN159" i="25"/>
  <c r="AM159" i="25"/>
  <c r="AN166" i="25"/>
  <c r="AM172" i="25"/>
  <c r="AO177" i="25"/>
  <c r="AN177" i="25"/>
  <c r="AO184" i="25"/>
  <c r="AL184" i="25"/>
  <c r="AL191" i="25"/>
  <c r="AL195" i="25"/>
  <c r="AL199" i="25"/>
  <c r="AO75" i="25"/>
  <c r="AN78" i="25"/>
  <c r="AO80" i="25"/>
  <c r="AN84" i="25"/>
  <c r="C85" i="25"/>
  <c r="AN88" i="25"/>
  <c r="AN89" i="25"/>
  <c r="AR24" i="25"/>
  <c r="AO95" i="25"/>
  <c r="AN98" i="25"/>
  <c r="AO100" i="25"/>
  <c r="AL100" i="25"/>
  <c r="AO106" i="25"/>
  <c r="AM106" i="25"/>
  <c r="AN110" i="25"/>
  <c r="AO112" i="25"/>
  <c r="AL112" i="25"/>
  <c r="AR47" i="25"/>
  <c r="AL118" i="25"/>
  <c r="AO119" i="25"/>
  <c r="AN119" i="25"/>
  <c r="AM120" i="25"/>
  <c r="AO125" i="25"/>
  <c r="AN125" i="25"/>
  <c r="AM125" i="25"/>
  <c r="AL125" i="25"/>
  <c r="AR60" i="25"/>
  <c r="AL130" i="25"/>
  <c r="AO131" i="25"/>
  <c r="AN131" i="25"/>
  <c r="AL131" i="25"/>
  <c r="AM132" i="25"/>
  <c r="AN146" i="25"/>
  <c r="AO156" i="25"/>
  <c r="AN156" i="25"/>
  <c r="AL156" i="25"/>
  <c r="AM163" i="25"/>
  <c r="AO170" i="25"/>
  <c r="AN170" i="25"/>
  <c r="AM170" i="25"/>
  <c r="AL170" i="25"/>
  <c r="AM176" i="25"/>
  <c r="AO181" i="25"/>
  <c r="AO188" i="25"/>
  <c r="AL188" i="25"/>
  <c r="AO192" i="25"/>
  <c r="AL192" i="25"/>
  <c r="AO196" i="25"/>
  <c r="AN196" i="25"/>
  <c r="AL196" i="25"/>
  <c r="AQ137" i="26"/>
  <c r="AS7" i="26" s="1"/>
  <c r="AQ71" i="26"/>
  <c r="AR6" i="26" s="1"/>
  <c r="C81" i="25"/>
  <c r="AO85" i="25"/>
  <c r="AN85" i="25"/>
  <c r="AM85" i="25"/>
  <c r="AM90" i="25"/>
  <c r="AM95" i="25"/>
  <c r="AL95" i="25"/>
  <c r="AM96" i="25"/>
  <c r="AO101" i="25"/>
  <c r="AN101" i="25"/>
  <c r="AM101" i="25"/>
  <c r="AL101" i="25"/>
  <c r="AR36" i="25"/>
  <c r="AL106" i="25"/>
  <c r="AO107" i="25"/>
  <c r="AN107" i="25"/>
  <c r="AM108" i="25"/>
  <c r="AO113" i="25"/>
  <c r="AN113" i="25"/>
  <c r="AL113" i="25"/>
  <c r="AM119" i="25"/>
  <c r="AL119" i="25"/>
  <c r="AN124" i="25"/>
  <c r="AM126" i="25"/>
  <c r="AM131" i="25"/>
  <c r="AM138" i="25"/>
  <c r="AO140" i="25"/>
  <c r="AM147" i="25"/>
  <c r="AO153" i="25"/>
  <c r="AN153" i="25"/>
  <c r="AO160" i="25"/>
  <c r="AL160" i="25"/>
  <c r="AO167" i="25"/>
  <c r="AN167" i="25"/>
  <c r="AM167" i="25"/>
  <c r="AN174" i="25"/>
  <c r="AM180" i="25"/>
  <c r="AO185" i="25"/>
  <c r="AN185" i="25"/>
  <c r="AN71" i="25"/>
  <c r="AN80" i="25"/>
  <c r="AN81" i="25"/>
  <c r="AM81" i="25"/>
  <c r="AO86" i="25"/>
  <c r="AM86" i="25"/>
  <c r="AN94" i="25"/>
  <c r="C96" i="25"/>
  <c r="AN100" i="25"/>
  <c r="AM102" i="25"/>
  <c r="AR38" i="25"/>
  <c r="AM107" i="25"/>
  <c r="AL107" i="25"/>
  <c r="AN112" i="25"/>
  <c r="AM114" i="25"/>
  <c r="AN118" i="25"/>
  <c r="AO120" i="25"/>
  <c r="AL120" i="25"/>
  <c r="AR55" i="25"/>
  <c r="AO127" i="25"/>
  <c r="AN127" i="25"/>
  <c r="AL127" i="25"/>
  <c r="AN130" i="25"/>
  <c r="AO132" i="25"/>
  <c r="AO141" i="25"/>
  <c r="AN141" i="25"/>
  <c r="AM141" i="25"/>
  <c r="AM146" i="25"/>
  <c r="AO148" i="25"/>
  <c r="AM148" i="25"/>
  <c r="AO157" i="25"/>
  <c r="AO164" i="25"/>
  <c r="AN164" i="25"/>
  <c r="AL164" i="25"/>
  <c r="AM171" i="25"/>
  <c r="AO178" i="25"/>
  <c r="AN178" i="25"/>
  <c r="AM178" i="25"/>
  <c r="AL178" i="25"/>
  <c r="AM184" i="25"/>
  <c r="AO189" i="25"/>
  <c r="AS59" i="25"/>
  <c r="AO193" i="25"/>
  <c r="AO197" i="25"/>
  <c r="AQ74" i="26"/>
  <c r="AR9" i="26" s="1"/>
  <c r="AQ138" i="26"/>
  <c r="AS8" i="26" s="1"/>
  <c r="C72" i="25"/>
  <c r="AN76" i="25"/>
  <c r="AM82" i="25"/>
  <c r="AO87" i="25"/>
  <c r="AN87" i="25"/>
  <c r="AM91" i="25"/>
  <c r="AL91" i="25"/>
  <c r="AO96" i="25"/>
  <c r="AL96" i="25"/>
  <c r="AR31" i="25"/>
  <c r="AO103" i="25"/>
  <c r="AN103" i="25"/>
  <c r="AN106" i="25"/>
  <c r="AO108" i="25"/>
  <c r="AL108" i="25"/>
  <c r="AR43" i="25"/>
  <c r="AL114" i="25"/>
  <c r="AO115" i="25"/>
  <c r="AN115" i="25"/>
  <c r="AM116" i="25"/>
  <c r="AN121" i="25"/>
  <c r="AM121" i="25"/>
  <c r="AM127" i="25"/>
  <c r="AO133" i="25"/>
  <c r="AN133" i="25"/>
  <c r="AM133" i="25"/>
  <c r="AL133" i="25"/>
  <c r="AR68" i="25"/>
  <c r="AO142" i="25"/>
  <c r="AL145" i="25"/>
  <c r="AO149" i="25"/>
  <c r="AM149" i="25"/>
  <c r="AM156" i="25"/>
  <c r="AO161" i="25"/>
  <c r="AN161" i="25"/>
  <c r="AO168" i="25"/>
  <c r="AL168" i="25"/>
  <c r="AO175" i="25"/>
  <c r="AN175" i="25"/>
  <c r="AM175" i="25"/>
  <c r="AN182" i="25"/>
  <c r="AM188" i="25"/>
  <c r="AM192" i="25"/>
  <c r="AM196" i="25"/>
  <c r="AQ139" i="26"/>
  <c r="AS9" i="26" s="1"/>
  <c r="C78" i="25"/>
  <c r="AO83" i="25"/>
  <c r="AN83" i="25"/>
  <c r="AM87" i="25"/>
  <c r="AL87" i="25"/>
  <c r="AN90" i="25"/>
  <c r="AO92" i="25"/>
  <c r="AL92" i="25"/>
  <c r="AN97" i="25"/>
  <c r="AM97" i="25"/>
  <c r="AM103" i="25"/>
  <c r="AL103" i="25"/>
  <c r="AO109" i="25"/>
  <c r="AN109" i="25"/>
  <c r="AM109" i="25"/>
  <c r="AL109" i="25"/>
  <c r="AR44" i="25"/>
  <c r="AM115" i="25"/>
  <c r="AL115" i="25"/>
  <c r="AN120" i="25"/>
  <c r="AM122" i="25"/>
  <c r="AN126" i="25"/>
  <c r="AO128" i="25"/>
  <c r="AL128" i="25"/>
  <c r="AR63" i="25"/>
  <c r="AN132" i="25"/>
  <c r="AL132" i="25"/>
  <c r="AO134" i="25"/>
  <c r="AM134" i="25"/>
  <c r="AM143" i="25"/>
  <c r="AO154" i="25"/>
  <c r="AN154" i="25"/>
  <c r="AM154" i="25"/>
  <c r="AL154" i="25"/>
  <c r="AM160" i="25"/>
  <c r="AO165" i="25"/>
  <c r="AO172" i="25"/>
  <c r="AN172" i="25"/>
  <c r="AL172" i="25"/>
  <c r="AM179" i="25"/>
  <c r="AO186" i="25"/>
  <c r="AN186" i="25"/>
  <c r="AM186" i="25"/>
  <c r="AL186" i="25"/>
  <c r="AO190" i="25"/>
  <c r="AN190" i="25"/>
  <c r="AM190" i="25"/>
  <c r="AL190" i="25"/>
  <c r="AN194" i="25"/>
  <c r="AM194" i="25"/>
  <c r="AM195" i="25"/>
  <c r="AN198" i="25"/>
  <c r="AQ136" i="26"/>
  <c r="AS6" i="26" s="1"/>
  <c r="AM83" i="25"/>
  <c r="C84" i="25"/>
  <c r="AN86" i="25"/>
  <c r="C88" i="25"/>
  <c r="AN96" i="25"/>
  <c r="AM98" i="25"/>
  <c r="AN102" i="25"/>
  <c r="AO104" i="25"/>
  <c r="AL104" i="25"/>
  <c r="AR39" i="25"/>
  <c r="AN108" i="25"/>
  <c r="AO110" i="25"/>
  <c r="AM110" i="25"/>
  <c r="AN114" i="25"/>
  <c r="AO116" i="25"/>
  <c r="AL116" i="25"/>
  <c r="AR51" i="25"/>
  <c r="AL122" i="25"/>
  <c r="AO123" i="25"/>
  <c r="AN123" i="25"/>
  <c r="AM124" i="25"/>
  <c r="AO136" i="25"/>
  <c r="AN142" i="25"/>
  <c r="AM142" i="25"/>
  <c r="AM144" i="25"/>
  <c r="AL144" i="25"/>
  <c r="AO150" i="25"/>
  <c r="AN150" i="25"/>
  <c r="AM150" i="25"/>
  <c r="AN158" i="25"/>
  <c r="AM164" i="25"/>
  <c r="AO169" i="25"/>
  <c r="AN169" i="25"/>
  <c r="AO176" i="25"/>
  <c r="AL176" i="25"/>
  <c r="AO183" i="25"/>
  <c r="AN183" i="25"/>
  <c r="AM183" i="25"/>
  <c r="AR10" i="26"/>
  <c r="AR11" i="26"/>
  <c r="AM137" i="25"/>
  <c r="AL137" i="25"/>
  <c r="AN72" i="25"/>
  <c r="AM136" i="25"/>
  <c r="AN138" i="25"/>
  <c r="AM140" i="25"/>
  <c r="AN137" i="25"/>
  <c r="AO71" i="25"/>
  <c r="AN75" i="25"/>
  <c r="AM139" i="25"/>
  <c r="AN136" i="25"/>
  <c r="AO137" i="25"/>
  <c r="AN74" i="25"/>
  <c r="AL83" i="25"/>
  <c r="AQ83" i="25" s="1"/>
  <c r="AL148" i="25"/>
  <c r="AL82" i="25"/>
  <c r="AL142" i="25"/>
  <c r="AQ142" i="25" s="1"/>
  <c r="AL86" i="25"/>
  <c r="AL80" i="25"/>
  <c r="AQ80" i="25" s="1"/>
  <c r="AL150" i="25"/>
  <c r="AL85" i="25"/>
  <c r="AQ85" i="25" s="1"/>
  <c r="AL136" i="25"/>
  <c r="AL84" i="25"/>
  <c r="AQ84" i="25" s="1"/>
  <c r="AR19" i="25" s="1"/>
  <c r="AL140" i="25"/>
  <c r="C175" i="25"/>
  <c r="C110" i="25"/>
  <c r="C158" i="25"/>
  <c r="C93" i="25"/>
  <c r="AR48" i="25"/>
  <c r="C199" i="25"/>
  <c r="C134" i="25"/>
  <c r="AO76" i="25"/>
  <c r="AL76" i="25"/>
  <c r="AO77" i="25"/>
  <c r="AL77" i="25"/>
  <c r="AL90" i="25"/>
  <c r="AR28" i="25"/>
  <c r="AR33" i="25"/>
  <c r="AO114" i="25"/>
  <c r="AR57" i="25"/>
  <c r="AO139" i="25"/>
  <c r="AL139" i="25"/>
  <c r="AN147" i="25"/>
  <c r="AM157" i="25"/>
  <c r="AL163" i="25"/>
  <c r="AM165" i="25"/>
  <c r="AL171" i="25"/>
  <c r="AM173" i="25"/>
  <c r="AL179" i="25"/>
  <c r="AM181" i="25"/>
  <c r="AL187" i="25"/>
  <c r="AM189" i="25"/>
  <c r="AN191" i="25"/>
  <c r="C182" i="25"/>
  <c r="C117" i="25"/>
  <c r="AL75" i="25"/>
  <c r="AM78" i="25"/>
  <c r="AO89" i="25"/>
  <c r="AL89" i="25"/>
  <c r="AR27" i="25"/>
  <c r="AL94" i="25"/>
  <c r="AR37" i="25"/>
  <c r="AR61" i="25"/>
  <c r="AO143" i="25"/>
  <c r="AL143" i="25"/>
  <c r="AN151" i="25"/>
  <c r="AN197" i="25"/>
  <c r="AS67" i="25"/>
  <c r="AS68" i="25"/>
  <c r="AO199" i="25"/>
  <c r="C169" i="25"/>
  <c r="C104" i="25"/>
  <c r="C73" i="25"/>
  <c r="AR32" i="25"/>
  <c r="AR29" i="25"/>
  <c r="AR56" i="25"/>
  <c r="AO138" i="25"/>
  <c r="AL138" i="25"/>
  <c r="AO72" i="25"/>
  <c r="AL72" i="25"/>
  <c r="AO73" i="25"/>
  <c r="AL73" i="25"/>
  <c r="AL74" i="25"/>
  <c r="AM77" i="25"/>
  <c r="AN79" i="25"/>
  <c r="AO82" i="25"/>
  <c r="AQ82" i="25" s="1"/>
  <c r="AQ86" i="25"/>
  <c r="AN91" i="25"/>
  <c r="AO93" i="25"/>
  <c r="AL93" i="25"/>
  <c r="AO98" i="25"/>
  <c r="AR46" i="25"/>
  <c r="AO122" i="25"/>
  <c r="AO147" i="25"/>
  <c r="AL147" i="25"/>
  <c r="AN157" i="25"/>
  <c r="AN165" i="25"/>
  <c r="AN173" i="25"/>
  <c r="AN181" i="25"/>
  <c r="AN189" i="25"/>
  <c r="AO191" i="25"/>
  <c r="AO198" i="25"/>
  <c r="AL198" i="25"/>
  <c r="AN180" i="25"/>
  <c r="AN188" i="25"/>
  <c r="AM193" i="25"/>
  <c r="C178" i="25"/>
  <c r="C113" i="25"/>
  <c r="B136" i="25"/>
  <c r="B71" i="25"/>
  <c r="AR23" i="25"/>
  <c r="C170" i="25"/>
  <c r="C105" i="25"/>
  <c r="AR59" i="25"/>
  <c r="C193" i="25"/>
  <c r="C128" i="25"/>
  <c r="AL71" i="25"/>
  <c r="AM75" i="25"/>
  <c r="AM89" i="25"/>
  <c r="AN95" i="25"/>
  <c r="AO102" i="25"/>
  <c r="AL102" i="25"/>
  <c r="AR45" i="25"/>
  <c r="AO126" i="25"/>
  <c r="AR70" i="25"/>
  <c r="AR69" i="25"/>
  <c r="AN140" i="25"/>
  <c r="AO151" i="25"/>
  <c r="AL151" i="25"/>
  <c r="AM153" i="25"/>
  <c r="AL159" i="25"/>
  <c r="AM161" i="25"/>
  <c r="AL167" i="25"/>
  <c r="AM169" i="25"/>
  <c r="AL175" i="25"/>
  <c r="AM177" i="25"/>
  <c r="AL183" i="25"/>
  <c r="AM185" i="25"/>
  <c r="C163" i="25"/>
  <c r="C98" i="25"/>
  <c r="C157" i="25"/>
  <c r="C92" i="25"/>
  <c r="AR53" i="25"/>
  <c r="AM74" i="25"/>
  <c r="AO81" i="25"/>
  <c r="AL81" i="25"/>
  <c r="AR25" i="25"/>
  <c r="AO97" i="25"/>
  <c r="AL97" i="25"/>
  <c r="AR40" i="25"/>
  <c r="AO111" i="25"/>
  <c r="AM113" i="25"/>
  <c r="AO121" i="25"/>
  <c r="AL121" i="25"/>
  <c r="AL126" i="25"/>
  <c r="AR64" i="25"/>
  <c r="AQ141" i="25"/>
  <c r="AN144" i="25"/>
  <c r="AQ144" i="25" s="1"/>
  <c r="AO146" i="25"/>
  <c r="AQ146" i="25" s="1"/>
  <c r="AL146" i="25"/>
  <c r="AN149" i="25"/>
  <c r="AQ149" i="25" s="1"/>
  <c r="AN155" i="25"/>
  <c r="AO158" i="25"/>
  <c r="AL158" i="25"/>
  <c r="AN163" i="25"/>
  <c r="AO166" i="25"/>
  <c r="AL166" i="25"/>
  <c r="AN171" i="25"/>
  <c r="AO174" i="25"/>
  <c r="AL174" i="25"/>
  <c r="AN179" i="25"/>
  <c r="AO182" i="25"/>
  <c r="AL182" i="25"/>
  <c r="AN187" i="25"/>
  <c r="C166" i="25"/>
  <c r="C101" i="25"/>
  <c r="C147" i="25"/>
  <c r="C82" i="25"/>
  <c r="C190" i="25"/>
  <c r="C125" i="25"/>
  <c r="C194" i="25"/>
  <c r="C129" i="25"/>
  <c r="AM73" i="25"/>
  <c r="AN77" i="25"/>
  <c r="AO79" i="25"/>
  <c r="AQ79" i="25" s="1"/>
  <c r="AO91" i="25"/>
  <c r="AM93" i="25"/>
  <c r="AR49" i="25"/>
  <c r="AN139" i="25"/>
  <c r="AM198" i="25"/>
  <c r="AQ145" i="25"/>
  <c r="AS15" i="25" s="1"/>
  <c r="AN148" i="25"/>
  <c r="AQ148" i="25" s="1"/>
  <c r="AS18" i="25" s="1"/>
  <c r="AQ150" i="25"/>
  <c r="AS20" i="25" s="1"/>
  <c r="AN193" i="25"/>
  <c r="AS63" i="25"/>
  <c r="AS64" i="25"/>
  <c r="C154" i="25"/>
  <c r="C89" i="25"/>
  <c r="C187" i="25"/>
  <c r="C122" i="25"/>
  <c r="AN143" i="25"/>
  <c r="AN192" i="25"/>
  <c r="AM197" i="25"/>
  <c r="AN199" i="25"/>
  <c r="C151" i="25"/>
  <c r="C86" i="25"/>
  <c r="AM71" i="25"/>
  <c r="AO78" i="25"/>
  <c r="C181" i="25"/>
  <c r="C116" i="25"/>
  <c r="C76" i="25"/>
  <c r="C77" i="25"/>
  <c r="AL78" i="25"/>
  <c r="AO90" i="25"/>
  <c r="AR67" i="25"/>
  <c r="AL134" i="25"/>
  <c r="AN152" i="25"/>
  <c r="AO155" i="25"/>
  <c r="AL155" i="25"/>
  <c r="AM158" i="25"/>
  <c r="AN160" i="25"/>
  <c r="AO163" i="25"/>
  <c r="AM166" i="25"/>
  <c r="AN168" i="25"/>
  <c r="AO171" i="25"/>
  <c r="AM174" i="25"/>
  <c r="AN176" i="25"/>
  <c r="AO179" i="25"/>
  <c r="AM182" i="25"/>
  <c r="AN184" i="25"/>
  <c r="AO187" i="25"/>
  <c r="AO194" i="25"/>
  <c r="AL194" i="25"/>
  <c r="C136" i="25"/>
  <c r="C140" i="25"/>
  <c r="C144" i="25"/>
  <c r="C148" i="25"/>
  <c r="C152" i="25"/>
  <c r="C156" i="25"/>
  <c r="C160" i="25"/>
  <c r="C164" i="25"/>
  <c r="C168" i="25"/>
  <c r="C172" i="25"/>
  <c r="C176" i="25"/>
  <c r="C180" i="25"/>
  <c r="C184" i="25"/>
  <c r="C188" i="25"/>
  <c r="C192" i="25"/>
  <c r="C196" i="25"/>
  <c r="C100" i="25"/>
  <c r="C108" i="25"/>
  <c r="C112" i="25"/>
  <c r="C120" i="25"/>
  <c r="C124" i="25"/>
  <c r="C132" i="25"/>
  <c r="C97" i="25"/>
  <c r="C109" i="25"/>
  <c r="C121" i="25"/>
  <c r="C133" i="25"/>
  <c r="C90" i="25"/>
  <c r="C94" i="25"/>
  <c r="C102" i="25"/>
  <c r="C106" i="25"/>
  <c r="C114" i="25"/>
  <c r="C118" i="25"/>
  <c r="C126" i="25"/>
  <c r="C130" i="25"/>
  <c r="AJ199" i="24"/>
  <c r="AQ199" i="24" s="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J198" i="24"/>
  <c r="AQ198" i="24" s="1"/>
  <c r="AI198" i="24"/>
  <c r="AH198" i="24"/>
  <c r="AG198" i="24"/>
  <c r="AF198" i="24"/>
  <c r="AE198" i="24"/>
  <c r="AD198" i="24"/>
  <c r="AC198" i="24"/>
  <c r="AB198" i="24"/>
  <c r="AA198" i="24"/>
  <c r="Z198" i="24"/>
  <c r="Y198" i="24"/>
  <c r="X198" i="24"/>
  <c r="W198" i="24"/>
  <c r="V198" i="24"/>
  <c r="U198" i="24"/>
  <c r="T198" i="24"/>
  <c r="S198" i="24"/>
  <c r="R198" i="24"/>
  <c r="Q198" i="24"/>
  <c r="P198" i="24"/>
  <c r="O198" i="24"/>
  <c r="N198" i="24"/>
  <c r="M198" i="24"/>
  <c r="L198" i="24"/>
  <c r="K198" i="24"/>
  <c r="J198" i="24"/>
  <c r="I198" i="24"/>
  <c r="H198" i="24"/>
  <c r="G198" i="24"/>
  <c r="F198" i="24"/>
  <c r="E198" i="24"/>
  <c r="D198" i="24"/>
  <c r="AJ197" i="24"/>
  <c r="AQ197" i="24" s="1"/>
  <c r="AS67" i="24" s="1"/>
  <c r="AI197" i="24"/>
  <c r="AH197" i="24"/>
  <c r="AG197" i="24"/>
  <c r="AF197" i="24"/>
  <c r="AE197" i="24"/>
  <c r="AD197" i="24"/>
  <c r="AC197" i="24"/>
  <c r="AB197" i="24"/>
  <c r="AA197" i="24"/>
  <c r="Z197" i="24"/>
  <c r="Y197" i="24"/>
  <c r="X197" i="24"/>
  <c r="W197" i="24"/>
  <c r="V197" i="24"/>
  <c r="U197" i="24"/>
  <c r="T197" i="24"/>
  <c r="S197" i="24"/>
  <c r="R197" i="24"/>
  <c r="Q197" i="24"/>
  <c r="P197" i="24"/>
  <c r="O197" i="24"/>
  <c r="N197" i="24"/>
  <c r="M197" i="24"/>
  <c r="L197" i="24"/>
  <c r="K197" i="24"/>
  <c r="J197" i="24"/>
  <c r="I197" i="24"/>
  <c r="H197" i="24"/>
  <c r="G197" i="24"/>
  <c r="F197" i="24"/>
  <c r="E197" i="24"/>
  <c r="D197" i="24"/>
  <c r="AJ196" i="24"/>
  <c r="AQ196" i="24" s="1"/>
  <c r="AI196" i="24"/>
  <c r="AH196" i="24"/>
  <c r="AG196" i="24"/>
  <c r="AF196" i="24"/>
  <c r="AE196" i="24"/>
  <c r="AD196" i="24"/>
  <c r="AC196" i="24"/>
  <c r="AB196" i="24"/>
  <c r="AA196" i="24"/>
  <c r="Z196" i="24"/>
  <c r="Y196" i="24"/>
  <c r="X196" i="24"/>
  <c r="W196" i="24"/>
  <c r="V196" i="24"/>
  <c r="U196" i="24"/>
  <c r="T196" i="24"/>
  <c r="S196" i="24"/>
  <c r="R196" i="24"/>
  <c r="Q196" i="24"/>
  <c r="P196" i="24"/>
  <c r="O196" i="24"/>
  <c r="N196" i="24"/>
  <c r="M196" i="24"/>
  <c r="L196" i="24"/>
  <c r="K196" i="24"/>
  <c r="J196" i="24"/>
  <c r="I196" i="24"/>
  <c r="H196" i="24"/>
  <c r="G196" i="24"/>
  <c r="F196" i="24"/>
  <c r="E196" i="24"/>
  <c r="D196" i="24"/>
  <c r="AJ195" i="24"/>
  <c r="AQ195" i="24" s="1"/>
  <c r="AI195" i="24"/>
  <c r="AH195" i="24"/>
  <c r="AG195" i="24"/>
  <c r="AF195" i="24"/>
  <c r="AE195" i="24"/>
  <c r="AD195" i="24"/>
  <c r="AC195" i="24"/>
  <c r="AB195" i="24"/>
  <c r="AA195" i="24"/>
  <c r="Z195" i="24"/>
  <c r="Y195" i="24"/>
  <c r="X195" i="24"/>
  <c r="W195" i="24"/>
  <c r="V195" i="24"/>
  <c r="U195" i="24"/>
  <c r="T195" i="24"/>
  <c r="S195" i="24"/>
  <c r="R195" i="24"/>
  <c r="Q195" i="24"/>
  <c r="P195" i="24"/>
  <c r="O195" i="24"/>
  <c r="N195" i="24"/>
  <c r="M195" i="24"/>
  <c r="L195" i="24"/>
  <c r="K195" i="24"/>
  <c r="J195" i="24"/>
  <c r="I195" i="24"/>
  <c r="H195" i="24"/>
  <c r="G195" i="24"/>
  <c r="F195" i="24"/>
  <c r="E195" i="24"/>
  <c r="D195" i="24"/>
  <c r="AJ194" i="24"/>
  <c r="AQ194" i="24" s="1"/>
  <c r="AI194" i="24"/>
  <c r="AH194" i="24"/>
  <c r="AG194" i="24"/>
  <c r="AF194" i="24"/>
  <c r="AE194" i="24"/>
  <c r="AD194" i="24"/>
  <c r="AC194" i="24"/>
  <c r="AB194" i="24"/>
  <c r="AL194" i="24" s="1"/>
  <c r="AA194" i="24"/>
  <c r="Z194" i="24"/>
  <c r="Y194" i="24"/>
  <c r="X194" i="24"/>
  <c r="W194" i="24"/>
  <c r="V194" i="24"/>
  <c r="U194" i="24"/>
  <c r="T194" i="24"/>
  <c r="AM194" i="24" s="1"/>
  <c r="S194" i="24"/>
  <c r="R194" i="24"/>
  <c r="Q194" i="24"/>
  <c r="P194" i="24"/>
  <c r="O194" i="24"/>
  <c r="N194" i="24"/>
  <c r="M194" i="24"/>
  <c r="L194" i="24"/>
  <c r="AN194" i="24" s="1"/>
  <c r="K194" i="24"/>
  <c r="J194" i="24"/>
  <c r="I194" i="24"/>
  <c r="H194" i="24"/>
  <c r="G194" i="24"/>
  <c r="F194" i="24"/>
  <c r="E194" i="24"/>
  <c r="D194" i="24"/>
  <c r="AO194" i="24" s="1"/>
  <c r="AJ193" i="24"/>
  <c r="AQ193" i="24" s="1"/>
  <c r="AI193" i="24"/>
  <c r="AH193" i="24"/>
  <c r="AG193" i="24"/>
  <c r="AF193" i="24"/>
  <c r="AE193" i="24"/>
  <c r="AD193" i="24"/>
  <c r="AC193" i="24"/>
  <c r="AB193" i="24"/>
  <c r="AL193" i="24" s="1"/>
  <c r="AA193" i="24"/>
  <c r="Z193" i="24"/>
  <c r="Y193" i="24"/>
  <c r="X193" i="24"/>
  <c r="W193" i="24"/>
  <c r="V193" i="24"/>
  <c r="U193" i="24"/>
  <c r="T193" i="24"/>
  <c r="S193" i="24"/>
  <c r="R193" i="24"/>
  <c r="Q193" i="24"/>
  <c r="P193" i="24"/>
  <c r="O193" i="24"/>
  <c r="N193" i="24"/>
  <c r="M193" i="24"/>
  <c r="L193" i="24"/>
  <c r="K193" i="24"/>
  <c r="J193" i="24"/>
  <c r="I193" i="24"/>
  <c r="H193" i="24"/>
  <c r="G193" i="24"/>
  <c r="F193" i="24"/>
  <c r="E193" i="24"/>
  <c r="D193" i="24"/>
  <c r="AJ192" i="24"/>
  <c r="AQ192" i="24" s="1"/>
  <c r="AI192" i="24"/>
  <c r="AH192" i="24"/>
  <c r="AG192" i="24"/>
  <c r="AF192" i="24"/>
  <c r="AE192" i="24"/>
  <c r="AD192" i="24"/>
  <c r="AC192" i="24"/>
  <c r="AB192" i="24"/>
  <c r="AA192" i="24"/>
  <c r="Z192" i="24"/>
  <c r="Y192" i="24"/>
  <c r="X192" i="24"/>
  <c r="W192" i="24"/>
  <c r="V192" i="24"/>
  <c r="U192" i="24"/>
  <c r="T192" i="24"/>
  <c r="S192" i="24"/>
  <c r="R192" i="24"/>
  <c r="Q192" i="24"/>
  <c r="P192" i="24"/>
  <c r="O192" i="24"/>
  <c r="N192" i="24"/>
  <c r="M192" i="24"/>
  <c r="L192" i="24"/>
  <c r="K192" i="24"/>
  <c r="J192" i="24"/>
  <c r="I192" i="24"/>
  <c r="H192" i="24"/>
  <c r="G192" i="24"/>
  <c r="F192" i="24"/>
  <c r="E192" i="24"/>
  <c r="D192" i="24"/>
  <c r="AO192" i="24" s="1"/>
  <c r="AJ191" i="24"/>
  <c r="AQ191" i="24" s="1"/>
  <c r="AI191" i="24"/>
  <c r="AH191" i="24"/>
  <c r="AG191" i="24"/>
  <c r="AF191" i="24"/>
  <c r="AE191" i="24"/>
  <c r="AD191" i="24"/>
  <c r="AC191" i="24"/>
  <c r="AB191" i="24"/>
  <c r="AA191" i="24"/>
  <c r="Z191" i="24"/>
  <c r="Y191" i="24"/>
  <c r="X191" i="24"/>
  <c r="W191" i="24"/>
  <c r="V191" i="24"/>
  <c r="U191" i="24"/>
  <c r="T191" i="24"/>
  <c r="S191" i="24"/>
  <c r="R191" i="24"/>
  <c r="Q191" i="24"/>
  <c r="P191" i="24"/>
  <c r="O191" i="24"/>
  <c r="N191" i="24"/>
  <c r="M191" i="24"/>
  <c r="L191" i="24"/>
  <c r="K191" i="24"/>
  <c r="J191" i="24"/>
  <c r="I191" i="24"/>
  <c r="H191" i="24"/>
  <c r="G191" i="24"/>
  <c r="F191" i="24"/>
  <c r="E191" i="24"/>
  <c r="D191" i="24"/>
  <c r="AJ190" i="24"/>
  <c r="AQ190" i="24" s="1"/>
  <c r="AI190" i="24"/>
  <c r="AH190" i="24"/>
  <c r="AG190" i="24"/>
  <c r="AF190" i="24"/>
  <c r="AE190" i="24"/>
  <c r="AD190" i="24"/>
  <c r="AC190" i="24"/>
  <c r="AB190" i="24"/>
  <c r="AA190" i="24"/>
  <c r="Z190" i="24"/>
  <c r="Y190" i="24"/>
  <c r="X190" i="24"/>
  <c r="W190" i="24"/>
  <c r="V190" i="24"/>
  <c r="U190" i="24"/>
  <c r="T190" i="24"/>
  <c r="S190" i="24"/>
  <c r="R190" i="24"/>
  <c r="Q190" i="24"/>
  <c r="P190" i="24"/>
  <c r="O190" i="24"/>
  <c r="N190" i="24"/>
  <c r="M190" i="24"/>
  <c r="L190" i="24"/>
  <c r="K190" i="24"/>
  <c r="J190" i="24"/>
  <c r="I190" i="24"/>
  <c r="H190" i="24"/>
  <c r="G190" i="24"/>
  <c r="F190" i="24"/>
  <c r="E190" i="24"/>
  <c r="D190" i="24"/>
  <c r="AJ189" i="24"/>
  <c r="AQ189" i="24" s="1"/>
  <c r="AI189" i="24"/>
  <c r="AH189" i="24"/>
  <c r="AG189" i="24"/>
  <c r="AF189" i="24"/>
  <c r="AE189" i="24"/>
  <c r="AD189" i="24"/>
  <c r="AC189" i="24"/>
  <c r="AB189" i="24"/>
  <c r="AL189" i="24" s="1"/>
  <c r="AA189" i="24"/>
  <c r="Z189" i="24"/>
  <c r="Y189" i="24"/>
  <c r="X189" i="24"/>
  <c r="W189" i="24"/>
  <c r="V189" i="24"/>
  <c r="U189" i="24"/>
  <c r="T189" i="24"/>
  <c r="AM189" i="24" s="1"/>
  <c r="S189" i="24"/>
  <c r="R189" i="24"/>
  <c r="Q189" i="24"/>
  <c r="P189" i="24"/>
  <c r="O189" i="24"/>
  <c r="N189" i="24"/>
  <c r="M189" i="24"/>
  <c r="L189" i="24"/>
  <c r="K189" i="24"/>
  <c r="J189" i="24"/>
  <c r="I189" i="24"/>
  <c r="H189" i="24"/>
  <c r="G189" i="24"/>
  <c r="F189" i="24"/>
  <c r="E189" i="24"/>
  <c r="D189" i="24"/>
  <c r="AO189" i="24" s="1"/>
  <c r="AJ188" i="24"/>
  <c r="AQ188" i="24" s="1"/>
  <c r="AI188" i="24"/>
  <c r="AH188" i="24"/>
  <c r="AG188" i="24"/>
  <c r="AF188" i="24"/>
  <c r="AE188" i="24"/>
  <c r="AD188" i="24"/>
  <c r="AC188" i="24"/>
  <c r="AB188" i="24"/>
  <c r="AA188" i="24"/>
  <c r="Z188" i="24"/>
  <c r="Y188" i="24"/>
  <c r="X188" i="24"/>
  <c r="W188" i="24"/>
  <c r="V188" i="24"/>
  <c r="U188" i="24"/>
  <c r="T188" i="24"/>
  <c r="S188" i="24"/>
  <c r="R188" i="24"/>
  <c r="Q188" i="24"/>
  <c r="P188" i="24"/>
  <c r="O188" i="24"/>
  <c r="N188" i="24"/>
  <c r="M188" i="24"/>
  <c r="L188" i="24"/>
  <c r="K188" i="24"/>
  <c r="J188" i="24"/>
  <c r="I188" i="24"/>
  <c r="H188" i="24"/>
  <c r="G188" i="24"/>
  <c r="F188" i="24"/>
  <c r="E188" i="24"/>
  <c r="D188" i="24"/>
  <c r="AO188" i="24" s="1"/>
  <c r="AJ187" i="24"/>
  <c r="AQ187" i="24" s="1"/>
  <c r="AI187" i="24"/>
  <c r="AH187" i="24"/>
  <c r="AG187" i="24"/>
  <c r="AF187" i="24"/>
  <c r="AE187" i="24"/>
  <c r="AD187" i="24"/>
  <c r="AC187" i="24"/>
  <c r="AB187" i="24"/>
  <c r="AA187" i="24"/>
  <c r="Z187" i="24"/>
  <c r="Y187" i="24"/>
  <c r="X187" i="24"/>
  <c r="W187" i="24"/>
  <c r="V187" i="24"/>
  <c r="U187" i="24"/>
  <c r="T187" i="24"/>
  <c r="S187" i="24"/>
  <c r="R187" i="24"/>
  <c r="Q187" i="24"/>
  <c r="P187" i="24"/>
  <c r="O187" i="24"/>
  <c r="N187" i="24"/>
  <c r="M187" i="24"/>
  <c r="L187" i="24"/>
  <c r="K187" i="24"/>
  <c r="J187" i="24"/>
  <c r="I187" i="24"/>
  <c r="H187" i="24"/>
  <c r="G187" i="24"/>
  <c r="F187" i="24"/>
  <c r="E187" i="24"/>
  <c r="D187" i="24"/>
  <c r="AJ186" i="24"/>
  <c r="AQ186" i="24" s="1"/>
  <c r="AS56" i="24" s="1"/>
  <c r="AI186" i="24"/>
  <c r="AH186" i="24"/>
  <c r="AG186" i="24"/>
  <c r="AF186" i="24"/>
  <c r="AE186" i="24"/>
  <c r="AD186" i="24"/>
  <c r="AC186" i="24"/>
  <c r="AB186" i="24"/>
  <c r="AA186" i="24"/>
  <c r="Z186" i="24"/>
  <c r="Y186" i="24"/>
  <c r="X186" i="24"/>
  <c r="W186" i="24"/>
  <c r="V186" i="24"/>
  <c r="U186" i="24"/>
  <c r="T186" i="24"/>
  <c r="S186" i="24"/>
  <c r="R186" i="24"/>
  <c r="Q186" i="24"/>
  <c r="P186" i="24"/>
  <c r="O186" i="24"/>
  <c r="N186" i="24"/>
  <c r="M186" i="24"/>
  <c r="L186" i="24"/>
  <c r="K186" i="24"/>
  <c r="J186" i="24"/>
  <c r="I186" i="24"/>
  <c r="H186" i="24"/>
  <c r="G186" i="24"/>
  <c r="F186" i="24"/>
  <c r="E186" i="24"/>
  <c r="D186" i="24"/>
  <c r="AJ185" i="24"/>
  <c r="AQ185" i="24" s="1"/>
  <c r="AI185" i="24"/>
  <c r="AH185" i="24"/>
  <c r="AG185" i="24"/>
  <c r="AF185" i="24"/>
  <c r="AE185" i="24"/>
  <c r="AD185" i="24"/>
  <c r="AC185" i="24"/>
  <c r="AL185" i="24" s="1"/>
  <c r="AB185" i="24"/>
  <c r="AA185" i="24"/>
  <c r="Z185" i="24"/>
  <c r="Y185" i="24"/>
  <c r="X185" i="24"/>
  <c r="W185" i="24"/>
  <c r="V185" i="24"/>
  <c r="U185" i="24"/>
  <c r="T185" i="24"/>
  <c r="S185" i="24"/>
  <c r="R185" i="24"/>
  <c r="Q185" i="24"/>
  <c r="P185" i="24"/>
  <c r="O185" i="24"/>
  <c r="N185" i="24"/>
  <c r="M185" i="24"/>
  <c r="L185" i="24"/>
  <c r="K185" i="24"/>
  <c r="J185" i="24"/>
  <c r="I185" i="24"/>
  <c r="H185" i="24"/>
  <c r="G185" i="24"/>
  <c r="F185" i="24"/>
  <c r="E185" i="24"/>
  <c r="D185" i="24"/>
  <c r="AJ184" i="24"/>
  <c r="AQ184" i="24" s="1"/>
  <c r="AI184" i="24"/>
  <c r="AH184" i="24"/>
  <c r="AG184" i="24"/>
  <c r="AF184" i="24"/>
  <c r="AE184" i="24"/>
  <c r="AD184" i="24"/>
  <c r="AC184" i="24"/>
  <c r="AB184" i="24"/>
  <c r="AA184" i="24"/>
  <c r="Z184" i="24"/>
  <c r="Y184" i="24"/>
  <c r="X184" i="24"/>
  <c r="W184" i="24"/>
  <c r="V184" i="24"/>
  <c r="U184" i="24"/>
  <c r="T184" i="24"/>
  <c r="S184" i="24"/>
  <c r="R184" i="24"/>
  <c r="Q184" i="24"/>
  <c r="P184" i="24"/>
  <c r="O184" i="24"/>
  <c r="N184" i="24"/>
  <c r="M184" i="24"/>
  <c r="L184" i="24"/>
  <c r="K184" i="24"/>
  <c r="J184" i="24"/>
  <c r="I184" i="24"/>
  <c r="H184" i="24"/>
  <c r="G184" i="24"/>
  <c r="F184" i="24"/>
  <c r="E184" i="24"/>
  <c r="D184" i="24"/>
  <c r="AJ183" i="24"/>
  <c r="AQ183" i="24" s="1"/>
  <c r="AS53" i="24" s="1"/>
  <c r="AI183" i="24"/>
  <c r="AH183" i="24"/>
  <c r="AG183" i="24"/>
  <c r="AF183" i="24"/>
  <c r="AE183" i="24"/>
  <c r="AD183" i="24"/>
  <c r="AC183" i="24"/>
  <c r="AB183" i="24"/>
  <c r="AL183" i="24" s="1"/>
  <c r="AA183" i="24"/>
  <c r="Z183" i="24"/>
  <c r="Y183" i="24"/>
  <c r="X183" i="24"/>
  <c r="W183" i="24"/>
  <c r="V183" i="24"/>
  <c r="U183" i="24"/>
  <c r="T183" i="24"/>
  <c r="AM183" i="24" s="1"/>
  <c r="S183" i="24"/>
  <c r="R183" i="24"/>
  <c r="Q183" i="24"/>
  <c r="P183" i="24"/>
  <c r="O183" i="24"/>
  <c r="N183" i="24"/>
  <c r="M183" i="24"/>
  <c r="L183" i="24"/>
  <c r="K183" i="24"/>
  <c r="J183" i="24"/>
  <c r="I183" i="24"/>
  <c r="H183" i="24"/>
  <c r="G183" i="24"/>
  <c r="F183" i="24"/>
  <c r="E183" i="24"/>
  <c r="D183" i="24"/>
  <c r="AO183" i="24" s="1"/>
  <c r="AJ182" i="24"/>
  <c r="AQ182" i="24" s="1"/>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J181" i="24"/>
  <c r="AQ181" i="24" s="1"/>
  <c r="AI181" i="24"/>
  <c r="AH181" i="24"/>
  <c r="AG181" i="24"/>
  <c r="AF181" i="24"/>
  <c r="AE181" i="24"/>
  <c r="AD181" i="24"/>
  <c r="AC181" i="24"/>
  <c r="AB181" i="24"/>
  <c r="AA181" i="24"/>
  <c r="Z181" i="24"/>
  <c r="Y181" i="24"/>
  <c r="X181" i="24"/>
  <c r="W181" i="24"/>
  <c r="V181" i="24"/>
  <c r="U181" i="24"/>
  <c r="T181" i="24"/>
  <c r="S181" i="24"/>
  <c r="R181" i="24"/>
  <c r="Q181" i="24"/>
  <c r="P181" i="24"/>
  <c r="O181" i="24"/>
  <c r="N181" i="24"/>
  <c r="M181" i="24"/>
  <c r="L181" i="24"/>
  <c r="K181" i="24"/>
  <c r="J181" i="24"/>
  <c r="I181" i="24"/>
  <c r="H181" i="24"/>
  <c r="G181" i="24"/>
  <c r="F181" i="24"/>
  <c r="E181" i="24"/>
  <c r="D181" i="24"/>
  <c r="AJ180" i="24"/>
  <c r="AQ180" i="24" s="1"/>
  <c r="AS50" i="24" s="1"/>
  <c r="AI180" i="24"/>
  <c r="AH180" i="24"/>
  <c r="AG180" i="24"/>
  <c r="AF180" i="24"/>
  <c r="AE180" i="24"/>
  <c r="AD180" i="24"/>
  <c r="AC180" i="24"/>
  <c r="AB180" i="24"/>
  <c r="AA180" i="24"/>
  <c r="Z180" i="24"/>
  <c r="Y180" i="24"/>
  <c r="X180" i="24"/>
  <c r="W180" i="24"/>
  <c r="V180" i="24"/>
  <c r="U180" i="24"/>
  <c r="T180" i="24"/>
  <c r="S180" i="24"/>
  <c r="R180" i="24"/>
  <c r="Q180" i="24"/>
  <c r="P180" i="24"/>
  <c r="O180" i="24"/>
  <c r="N180" i="24"/>
  <c r="M180" i="24"/>
  <c r="L180" i="24"/>
  <c r="K180" i="24"/>
  <c r="J180" i="24"/>
  <c r="I180" i="24"/>
  <c r="H180" i="24"/>
  <c r="G180" i="24"/>
  <c r="F180" i="24"/>
  <c r="E180" i="24"/>
  <c r="D180" i="24"/>
  <c r="AJ179" i="24"/>
  <c r="AQ179" i="24" s="1"/>
  <c r="AI179" i="24"/>
  <c r="AH179" i="24"/>
  <c r="AG179" i="24"/>
  <c r="AF179" i="24"/>
  <c r="AE179" i="24"/>
  <c r="AD179" i="24"/>
  <c r="AC179" i="24"/>
  <c r="AB179" i="24"/>
  <c r="AA179" i="24"/>
  <c r="Z179" i="24"/>
  <c r="Y179" i="24"/>
  <c r="X179" i="24"/>
  <c r="W179" i="24"/>
  <c r="V179" i="24"/>
  <c r="U179" i="24"/>
  <c r="T179" i="24"/>
  <c r="S179" i="24"/>
  <c r="R179" i="24"/>
  <c r="Q179" i="24"/>
  <c r="P179" i="24"/>
  <c r="O179" i="24"/>
  <c r="N179" i="24"/>
  <c r="M179" i="24"/>
  <c r="L179" i="24"/>
  <c r="K179" i="24"/>
  <c r="J179" i="24"/>
  <c r="I179" i="24"/>
  <c r="H179" i="24"/>
  <c r="G179" i="24"/>
  <c r="F179" i="24"/>
  <c r="E179" i="24"/>
  <c r="D179" i="24"/>
  <c r="AJ178" i="24"/>
  <c r="AQ178" i="24" s="1"/>
  <c r="AI178" i="24"/>
  <c r="AH178" i="24"/>
  <c r="AG178" i="24"/>
  <c r="AF178" i="24"/>
  <c r="AE178" i="24"/>
  <c r="AD178" i="24"/>
  <c r="AC178" i="24"/>
  <c r="AB178" i="24"/>
  <c r="AA178" i="24"/>
  <c r="Z178" i="24"/>
  <c r="Y178" i="24"/>
  <c r="X178" i="24"/>
  <c r="W178" i="24"/>
  <c r="V178" i="24"/>
  <c r="U178" i="24"/>
  <c r="T178" i="24"/>
  <c r="S178" i="24"/>
  <c r="R178" i="24"/>
  <c r="Q178" i="24"/>
  <c r="P178" i="24"/>
  <c r="O178" i="24"/>
  <c r="N178" i="24"/>
  <c r="M178" i="24"/>
  <c r="L178" i="24"/>
  <c r="K178" i="24"/>
  <c r="J178" i="24"/>
  <c r="I178" i="24"/>
  <c r="H178" i="24"/>
  <c r="G178" i="24"/>
  <c r="F178" i="24"/>
  <c r="E178" i="24"/>
  <c r="D178" i="24"/>
  <c r="AJ177" i="24"/>
  <c r="AQ177" i="24" s="1"/>
  <c r="AI177" i="24"/>
  <c r="AH177" i="24"/>
  <c r="AG177" i="24"/>
  <c r="AF177" i="24"/>
  <c r="AE177" i="24"/>
  <c r="AD177" i="24"/>
  <c r="AC177" i="24"/>
  <c r="AB177" i="24"/>
  <c r="AL177" i="24" s="1"/>
  <c r="AA177" i="24"/>
  <c r="Z177" i="24"/>
  <c r="Y177" i="24"/>
  <c r="X177" i="24"/>
  <c r="W177" i="24"/>
  <c r="V177" i="24"/>
  <c r="U177" i="24"/>
  <c r="T177" i="24"/>
  <c r="S177" i="24"/>
  <c r="R177" i="24"/>
  <c r="Q177" i="24"/>
  <c r="P177" i="24"/>
  <c r="O177" i="24"/>
  <c r="N177" i="24"/>
  <c r="M177" i="24"/>
  <c r="L177" i="24"/>
  <c r="K177" i="24"/>
  <c r="J177" i="24"/>
  <c r="I177" i="24"/>
  <c r="H177" i="24"/>
  <c r="G177" i="24"/>
  <c r="F177" i="24"/>
  <c r="E177" i="24"/>
  <c r="D177" i="24"/>
  <c r="AO177" i="24" s="1"/>
  <c r="AJ176" i="24"/>
  <c r="AQ176" i="24" s="1"/>
  <c r="AS46" i="24" s="1"/>
  <c r="AI176" i="24"/>
  <c r="AH176" i="24"/>
  <c r="AG176" i="24"/>
  <c r="AF176" i="24"/>
  <c r="AE176" i="24"/>
  <c r="AD176" i="24"/>
  <c r="AC176" i="24"/>
  <c r="AB176" i="24"/>
  <c r="AA176" i="24"/>
  <c r="Z176" i="24"/>
  <c r="Y176" i="24"/>
  <c r="X176" i="24"/>
  <c r="W176" i="24"/>
  <c r="V176" i="24"/>
  <c r="U176" i="24"/>
  <c r="T176" i="24"/>
  <c r="S176" i="24"/>
  <c r="R176" i="24"/>
  <c r="Q176" i="24"/>
  <c r="P176" i="24"/>
  <c r="O176" i="24"/>
  <c r="N176" i="24"/>
  <c r="M176" i="24"/>
  <c r="L176" i="24"/>
  <c r="K176" i="24"/>
  <c r="J176" i="24"/>
  <c r="I176" i="24"/>
  <c r="H176" i="24"/>
  <c r="G176" i="24"/>
  <c r="F176" i="24"/>
  <c r="E176" i="24"/>
  <c r="D176" i="24"/>
  <c r="AO176" i="24" s="1"/>
  <c r="AJ175" i="24"/>
  <c r="AQ175" i="24" s="1"/>
  <c r="AI175" i="24"/>
  <c r="AH175" i="24"/>
  <c r="AG175" i="24"/>
  <c r="AF175" i="24"/>
  <c r="AE175" i="24"/>
  <c r="AD175" i="24"/>
  <c r="AC175" i="24"/>
  <c r="AB175" i="24"/>
  <c r="AA175" i="24"/>
  <c r="Z175" i="24"/>
  <c r="Y175" i="24"/>
  <c r="X175" i="24"/>
  <c r="W175" i="24"/>
  <c r="V175" i="24"/>
  <c r="U175" i="24"/>
  <c r="T175" i="24"/>
  <c r="S175" i="24"/>
  <c r="R175" i="24"/>
  <c r="Q175" i="24"/>
  <c r="P175" i="24"/>
  <c r="O175" i="24"/>
  <c r="N175" i="24"/>
  <c r="M175" i="24"/>
  <c r="L175" i="24"/>
  <c r="K175" i="24"/>
  <c r="J175" i="24"/>
  <c r="I175" i="24"/>
  <c r="H175" i="24"/>
  <c r="G175" i="24"/>
  <c r="F175" i="24"/>
  <c r="E175" i="24"/>
  <c r="D175" i="24"/>
  <c r="AJ174" i="24"/>
  <c r="AQ174" i="24" s="1"/>
  <c r="AI174" i="24"/>
  <c r="AH174" i="24"/>
  <c r="AG174" i="24"/>
  <c r="AF174" i="24"/>
  <c r="AE174" i="24"/>
  <c r="AD174" i="24"/>
  <c r="AC174" i="24"/>
  <c r="AB174" i="24"/>
  <c r="AA174" i="24"/>
  <c r="Z174" i="24"/>
  <c r="Y174" i="24"/>
  <c r="X174" i="24"/>
  <c r="W174" i="24"/>
  <c r="V174" i="24"/>
  <c r="U174" i="24"/>
  <c r="T174" i="24"/>
  <c r="S174" i="24"/>
  <c r="R174" i="24"/>
  <c r="Q174" i="24"/>
  <c r="P174" i="24"/>
  <c r="O174" i="24"/>
  <c r="N174" i="24"/>
  <c r="M174" i="24"/>
  <c r="L174" i="24"/>
  <c r="K174" i="24"/>
  <c r="J174" i="24"/>
  <c r="I174" i="24"/>
  <c r="H174" i="24"/>
  <c r="G174" i="24"/>
  <c r="F174" i="24"/>
  <c r="E174" i="24"/>
  <c r="D174" i="24"/>
  <c r="AJ173" i="24"/>
  <c r="AQ173" i="24" s="1"/>
  <c r="AI173" i="24"/>
  <c r="AH173" i="24"/>
  <c r="AG173" i="24"/>
  <c r="AF173" i="24"/>
  <c r="AE173" i="24"/>
  <c r="AD173" i="24"/>
  <c r="AC173" i="24"/>
  <c r="AB173" i="24"/>
  <c r="AL173" i="24" s="1"/>
  <c r="AA173" i="24"/>
  <c r="Z173" i="24"/>
  <c r="Y173" i="24"/>
  <c r="X173" i="24"/>
  <c r="W173" i="24"/>
  <c r="V173" i="24"/>
  <c r="U173" i="24"/>
  <c r="T173" i="24"/>
  <c r="S173" i="24"/>
  <c r="R173" i="24"/>
  <c r="Q173" i="24"/>
  <c r="P173" i="24"/>
  <c r="O173" i="24"/>
  <c r="N173" i="24"/>
  <c r="M173" i="24"/>
  <c r="L173" i="24"/>
  <c r="K173" i="24"/>
  <c r="J173" i="24"/>
  <c r="I173" i="24"/>
  <c r="H173" i="24"/>
  <c r="G173" i="24"/>
  <c r="F173" i="24"/>
  <c r="E173" i="24"/>
  <c r="D173" i="24"/>
  <c r="AJ172" i="24"/>
  <c r="AQ172" i="24" s="1"/>
  <c r="AI172" i="24"/>
  <c r="AH172" i="24"/>
  <c r="AG172" i="24"/>
  <c r="AF172" i="24"/>
  <c r="AE172" i="24"/>
  <c r="AD172" i="24"/>
  <c r="AC172" i="24"/>
  <c r="AB172" i="24"/>
  <c r="AL172" i="24" s="1"/>
  <c r="AA172" i="24"/>
  <c r="Z172" i="24"/>
  <c r="Y172" i="24"/>
  <c r="X172" i="24"/>
  <c r="W172" i="24"/>
  <c r="V172" i="24"/>
  <c r="U172" i="24"/>
  <c r="T172" i="24"/>
  <c r="AM172" i="24" s="1"/>
  <c r="S172" i="24"/>
  <c r="R172" i="24"/>
  <c r="Q172" i="24"/>
  <c r="P172" i="24"/>
  <c r="O172" i="24"/>
  <c r="N172" i="24"/>
  <c r="M172" i="24"/>
  <c r="L172" i="24"/>
  <c r="K172" i="24"/>
  <c r="J172" i="24"/>
  <c r="I172" i="24"/>
  <c r="H172" i="24"/>
  <c r="G172" i="24"/>
  <c r="F172" i="24"/>
  <c r="E172" i="24"/>
  <c r="D172" i="24"/>
  <c r="AO172" i="24" s="1"/>
  <c r="AJ171" i="24"/>
  <c r="AQ171" i="24" s="1"/>
  <c r="AI171" i="24"/>
  <c r="AH171" i="24"/>
  <c r="AG171" i="24"/>
  <c r="AF171" i="24"/>
  <c r="AE171" i="24"/>
  <c r="AD171" i="24"/>
  <c r="AC171" i="24"/>
  <c r="AB171" i="24"/>
  <c r="AA171" i="24"/>
  <c r="Z171" i="24"/>
  <c r="Y171" i="24"/>
  <c r="X171" i="24"/>
  <c r="W171" i="24"/>
  <c r="V171" i="24"/>
  <c r="U171" i="24"/>
  <c r="T171" i="24"/>
  <c r="S171" i="24"/>
  <c r="R171" i="24"/>
  <c r="Q171" i="24"/>
  <c r="P171" i="24"/>
  <c r="O171" i="24"/>
  <c r="N171" i="24"/>
  <c r="M171" i="24"/>
  <c r="L171" i="24"/>
  <c r="K171" i="24"/>
  <c r="J171" i="24"/>
  <c r="I171" i="24"/>
  <c r="H171" i="24"/>
  <c r="G171" i="24"/>
  <c r="F171" i="24"/>
  <c r="E171" i="24"/>
  <c r="D171" i="24"/>
  <c r="AJ170" i="24"/>
  <c r="AQ170" i="24" s="1"/>
  <c r="AI170" i="24"/>
  <c r="AH170" i="24"/>
  <c r="AG170" i="24"/>
  <c r="AF170" i="24"/>
  <c r="AE170" i="24"/>
  <c r="AD170" i="24"/>
  <c r="AC170" i="24"/>
  <c r="AB170" i="24"/>
  <c r="AA170" i="24"/>
  <c r="Z170" i="24"/>
  <c r="Y170" i="24"/>
  <c r="X170" i="24"/>
  <c r="W170" i="24"/>
  <c r="V170" i="24"/>
  <c r="U170" i="24"/>
  <c r="T170" i="24"/>
  <c r="S170" i="24"/>
  <c r="R170" i="24"/>
  <c r="Q170" i="24"/>
  <c r="P170" i="24"/>
  <c r="O170" i="24"/>
  <c r="N170" i="24"/>
  <c r="M170" i="24"/>
  <c r="L170" i="24"/>
  <c r="K170" i="24"/>
  <c r="J170" i="24"/>
  <c r="I170" i="24"/>
  <c r="H170" i="24"/>
  <c r="G170" i="24"/>
  <c r="F170" i="24"/>
  <c r="E170" i="24"/>
  <c r="D170" i="24"/>
  <c r="AJ169" i="24"/>
  <c r="AQ169" i="24" s="1"/>
  <c r="AI169" i="24"/>
  <c r="AH169" i="24"/>
  <c r="AG169" i="24"/>
  <c r="AF169" i="24"/>
  <c r="AE169" i="24"/>
  <c r="AD169" i="24"/>
  <c r="AC169" i="24"/>
  <c r="AB169" i="24"/>
  <c r="AL169" i="24" s="1"/>
  <c r="AA169" i="24"/>
  <c r="Z169" i="24"/>
  <c r="Y169" i="24"/>
  <c r="X169" i="24"/>
  <c r="W169" i="24"/>
  <c r="V169" i="24"/>
  <c r="U169" i="24"/>
  <c r="T169" i="24"/>
  <c r="S169" i="24"/>
  <c r="R169" i="24"/>
  <c r="Q169" i="24"/>
  <c r="P169" i="24"/>
  <c r="O169" i="24"/>
  <c r="N169" i="24"/>
  <c r="M169" i="24"/>
  <c r="L169" i="24"/>
  <c r="K169" i="24"/>
  <c r="J169" i="24"/>
  <c r="I169" i="24"/>
  <c r="H169" i="24"/>
  <c r="G169" i="24"/>
  <c r="F169" i="24"/>
  <c r="E169" i="24"/>
  <c r="D169" i="24"/>
  <c r="AJ168" i="24"/>
  <c r="AQ168" i="24" s="1"/>
  <c r="AI168" i="24"/>
  <c r="AH168" i="24"/>
  <c r="AG168" i="24"/>
  <c r="AF168" i="24"/>
  <c r="AE168" i="24"/>
  <c r="AD168" i="24"/>
  <c r="AC168" i="24"/>
  <c r="AB168" i="24"/>
  <c r="AA168" i="24"/>
  <c r="Z168" i="24"/>
  <c r="Y168" i="24"/>
  <c r="X168" i="24"/>
  <c r="W168" i="24"/>
  <c r="V168" i="24"/>
  <c r="U168" i="24"/>
  <c r="T168" i="24"/>
  <c r="S168" i="24"/>
  <c r="R168" i="24"/>
  <c r="Q168" i="24"/>
  <c r="P168" i="24"/>
  <c r="O168" i="24"/>
  <c r="N168" i="24"/>
  <c r="M168" i="24"/>
  <c r="L168" i="24"/>
  <c r="K168" i="24"/>
  <c r="J168" i="24"/>
  <c r="I168" i="24"/>
  <c r="H168" i="24"/>
  <c r="G168" i="24"/>
  <c r="F168" i="24"/>
  <c r="E168" i="24"/>
  <c r="D168" i="24"/>
  <c r="AJ167" i="24"/>
  <c r="AQ167" i="24" s="1"/>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G167" i="24"/>
  <c r="F167" i="24"/>
  <c r="E167" i="24"/>
  <c r="D167" i="24"/>
  <c r="AJ166" i="24"/>
  <c r="AQ166" i="24" s="1"/>
  <c r="AI166" i="24"/>
  <c r="AH166" i="24"/>
  <c r="AG166" i="24"/>
  <c r="AF166" i="24"/>
  <c r="AE166" i="24"/>
  <c r="AD166" i="24"/>
  <c r="AC166" i="24"/>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J165" i="24"/>
  <c r="AQ165" i="24" s="1"/>
  <c r="AI165" i="24"/>
  <c r="AH165" i="24"/>
  <c r="AG165" i="24"/>
  <c r="AF165" i="24"/>
  <c r="AE165" i="24"/>
  <c r="AD165" i="24"/>
  <c r="AC165" i="24"/>
  <c r="AL165" i="24" s="1"/>
  <c r="AB165" i="24"/>
  <c r="AA165" i="24"/>
  <c r="Z165" i="24"/>
  <c r="Y165" i="24"/>
  <c r="X165" i="24"/>
  <c r="W165" i="24"/>
  <c r="V165" i="24"/>
  <c r="U165" i="24"/>
  <c r="T165" i="24"/>
  <c r="S165" i="24"/>
  <c r="R165" i="24"/>
  <c r="Q165" i="24"/>
  <c r="P165" i="24"/>
  <c r="O165" i="24"/>
  <c r="N165" i="24"/>
  <c r="M165" i="24"/>
  <c r="L165" i="24"/>
  <c r="K165" i="24"/>
  <c r="J165" i="24"/>
  <c r="I165" i="24"/>
  <c r="H165" i="24"/>
  <c r="G165" i="24"/>
  <c r="F165" i="24"/>
  <c r="E165" i="24"/>
  <c r="D165" i="24"/>
  <c r="AJ164" i="24"/>
  <c r="AQ164" i="24" s="1"/>
  <c r="AI164" i="24"/>
  <c r="AH164" i="24"/>
  <c r="AG164" i="24"/>
  <c r="AF164" i="24"/>
  <c r="AE164" i="24"/>
  <c r="AD164" i="24"/>
  <c r="AC164" i="24"/>
  <c r="AB164" i="24"/>
  <c r="AA164" i="24"/>
  <c r="Z164" i="24"/>
  <c r="Y164" i="24"/>
  <c r="X164" i="24"/>
  <c r="W164" i="24"/>
  <c r="V164" i="24"/>
  <c r="U164" i="24"/>
  <c r="T164" i="24"/>
  <c r="S164" i="24"/>
  <c r="R164" i="24"/>
  <c r="Q164" i="24"/>
  <c r="P164" i="24"/>
  <c r="O164" i="24"/>
  <c r="N164" i="24"/>
  <c r="M164" i="24"/>
  <c r="L164" i="24"/>
  <c r="K164" i="24"/>
  <c r="J164" i="24"/>
  <c r="I164" i="24"/>
  <c r="H164" i="24"/>
  <c r="G164" i="24"/>
  <c r="F164" i="24"/>
  <c r="E164" i="24"/>
  <c r="AO164" i="24" s="1"/>
  <c r="D164" i="24"/>
  <c r="AJ163" i="24"/>
  <c r="AQ163" i="24" s="1"/>
  <c r="AI163" i="24"/>
  <c r="AH163" i="24"/>
  <c r="AG163" i="24"/>
  <c r="AF163" i="24"/>
  <c r="AE163" i="24"/>
  <c r="AD163" i="24"/>
  <c r="AC163" i="24"/>
  <c r="AB163" i="24"/>
  <c r="AA163" i="24"/>
  <c r="Z163" i="24"/>
  <c r="Y163" i="24"/>
  <c r="X163" i="24"/>
  <c r="W163" i="24"/>
  <c r="V163" i="24"/>
  <c r="U163" i="24"/>
  <c r="T163" i="24"/>
  <c r="S163" i="24"/>
  <c r="R163" i="24"/>
  <c r="Q163" i="24"/>
  <c r="P163" i="24"/>
  <c r="O163" i="24"/>
  <c r="N163" i="24"/>
  <c r="M163" i="24"/>
  <c r="L163" i="24"/>
  <c r="K163" i="24"/>
  <c r="J163" i="24"/>
  <c r="I163" i="24"/>
  <c r="H163" i="24"/>
  <c r="G163" i="24"/>
  <c r="F163" i="24"/>
  <c r="E163" i="24"/>
  <c r="D163" i="24"/>
  <c r="AJ162" i="24"/>
  <c r="AQ162" i="24" s="1"/>
  <c r="AI162" i="24"/>
  <c r="AH162" i="24"/>
  <c r="AG162" i="24"/>
  <c r="AF162" i="24"/>
  <c r="AE162" i="24"/>
  <c r="AD162" i="24"/>
  <c r="AC162" i="24"/>
  <c r="AB162" i="24"/>
  <c r="AA162" i="24"/>
  <c r="Z162" i="24"/>
  <c r="Y162" i="24"/>
  <c r="X162" i="24"/>
  <c r="W162" i="24"/>
  <c r="V162" i="24"/>
  <c r="U162" i="24"/>
  <c r="T162" i="24"/>
  <c r="S162" i="24"/>
  <c r="R162" i="24"/>
  <c r="Q162" i="24"/>
  <c r="P162" i="24"/>
  <c r="O162" i="24"/>
  <c r="N162" i="24"/>
  <c r="M162" i="24"/>
  <c r="L162" i="24"/>
  <c r="K162" i="24"/>
  <c r="J162" i="24"/>
  <c r="I162" i="24"/>
  <c r="H162" i="24"/>
  <c r="G162" i="24"/>
  <c r="F162" i="24"/>
  <c r="E162" i="24"/>
  <c r="D162" i="24"/>
  <c r="AJ161" i="24"/>
  <c r="AQ161" i="24" s="1"/>
  <c r="AI161" i="24"/>
  <c r="AH161" i="24"/>
  <c r="AG161" i="24"/>
  <c r="AF161" i="24"/>
  <c r="AE161" i="24"/>
  <c r="AD161" i="24"/>
  <c r="AC161" i="24"/>
  <c r="AB161" i="24"/>
  <c r="AL161" i="24" s="1"/>
  <c r="AA161" i="24"/>
  <c r="Z161" i="24"/>
  <c r="Y161" i="24"/>
  <c r="X161" i="24"/>
  <c r="W161" i="24"/>
  <c r="V161" i="24"/>
  <c r="U161" i="24"/>
  <c r="T161" i="24"/>
  <c r="S161" i="24"/>
  <c r="R161" i="24"/>
  <c r="Q161" i="24"/>
  <c r="P161" i="24"/>
  <c r="O161" i="24"/>
  <c r="N161" i="24"/>
  <c r="M161" i="24"/>
  <c r="L161" i="24"/>
  <c r="K161" i="24"/>
  <c r="J161" i="24"/>
  <c r="I161" i="24"/>
  <c r="H161" i="24"/>
  <c r="G161" i="24"/>
  <c r="F161" i="24"/>
  <c r="E161" i="24"/>
  <c r="D161" i="24"/>
  <c r="AJ160" i="24"/>
  <c r="AQ160" i="24" s="1"/>
  <c r="AI160" i="24"/>
  <c r="AH160" i="24"/>
  <c r="AG160" i="24"/>
  <c r="AF160" i="24"/>
  <c r="AE160" i="24"/>
  <c r="AD160" i="24"/>
  <c r="AC160" i="24"/>
  <c r="AB160" i="24"/>
  <c r="AL160" i="24" s="1"/>
  <c r="AA160" i="24"/>
  <c r="Z160" i="24"/>
  <c r="Y160" i="24"/>
  <c r="X160" i="24"/>
  <c r="W160" i="24"/>
  <c r="V160" i="24"/>
  <c r="U160" i="24"/>
  <c r="T160" i="24"/>
  <c r="AM160" i="24" s="1"/>
  <c r="S160" i="24"/>
  <c r="R160" i="24"/>
  <c r="Q160" i="24"/>
  <c r="P160" i="24"/>
  <c r="O160" i="24"/>
  <c r="N160" i="24"/>
  <c r="M160" i="24"/>
  <c r="L160" i="24"/>
  <c r="K160" i="24"/>
  <c r="J160" i="24"/>
  <c r="I160" i="24"/>
  <c r="H160" i="24"/>
  <c r="G160" i="24"/>
  <c r="F160" i="24"/>
  <c r="E160" i="24"/>
  <c r="D160" i="24"/>
  <c r="AO160" i="24" s="1"/>
  <c r="AJ159" i="24"/>
  <c r="AQ159" i="24" s="1"/>
  <c r="AI159" i="24"/>
  <c r="AH159" i="24"/>
  <c r="AG159" i="24"/>
  <c r="AF159" i="24"/>
  <c r="AE159" i="24"/>
  <c r="AD159" i="24"/>
  <c r="AC159" i="24"/>
  <c r="AB159" i="24"/>
  <c r="AA159" i="24"/>
  <c r="Z159" i="24"/>
  <c r="Y159" i="24"/>
  <c r="X159" i="24"/>
  <c r="W159" i="24"/>
  <c r="V159" i="24"/>
  <c r="U159" i="24"/>
  <c r="T159" i="24"/>
  <c r="S159" i="24"/>
  <c r="R159" i="24"/>
  <c r="Q159" i="24"/>
  <c r="P159" i="24"/>
  <c r="O159" i="24"/>
  <c r="N159" i="24"/>
  <c r="M159" i="24"/>
  <c r="L159" i="24"/>
  <c r="K159" i="24"/>
  <c r="J159" i="24"/>
  <c r="I159" i="24"/>
  <c r="H159" i="24"/>
  <c r="G159" i="24"/>
  <c r="F159" i="24"/>
  <c r="E159" i="24"/>
  <c r="D159" i="24"/>
  <c r="AJ158" i="24"/>
  <c r="AQ158" i="24" s="1"/>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J157" i="24"/>
  <c r="AQ157" i="24" s="1"/>
  <c r="AI157" i="24"/>
  <c r="AH157" i="24"/>
  <c r="AG157" i="24"/>
  <c r="AF157" i="24"/>
  <c r="AE157" i="24"/>
  <c r="AD157" i="24"/>
  <c r="AC157" i="24"/>
  <c r="AB157" i="24"/>
  <c r="AA157" i="24"/>
  <c r="Z157" i="24"/>
  <c r="Y157" i="24"/>
  <c r="X157" i="24"/>
  <c r="W157" i="24"/>
  <c r="V157" i="24"/>
  <c r="U157" i="24"/>
  <c r="T157" i="24"/>
  <c r="S157" i="24"/>
  <c r="R157" i="24"/>
  <c r="Q157" i="24"/>
  <c r="P157" i="24"/>
  <c r="O157" i="24"/>
  <c r="N157" i="24"/>
  <c r="M157" i="24"/>
  <c r="L157" i="24"/>
  <c r="K157" i="24"/>
  <c r="J157" i="24"/>
  <c r="I157" i="24"/>
  <c r="H157" i="24"/>
  <c r="G157" i="24"/>
  <c r="F157" i="24"/>
  <c r="E157" i="24"/>
  <c r="D157" i="24"/>
  <c r="AJ156" i="24"/>
  <c r="AQ156" i="24" s="1"/>
  <c r="AI156" i="24"/>
  <c r="AH156" i="24"/>
  <c r="AG156" i="24"/>
  <c r="AF156" i="24"/>
  <c r="AE156" i="24"/>
  <c r="AD156" i="24"/>
  <c r="AC156" i="24"/>
  <c r="AB156" i="24"/>
  <c r="AA156" i="24"/>
  <c r="Z156" i="24"/>
  <c r="Y156" i="24"/>
  <c r="X156" i="24"/>
  <c r="W156" i="24"/>
  <c r="V156" i="24"/>
  <c r="U156" i="24"/>
  <c r="T156" i="24"/>
  <c r="S156" i="24"/>
  <c r="R156" i="24"/>
  <c r="Q156" i="24"/>
  <c r="P156" i="24"/>
  <c r="O156" i="24"/>
  <c r="N156" i="24"/>
  <c r="M156" i="24"/>
  <c r="L156" i="24"/>
  <c r="K156" i="24"/>
  <c r="J156" i="24"/>
  <c r="I156" i="24"/>
  <c r="H156" i="24"/>
  <c r="G156" i="24"/>
  <c r="F156" i="24"/>
  <c r="E156" i="24"/>
  <c r="D156" i="24"/>
  <c r="AJ155" i="24"/>
  <c r="AQ155" i="24" s="1"/>
  <c r="AS25" i="24" s="1"/>
  <c r="AI155" i="24"/>
  <c r="AH155" i="24"/>
  <c r="AG155" i="24"/>
  <c r="AF155" i="24"/>
  <c r="AE155" i="24"/>
  <c r="AD155" i="24"/>
  <c r="AC155" i="24"/>
  <c r="AB155" i="24"/>
  <c r="AL155" i="24" s="1"/>
  <c r="AA155" i="24"/>
  <c r="Z155" i="24"/>
  <c r="Y155" i="24"/>
  <c r="X155" i="24"/>
  <c r="W155" i="24"/>
  <c r="V155" i="24"/>
  <c r="U155" i="24"/>
  <c r="T155" i="24"/>
  <c r="AM155" i="24" s="1"/>
  <c r="S155" i="24"/>
  <c r="R155" i="24"/>
  <c r="Q155" i="24"/>
  <c r="P155" i="24"/>
  <c r="O155" i="24"/>
  <c r="N155" i="24"/>
  <c r="M155" i="24"/>
  <c r="L155" i="24"/>
  <c r="K155" i="24"/>
  <c r="J155" i="24"/>
  <c r="I155" i="24"/>
  <c r="H155" i="24"/>
  <c r="G155" i="24"/>
  <c r="F155" i="24"/>
  <c r="E155" i="24"/>
  <c r="D155" i="24"/>
  <c r="AO155" i="24" s="1"/>
  <c r="AJ154" i="24"/>
  <c r="AQ154" i="24" s="1"/>
  <c r="AI154" i="24"/>
  <c r="AH154" i="24"/>
  <c r="AG154" i="24"/>
  <c r="AF154" i="24"/>
  <c r="AE154" i="24"/>
  <c r="AD154" i="24"/>
  <c r="AC154" i="24"/>
  <c r="AB154" i="24"/>
  <c r="AA154" i="24"/>
  <c r="Z154" i="24"/>
  <c r="Y154" i="24"/>
  <c r="X154" i="24"/>
  <c r="W154" i="24"/>
  <c r="V154" i="24"/>
  <c r="U154" i="24"/>
  <c r="T154" i="24"/>
  <c r="S154" i="24"/>
  <c r="R154" i="24"/>
  <c r="Q154" i="24"/>
  <c r="P154" i="24"/>
  <c r="O154" i="24"/>
  <c r="N154" i="24"/>
  <c r="M154" i="24"/>
  <c r="L154" i="24"/>
  <c r="K154" i="24"/>
  <c r="J154" i="24"/>
  <c r="I154" i="24"/>
  <c r="H154" i="24"/>
  <c r="G154" i="24"/>
  <c r="F154" i="24"/>
  <c r="E154" i="24"/>
  <c r="D154" i="24"/>
  <c r="AQ153" i="24"/>
  <c r="AJ153" i="24"/>
  <c r="AI153" i="24"/>
  <c r="AH153" i="24"/>
  <c r="AG153" i="24"/>
  <c r="AF153" i="24"/>
  <c r="AE153" i="24"/>
  <c r="AD153" i="24"/>
  <c r="AC153" i="24"/>
  <c r="AB153" i="24"/>
  <c r="AA153" i="24"/>
  <c r="Z153" i="24"/>
  <c r="Y153" i="24"/>
  <c r="X153" i="24"/>
  <c r="W153" i="24"/>
  <c r="V153" i="24"/>
  <c r="U153" i="24"/>
  <c r="T153" i="24"/>
  <c r="S153" i="24"/>
  <c r="R153" i="24"/>
  <c r="Q153" i="24"/>
  <c r="P153" i="24"/>
  <c r="O153" i="24"/>
  <c r="N153" i="24"/>
  <c r="M153" i="24"/>
  <c r="L153" i="24"/>
  <c r="K153" i="24"/>
  <c r="J153" i="24"/>
  <c r="I153" i="24"/>
  <c r="H153" i="24"/>
  <c r="G153" i="24"/>
  <c r="F153" i="24"/>
  <c r="E153" i="24"/>
  <c r="D153" i="24"/>
  <c r="AJ152" i="24"/>
  <c r="AQ152" i="24" s="1"/>
  <c r="AI152" i="24"/>
  <c r="AH152" i="24"/>
  <c r="AG152" i="24"/>
  <c r="AF152" i="24"/>
  <c r="AE152" i="24"/>
  <c r="AD152" i="24"/>
  <c r="AC152" i="24"/>
  <c r="AB152" i="24"/>
  <c r="AA152" i="24"/>
  <c r="Z152" i="24"/>
  <c r="Y152" i="24"/>
  <c r="X152" i="24"/>
  <c r="W152" i="24"/>
  <c r="V152" i="24"/>
  <c r="U152" i="24"/>
  <c r="T152" i="24"/>
  <c r="S152" i="24"/>
  <c r="R152" i="24"/>
  <c r="Q152" i="24"/>
  <c r="P152" i="24"/>
  <c r="O152" i="24"/>
  <c r="N152" i="24"/>
  <c r="M152" i="24"/>
  <c r="L152" i="24"/>
  <c r="K152" i="24"/>
  <c r="J152" i="24"/>
  <c r="I152" i="24"/>
  <c r="H152" i="24"/>
  <c r="G152" i="24"/>
  <c r="F152" i="24"/>
  <c r="E152" i="24"/>
  <c r="D152" i="24"/>
  <c r="AJ151" i="24"/>
  <c r="AI151" i="24"/>
  <c r="AH151" i="24"/>
  <c r="AG151" i="24"/>
  <c r="AF151" i="24"/>
  <c r="AE151" i="24"/>
  <c r="AD151" i="24"/>
  <c r="AC151" i="24"/>
  <c r="AB151" i="24"/>
  <c r="AA151" i="24"/>
  <c r="Z151" i="24"/>
  <c r="Y151" i="24"/>
  <c r="X151" i="24"/>
  <c r="W151" i="24"/>
  <c r="V151" i="24"/>
  <c r="U151" i="24"/>
  <c r="T151" i="24"/>
  <c r="S151" i="24"/>
  <c r="R151" i="24"/>
  <c r="Q151" i="24"/>
  <c r="P151" i="24"/>
  <c r="O151" i="24"/>
  <c r="N151" i="24"/>
  <c r="M151" i="24"/>
  <c r="L151" i="24"/>
  <c r="K151" i="24"/>
  <c r="J151" i="24"/>
  <c r="I151" i="24"/>
  <c r="H151" i="24"/>
  <c r="G151" i="24"/>
  <c r="F151" i="24"/>
  <c r="E151" i="24"/>
  <c r="D151" i="24"/>
  <c r="AJ150" i="24"/>
  <c r="AI150" i="24"/>
  <c r="AH150" i="24"/>
  <c r="AG150" i="24"/>
  <c r="AF150" i="24"/>
  <c r="AE150" i="24"/>
  <c r="AD150" i="24"/>
  <c r="AC150" i="24"/>
  <c r="AB150" i="24"/>
  <c r="AA150" i="24"/>
  <c r="Z150" i="24"/>
  <c r="Y150" i="24"/>
  <c r="X150" i="24"/>
  <c r="W150" i="24"/>
  <c r="V150" i="24"/>
  <c r="U150" i="24"/>
  <c r="T150" i="24"/>
  <c r="S150" i="24"/>
  <c r="R150" i="24"/>
  <c r="Q150" i="24"/>
  <c r="P150" i="24"/>
  <c r="O150" i="24"/>
  <c r="N150" i="24"/>
  <c r="M150" i="24"/>
  <c r="L150" i="24"/>
  <c r="AN150" i="24" s="1"/>
  <c r="K150" i="24"/>
  <c r="J150" i="24"/>
  <c r="I150" i="24"/>
  <c r="H150" i="24"/>
  <c r="G150" i="24"/>
  <c r="F150" i="24"/>
  <c r="E150" i="24"/>
  <c r="D150" i="24"/>
  <c r="AO150" i="24" s="1"/>
  <c r="AJ149" i="24"/>
  <c r="AI149" i="24"/>
  <c r="AH149" i="24"/>
  <c r="AG149" i="24"/>
  <c r="AF149" i="24"/>
  <c r="AE149" i="24"/>
  <c r="AD149" i="24"/>
  <c r="AC149" i="24"/>
  <c r="AB149" i="24"/>
  <c r="AA149" i="24"/>
  <c r="Z149" i="24"/>
  <c r="Y149" i="24"/>
  <c r="X149" i="24"/>
  <c r="W149" i="24"/>
  <c r="V149" i="24"/>
  <c r="U149" i="24"/>
  <c r="T149" i="24"/>
  <c r="S149" i="24"/>
  <c r="R149" i="24"/>
  <c r="Q149" i="24"/>
  <c r="P149" i="24"/>
  <c r="O149" i="24"/>
  <c r="N149" i="24"/>
  <c r="M149" i="24"/>
  <c r="L149" i="24"/>
  <c r="K149" i="24"/>
  <c r="J149" i="24"/>
  <c r="I149" i="24"/>
  <c r="H149" i="24"/>
  <c r="G149" i="24"/>
  <c r="F149" i="24"/>
  <c r="E149" i="24"/>
  <c r="D149" i="24"/>
  <c r="AJ148" i="24"/>
  <c r="AI148" i="24"/>
  <c r="AH148" i="24"/>
  <c r="AG148" i="24"/>
  <c r="AF148" i="24"/>
  <c r="AE148" i="24"/>
  <c r="AD148" i="24"/>
  <c r="AC148" i="24"/>
  <c r="AB148" i="24"/>
  <c r="AA148" i="24"/>
  <c r="Z148" i="24"/>
  <c r="Y148" i="24"/>
  <c r="X148" i="24"/>
  <c r="W148" i="24"/>
  <c r="V148" i="24"/>
  <c r="U148" i="24"/>
  <c r="T148" i="24"/>
  <c r="S148" i="24"/>
  <c r="R148" i="24"/>
  <c r="Q148" i="24"/>
  <c r="P148" i="24"/>
  <c r="O148" i="24"/>
  <c r="N148" i="24"/>
  <c r="M148" i="24"/>
  <c r="L148" i="24"/>
  <c r="K148" i="24"/>
  <c r="J148" i="24"/>
  <c r="I148" i="24"/>
  <c r="H148" i="24"/>
  <c r="G148" i="24"/>
  <c r="F148" i="24"/>
  <c r="E148" i="24"/>
  <c r="D148" i="24"/>
  <c r="AJ147" i="24"/>
  <c r="AI147" i="24"/>
  <c r="AH147" i="24"/>
  <c r="AG147" i="24"/>
  <c r="AF147" i="24"/>
  <c r="AE147" i="24"/>
  <c r="AD147" i="24"/>
  <c r="AC147" i="24"/>
  <c r="AB147" i="24"/>
  <c r="AA147" i="24"/>
  <c r="Z147" i="24"/>
  <c r="Y147" i="24"/>
  <c r="X147" i="24"/>
  <c r="W147" i="24"/>
  <c r="V147" i="24"/>
  <c r="U147" i="24"/>
  <c r="T147" i="24"/>
  <c r="S147" i="24"/>
  <c r="R147" i="24"/>
  <c r="Q147" i="24"/>
  <c r="P147" i="24"/>
  <c r="O147" i="24"/>
  <c r="N147" i="24"/>
  <c r="M147" i="24"/>
  <c r="L147" i="24"/>
  <c r="K147" i="24"/>
  <c r="J147" i="24"/>
  <c r="I147" i="24"/>
  <c r="H147" i="24"/>
  <c r="G147" i="24"/>
  <c r="F147" i="24"/>
  <c r="E147" i="24"/>
  <c r="D147" i="24"/>
  <c r="AJ146" i="24"/>
  <c r="AI146" i="24"/>
  <c r="AH146" i="24"/>
  <c r="AG146" i="24"/>
  <c r="AF146" i="24"/>
  <c r="AE146" i="24"/>
  <c r="AD146" i="24"/>
  <c r="AC146" i="24"/>
  <c r="AB146" i="24"/>
  <c r="AA146" i="24"/>
  <c r="Z146" i="24"/>
  <c r="Y146" i="24"/>
  <c r="X146" i="24"/>
  <c r="W146" i="24"/>
  <c r="V146" i="24"/>
  <c r="U146" i="24"/>
  <c r="T146" i="24"/>
  <c r="S146" i="24"/>
  <c r="R146" i="24"/>
  <c r="Q146" i="24"/>
  <c r="P146" i="24"/>
  <c r="O146" i="24"/>
  <c r="N146" i="24"/>
  <c r="M146" i="24"/>
  <c r="L146" i="24"/>
  <c r="K146" i="24"/>
  <c r="J146" i="24"/>
  <c r="I146" i="24"/>
  <c r="H146" i="24"/>
  <c r="G146" i="24"/>
  <c r="F146" i="24"/>
  <c r="E146" i="24"/>
  <c r="D146" i="24"/>
  <c r="AJ145" i="24"/>
  <c r="AI145" i="24"/>
  <c r="AH145" i="24"/>
  <c r="AG145" i="24"/>
  <c r="AF145" i="24"/>
  <c r="AE145" i="24"/>
  <c r="AD145" i="24"/>
  <c r="AC145" i="24"/>
  <c r="AB145" i="24"/>
  <c r="AA145" i="24"/>
  <c r="Z145" i="24"/>
  <c r="Y145" i="24"/>
  <c r="X145" i="24"/>
  <c r="W145" i="24"/>
  <c r="V145" i="24"/>
  <c r="U145" i="24"/>
  <c r="T145" i="24"/>
  <c r="S145" i="24"/>
  <c r="R145" i="24"/>
  <c r="Q145" i="24"/>
  <c r="P145" i="24"/>
  <c r="O145" i="24"/>
  <c r="N145" i="24"/>
  <c r="M145" i="24"/>
  <c r="L145" i="24"/>
  <c r="K145" i="24"/>
  <c r="J145" i="24"/>
  <c r="I145" i="24"/>
  <c r="H145" i="24"/>
  <c r="G145" i="24"/>
  <c r="F145" i="24"/>
  <c r="E145" i="24"/>
  <c r="D145" i="24"/>
  <c r="AJ144" i="24"/>
  <c r="AI144" i="24"/>
  <c r="AH144" i="24"/>
  <c r="AG144" i="24"/>
  <c r="AF144" i="24"/>
  <c r="AE144" i="24"/>
  <c r="AD144" i="24"/>
  <c r="AC144" i="24"/>
  <c r="AB144" i="24"/>
  <c r="AA144" i="24"/>
  <c r="Z144" i="24"/>
  <c r="Y144" i="24"/>
  <c r="X144" i="24"/>
  <c r="W144" i="24"/>
  <c r="V144" i="24"/>
  <c r="U144" i="24"/>
  <c r="T144" i="24"/>
  <c r="AM144" i="24" s="1"/>
  <c r="S144" i="24"/>
  <c r="R144" i="24"/>
  <c r="Q144" i="24"/>
  <c r="P144" i="24"/>
  <c r="O144" i="24"/>
  <c r="N144" i="24"/>
  <c r="M144" i="24"/>
  <c r="L144" i="24"/>
  <c r="K144" i="24"/>
  <c r="J144" i="24"/>
  <c r="I144" i="24"/>
  <c r="H144" i="24"/>
  <c r="G144" i="24"/>
  <c r="F144" i="24"/>
  <c r="E144" i="24"/>
  <c r="D144" i="24"/>
  <c r="AO144" i="24" s="1"/>
  <c r="AJ143" i="24"/>
  <c r="AI143" i="24"/>
  <c r="AH143" i="24"/>
  <c r="AG143" i="24"/>
  <c r="AF143" i="24"/>
  <c r="AE143" i="24"/>
  <c r="AD143" i="24"/>
  <c r="AC143" i="24"/>
  <c r="AB143" i="24"/>
  <c r="AA143" i="24"/>
  <c r="Z143" i="24"/>
  <c r="Y143" i="24"/>
  <c r="X143" i="24"/>
  <c r="W143" i="24"/>
  <c r="V143" i="24"/>
  <c r="U143" i="24"/>
  <c r="T143" i="24"/>
  <c r="S143" i="24"/>
  <c r="R143" i="24"/>
  <c r="Q143" i="24"/>
  <c r="P143" i="24"/>
  <c r="O143" i="24"/>
  <c r="N143" i="24"/>
  <c r="M143" i="24"/>
  <c r="L143" i="24"/>
  <c r="K143" i="24"/>
  <c r="J143" i="24"/>
  <c r="I143" i="24"/>
  <c r="H143" i="24"/>
  <c r="G143" i="24"/>
  <c r="F143" i="24"/>
  <c r="E143" i="24"/>
  <c r="D143" i="24"/>
  <c r="AJ142" i="24"/>
  <c r="AI142" i="24"/>
  <c r="AH142" i="24"/>
  <c r="AG142" i="24"/>
  <c r="AF142" i="24"/>
  <c r="AE142" i="24"/>
  <c r="AD142" i="24"/>
  <c r="AC142" i="24"/>
  <c r="AB142" i="24"/>
  <c r="AA142" i="24"/>
  <c r="Z142" i="24"/>
  <c r="Y142" i="24"/>
  <c r="X142" i="24"/>
  <c r="W142" i="24"/>
  <c r="V142" i="24"/>
  <c r="U142" i="24"/>
  <c r="T142" i="24"/>
  <c r="S142" i="24"/>
  <c r="R142" i="24"/>
  <c r="Q142" i="24"/>
  <c r="P142" i="24"/>
  <c r="O142" i="24"/>
  <c r="N142" i="24"/>
  <c r="M142" i="24"/>
  <c r="L142" i="24"/>
  <c r="K142" i="24"/>
  <c r="J142" i="24"/>
  <c r="I142" i="24"/>
  <c r="H142" i="24"/>
  <c r="G142" i="24"/>
  <c r="F142" i="24"/>
  <c r="E142" i="24"/>
  <c r="D142" i="24"/>
  <c r="AJ141" i="24"/>
  <c r="AI141" i="24"/>
  <c r="AH141" i="24"/>
  <c r="AG141" i="24"/>
  <c r="AF141" i="24"/>
  <c r="AE141" i="24"/>
  <c r="AD141" i="24"/>
  <c r="AC141" i="24"/>
  <c r="AB141" i="24"/>
  <c r="AA141" i="24"/>
  <c r="Z141" i="24"/>
  <c r="Y141" i="24"/>
  <c r="X141" i="24"/>
  <c r="W141" i="24"/>
  <c r="V141" i="24"/>
  <c r="U141" i="24"/>
  <c r="T141" i="24"/>
  <c r="S141" i="24"/>
  <c r="R141" i="24"/>
  <c r="Q141" i="24"/>
  <c r="P141" i="24"/>
  <c r="O141" i="24"/>
  <c r="N141" i="24"/>
  <c r="M141" i="24"/>
  <c r="L141" i="24"/>
  <c r="K141" i="24"/>
  <c r="J141" i="24"/>
  <c r="I141" i="24"/>
  <c r="H141" i="24"/>
  <c r="G141" i="24"/>
  <c r="F141" i="24"/>
  <c r="E141" i="24"/>
  <c r="D141" i="24"/>
  <c r="AJ140" i="24"/>
  <c r="AI140" i="24"/>
  <c r="AH140" i="24"/>
  <c r="AG140" i="24"/>
  <c r="AF140" i="24"/>
  <c r="AE140" i="24"/>
  <c r="AD140" i="24"/>
  <c r="AC140" i="24"/>
  <c r="AB140" i="24"/>
  <c r="AA140" i="24"/>
  <c r="Z140" i="24"/>
  <c r="Y140" i="24"/>
  <c r="X140" i="24"/>
  <c r="W140" i="24"/>
  <c r="V140" i="24"/>
  <c r="U140" i="24"/>
  <c r="T140" i="24"/>
  <c r="S140" i="24"/>
  <c r="R140" i="24"/>
  <c r="Q140" i="24"/>
  <c r="P140" i="24"/>
  <c r="O140" i="24"/>
  <c r="N140" i="24"/>
  <c r="M140" i="24"/>
  <c r="L140" i="24"/>
  <c r="K140" i="24"/>
  <c r="J140" i="24"/>
  <c r="I140" i="24"/>
  <c r="H140" i="24"/>
  <c r="G140" i="24"/>
  <c r="F140" i="24"/>
  <c r="E140" i="24"/>
  <c r="D140" i="24"/>
  <c r="AJ139" i="24"/>
  <c r="AI139" i="24"/>
  <c r="AH139" i="24"/>
  <c r="AG139" i="24"/>
  <c r="AF139" i="24"/>
  <c r="AE139" i="24"/>
  <c r="AD139" i="24"/>
  <c r="AC139" i="24"/>
  <c r="AB139" i="24"/>
  <c r="AA139" i="24"/>
  <c r="Z139" i="24"/>
  <c r="Y139" i="24"/>
  <c r="X139" i="24"/>
  <c r="W139" i="24"/>
  <c r="V139" i="24"/>
  <c r="U139" i="24"/>
  <c r="T139" i="24"/>
  <c r="S139" i="24"/>
  <c r="R139" i="24"/>
  <c r="Q139" i="24"/>
  <c r="P139" i="24"/>
  <c r="O139" i="24"/>
  <c r="N139" i="24"/>
  <c r="M139" i="24"/>
  <c r="L139" i="24"/>
  <c r="K139" i="24"/>
  <c r="J139" i="24"/>
  <c r="I139" i="24"/>
  <c r="H139" i="24"/>
  <c r="G139" i="24"/>
  <c r="F139" i="24"/>
  <c r="E139" i="24"/>
  <c r="D139" i="24"/>
  <c r="AJ138" i="24"/>
  <c r="AI138" i="24"/>
  <c r="AH138" i="24"/>
  <c r="AG138" i="24"/>
  <c r="AF138" i="24"/>
  <c r="AE138" i="24"/>
  <c r="AD138" i="24"/>
  <c r="AC138" i="24"/>
  <c r="AB138" i="24"/>
  <c r="AA138" i="24"/>
  <c r="Z138" i="24"/>
  <c r="Y138" i="24"/>
  <c r="X138" i="24"/>
  <c r="W138" i="24"/>
  <c r="V138" i="24"/>
  <c r="U138" i="24"/>
  <c r="T138" i="24"/>
  <c r="S138" i="24"/>
  <c r="R138" i="24"/>
  <c r="Q138" i="24"/>
  <c r="P138" i="24"/>
  <c r="O138" i="24"/>
  <c r="N138" i="24"/>
  <c r="M138" i="24"/>
  <c r="L138" i="24"/>
  <c r="K138" i="24"/>
  <c r="J138" i="24"/>
  <c r="I138" i="24"/>
  <c r="H138" i="24"/>
  <c r="G138" i="24"/>
  <c r="F138" i="24"/>
  <c r="E138" i="24"/>
  <c r="D138" i="24"/>
  <c r="AJ137" i="24"/>
  <c r="AI137" i="24"/>
  <c r="AH137" i="24"/>
  <c r="AG137" i="24"/>
  <c r="AF137" i="24"/>
  <c r="AE137" i="24"/>
  <c r="AD137" i="24"/>
  <c r="AC137" i="24"/>
  <c r="AB137" i="24"/>
  <c r="AA137" i="24"/>
  <c r="Z137" i="24"/>
  <c r="Y137" i="24"/>
  <c r="X137" i="24"/>
  <c r="W137" i="24"/>
  <c r="V137" i="24"/>
  <c r="U137" i="24"/>
  <c r="T137" i="24"/>
  <c r="S137" i="24"/>
  <c r="R137" i="24"/>
  <c r="Q137" i="24"/>
  <c r="P137" i="24"/>
  <c r="O137" i="24"/>
  <c r="N137" i="24"/>
  <c r="M137" i="24"/>
  <c r="L137" i="24"/>
  <c r="K137" i="24"/>
  <c r="J137" i="24"/>
  <c r="I137" i="24"/>
  <c r="H137" i="24"/>
  <c r="G137" i="24"/>
  <c r="F137" i="24"/>
  <c r="E137" i="24"/>
  <c r="D137" i="24"/>
  <c r="AJ136" i="24"/>
  <c r="AI136" i="24"/>
  <c r="AH136" i="24"/>
  <c r="AG136" i="24"/>
  <c r="AF136" i="24"/>
  <c r="AE136" i="24"/>
  <c r="AD136" i="24"/>
  <c r="AC136" i="24"/>
  <c r="AB136" i="24"/>
  <c r="AA136" i="24"/>
  <c r="Z136" i="24"/>
  <c r="Y136" i="24"/>
  <c r="X136" i="24"/>
  <c r="W136" i="24"/>
  <c r="V136" i="24"/>
  <c r="U136" i="24"/>
  <c r="T136" i="24"/>
  <c r="S136" i="24"/>
  <c r="R136" i="24"/>
  <c r="Q136" i="24"/>
  <c r="P136" i="24"/>
  <c r="O136" i="24"/>
  <c r="N136" i="24"/>
  <c r="M136" i="24"/>
  <c r="L136" i="24"/>
  <c r="K136" i="24"/>
  <c r="J136" i="24"/>
  <c r="I136" i="24"/>
  <c r="H136" i="24"/>
  <c r="G136" i="24"/>
  <c r="F136" i="24"/>
  <c r="E136" i="24"/>
  <c r="AO136" i="24" s="1"/>
  <c r="D136" i="24"/>
  <c r="AJ134" i="24"/>
  <c r="AQ134" i="24" s="1"/>
  <c r="AI134" i="24"/>
  <c r="AH134" i="24"/>
  <c r="AG134" i="24"/>
  <c r="AF134" i="24"/>
  <c r="AE134" i="24"/>
  <c r="AD134" i="24"/>
  <c r="AC134" i="24"/>
  <c r="AB134" i="24"/>
  <c r="AA134" i="24"/>
  <c r="Z134" i="24"/>
  <c r="Y134" i="24"/>
  <c r="X134" i="24"/>
  <c r="W134" i="24"/>
  <c r="V134" i="24"/>
  <c r="U134" i="24"/>
  <c r="T134" i="24"/>
  <c r="S134" i="24"/>
  <c r="R134" i="24"/>
  <c r="Q134" i="24"/>
  <c r="P134" i="24"/>
  <c r="O134" i="24"/>
  <c r="N134" i="24"/>
  <c r="M134" i="24"/>
  <c r="L134" i="24"/>
  <c r="K134" i="24"/>
  <c r="J134" i="24"/>
  <c r="I134" i="24"/>
  <c r="H134" i="24"/>
  <c r="G134" i="24"/>
  <c r="F134" i="24"/>
  <c r="E134" i="24"/>
  <c r="D134" i="24"/>
  <c r="AJ133" i="24"/>
  <c r="AQ133" i="24" s="1"/>
  <c r="AI133" i="24"/>
  <c r="AH133" i="24"/>
  <c r="AG133" i="24"/>
  <c r="AF133" i="24"/>
  <c r="AE133" i="24"/>
  <c r="AD133" i="24"/>
  <c r="AC133" i="24"/>
  <c r="AB133" i="24"/>
  <c r="AA133" i="24"/>
  <c r="Z133" i="24"/>
  <c r="Y133" i="24"/>
  <c r="X133" i="24"/>
  <c r="W133" i="24"/>
  <c r="V133" i="24"/>
  <c r="U133" i="24"/>
  <c r="T133" i="24"/>
  <c r="S133" i="24"/>
  <c r="R133" i="24"/>
  <c r="Q133" i="24"/>
  <c r="P133" i="24"/>
  <c r="O133" i="24"/>
  <c r="N133" i="24"/>
  <c r="M133" i="24"/>
  <c r="L133" i="24"/>
  <c r="K133" i="24"/>
  <c r="J133" i="24"/>
  <c r="I133" i="24"/>
  <c r="H133" i="24"/>
  <c r="G133" i="24"/>
  <c r="F133" i="24"/>
  <c r="E133" i="24"/>
  <c r="D133" i="24"/>
  <c r="AJ132" i="24"/>
  <c r="AQ132" i="24" s="1"/>
  <c r="AI132" i="24"/>
  <c r="AH132" i="24"/>
  <c r="AG132" i="24"/>
  <c r="AF132" i="24"/>
  <c r="AE132" i="24"/>
  <c r="AD132" i="24"/>
  <c r="AC132" i="24"/>
  <c r="AB132" i="24"/>
  <c r="AA132" i="24"/>
  <c r="Z132" i="24"/>
  <c r="Y132" i="24"/>
  <c r="X132" i="24"/>
  <c r="W132" i="24"/>
  <c r="V132" i="24"/>
  <c r="U132" i="24"/>
  <c r="T132" i="24"/>
  <c r="S132" i="24"/>
  <c r="R132" i="24"/>
  <c r="Q132" i="24"/>
  <c r="P132" i="24"/>
  <c r="O132" i="24"/>
  <c r="N132" i="24"/>
  <c r="M132" i="24"/>
  <c r="L132" i="24"/>
  <c r="K132" i="24"/>
  <c r="J132" i="24"/>
  <c r="I132" i="24"/>
  <c r="H132" i="24"/>
  <c r="G132" i="24"/>
  <c r="F132" i="24"/>
  <c r="E132" i="24"/>
  <c r="D132" i="24"/>
  <c r="AQ131" i="24"/>
  <c r="AJ131" i="24"/>
  <c r="AI131" i="24"/>
  <c r="AH131" i="24"/>
  <c r="AG131" i="24"/>
  <c r="AF131" i="24"/>
  <c r="AE131" i="24"/>
  <c r="AD131" i="24"/>
  <c r="AC131" i="24"/>
  <c r="AB131" i="24"/>
  <c r="AA131" i="24"/>
  <c r="Z131" i="24"/>
  <c r="Y131" i="24"/>
  <c r="X131" i="24"/>
  <c r="W131" i="24"/>
  <c r="V131" i="24"/>
  <c r="U131" i="24"/>
  <c r="T131" i="24"/>
  <c r="S131" i="24"/>
  <c r="R131" i="24"/>
  <c r="Q131" i="24"/>
  <c r="P131" i="24"/>
  <c r="O131" i="24"/>
  <c r="N131" i="24"/>
  <c r="M131" i="24"/>
  <c r="L131" i="24"/>
  <c r="K131" i="24"/>
  <c r="J131" i="24"/>
  <c r="I131" i="24"/>
  <c r="H131" i="24"/>
  <c r="G131" i="24"/>
  <c r="F131" i="24"/>
  <c r="E131" i="24"/>
  <c r="D131" i="24"/>
  <c r="AJ130" i="24"/>
  <c r="AQ130" i="24" s="1"/>
  <c r="AI130" i="24"/>
  <c r="AH130" i="24"/>
  <c r="AG130" i="24"/>
  <c r="AF130" i="24"/>
  <c r="AE130" i="24"/>
  <c r="AD130" i="24"/>
  <c r="AC130" i="24"/>
  <c r="AB130" i="24"/>
  <c r="AA130" i="24"/>
  <c r="Z130" i="24"/>
  <c r="Y130" i="24"/>
  <c r="X130" i="24"/>
  <c r="W130" i="24"/>
  <c r="V130" i="24"/>
  <c r="U130" i="24"/>
  <c r="T130" i="24"/>
  <c r="S130" i="24"/>
  <c r="R130" i="24"/>
  <c r="Q130" i="24"/>
  <c r="P130" i="24"/>
  <c r="O130" i="24"/>
  <c r="N130" i="24"/>
  <c r="M130" i="24"/>
  <c r="L130" i="24"/>
  <c r="K130" i="24"/>
  <c r="J130" i="24"/>
  <c r="I130" i="24"/>
  <c r="H130" i="24"/>
  <c r="G130" i="24"/>
  <c r="F130" i="24"/>
  <c r="E130" i="24"/>
  <c r="D130" i="24"/>
  <c r="AJ129" i="24"/>
  <c r="AQ129" i="24" s="1"/>
  <c r="AI129" i="24"/>
  <c r="AH129" i="24"/>
  <c r="AG129" i="24"/>
  <c r="AF129" i="24"/>
  <c r="AE129" i="24"/>
  <c r="AD129" i="24"/>
  <c r="AC129" i="24"/>
  <c r="AB129" i="24"/>
  <c r="AL129" i="24" s="1"/>
  <c r="AA129" i="24"/>
  <c r="Z129" i="24"/>
  <c r="Y129" i="24"/>
  <c r="X129" i="24"/>
  <c r="W129" i="24"/>
  <c r="V129" i="24"/>
  <c r="U129" i="24"/>
  <c r="T129" i="24"/>
  <c r="AM129" i="24" s="1"/>
  <c r="S129" i="24"/>
  <c r="R129" i="24"/>
  <c r="Q129" i="24"/>
  <c r="P129" i="24"/>
  <c r="O129" i="24"/>
  <c r="N129" i="24"/>
  <c r="M129" i="24"/>
  <c r="L129" i="24"/>
  <c r="AN129" i="24" s="1"/>
  <c r="K129" i="24"/>
  <c r="J129" i="24"/>
  <c r="I129" i="24"/>
  <c r="H129" i="24"/>
  <c r="G129" i="24"/>
  <c r="F129" i="24"/>
  <c r="E129" i="24"/>
  <c r="D129" i="24"/>
  <c r="AO129" i="24" s="1"/>
  <c r="AJ128" i="24"/>
  <c r="AQ128" i="24" s="1"/>
  <c r="AI128" i="24"/>
  <c r="AH128" i="24"/>
  <c r="AG128" i="24"/>
  <c r="AF128" i="24"/>
  <c r="AE128" i="24"/>
  <c r="AD128" i="24"/>
  <c r="AC128" i="24"/>
  <c r="AB128" i="24"/>
  <c r="AA128" i="24"/>
  <c r="Z128" i="24"/>
  <c r="Y128" i="24"/>
  <c r="X128" i="24"/>
  <c r="W128" i="24"/>
  <c r="V128" i="24"/>
  <c r="U128" i="24"/>
  <c r="T128" i="24"/>
  <c r="AM128" i="24" s="1"/>
  <c r="S128" i="24"/>
  <c r="R128" i="24"/>
  <c r="Q128" i="24"/>
  <c r="P128" i="24"/>
  <c r="O128" i="24"/>
  <c r="N128" i="24"/>
  <c r="M128" i="24"/>
  <c r="L128" i="24"/>
  <c r="K128" i="24"/>
  <c r="J128" i="24"/>
  <c r="I128" i="24"/>
  <c r="H128" i="24"/>
  <c r="G128" i="24"/>
  <c r="F128" i="24"/>
  <c r="E128" i="24"/>
  <c r="D128" i="24"/>
  <c r="AJ127" i="24"/>
  <c r="AQ127" i="24" s="1"/>
  <c r="AI127" i="24"/>
  <c r="AH127" i="24"/>
  <c r="AG127" i="24"/>
  <c r="AF127" i="24"/>
  <c r="AE127" i="24"/>
  <c r="AD127" i="24"/>
  <c r="AC127" i="24"/>
  <c r="AB127" i="24"/>
  <c r="AA127" i="24"/>
  <c r="Z127" i="24"/>
  <c r="Y127" i="24"/>
  <c r="X127" i="24"/>
  <c r="W127" i="24"/>
  <c r="V127" i="24"/>
  <c r="U127" i="24"/>
  <c r="T127" i="24"/>
  <c r="S127" i="24"/>
  <c r="R127" i="24"/>
  <c r="Q127" i="24"/>
  <c r="P127" i="24"/>
  <c r="O127" i="24"/>
  <c r="N127" i="24"/>
  <c r="M127" i="24"/>
  <c r="L127" i="24"/>
  <c r="K127" i="24"/>
  <c r="J127" i="24"/>
  <c r="I127" i="24"/>
  <c r="H127" i="24"/>
  <c r="G127" i="24"/>
  <c r="F127" i="24"/>
  <c r="E127" i="24"/>
  <c r="D127" i="24"/>
  <c r="AJ126" i="24"/>
  <c r="AQ126" i="24" s="1"/>
  <c r="AI126" i="24"/>
  <c r="AH126" i="24"/>
  <c r="AG126" i="24"/>
  <c r="AF126" i="24"/>
  <c r="AE126" i="24"/>
  <c r="AD126" i="24"/>
  <c r="AC126" i="24"/>
  <c r="AB126" i="24"/>
  <c r="AA126" i="24"/>
  <c r="Z126" i="24"/>
  <c r="Y126" i="24"/>
  <c r="X126" i="24"/>
  <c r="W126" i="24"/>
  <c r="V126" i="24"/>
  <c r="U126" i="24"/>
  <c r="T126" i="24"/>
  <c r="S126" i="24"/>
  <c r="R126" i="24"/>
  <c r="Q126" i="24"/>
  <c r="P126" i="24"/>
  <c r="O126" i="24"/>
  <c r="N126" i="24"/>
  <c r="M126" i="24"/>
  <c r="L126" i="24"/>
  <c r="K126" i="24"/>
  <c r="J126" i="24"/>
  <c r="I126" i="24"/>
  <c r="H126" i="24"/>
  <c r="G126" i="24"/>
  <c r="F126" i="24"/>
  <c r="E126" i="24"/>
  <c r="D126" i="24"/>
  <c r="AJ125" i="24"/>
  <c r="AQ125" i="24" s="1"/>
  <c r="AI125" i="24"/>
  <c r="AH125" i="24"/>
  <c r="AG125" i="24"/>
  <c r="AF125" i="24"/>
  <c r="AE125" i="24"/>
  <c r="AD125" i="24"/>
  <c r="AC125" i="24"/>
  <c r="AB125" i="24"/>
  <c r="AA125" i="24"/>
  <c r="Z125" i="24"/>
  <c r="Y125" i="24"/>
  <c r="X125" i="24"/>
  <c r="W125" i="24"/>
  <c r="V125" i="24"/>
  <c r="U125" i="24"/>
  <c r="T125" i="24"/>
  <c r="S125" i="24"/>
  <c r="R125" i="24"/>
  <c r="Q125" i="24"/>
  <c r="P125" i="24"/>
  <c r="O125" i="24"/>
  <c r="N125" i="24"/>
  <c r="M125" i="24"/>
  <c r="L125" i="24"/>
  <c r="K125" i="24"/>
  <c r="J125" i="24"/>
  <c r="I125" i="24"/>
  <c r="H125" i="24"/>
  <c r="G125" i="24"/>
  <c r="F125" i="24"/>
  <c r="E125" i="24"/>
  <c r="D125" i="24"/>
  <c r="AM124" i="24"/>
  <c r="AJ124" i="24"/>
  <c r="AQ124" i="24" s="1"/>
  <c r="AI124" i="24"/>
  <c r="AH124" i="24"/>
  <c r="AG124" i="24"/>
  <c r="AF124" i="24"/>
  <c r="AE124" i="24"/>
  <c r="AD124" i="24"/>
  <c r="AC124" i="24"/>
  <c r="AB124" i="24"/>
  <c r="AA124" i="24"/>
  <c r="Z124" i="24"/>
  <c r="Y124" i="24"/>
  <c r="X124" i="24"/>
  <c r="W124" i="24"/>
  <c r="V124" i="24"/>
  <c r="U124" i="24"/>
  <c r="T124" i="24"/>
  <c r="S124" i="24"/>
  <c r="R124" i="24"/>
  <c r="Q124" i="24"/>
  <c r="P124" i="24"/>
  <c r="O124" i="24"/>
  <c r="N124" i="24"/>
  <c r="M124" i="24"/>
  <c r="L124" i="24"/>
  <c r="K124" i="24"/>
  <c r="J124" i="24"/>
  <c r="I124" i="24"/>
  <c r="H124" i="24"/>
  <c r="G124" i="24"/>
  <c r="F124" i="24"/>
  <c r="E124" i="24"/>
  <c r="D124" i="24"/>
  <c r="AJ123" i="24"/>
  <c r="AQ123" i="24" s="1"/>
  <c r="AI123" i="24"/>
  <c r="AH123" i="24"/>
  <c r="AG123" i="24"/>
  <c r="AF123" i="24"/>
  <c r="AE123" i="24"/>
  <c r="AD123" i="24"/>
  <c r="AC123" i="24"/>
  <c r="AB123" i="24"/>
  <c r="AA123" i="24"/>
  <c r="Z123" i="24"/>
  <c r="Y123" i="24"/>
  <c r="X123" i="24"/>
  <c r="W123" i="24"/>
  <c r="V123" i="24"/>
  <c r="U123" i="24"/>
  <c r="T123" i="24"/>
  <c r="S123" i="24"/>
  <c r="R123" i="24"/>
  <c r="Q123" i="24"/>
  <c r="P123" i="24"/>
  <c r="O123" i="24"/>
  <c r="N123" i="24"/>
  <c r="M123" i="24"/>
  <c r="L123" i="24"/>
  <c r="K123" i="24"/>
  <c r="J123" i="24"/>
  <c r="I123" i="24"/>
  <c r="H123" i="24"/>
  <c r="G123" i="24"/>
  <c r="F123" i="24"/>
  <c r="E123" i="24"/>
  <c r="D123" i="24"/>
  <c r="AJ122" i="24"/>
  <c r="AQ122" i="24" s="1"/>
  <c r="AI122" i="24"/>
  <c r="AH122" i="24"/>
  <c r="AG122" i="24"/>
  <c r="AF122" i="24"/>
  <c r="AE122" i="24"/>
  <c r="AD122" i="24"/>
  <c r="AC122" i="24"/>
  <c r="AB122" i="24"/>
  <c r="AA122" i="24"/>
  <c r="Z122" i="24"/>
  <c r="Y122" i="24"/>
  <c r="X122" i="24"/>
  <c r="W122" i="24"/>
  <c r="V122" i="24"/>
  <c r="U122" i="24"/>
  <c r="T122" i="24"/>
  <c r="S122" i="24"/>
  <c r="R122" i="24"/>
  <c r="Q122" i="24"/>
  <c r="P122" i="24"/>
  <c r="O122" i="24"/>
  <c r="N122" i="24"/>
  <c r="M122" i="24"/>
  <c r="L122" i="24"/>
  <c r="K122" i="24"/>
  <c r="J122" i="24"/>
  <c r="I122" i="24"/>
  <c r="H122" i="24"/>
  <c r="G122" i="24"/>
  <c r="F122" i="24"/>
  <c r="E122" i="24"/>
  <c r="D122" i="24"/>
  <c r="AJ121" i="24"/>
  <c r="AQ121" i="24" s="1"/>
  <c r="AI121" i="24"/>
  <c r="AH121" i="24"/>
  <c r="AG121" i="24"/>
  <c r="AF121" i="24"/>
  <c r="AE121" i="24"/>
  <c r="AD121" i="24"/>
  <c r="AC121" i="24"/>
  <c r="AB121" i="24"/>
  <c r="AA121" i="24"/>
  <c r="Z121" i="24"/>
  <c r="Y121" i="24"/>
  <c r="X121" i="24"/>
  <c r="W121" i="24"/>
  <c r="V121" i="24"/>
  <c r="U121" i="24"/>
  <c r="T121" i="24"/>
  <c r="S121" i="24"/>
  <c r="R121" i="24"/>
  <c r="Q121" i="24"/>
  <c r="P121" i="24"/>
  <c r="O121" i="24"/>
  <c r="N121" i="24"/>
  <c r="M121" i="24"/>
  <c r="L121" i="24"/>
  <c r="K121" i="24"/>
  <c r="J121" i="24"/>
  <c r="I121" i="24"/>
  <c r="H121" i="24"/>
  <c r="G121" i="24"/>
  <c r="F121" i="24"/>
  <c r="E121" i="24"/>
  <c r="D121" i="24"/>
  <c r="AJ120" i="24"/>
  <c r="AQ120" i="24" s="1"/>
  <c r="AI120" i="24"/>
  <c r="AH120" i="24"/>
  <c r="AG120" i="24"/>
  <c r="AF120" i="24"/>
  <c r="AE120" i="24"/>
  <c r="AD120" i="24"/>
  <c r="AC120" i="24"/>
  <c r="AB120" i="24"/>
  <c r="AL120" i="24" s="1"/>
  <c r="AA120" i="24"/>
  <c r="Z120" i="24"/>
  <c r="Y120" i="24"/>
  <c r="X120" i="24"/>
  <c r="W120" i="24"/>
  <c r="V120" i="24"/>
  <c r="U120" i="24"/>
  <c r="T120" i="24"/>
  <c r="AM120" i="24" s="1"/>
  <c r="S120" i="24"/>
  <c r="R120" i="24"/>
  <c r="Q120" i="24"/>
  <c r="P120" i="24"/>
  <c r="O120" i="24"/>
  <c r="N120" i="24"/>
  <c r="M120" i="24"/>
  <c r="L120" i="24"/>
  <c r="AN120" i="24" s="1"/>
  <c r="K120" i="24"/>
  <c r="J120" i="24"/>
  <c r="I120" i="24"/>
  <c r="H120" i="24"/>
  <c r="G120" i="24"/>
  <c r="F120" i="24"/>
  <c r="E120" i="24"/>
  <c r="D120" i="24"/>
  <c r="AO120" i="24" s="1"/>
  <c r="AJ119" i="24"/>
  <c r="AQ119" i="24" s="1"/>
  <c r="AI119" i="24"/>
  <c r="AH119" i="24"/>
  <c r="AG119" i="24"/>
  <c r="AF119" i="24"/>
  <c r="AE119" i="24"/>
  <c r="AD119" i="24"/>
  <c r="AC119" i="24"/>
  <c r="AB119" i="24"/>
  <c r="AA119" i="24"/>
  <c r="Z119" i="24"/>
  <c r="Y119" i="24"/>
  <c r="X119" i="24"/>
  <c r="W119" i="24"/>
  <c r="V119" i="24"/>
  <c r="U119" i="24"/>
  <c r="T119" i="24"/>
  <c r="S119" i="24"/>
  <c r="R119" i="24"/>
  <c r="Q119" i="24"/>
  <c r="P119" i="24"/>
  <c r="O119" i="24"/>
  <c r="N119" i="24"/>
  <c r="M119" i="24"/>
  <c r="L119" i="24"/>
  <c r="K119" i="24"/>
  <c r="J119" i="24"/>
  <c r="I119" i="24"/>
  <c r="H119" i="24"/>
  <c r="G119" i="24"/>
  <c r="F119" i="24"/>
  <c r="E119" i="24"/>
  <c r="D119" i="24"/>
  <c r="AJ118" i="24"/>
  <c r="AQ118" i="24" s="1"/>
  <c r="AI118" i="24"/>
  <c r="AH118" i="24"/>
  <c r="AG118" i="24"/>
  <c r="AF118" i="24"/>
  <c r="AE118" i="24"/>
  <c r="AD118" i="24"/>
  <c r="AC118" i="24"/>
  <c r="AB118" i="24"/>
  <c r="AA118" i="24"/>
  <c r="Z118" i="24"/>
  <c r="Y118" i="24"/>
  <c r="X118" i="24"/>
  <c r="W118" i="24"/>
  <c r="V118" i="24"/>
  <c r="U118" i="24"/>
  <c r="T118" i="24"/>
  <c r="S118" i="24"/>
  <c r="R118" i="24"/>
  <c r="Q118" i="24"/>
  <c r="P118" i="24"/>
  <c r="O118" i="24"/>
  <c r="N118" i="24"/>
  <c r="M118" i="24"/>
  <c r="L118" i="24"/>
  <c r="K118" i="24"/>
  <c r="J118" i="24"/>
  <c r="I118" i="24"/>
  <c r="H118" i="24"/>
  <c r="G118" i="24"/>
  <c r="F118" i="24"/>
  <c r="E118" i="24"/>
  <c r="D118" i="24"/>
  <c r="AJ117" i="24"/>
  <c r="AQ117" i="24" s="1"/>
  <c r="AI117" i="24"/>
  <c r="AH117" i="24"/>
  <c r="AG117" i="24"/>
  <c r="AF117" i="24"/>
  <c r="AE117" i="24"/>
  <c r="AD117" i="24"/>
  <c r="AC117" i="24"/>
  <c r="AB117" i="24"/>
  <c r="AA117" i="24"/>
  <c r="Z117" i="24"/>
  <c r="Y117" i="24"/>
  <c r="X117" i="24"/>
  <c r="W117" i="24"/>
  <c r="V117" i="24"/>
  <c r="U117" i="24"/>
  <c r="T117" i="24"/>
  <c r="S117" i="24"/>
  <c r="R117" i="24"/>
  <c r="Q117" i="24"/>
  <c r="P117" i="24"/>
  <c r="O117" i="24"/>
  <c r="N117" i="24"/>
  <c r="M117" i="24"/>
  <c r="L117" i="24"/>
  <c r="K117" i="24"/>
  <c r="J117" i="24"/>
  <c r="I117" i="24"/>
  <c r="H117" i="24"/>
  <c r="G117" i="24"/>
  <c r="F117" i="24"/>
  <c r="E117" i="24"/>
  <c r="D117" i="24"/>
  <c r="AJ116" i="24"/>
  <c r="AQ116" i="24" s="1"/>
  <c r="AI116" i="24"/>
  <c r="AH116" i="24"/>
  <c r="AG116" i="24"/>
  <c r="AF116" i="24"/>
  <c r="AE116" i="24"/>
  <c r="AD116" i="24"/>
  <c r="AC116" i="24"/>
  <c r="AB116" i="24"/>
  <c r="AA116" i="24"/>
  <c r="Z116" i="24"/>
  <c r="Y116" i="24"/>
  <c r="X116" i="24"/>
  <c r="W116" i="24"/>
  <c r="V116" i="24"/>
  <c r="U116" i="24"/>
  <c r="T116" i="24"/>
  <c r="S116" i="24"/>
  <c r="R116" i="24"/>
  <c r="Q116" i="24"/>
  <c r="P116" i="24"/>
  <c r="O116" i="24"/>
  <c r="N116" i="24"/>
  <c r="M116" i="24"/>
  <c r="L116" i="24"/>
  <c r="K116" i="24"/>
  <c r="J116" i="24"/>
  <c r="I116" i="24"/>
  <c r="H116" i="24"/>
  <c r="G116" i="24"/>
  <c r="F116" i="24"/>
  <c r="E116" i="24"/>
  <c r="D116" i="24"/>
  <c r="AQ115" i="24"/>
  <c r="AR50" i="24" s="1"/>
  <c r="AJ115" i="24"/>
  <c r="AI115" i="24"/>
  <c r="AH115" i="24"/>
  <c r="AG115" i="24"/>
  <c r="AF115" i="24"/>
  <c r="AE115" i="24"/>
  <c r="AD115" i="24"/>
  <c r="AC115" i="24"/>
  <c r="AB115" i="24"/>
  <c r="AA115" i="24"/>
  <c r="Z115" i="24"/>
  <c r="Y115" i="24"/>
  <c r="X115" i="24"/>
  <c r="W115" i="24"/>
  <c r="V115" i="24"/>
  <c r="U115" i="24"/>
  <c r="T115" i="24"/>
  <c r="S115" i="24"/>
  <c r="R115" i="24"/>
  <c r="Q115" i="24"/>
  <c r="P115" i="24"/>
  <c r="O115" i="24"/>
  <c r="N115" i="24"/>
  <c r="M115" i="24"/>
  <c r="L115" i="24"/>
  <c r="K115" i="24"/>
  <c r="J115" i="24"/>
  <c r="I115" i="24"/>
  <c r="H115" i="24"/>
  <c r="G115" i="24"/>
  <c r="F115" i="24"/>
  <c r="E115" i="24"/>
  <c r="D115" i="24"/>
  <c r="AJ114" i="24"/>
  <c r="AQ114" i="24" s="1"/>
  <c r="AI114" i="24"/>
  <c r="AH114" i="24"/>
  <c r="AG114" i="24"/>
  <c r="AF114" i="24"/>
  <c r="AE114" i="24"/>
  <c r="AD114" i="24"/>
  <c r="AC114" i="24"/>
  <c r="AB114" i="24"/>
  <c r="AA114" i="24"/>
  <c r="Z114" i="24"/>
  <c r="Y114" i="24"/>
  <c r="X114" i="24"/>
  <c r="W114" i="24"/>
  <c r="V114" i="24"/>
  <c r="U114" i="24"/>
  <c r="T114" i="24"/>
  <c r="S114" i="24"/>
  <c r="R114" i="24"/>
  <c r="Q114" i="24"/>
  <c r="P114" i="24"/>
  <c r="O114" i="24"/>
  <c r="N114" i="24"/>
  <c r="M114" i="24"/>
  <c r="L114" i="24"/>
  <c r="K114" i="24"/>
  <c r="J114" i="24"/>
  <c r="I114" i="24"/>
  <c r="H114" i="24"/>
  <c r="G114" i="24"/>
  <c r="F114" i="24"/>
  <c r="E114" i="24"/>
  <c r="D114" i="24"/>
  <c r="AJ113" i="24"/>
  <c r="AQ113" i="24" s="1"/>
  <c r="AI113" i="24"/>
  <c r="AH113" i="24"/>
  <c r="AG113" i="24"/>
  <c r="AF113" i="24"/>
  <c r="AE113" i="24"/>
  <c r="AD113" i="24"/>
  <c r="AC113" i="24"/>
  <c r="AB113" i="24"/>
  <c r="AA113" i="24"/>
  <c r="Z113" i="24"/>
  <c r="Y113" i="24"/>
  <c r="X113" i="24"/>
  <c r="W113" i="24"/>
  <c r="V113" i="24"/>
  <c r="U113" i="24"/>
  <c r="T113" i="24"/>
  <c r="S113" i="24"/>
  <c r="R113" i="24"/>
  <c r="Q113" i="24"/>
  <c r="P113" i="24"/>
  <c r="O113" i="24"/>
  <c r="AN113" i="24" s="1"/>
  <c r="N113" i="24"/>
  <c r="M113" i="24"/>
  <c r="L113" i="24"/>
  <c r="K113" i="24"/>
  <c r="J113" i="24"/>
  <c r="I113" i="24"/>
  <c r="H113" i="24"/>
  <c r="G113" i="24"/>
  <c r="F113" i="24"/>
  <c r="E113" i="24"/>
  <c r="D113" i="24"/>
  <c r="AJ112" i="24"/>
  <c r="AQ112" i="24" s="1"/>
  <c r="AI112" i="24"/>
  <c r="AH112" i="24"/>
  <c r="AG112" i="24"/>
  <c r="AF112" i="24"/>
  <c r="AE112" i="24"/>
  <c r="AD112" i="24"/>
  <c r="AC112" i="24"/>
  <c r="AB112" i="24"/>
  <c r="AA112" i="24"/>
  <c r="Z112" i="24"/>
  <c r="Y112" i="24"/>
  <c r="X112" i="24"/>
  <c r="W112" i="24"/>
  <c r="V112" i="24"/>
  <c r="U112" i="24"/>
  <c r="T112" i="24"/>
  <c r="S112" i="24"/>
  <c r="R112" i="24"/>
  <c r="Q112" i="24"/>
  <c r="P112" i="24"/>
  <c r="O112" i="24"/>
  <c r="N112" i="24"/>
  <c r="M112" i="24"/>
  <c r="L112" i="24"/>
  <c r="K112" i="24"/>
  <c r="J112" i="24"/>
  <c r="I112" i="24"/>
  <c r="H112" i="24"/>
  <c r="G112" i="24"/>
  <c r="F112" i="24"/>
  <c r="E112" i="24"/>
  <c r="D112" i="24"/>
  <c r="AJ111" i="24"/>
  <c r="AQ111" i="24" s="1"/>
  <c r="AI111" i="24"/>
  <c r="AH111" i="24"/>
  <c r="AG111" i="24"/>
  <c r="AF111" i="24"/>
  <c r="AE111" i="24"/>
  <c r="AD111" i="24"/>
  <c r="AC111" i="24"/>
  <c r="AB111" i="24"/>
  <c r="AA111" i="24"/>
  <c r="Z111" i="24"/>
  <c r="Y111" i="24"/>
  <c r="X111" i="24"/>
  <c r="W111" i="24"/>
  <c r="V111" i="24"/>
  <c r="U111" i="24"/>
  <c r="T111" i="24"/>
  <c r="S111" i="24"/>
  <c r="R111" i="24"/>
  <c r="Q111" i="24"/>
  <c r="P111" i="24"/>
  <c r="O111" i="24"/>
  <c r="N111" i="24"/>
  <c r="M111" i="24"/>
  <c r="L111" i="24"/>
  <c r="K111" i="24"/>
  <c r="J111" i="24"/>
  <c r="I111" i="24"/>
  <c r="H111" i="24"/>
  <c r="G111" i="24"/>
  <c r="F111" i="24"/>
  <c r="E111" i="24"/>
  <c r="D111" i="24"/>
  <c r="AJ110" i="24"/>
  <c r="AQ110" i="24" s="1"/>
  <c r="AI110" i="24"/>
  <c r="AH110" i="24"/>
  <c r="AG110" i="24"/>
  <c r="AF110" i="24"/>
  <c r="AE110" i="24"/>
  <c r="AD110" i="24"/>
  <c r="AC110" i="24"/>
  <c r="AB110" i="24"/>
  <c r="AA110" i="24"/>
  <c r="Z110" i="24"/>
  <c r="Y110" i="24"/>
  <c r="X110" i="24"/>
  <c r="W110" i="24"/>
  <c r="V110" i="24"/>
  <c r="U110" i="24"/>
  <c r="T110" i="24"/>
  <c r="S110" i="24"/>
  <c r="R110" i="24"/>
  <c r="Q110" i="24"/>
  <c r="P110" i="24"/>
  <c r="O110" i="24"/>
  <c r="N110" i="24"/>
  <c r="M110" i="24"/>
  <c r="L110" i="24"/>
  <c r="K110" i="24"/>
  <c r="J110" i="24"/>
  <c r="I110" i="24"/>
  <c r="H110" i="24"/>
  <c r="G110" i="24"/>
  <c r="F110" i="24"/>
  <c r="E110" i="24"/>
  <c r="D110" i="24"/>
  <c r="AJ109" i="24"/>
  <c r="AQ109" i="24" s="1"/>
  <c r="AI109" i="24"/>
  <c r="AH109" i="24"/>
  <c r="AG109" i="24"/>
  <c r="AF109" i="24"/>
  <c r="AE109" i="24"/>
  <c r="AD109" i="24"/>
  <c r="AC109" i="24"/>
  <c r="AB109" i="24"/>
  <c r="AL109" i="24" s="1"/>
  <c r="AA109" i="24"/>
  <c r="Z109" i="24"/>
  <c r="Y109" i="24"/>
  <c r="X109" i="24"/>
  <c r="W109" i="24"/>
  <c r="V109" i="24"/>
  <c r="U109" i="24"/>
  <c r="T109" i="24"/>
  <c r="AM109" i="24" s="1"/>
  <c r="S109" i="24"/>
  <c r="R109" i="24"/>
  <c r="Q109" i="24"/>
  <c r="P109" i="24"/>
  <c r="O109" i="24"/>
  <c r="N109" i="24"/>
  <c r="M109" i="24"/>
  <c r="L109" i="24"/>
  <c r="AN109" i="24" s="1"/>
  <c r="K109" i="24"/>
  <c r="J109" i="24"/>
  <c r="I109" i="24"/>
  <c r="H109" i="24"/>
  <c r="G109" i="24"/>
  <c r="F109" i="24"/>
  <c r="E109" i="24"/>
  <c r="D109" i="24"/>
  <c r="AO109" i="24" s="1"/>
  <c r="AJ108" i="24"/>
  <c r="AQ108" i="24" s="1"/>
  <c r="AI108" i="24"/>
  <c r="AH108" i="24"/>
  <c r="AG108" i="24"/>
  <c r="AF108" i="24"/>
  <c r="AE108" i="24"/>
  <c r="AD108" i="24"/>
  <c r="AC108" i="24"/>
  <c r="AB108" i="24"/>
  <c r="AA108" i="24"/>
  <c r="Z108" i="24"/>
  <c r="Y108" i="24"/>
  <c r="X108" i="24"/>
  <c r="W108" i="24"/>
  <c r="V108" i="24"/>
  <c r="U108" i="24"/>
  <c r="T108" i="24"/>
  <c r="S108" i="24"/>
  <c r="R108" i="24"/>
  <c r="Q108" i="24"/>
  <c r="P108" i="24"/>
  <c r="O108" i="24"/>
  <c r="N108" i="24"/>
  <c r="M108" i="24"/>
  <c r="L108" i="24"/>
  <c r="K108" i="24"/>
  <c r="J108" i="24"/>
  <c r="I108" i="24"/>
  <c r="H108" i="24"/>
  <c r="G108" i="24"/>
  <c r="F108" i="24"/>
  <c r="E108" i="24"/>
  <c r="D108" i="24"/>
  <c r="AQ107" i="24"/>
  <c r="AJ107" i="24"/>
  <c r="AI107" i="24"/>
  <c r="AH107" i="24"/>
  <c r="AG107" i="24"/>
  <c r="AF107" i="24"/>
  <c r="AE107" i="24"/>
  <c r="AD107" i="24"/>
  <c r="AC107" i="24"/>
  <c r="AB107" i="24"/>
  <c r="AA107" i="24"/>
  <c r="Z107" i="24"/>
  <c r="Y107" i="24"/>
  <c r="X107" i="24"/>
  <c r="W107" i="24"/>
  <c r="V107" i="24"/>
  <c r="U107" i="24"/>
  <c r="T107" i="24"/>
  <c r="S107" i="24"/>
  <c r="R107" i="24"/>
  <c r="Q107" i="24"/>
  <c r="P107" i="24"/>
  <c r="O107" i="24"/>
  <c r="N107" i="24"/>
  <c r="M107" i="24"/>
  <c r="L107" i="24"/>
  <c r="K107" i="24"/>
  <c r="J107" i="24"/>
  <c r="I107" i="24"/>
  <c r="H107" i="24"/>
  <c r="G107" i="24"/>
  <c r="F107" i="24"/>
  <c r="E107" i="24"/>
  <c r="D107" i="24"/>
  <c r="AQ106" i="24"/>
  <c r="AJ106" i="24"/>
  <c r="AI106" i="24"/>
  <c r="AH106" i="24"/>
  <c r="AG106" i="24"/>
  <c r="AF106" i="24"/>
  <c r="AE106" i="24"/>
  <c r="AD106" i="24"/>
  <c r="AC106" i="24"/>
  <c r="AB106" i="24"/>
  <c r="AA106" i="24"/>
  <c r="Z106" i="24"/>
  <c r="Y106" i="24"/>
  <c r="X106" i="24"/>
  <c r="W106" i="24"/>
  <c r="V106" i="24"/>
  <c r="U106" i="24"/>
  <c r="T106" i="24"/>
  <c r="S106" i="24"/>
  <c r="R106" i="24"/>
  <c r="Q106" i="24"/>
  <c r="P106" i="24"/>
  <c r="O106" i="24"/>
  <c r="N106" i="24"/>
  <c r="M106" i="24"/>
  <c r="L106" i="24"/>
  <c r="K106" i="24"/>
  <c r="J106" i="24"/>
  <c r="I106" i="24"/>
  <c r="H106" i="24"/>
  <c r="G106" i="24"/>
  <c r="F106" i="24"/>
  <c r="E106" i="24"/>
  <c r="D106" i="24"/>
  <c r="AJ105" i="24"/>
  <c r="AQ105" i="24" s="1"/>
  <c r="AI105" i="24"/>
  <c r="AH105" i="24"/>
  <c r="AG105" i="24"/>
  <c r="AF105" i="24"/>
  <c r="AE105" i="24"/>
  <c r="AD105" i="24"/>
  <c r="AC105" i="24"/>
  <c r="AB105" i="24"/>
  <c r="AA105" i="24"/>
  <c r="Z105" i="24"/>
  <c r="Y105" i="24"/>
  <c r="X105" i="24"/>
  <c r="W105" i="24"/>
  <c r="V105" i="24"/>
  <c r="U105" i="24"/>
  <c r="T105" i="24"/>
  <c r="S105" i="24"/>
  <c r="R105" i="24"/>
  <c r="Q105" i="24"/>
  <c r="P105" i="24"/>
  <c r="O105" i="24"/>
  <c r="N105" i="24"/>
  <c r="M105" i="24"/>
  <c r="L105" i="24"/>
  <c r="K105" i="24"/>
  <c r="J105" i="24"/>
  <c r="I105" i="24"/>
  <c r="H105" i="24"/>
  <c r="G105" i="24"/>
  <c r="F105" i="24"/>
  <c r="E105" i="24"/>
  <c r="D105" i="24"/>
  <c r="AJ104" i="24"/>
  <c r="AQ104" i="24" s="1"/>
  <c r="AI104" i="24"/>
  <c r="AH104" i="24"/>
  <c r="AG104" i="24"/>
  <c r="AF104" i="24"/>
  <c r="AE104" i="24"/>
  <c r="AD104" i="24"/>
  <c r="AC104" i="24"/>
  <c r="AB104" i="24"/>
  <c r="AL104" i="24" s="1"/>
  <c r="AA104" i="24"/>
  <c r="Z104" i="24"/>
  <c r="Y104" i="24"/>
  <c r="X104" i="24"/>
  <c r="W104" i="24"/>
  <c r="V104" i="24"/>
  <c r="U104" i="24"/>
  <c r="T104" i="24"/>
  <c r="AM104" i="24" s="1"/>
  <c r="S104" i="24"/>
  <c r="R104" i="24"/>
  <c r="Q104" i="24"/>
  <c r="P104" i="24"/>
  <c r="O104" i="24"/>
  <c r="N104" i="24"/>
  <c r="M104" i="24"/>
  <c r="L104" i="24"/>
  <c r="K104" i="24"/>
  <c r="J104" i="24"/>
  <c r="I104" i="24"/>
  <c r="H104" i="24"/>
  <c r="G104" i="24"/>
  <c r="F104" i="24"/>
  <c r="E104" i="24"/>
  <c r="D104" i="24"/>
  <c r="AO104" i="24" s="1"/>
  <c r="AJ103" i="24"/>
  <c r="AQ103" i="24" s="1"/>
  <c r="AI103" i="24"/>
  <c r="AH103" i="24"/>
  <c r="AG103" i="24"/>
  <c r="AF103" i="24"/>
  <c r="AE103" i="24"/>
  <c r="AD103" i="24"/>
  <c r="AC103" i="24"/>
  <c r="AB103" i="24"/>
  <c r="AA103" i="24"/>
  <c r="Z103" i="24"/>
  <c r="Y103" i="24"/>
  <c r="X103" i="24"/>
  <c r="W103" i="24"/>
  <c r="V103" i="24"/>
  <c r="U103" i="24"/>
  <c r="T103" i="24"/>
  <c r="S103" i="24"/>
  <c r="R103" i="24"/>
  <c r="Q103" i="24"/>
  <c r="P103" i="24"/>
  <c r="O103" i="24"/>
  <c r="N103" i="24"/>
  <c r="M103" i="24"/>
  <c r="L103" i="24"/>
  <c r="K103" i="24"/>
  <c r="J103" i="24"/>
  <c r="I103" i="24"/>
  <c r="H103" i="24"/>
  <c r="G103" i="24"/>
  <c r="F103" i="24"/>
  <c r="E103" i="24"/>
  <c r="D103" i="24"/>
  <c r="AJ102" i="24"/>
  <c r="AQ102" i="24" s="1"/>
  <c r="AI102" i="24"/>
  <c r="AH102" i="24"/>
  <c r="AG102" i="24"/>
  <c r="AF102" i="24"/>
  <c r="AE102" i="24"/>
  <c r="AD102" i="24"/>
  <c r="AC102" i="24"/>
  <c r="AB102" i="24"/>
  <c r="AA102" i="24"/>
  <c r="Z102" i="24"/>
  <c r="Y102" i="24"/>
  <c r="X102" i="24"/>
  <c r="W102" i="24"/>
  <c r="V102" i="24"/>
  <c r="U102" i="24"/>
  <c r="T102" i="24"/>
  <c r="S102" i="24"/>
  <c r="R102" i="24"/>
  <c r="Q102" i="24"/>
  <c r="P102" i="24"/>
  <c r="O102" i="24"/>
  <c r="N102" i="24"/>
  <c r="M102" i="24"/>
  <c r="L102" i="24"/>
  <c r="K102" i="24"/>
  <c r="J102" i="24"/>
  <c r="I102" i="24"/>
  <c r="H102" i="24"/>
  <c r="G102" i="24"/>
  <c r="F102" i="24"/>
  <c r="E102" i="24"/>
  <c r="D102" i="24"/>
  <c r="AJ101" i="24"/>
  <c r="AQ101" i="24" s="1"/>
  <c r="AI101" i="24"/>
  <c r="AH101" i="24"/>
  <c r="AG101" i="24"/>
  <c r="AF101" i="24"/>
  <c r="AE101" i="24"/>
  <c r="AD101" i="24"/>
  <c r="AC101" i="24"/>
  <c r="AB101" i="24"/>
  <c r="AA101" i="24"/>
  <c r="Z101" i="24"/>
  <c r="Y101" i="24"/>
  <c r="X101" i="24"/>
  <c r="W101" i="24"/>
  <c r="V101" i="24"/>
  <c r="U101" i="24"/>
  <c r="T101" i="24"/>
  <c r="S101" i="24"/>
  <c r="R101" i="24"/>
  <c r="Q101" i="24"/>
  <c r="P101" i="24"/>
  <c r="O101" i="24"/>
  <c r="N101" i="24"/>
  <c r="M101" i="24"/>
  <c r="L101" i="24"/>
  <c r="K101" i="24"/>
  <c r="J101" i="24"/>
  <c r="I101" i="24"/>
  <c r="H101" i="24"/>
  <c r="G101" i="24"/>
  <c r="F101" i="24"/>
  <c r="E101" i="24"/>
  <c r="D101" i="24"/>
  <c r="AJ100" i="24"/>
  <c r="AQ100" i="24" s="1"/>
  <c r="AI100" i="24"/>
  <c r="AH100" i="24"/>
  <c r="AG100" i="24"/>
  <c r="AF100" i="24"/>
  <c r="AE100" i="24"/>
  <c r="AD100" i="24"/>
  <c r="AC100" i="24"/>
  <c r="AB100" i="24"/>
  <c r="AA100" i="24"/>
  <c r="Z100" i="24"/>
  <c r="AM100" i="24" s="1"/>
  <c r="Y100" i="24"/>
  <c r="X100" i="24"/>
  <c r="W100" i="24"/>
  <c r="V100" i="24"/>
  <c r="U100" i="24"/>
  <c r="T100" i="24"/>
  <c r="S100" i="24"/>
  <c r="R100" i="24"/>
  <c r="Q100" i="24"/>
  <c r="P100" i="24"/>
  <c r="O100" i="24"/>
  <c r="N100" i="24"/>
  <c r="M100" i="24"/>
  <c r="L100" i="24"/>
  <c r="K100" i="24"/>
  <c r="J100" i="24"/>
  <c r="I100" i="24"/>
  <c r="H100" i="24"/>
  <c r="G100" i="24"/>
  <c r="F100" i="24"/>
  <c r="E100" i="24"/>
  <c r="D100" i="24"/>
  <c r="AJ99" i="24"/>
  <c r="AQ99" i="24" s="1"/>
  <c r="AR34" i="24" s="1"/>
  <c r="AI99" i="24"/>
  <c r="AH99" i="24"/>
  <c r="AG99" i="24"/>
  <c r="AF99" i="24"/>
  <c r="AE99" i="24"/>
  <c r="AD99" i="24"/>
  <c r="AC99" i="24"/>
  <c r="AB99" i="24"/>
  <c r="AL99" i="24" s="1"/>
  <c r="AA99" i="24"/>
  <c r="Z99" i="24"/>
  <c r="Y99" i="24"/>
  <c r="X99" i="24"/>
  <c r="W99" i="24"/>
  <c r="V99" i="24"/>
  <c r="U99" i="24"/>
  <c r="T99" i="24"/>
  <c r="AM99" i="24" s="1"/>
  <c r="S99" i="24"/>
  <c r="R99" i="24"/>
  <c r="Q99" i="24"/>
  <c r="P99" i="24"/>
  <c r="O99" i="24"/>
  <c r="N99" i="24"/>
  <c r="M99" i="24"/>
  <c r="L99" i="24"/>
  <c r="AN99" i="24" s="1"/>
  <c r="K99" i="24"/>
  <c r="J99" i="24"/>
  <c r="I99" i="24"/>
  <c r="H99" i="24"/>
  <c r="G99" i="24"/>
  <c r="F99" i="24"/>
  <c r="E99" i="24"/>
  <c r="D99" i="24"/>
  <c r="AO99" i="24" s="1"/>
  <c r="AJ98" i="24"/>
  <c r="AQ98" i="24" s="1"/>
  <c r="AI98" i="24"/>
  <c r="AH98" i="24"/>
  <c r="AG98" i="24"/>
  <c r="AF98" i="24"/>
  <c r="AE98" i="24"/>
  <c r="AD98" i="24"/>
  <c r="AC98" i="24"/>
  <c r="AB98" i="24"/>
  <c r="AA98" i="24"/>
  <c r="Z98" i="24"/>
  <c r="Y98" i="24"/>
  <c r="X98" i="24"/>
  <c r="W98" i="24"/>
  <c r="V98" i="24"/>
  <c r="U98" i="24"/>
  <c r="T98" i="24"/>
  <c r="S98" i="24"/>
  <c r="R98" i="24"/>
  <c r="Q98" i="24"/>
  <c r="P98" i="24"/>
  <c r="O98" i="24"/>
  <c r="N98" i="24"/>
  <c r="M98" i="24"/>
  <c r="L98" i="24"/>
  <c r="K98" i="24"/>
  <c r="J98" i="24"/>
  <c r="I98" i="24"/>
  <c r="H98" i="24"/>
  <c r="G98" i="24"/>
  <c r="F98" i="24"/>
  <c r="E98" i="24"/>
  <c r="D98" i="24"/>
  <c r="AJ97" i="24"/>
  <c r="AQ97" i="24" s="1"/>
  <c r="AI97" i="24"/>
  <c r="AH97" i="24"/>
  <c r="AG97" i="24"/>
  <c r="AF97" i="24"/>
  <c r="AE97" i="24"/>
  <c r="AD97" i="24"/>
  <c r="AC97" i="24"/>
  <c r="AB97" i="24"/>
  <c r="AA97" i="24"/>
  <c r="Z97" i="24"/>
  <c r="Y97" i="24"/>
  <c r="X97" i="24"/>
  <c r="W97" i="24"/>
  <c r="V97" i="24"/>
  <c r="U97" i="24"/>
  <c r="T97" i="24"/>
  <c r="S97" i="24"/>
  <c r="R97" i="24"/>
  <c r="Q97" i="24"/>
  <c r="P97" i="24"/>
  <c r="O97" i="24"/>
  <c r="N97" i="24"/>
  <c r="M97" i="24"/>
  <c r="L97" i="24"/>
  <c r="K97" i="24"/>
  <c r="J97" i="24"/>
  <c r="I97" i="24"/>
  <c r="H97" i="24"/>
  <c r="G97" i="24"/>
  <c r="F97" i="24"/>
  <c r="E97" i="24"/>
  <c r="D97" i="24"/>
  <c r="AJ96" i="24"/>
  <c r="AQ96" i="24" s="1"/>
  <c r="AI96" i="24"/>
  <c r="AH96" i="24"/>
  <c r="AG96" i="24"/>
  <c r="AF96" i="24"/>
  <c r="AE96" i="24"/>
  <c r="AD96" i="24"/>
  <c r="AC96" i="24"/>
  <c r="AB96" i="24"/>
  <c r="AA96" i="24"/>
  <c r="Z96" i="24"/>
  <c r="Y96" i="24"/>
  <c r="X96" i="24"/>
  <c r="W96" i="24"/>
  <c r="V96" i="24"/>
  <c r="U96" i="24"/>
  <c r="T96" i="24"/>
  <c r="S96" i="24"/>
  <c r="R96" i="24"/>
  <c r="Q96" i="24"/>
  <c r="P96" i="24"/>
  <c r="O96" i="24"/>
  <c r="N96" i="24"/>
  <c r="M96" i="24"/>
  <c r="L96" i="24"/>
  <c r="K96" i="24"/>
  <c r="J96" i="24"/>
  <c r="I96" i="24"/>
  <c r="H96" i="24"/>
  <c r="G96" i="24"/>
  <c r="F96" i="24"/>
  <c r="E96" i="24"/>
  <c r="D96" i="24"/>
  <c r="AJ95" i="24"/>
  <c r="AQ95" i="24" s="1"/>
  <c r="AR30" i="24" s="1"/>
  <c r="AI95" i="24"/>
  <c r="AH95" i="24"/>
  <c r="AG95" i="24"/>
  <c r="AF95" i="24"/>
  <c r="AE95" i="24"/>
  <c r="AD95" i="24"/>
  <c r="AC95" i="24"/>
  <c r="AB95" i="24"/>
  <c r="AA95" i="24"/>
  <c r="Z95" i="24"/>
  <c r="Y95" i="24"/>
  <c r="X95" i="24"/>
  <c r="W95" i="24"/>
  <c r="V95" i="24"/>
  <c r="U95" i="24"/>
  <c r="T95" i="24"/>
  <c r="S95" i="24"/>
  <c r="R95" i="24"/>
  <c r="Q95" i="24"/>
  <c r="P95" i="24"/>
  <c r="O95" i="24"/>
  <c r="N95" i="24"/>
  <c r="M95" i="24"/>
  <c r="L95" i="24"/>
  <c r="K95" i="24"/>
  <c r="J95" i="24"/>
  <c r="I95" i="24"/>
  <c r="H95" i="24"/>
  <c r="G95" i="24"/>
  <c r="F95" i="24"/>
  <c r="E95" i="24"/>
  <c r="D95" i="24"/>
  <c r="AJ94" i="24"/>
  <c r="AQ94" i="24" s="1"/>
  <c r="AI94" i="24"/>
  <c r="AH94" i="24"/>
  <c r="AG94" i="24"/>
  <c r="AF94" i="24"/>
  <c r="AE94" i="24"/>
  <c r="AD94" i="24"/>
  <c r="AC94" i="24"/>
  <c r="AB94" i="24"/>
  <c r="AA94" i="24"/>
  <c r="Z94" i="24"/>
  <c r="Y94" i="24"/>
  <c r="X94" i="24"/>
  <c r="W94" i="24"/>
  <c r="V94" i="24"/>
  <c r="U94" i="24"/>
  <c r="T94" i="24"/>
  <c r="S94" i="24"/>
  <c r="R94" i="24"/>
  <c r="Q94" i="24"/>
  <c r="P94" i="24"/>
  <c r="O94" i="24"/>
  <c r="N94" i="24"/>
  <c r="M94" i="24"/>
  <c r="L94" i="24"/>
  <c r="K94" i="24"/>
  <c r="J94" i="24"/>
  <c r="I94" i="24"/>
  <c r="H94" i="24"/>
  <c r="G94" i="24"/>
  <c r="F94" i="24"/>
  <c r="E94" i="24"/>
  <c r="D94" i="24"/>
  <c r="AJ93" i="24"/>
  <c r="AQ93" i="24" s="1"/>
  <c r="AI93" i="24"/>
  <c r="AH93" i="24"/>
  <c r="AG93" i="24"/>
  <c r="AF93" i="24"/>
  <c r="AE93" i="24"/>
  <c r="AD93" i="24"/>
  <c r="AC93" i="24"/>
  <c r="AB93" i="24"/>
  <c r="AA93" i="24"/>
  <c r="Z93" i="24"/>
  <c r="Y93" i="24"/>
  <c r="X93" i="24"/>
  <c r="W93" i="24"/>
  <c r="V93" i="24"/>
  <c r="U93" i="24"/>
  <c r="T93" i="24"/>
  <c r="S93" i="24"/>
  <c r="R93" i="24"/>
  <c r="Q93" i="24"/>
  <c r="P93" i="24"/>
  <c r="O93" i="24"/>
  <c r="N93" i="24"/>
  <c r="M93" i="24"/>
  <c r="L93" i="24"/>
  <c r="K93" i="24"/>
  <c r="J93" i="24"/>
  <c r="I93" i="24"/>
  <c r="H93" i="24"/>
  <c r="G93" i="24"/>
  <c r="F93" i="24"/>
  <c r="E93" i="24"/>
  <c r="D93" i="24"/>
  <c r="AJ92" i="24"/>
  <c r="AQ92" i="24" s="1"/>
  <c r="AI92" i="24"/>
  <c r="AH92" i="24"/>
  <c r="AG92" i="24"/>
  <c r="AF92" i="24"/>
  <c r="AE92" i="24"/>
  <c r="AD92" i="24"/>
  <c r="AC92" i="24"/>
  <c r="AB92" i="24"/>
  <c r="AA92" i="24"/>
  <c r="Z92" i="24"/>
  <c r="Y92" i="24"/>
  <c r="X92" i="24"/>
  <c r="W92" i="24"/>
  <c r="V92" i="24"/>
  <c r="U92" i="24"/>
  <c r="AM92" i="24" s="1"/>
  <c r="T92" i="24"/>
  <c r="S92" i="24"/>
  <c r="R92" i="24"/>
  <c r="Q92" i="24"/>
  <c r="P92" i="24"/>
  <c r="O92" i="24"/>
  <c r="N92" i="24"/>
  <c r="M92" i="24"/>
  <c r="L92" i="24"/>
  <c r="K92" i="24"/>
  <c r="J92" i="24"/>
  <c r="I92" i="24"/>
  <c r="H92" i="24"/>
  <c r="G92" i="24"/>
  <c r="F92" i="24"/>
  <c r="E92" i="24"/>
  <c r="D92" i="24"/>
  <c r="AJ91" i="24"/>
  <c r="AQ91" i="24" s="1"/>
  <c r="AI91" i="24"/>
  <c r="AH91" i="24"/>
  <c r="AG91" i="24"/>
  <c r="AF91" i="24"/>
  <c r="AE91" i="24"/>
  <c r="AD91" i="24"/>
  <c r="AC91" i="24"/>
  <c r="AB91" i="24"/>
  <c r="AA91" i="24"/>
  <c r="Z91" i="24"/>
  <c r="Y91" i="24"/>
  <c r="X91" i="24"/>
  <c r="W91" i="24"/>
  <c r="V91" i="24"/>
  <c r="U91" i="24"/>
  <c r="T91" i="24"/>
  <c r="S91" i="24"/>
  <c r="R91" i="24"/>
  <c r="Q91" i="24"/>
  <c r="P91" i="24"/>
  <c r="O91" i="24"/>
  <c r="N91" i="24"/>
  <c r="M91" i="24"/>
  <c r="L91" i="24"/>
  <c r="K91" i="24"/>
  <c r="J91" i="24"/>
  <c r="I91" i="24"/>
  <c r="H91" i="24"/>
  <c r="G91" i="24"/>
  <c r="F91" i="24"/>
  <c r="E91" i="24"/>
  <c r="D91" i="24"/>
  <c r="AJ90" i="24"/>
  <c r="AQ90" i="24" s="1"/>
  <c r="AI90" i="24"/>
  <c r="AH90" i="24"/>
  <c r="AG90" i="24"/>
  <c r="AF90" i="24"/>
  <c r="AE90" i="24"/>
  <c r="AD90" i="24"/>
  <c r="AC90" i="24"/>
  <c r="AB90" i="24"/>
  <c r="AA90" i="24"/>
  <c r="Z90" i="24"/>
  <c r="Y90" i="24"/>
  <c r="X90" i="24"/>
  <c r="W90" i="24"/>
  <c r="V90" i="24"/>
  <c r="U90" i="24"/>
  <c r="T90" i="24"/>
  <c r="S90" i="24"/>
  <c r="R90" i="24"/>
  <c r="Q90" i="24"/>
  <c r="P90" i="24"/>
  <c r="O90" i="24"/>
  <c r="N90" i="24"/>
  <c r="M90" i="24"/>
  <c r="L90" i="24"/>
  <c r="K90" i="24"/>
  <c r="J90" i="24"/>
  <c r="I90" i="24"/>
  <c r="H90" i="24"/>
  <c r="G90" i="24"/>
  <c r="F90" i="24"/>
  <c r="E90" i="24"/>
  <c r="D90" i="24"/>
  <c r="AJ89" i="24"/>
  <c r="AQ89" i="24" s="1"/>
  <c r="AI89" i="24"/>
  <c r="AH89" i="24"/>
  <c r="AG89" i="24"/>
  <c r="AF89" i="24"/>
  <c r="AE89" i="24"/>
  <c r="AD89" i="24"/>
  <c r="AC89" i="24"/>
  <c r="AB89" i="24"/>
  <c r="AA89" i="24"/>
  <c r="Z89" i="24"/>
  <c r="Y89" i="24"/>
  <c r="X89" i="24"/>
  <c r="W89" i="24"/>
  <c r="V89" i="24"/>
  <c r="U89" i="24"/>
  <c r="T89" i="24"/>
  <c r="S89" i="24"/>
  <c r="R89" i="24"/>
  <c r="Q89" i="24"/>
  <c r="P89" i="24"/>
  <c r="O89" i="24"/>
  <c r="N89" i="24"/>
  <c r="M89" i="24"/>
  <c r="L89" i="24"/>
  <c r="K89" i="24"/>
  <c r="J89" i="24"/>
  <c r="I89" i="24"/>
  <c r="H89" i="24"/>
  <c r="G89" i="24"/>
  <c r="F89" i="24"/>
  <c r="E89" i="24"/>
  <c r="D89" i="24"/>
  <c r="AQ88" i="24"/>
  <c r="AJ88" i="24"/>
  <c r="AI88" i="24"/>
  <c r="AH88" i="24"/>
  <c r="AG88" i="24"/>
  <c r="AF88" i="24"/>
  <c r="AE88" i="24"/>
  <c r="AD88" i="24"/>
  <c r="AC88" i="24"/>
  <c r="AB88" i="24"/>
  <c r="AA88" i="24"/>
  <c r="Z88" i="24"/>
  <c r="Y88" i="24"/>
  <c r="X88" i="24"/>
  <c r="W88" i="24"/>
  <c r="V88" i="24"/>
  <c r="U88" i="24"/>
  <c r="T88" i="24"/>
  <c r="S88" i="24"/>
  <c r="R88" i="24"/>
  <c r="Q88" i="24"/>
  <c r="P88" i="24"/>
  <c r="O88" i="24"/>
  <c r="N88" i="24"/>
  <c r="M88" i="24"/>
  <c r="L88" i="24"/>
  <c r="K88" i="24"/>
  <c r="J88" i="24"/>
  <c r="I88" i="24"/>
  <c r="H88" i="24"/>
  <c r="G88" i="24"/>
  <c r="F88" i="24"/>
  <c r="E88" i="24"/>
  <c r="D88" i="24"/>
  <c r="AJ87" i="24"/>
  <c r="AQ87" i="24" s="1"/>
  <c r="AI87" i="24"/>
  <c r="AH87" i="24"/>
  <c r="AG87" i="24"/>
  <c r="AF87" i="24"/>
  <c r="AE87" i="24"/>
  <c r="AD87" i="24"/>
  <c r="AC87" i="24"/>
  <c r="AB87" i="24"/>
  <c r="AA87" i="24"/>
  <c r="Z87" i="24"/>
  <c r="Y87" i="24"/>
  <c r="X87" i="24"/>
  <c r="W87" i="24"/>
  <c r="V87" i="24"/>
  <c r="U87" i="24"/>
  <c r="T87" i="24"/>
  <c r="S87" i="24"/>
  <c r="R87" i="24"/>
  <c r="Q87" i="24"/>
  <c r="P87" i="24"/>
  <c r="O87" i="24"/>
  <c r="N87" i="24"/>
  <c r="M87" i="24"/>
  <c r="L87" i="24"/>
  <c r="K87" i="24"/>
  <c r="J87" i="24"/>
  <c r="I87" i="24"/>
  <c r="H87" i="24"/>
  <c r="G87" i="24"/>
  <c r="F87" i="24"/>
  <c r="E87" i="24"/>
  <c r="D87" i="24"/>
  <c r="AJ86" i="24"/>
  <c r="AI86" i="24"/>
  <c r="AH86" i="24"/>
  <c r="AG86" i="24"/>
  <c r="AF86" i="24"/>
  <c r="AE86" i="24"/>
  <c r="AD86" i="24"/>
  <c r="AC86" i="24"/>
  <c r="AB86" i="24"/>
  <c r="AA86" i="24"/>
  <c r="Z86" i="24"/>
  <c r="Y86" i="24"/>
  <c r="X86" i="24"/>
  <c r="W86" i="24"/>
  <c r="V86" i="24"/>
  <c r="U86" i="24"/>
  <c r="T86" i="24"/>
  <c r="S86" i="24"/>
  <c r="R86" i="24"/>
  <c r="Q86" i="24"/>
  <c r="P86" i="24"/>
  <c r="O86" i="24"/>
  <c r="N86" i="24"/>
  <c r="M86" i="24"/>
  <c r="L86" i="24"/>
  <c r="K86" i="24"/>
  <c r="J86" i="24"/>
  <c r="I86" i="24"/>
  <c r="H86" i="24"/>
  <c r="G86" i="24"/>
  <c r="F86" i="24"/>
  <c r="E86" i="24"/>
  <c r="D86" i="24"/>
  <c r="AJ85" i="24"/>
  <c r="AI85" i="24"/>
  <c r="AH85" i="24"/>
  <c r="AG85" i="24"/>
  <c r="AF85" i="24"/>
  <c r="AE85" i="24"/>
  <c r="AD85" i="24"/>
  <c r="AC85" i="24"/>
  <c r="AB85" i="24"/>
  <c r="AA85" i="24"/>
  <c r="Z85" i="24"/>
  <c r="Y85" i="24"/>
  <c r="X85" i="24"/>
  <c r="W85" i="24"/>
  <c r="V85" i="24"/>
  <c r="U85" i="24"/>
  <c r="T85" i="24"/>
  <c r="S85" i="24"/>
  <c r="R85" i="24"/>
  <c r="Q85" i="24"/>
  <c r="P85" i="24"/>
  <c r="O85" i="24"/>
  <c r="N85" i="24"/>
  <c r="M85" i="24"/>
  <c r="L85" i="24"/>
  <c r="K85" i="24"/>
  <c r="J85" i="24"/>
  <c r="I85" i="24"/>
  <c r="H85" i="24"/>
  <c r="G85" i="24"/>
  <c r="F85" i="24"/>
  <c r="E85" i="24"/>
  <c r="D85" i="24"/>
  <c r="AJ84" i="24"/>
  <c r="AI84" i="24"/>
  <c r="AH84" i="24"/>
  <c r="AG84" i="24"/>
  <c r="AF84" i="24"/>
  <c r="AE84" i="24"/>
  <c r="AD84" i="24"/>
  <c r="AC84" i="24"/>
  <c r="AB84" i="24"/>
  <c r="AA84" i="24"/>
  <c r="Z84" i="24"/>
  <c r="AM84" i="24" s="1"/>
  <c r="Y84" i="24"/>
  <c r="X84" i="24"/>
  <c r="W84" i="24"/>
  <c r="V84" i="24"/>
  <c r="U84" i="24"/>
  <c r="T84" i="24"/>
  <c r="S84" i="24"/>
  <c r="R84" i="24"/>
  <c r="Q84" i="24"/>
  <c r="P84" i="24"/>
  <c r="O84" i="24"/>
  <c r="N84" i="24"/>
  <c r="M84" i="24"/>
  <c r="L84" i="24"/>
  <c r="K84" i="24"/>
  <c r="J84" i="24"/>
  <c r="I84" i="24"/>
  <c r="H84" i="24"/>
  <c r="G84" i="24"/>
  <c r="F84" i="24"/>
  <c r="E84" i="24"/>
  <c r="D84" i="24"/>
  <c r="AJ83" i="24"/>
  <c r="AI83" i="24"/>
  <c r="AH83" i="24"/>
  <c r="AG83" i="24"/>
  <c r="AF83" i="24"/>
  <c r="AE83" i="24"/>
  <c r="AD83" i="24"/>
  <c r="AC83" i="24"/>
  <c r="AB83" i="24"/>
  <c r="AA83" i="24"/>
  <c r="Z83" i="24"/>
  <c r="Y83" i="24"/>
  <c r="X83" i="24"/>
  <c r="W83" i="24"/>
  <c r="V83" i="24"/>
  <c r="U83" i="24"/>
  <c r="T83" i="24"/>
  <c r="S83" i="24"/>
  <c r="R83" i="24"/>
  <c r="Q83" i="24"/>
  <c r="P83" i="24"/>
  <c r="O83" i="24"/>
  <c r="N83" i="24"/>
  <c r="M83" i="24"/>
  <c r="L83" i="24"/>
  <c r="K83" i="24"/>
  <c r="J83" i="24"/>
  <c r="I83" i="24"/>
  <c r="H83" i="24"/>
  <c r="G83" i="24"/>
  <c r="F83" i="24"/>
  <c r="E83" i="24"/>
  <c r="D83" i="24"/>
  <c r="AJ82" i="24"/>
  <c r="AI82" i="24"/>
  <c r="AH82" i="24"/>
  <c r="AG82" i="24"/>
  <c r="AF82" i="24"/>
  <c r="AE82" i="24"/>
  <c r="AD82" i="24"/>
  <c r="AC82" i="24"/>
  <c r="AB82" i="24"/>
  <c r="AL82" i="24" s="1"/>
  <c r="AA82" i="24"/>
  <c r="Z82" i="24"/>
  <c r="Y82" i="24"/>
  <c r="X82" i="24"/>
  <c r="W82" i="24"/>
  <c r="V82" i="24"/>
  <c r="U82" i="24"/>
  <c r="T82" i="24"/>
  <c r="AM82" i="24" s="1"/>
  <c r="S82" i="24"/>
  <c r="R82" i="24"/>
  <c r="Q82" i="24"/>
  <c r="P82" i="24"/>
  <c r="O82" i="24"/>
  <c r="N82" i="24"/>
  <c r="M82" i="24"/>
  <c r="L82" i="24"/>
  <c r="AN82" i="24" s="1"/>
  <c r="K82" i="24"/>
  <c r="J82" i="24"/>
  <c r="I82" i="24"/>
  <c r="H82" i="24"/>
  <c r="G82" i="24"/>
  <c r="F82" i="24"/>
  <c r="E82" i="24"/>
  <c r="D82" i="24"/>
  <c r="AO82" i="24" s="1"/>
  <c r="AJ81" i="24"/>
  <c r="AI81" i="24"/>
  <c r="AH81" i="24"/>
  <c r="AG81" i="24"/>
  <c r="AF81" i="24"/>
  <c r="AE81" i="24"/>
  <c r="AD81" i="24"/>
  <c r="AC81" i="24"/>
  <c r="AB81" i="24"/>
  <c r="AA81" i="24"/>
  <c r="Z81" i="24"/>
  <c r="Y81" i="24"/>
  <c r="X81" i="24"/>
  <c r="W81" i="24"/>
  <c r="V81" i="24"/>
  <c r="U81" i="24"/>
  <c r="T81" i="24"/>
  <c r="S81" i="24"/>
  <c r="R81" i="24"/>
  <c r="Q81" i="24"/>
  <c r="P81" i="24"/>
  <c r="O81" i="24"/>
  <c r="N81" i="24"/>
  <c r="M81" i="24"/>
  <c r="L81" i="24"/>
  <c r="K81" i="24"/>
  <c r="J81" i="24"/>
  <c r="I81" i="24"/>
  <c r="H81" i="24"/>
  <c r="G81" i="24"/>
  <c r="F81" i="24"/>
  <c r="E81" i="24"/>
  <c r="D81" i="24"/>
  <c r="AJ80" i="24"/>
  <c r="AI80" i="24"/>
  <c r="AH80" i="24"/>
  <c r="AG80" i="24"/>
  <c r="AF80" i="24"/>
  <c r="AE80" i="24"/>
  <c r="AD80" i="24"/>
  <c r="AC80" i="24"/>
  <c r="AB80" i="24"/>
  <c r="AA80" i="24"/>
  <c r="Z80" i="24"/>
  <c r="Y80" i="24"/>
  <c r="X80" i="24"/>
  <c r="W80" i="24"/>
  <c r="V80" i="24"/>
  <c r="U80" i="24"/>
  <c r="T80" i="24"/>
  <c r="S80" i="24"/>
  <c r="R80" i="24"/>
  <c r="Q80" i="24"/>
  <c r="P80" i="24"/>
  <c r="O80" i="24"/>
  <c r="N80" i="24"/>
  <c r="M80" i="24"/>
  <c r="L80" i="24"/>
  <c r="K80" i="24"/>
  <c r="J80" i="24"/>
  <c r="I80" i="24"/>
  <c r="H80" i="24"/>
  <c r="G80" i="24"/>
  <c r="F80" i="24"/>
  <c r="E80" i="24"/>
  <c r="D80" i="24"/>
  <c r="AJ79" i="24"/>
  <c r="AI79" i="24"/>
  <c r="AH79" i="24"/>
  <c r="AG79" i="24"/>
  <c r="AF79" i="24"/>
  <c r="AE79" i="24"/>
  <c r="AD79" i="24"/>
  <c r="AC79" i="24"/>
  <c r="AB79" i="24"/>
  <c r="AA79" i="24"/>
  <c r="Z79" i="24"/>
  <c r="Y79" i="24"/>
  <c r="X79" i="24"/>
  <c r="W79" i="24"/>
  <c r="V79" i="24"/>
  <c r="U79" i="24"/>
  <c r="T79" i="24"/>
  <c r="S79" i="24"/>
  <c r="R79" i="24"/>
  <c r="Q79" i="24"/>
  <c r="P79" i="24"/>
  <c r="O79" i="24"/>
  <c r="N79" i="24"/>
  <c r="M79" i="24"/>
  <c r="L79" i="24"/>
  <c r="K79" i="24"/>
  <c r="J79" i="24"/>
  <c r="I79" i="24"/>
  <c r="H79" i="24"/>
  <c r="G79" i="24"/>
  <c r="F79" i="24"/>
  <c r="E79" i="24"/>
  <c r="D79" i="24"/>
  <c r="AJ78" i="24"/>
  <c r="AI78" i="24"/>
  <c r="AH78" i="24"/>
  <c r="AG78" i="24"/>
  <c r="AF78" i="24"/>
  <c r="AE78" i="24"/>
  <c r="AD78" i="24"/>
  <c r="AC78" i="24"/>
  <c r="AB78" i="24"/>
  <c r="AA78" i="24"/>
  <c r="Z78" i="24"/>
  <c r="Y78" i="24"/>
  <c r="X78" i="24"/>
  <c r="W78" i="24"/>
  <c r="V78" i="24"/>
  <c r="U78" i="24"/>
  <c r="T78" i="24"/>
  <c r="S78" i="24"/>
  <c r="R78" i="24"/>
  <c r="Q78" i="24"/>
  <c r="P78" i="24"/>
  <c r="O78" i="24"/>
  <c r="N78" i="24"/>
  <c r="M78" i="24"/>
  <c r="L78" i="24"/>
  <c r="K78" i="24"/>
  <c r="J78" i="24"/>
  <c r="I78" i="24"/>
  <c r="H78" i="24"/>
  <c r="G78" i="24"/>
  <c r="F78" i="24"/>
  <c r="E78" i="24"/>
  <c r="D78" i="24"/>
  <c r="AJ77" i="24"/>
  <c r="AI77" i="24"/>
  <c r="AH77" i="24"/>
  <c r="AG77" i="24"/>
  <c r="AF77" i="24"/>
  <c r="AE77" i="24"/>
  <c r="AD77" i="24"/>
  <c r="AC77" i="24"/>
  <c r="AB77" i="24"/>
  <c r="AA77" i="24"/>
  <c r="Z77" i="24"/>
  <c r="Y77" i="24"/>
  <c r="X77" i="24"/>
  <c r="W77" i="24"/>
  <c r="V77" i="24"/>
  <c r="U77" i="24"/>
  <c r="T77" i="24"/>
  <c r="S77" i="24"/>
  <c r="R77" i="24"/>
  <c r="Q77" i="24"/>
  <c r="P77" i="24"/>
  <c r="O77" i="24"/>
  <c r="N77" i="24"/>
  <c r="M77" i="24"/>
  <c r="L77" i="24"/>
  <c r="K77" i="24"/>
  <c r="J77" i="24"/>
  <c r="I77" i="24"/>
  <c r="H77" i="24"/>
  <c r="G77" i="24"/>
  <c r="F77" i="24"/>
  <c r="E77" i="24"/>
  <c r="D77" i="24"/>
  <c r="AJ76" i="24"/>
  <c r="AI76" i="24"/>
  <c r="AH76" i="24"/>
  <c r="AG76" i="24"/>
  <c r="AF76" i="24"/>
  <c r="AE76" i="24"/>
  <c r="AD76" i="24"/>
  <c r="AC76" i="24"/>
  <c r="AB76" i="24"/>
  <c r="AA76" i="24"/>
  <c r="Z76" i="24"/>
  <c r="AM76" i="24" s="1"/>
  <c r="Y76" i="24"/>
  <c r="X76" i="24"/>
  <c r="W76" i="24"/>
  <c r="V76" i="24"/>
  <c r="U76" i="24"/>
  <c r="T76" i="24"/>
  <c r="S76" i="24"/>
  <c r="R76" i="24"/>
  <c r="Q76" i="24"/>
  <c r="P76" i="24"/>
  <c r="O76" i="24"/>
  <c r="N76" i="24"/>
  <c r="M76" i="24"/>
  <c r="L76" i="24"/>
  <c r="K76" i="24"/>
  <c r="J76" i="24"/>
  <c r="I76" i="24"/>
  <c r="H76" i="24"/>
  <c r="G76" i="24"/>
  <c r="F76" i="24"/>
  <c r="E76" i="24"/>
  <c r="D76" i="24"/>
  <c r="AJ75" i="24"/>
  <c r="AI75" i="24"/>
  <c r="AH75" i="24"/>
  <c r="AG75" i="24"/>
  <c r="AF75" i="24"/>
  <c r="AE75" i="24"/>
  <c r="AD75" i="24"/>
  <c r="AC75" i="24"/>
  <c r="AB75" i="24"/>
  <c r="AA75" i="24"/>
  <c r="Z75" i="24"/>
  <c r="Y75" i="24"/>
  <c r="X75" i="24"/>
  <c r="W75" i="24"/>
  <c r="V75" i="24"/>
  <c r="U75" i="24"/>
  <c r="T75" i="24"/>
  <c r="S75" i="24"/>
  <c r="R75" i="24"/>
  <c r="Q75" i="24"/>
  <c r="P75" i="24"/>
  <c r="O75" i="24"/>
  <c r="N75" i="24"/>
  <c r="M75" i="24"/>
  <c r="L75" i="24"/>
  <c r="K75" i="24"/>
  <c r="J75" i="24"/>
  <c r="I75" i="24"/>
  <c r="H75" i="24"/>
  <c r="G75" i="24"/>
  <c r="F75" i="24"/>
  <c r="E75" i="24"/>
  <c r="D75" i="24"/>
  <c r="AJ74" i="24"/>
  <c r="AI74" i="24"/>
  <c r="AH74" i="24"/>
  <c r="AG74" i="24"/>
  <c r="AF74" i="24"/>
  <c r="AE74" i="24"/>
  <c r="AD74" i="24"/>
  <c r="AC74" i="24"/>
  <c r="AB74" i="24"/>
  <c r="AA74" i="24"/>
  <c r="Z74" i="24"/>
  <c r="Y74" i="24"/>
  <c r="X74" i="24"/>
  <c r="W74" i="24"/>
  <c r="V74" i="24"/>
  <c r="U74" i="24"/>
  <c r="T74" i="24"/>
  <c r="AM74" i="24" s="1"/>
  <c r="S74" i="24"/>
  <c r="R74" i="24"/>
  <c r="Q74" i="24"/>
  <c r="P74" i="24"/>
  <c r="O74" i="24"/>
  <c r="N74" i="24"/>
  <c r="M74" i="24"/>
  <c r="L74" i="24"/>
  <c r="AN74" i="24" s="1"/>
  <c r="K74" i="24"/>
  <c r="J74" i="24"/>
  <c r="I74" i="24"/>
  <c r="H74" i="24"/>
  <c r="G74" i="24"/>
  <c r="F74" i="24"/>
  <c r="E74" i="24"/>
  <c r="D74" i="24"/>
  <c r="AJ73" i="24"/>
  <c r="AI73" i="24"/>
  <c r="AH73" i="24"/>
  <c r="AG73" i="24"/>
  <c r="AF73" i="24"/>
  <c r="AE73" i="24"/>
  <c r="AD73" i="24"/>
  <c r="AC73" i="24"/>
  <c r="AB73" i="24"/>
  <c r="AA73" i="24"/>
  <c r="Z73" i="24"/>
  <c r="Y73" i="24"/>
  <c r="X73" i="24"/>
  <c r="W73" i="24"/>
  <c r="V73" i="24"/>
  <c r="U73" i="24"/>
  <c r="T73" i="24"/>
  <c r="S73" i="24"/>
  <c r="R73" i="24"/>
  <c r="Q73" i="24"/>
  <c r="P73" i="24"/>
  <c r="O73" i="24"/>
  <c r="N73" i="24"/>
  <c r="M73" i="24"/>
  <c r="L73" i="24"/>
  <c r="K73" i="24"/>
  <c r="J73" i="24"/>
  <c r="I73" i="24"/>
  <c r="H73" i="24"/>
  <c r="G73" i="24"/>
  <c r="F73" i="24"/>
  <c r="E73" i="24"/>
  <c r="D73" i="24"/>
  <c r="AJ72" i="24"/>
  <c r="AI72" i="24"/>
  <c r="AH72" i="24"/>
  <c r="AG72" i="24"/>
  <c r="AF72" i="24"/>
  <c r="AE72" i="24"/>
  <c r="AD72" i="24"/>
  <c r="AC72" i="24"/>
  <c r="AB72" i="24"/>
  <c r="AA72" i="24"/>
  <c r="Z72" i="24"/>
  <c r="Y72" i="24"/>
  <c r="X72" i="24"/>
  <c r="W72" i="24"/>
  <c r="V72" i="24"/>
  <c r="U72" i="24"/>
  <c r="T72" i="24"/>
  <c r="S72" i="24"/>
  <c r="R72" i="24"/>
  <c r="Q72" i="24"/>
  <c r="P72" i="24"/>
  <c r="O72" i="24"/>
  <c r="N72" i="24"/>
  <c r="M72" i="24"/>
  <c r="L72" i="24"/>
  <c r="K72" i="24"/>
  <c r="J72" i="24"/>
  <c r="I72" i="24"/>
  <c r="H72" i="24"/>
  <c r="G72" i="24"/>
  <c r="F72" i="24"/>
  <c r="E72" i="24"/>
  <c r="D72" i="24"/>
  <c r="AJ71" i="24"/>
  <c r="AI71" i="24"/>
  <c r="AH71" i="24"/>
  <c r="AG71" i="24"/>
  <c r="AF71" i="24"/>
  <c r="AE71" i="24"/>
  <c r="AD71" i="24"/>
  <c r="AC71" i="24"/>
  <c r="AB71" i="24"/>
  <c r="AA71" i="24"/>
  <c r="Z71" i="24"/>
  <c r="Y71" i="24"/>
  <c r="X71" i="24"/>
  <c r="W71" i="24"/>
  <c r="V71" i="24"/>
  <c r="U71" i="24"/>
  <c r="T71" i="24"/>
  <c r="S71" i="24"/>
  <c r="R71" i="24"/>
  <c r="Q71" i="24"/>
  <c r="P71" i="24"/>
  <c r="O71" i="24"/>
  <c r="N71" i="24"/>
  <c r="M71" i="24"/>
  <c r="L71" i="24"/>
  <c r="K71" i="24"/>
  <c r="J71" i="24"/>
  <c r="I71" i="24"/>
  <c r="H71" i="24"/>
  <c r="G71" i="24"/>
  <c r="F71" i="24"/>
  <c r="E71" i="24"/>
  <c r="D71" i="24"/>
  <c r="AT70" i="24"/>
  <c r="AT69" i="24"/>
  <c r="C69" i="24"/>
  <c r="C199" i="24" s="1"/>
  <c r="AT68" i="24"/>
  <c r="C68" i="24"/>
  <c r="C198" i="24" s="1"/>
  <c r="AT67" i="24"/>
  <c r="C67" i="24"/>
  <c r="C197" i="24" s="1"/>
  <c r="AT66" i="24"/>
  <c r="C66" i="24"/>
  <c r="C131" i="24" s="1"/>
  <c r="AT65" i="24"/>
  <c r="C65" i="24"/>
  <c r="C195" i="24" s="1"/>
  <c r="AT64" i="24"/>
  <c r="C64" i="24"/>
  <c r="AT63" i="24"/>
  <c r="C63" i="24"/>
  <c r="C193" i="24" s="1"/>
  <c r="AT62" i="24"/>
  <c r="C62" i="24"/>
  <c r="C127" i="24" s="1"/>
  <c r="AT61" i="24"/>
  <c r="AS61" i="24"/>
  <c r="C61" i="24"/>
  <c r="C191" i="24" s="1"/>
  <c r="AT60" i="24"/>
  <c r="C60" i="24"/>
  <c r="C190" i="24" s="1"/>
  <c r="AT59" i="24"/>
  <c r="C59" i="24"/>
  <c r="C189" i="24" s="1"/>
  <c r="AT58" i="24"/>
  <c r="C58" i="24"/>
  <c r="C123" i="24" s="1"/>
  <c r="AT57" i="24"/>
  <c r="AR57" i="24"/>
  <c r="C57" i="24"/>
  <c r="C187" i="24" s="1"/>
  <c r="AT56" i="24"/>
  <c r="C56" i="24"/>
  <c r="C186" i="24" s="1"/>
  <c r="AT55" i="24"/>
  <c r="C55" i="24"/>
  <c r="C185" i="24" s="1"/>
  <c r="AT54" i="24"/>
  <c r="AR54" i="24"/>
  <c r="C54" i="24"/>
  <c r="C119" i="24" s="1"/>
  <c r="AT53" i="24"/>
  <c r="C53" i="24"/>
  <c r="C183" i="24" s="1"/>
  <c r="AT52" i="24"/>
  <c r="C52" i="24"/>
  <c r="AT51" i="24"/>
  <c r="C51" i="24"/>
  <c r="C181" i="24" s="1"/>
  <c r="AT50" i="24"/>
  <c r="C50" i="24"/>
  <c r="C115" i="24" s="1"/>
  <c r="AT49" i="24"/>
  <c r="AS49" i="24"/>
  <c r="C49" i="24"/>
  <c r="C179" i="24" s="1"/>
  <c r="AT48" i="24"/>
  <c r="C48" i="24"/>
  <c r="C178" i="24" s="1"/>
  <c r="AT47" i="24"/>
  <c r="C47" i="24"/>
  <c r="C177" i="24" s="1"/>
  <c r="AT46" i="24"/>
  <c r="C46" i="24"/>
  <c r="C111" i="24" s="1"/>
  <c r="AT45" i="24"/>
  <c r="C45" i="24"/>
  <c r="C175" i="24" s="1"/>
  <c r="AT44" i="24"/>
  <c r="C44" i="24"/>
  <c r="C174" i="24" s="1"/>
  <c r="AT43" i="24"/>
  <c r="C43" i="24"/>
  <c r="C173" i="24" s="1"/>
  <c r="AT42" i="24"/>
  <c r="C42" i="24"/>
  <c r="C107" i="24" s="1"/>
  <c r="AT41" i="24"/>
  <c r="C41" i="24"/>
  <c r="C171" i="24" s="1"/>
  <c r="AT40" i="24"/>
  <c r="C40" i="24"/>
  <c r="AT39" i="24"/>
  <c r="C39" i="24"/>
  <c r="C169" i="24" s="1"/>
  <c r="AT38" i="24"/>
  <c r="C38" i="24"/>
  <c r="C103" i="24" s="1"/>
  <c r="AT37" i="24"/>
  <c r="AS37" i="24"/>
  <c r="C37" i="24"/>
  <c r="C167" i="24" s="1"/>
  <c r="AT36" i="24"/>
  <c r="C36" i="24"/>
  <c r="C166" i="24" s="1"/>
  <c r="AT35" i="24"/>
  <c r="C35" i="24"/>
  <c r="C165" i="24" s="1"/>
  <c r="AT34" i="24"/>
  <c r="C34" i="24"/>
  <c r="C99" i="24" s="1"/>
  <c r="AT33" i="24"/>
  <c r="C33" i="24"/>
  <c r="C163" i="24" s="1"/>
  <c r="AT32" i="24"/>
  <c r="C32" i="24"/>
  <c r="C162" i="24" s="1"/>
  <c r="AT31" i="24"/>
  <c r="C31" i="24"/>
  <c r="C161" i="24" s="1"/>
  <c r="AT30" i="24"/>
  <c r="C30" i="24"/>
  <c r="C95" i="24" s="1"/>
  <c r="AT29" i="24"/>
  <c r="C29" i="24"/>
  <c r="C159" i="24" s="1"/>
  <c r="AT28" i="24"/>
  <c r="C28" i="24"/>
  <c r="AT27" i="24"/>
  <c r="C27" i="24"/>
  <c r="C157" i="24" s="1"/>
  <c r="AT26" i="24"/>
  <c r="C26" i="24"/>
  <c r="C91" i="24" s="1"/>
  <c r="AT25" i="24"/>
  <c r="C25" i="24"/>
  <c r="C155" i="24" s="1"/>
  <c r="AT24" i="24"/>
  <c r="C24" i="24"/>
  <c r="C154" i="24" s="1"/>
  <c r="AT23" i="24"/>
  <c r="C23" i="24"/>
  <c r="C153" i="24" s="1"/>
  <c r="AT22" i="24"/>
  <c r="C22" i="24"/>
  <c r="C87" i="24" s="1"/>
  <c r="C21" i="24"/>
  <c r="C151" i="24" s="1"/>
  <c r="C20" i="24"/>
  <c r="C150" i="24" s="1"/>
  <c r="C19" i="24"/>
  <c r="C149" i="24" s="1"/>
  <c r="C18" i="24"/>
  <c r="C83" i="24" s="1"/>
  <c r="C17" i="24"/>
  <c r="C147" i="24" s="1"/>
  <c r="C16" i="24"/>
  <c r="C146" i="24" s="1"/>
  <c r="C15" i="24"/>
  <c r="C145" i="24" s="1"/>
  <c r="C14" i="24"/>
  <c r="C79" i="24" s="1"/>
  <c r="AW13" i="24"/>
  <c r="AL13" i="24"/>
  <c r="AT13" i="24" s="1"/>
  <c r="C13" i="24"/>
  <c r="C143" i="24" s="1"/>
  <c r="AL12" i="24"/>
  <c r="AT12" i="24" s="1"/>
  <c r="C12" i="24"/>
  <c r="C142" i="24" s="1"/>
  <c r="AL11" i="24"/>
  <c r="AT11" i="24" s="1"/>
  <c r="C11" i="24"/>
  <c r="AL10" i="24"/>
  <c r="AT10" i="24" s="1"/>
  <c r="C10" i="24"/>
  <c r="C75" i="24" s="1"/>
  <c r="AL9" i="24"/>
  <c r="AT9" i="24" s="1"/>
  <c r="C9" i="24"/>
  <c r="C139" i="24" s="1"/>
  <c r="AL8" i="24"/>
  <c r="AT8" i="24" s="1"/>
  <c r="C8" i="24"/>
  <c r="C138" i="24" s="1"/>
  <c r="AW7" i="24"/>
  <c r="C7" i="24"/>
  <c r="C137" i="24" s="1"/>
  <c r="AW6" i="24"/>
  <c r="AL6" i="24"/>
  <c r="C6" i="24"/>
  <c r="C71" i="24" s="1"/>
  <c r="AJ199" i="23"/>
  <c r="AQ199" i="23" s="1"/>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J198" i="23"/>
  <c r="AQ198" i="23" s="1"/>
  <c r="AS68" i="23" s="1"/>
  <c r="AI198" i="23"/>
  <c r="AH198" i="23"/>
  <c r="AG198" i="23"/>
  <c r="AF198" i="23"/>
  <c r="AE198" i="23"/>
  <c r="AD198" i="23"/>
  <c r="AC198" i="23"/>
  <c r="AB198" i="23"/>
  <c r="AA198" i="23"/>
  <c r="Z198" i="23"/>
  <c r="Y198" i="23"/>
  <c r="X198" i="23"/>
  <c r="W198" i="23"/>
  <c r="V198" i="23"/>
  <c r="U198" i="23"/>
  <c r="T198" i="23"/>
  <c r="S198" i="23"/>
  <c r="R198" i="23"/>
  <c r="Q198" i="23"/>
  <c r="P198" i="23"/>
  <c r="O198" i="23"/>
  <c r="N198" i="23"/>
  <c r="M198" i="23"/>
  <c r="L198" i="23"/>
  <c r="AN198" i="23" s="1"/>
  <c r="K198" i="23"/>
  <c r="J198" i="23"/>
  <c r="I198" i="23"/>
  <c r="H198" i="23"/>
  <c r="G198" i="23"/>
  <c r="F198" i="23"/>
  <c r="E198" i="23"/>
  <c r="D198" i="23"/>
  <c r="AJ197" i="23"/>
  <c r="AQ197" i="23" s="1"/>
  <c r="AI197" i="23"/>
  <c r="AH197" i="23"/>
  <c r="AG197" i="23"/>
  <c r="AF197" i="23"/>
  <c r="AE197" i="23"/>
  <c r="AD197" i="23"/>
  <c r="AC197" i="23"/>
  <c r="AL197" i="23" s="1"/>
  <c r="AB197" i="23"/>
  <c r="AA197" i="23"/>
  <c r="Z197" i="23"/>
  <c r="Y197" i="23"/>
  <c r="X197" i="23"/>
  <c r="W197" i="23"/>
  <c r="V197" i="23"/>
  <c r="U197" i="23"/>
  <c r="T197" i="23"/>
  <c r="S197" i="23"/>
  <c r="R197" i="23"/>
  <c r="Q197" i="23"/>
  <c r="P197" i="23"/>
  <c r="O197" i="23"/>
  <c r="N197" i="23"/>
  <c r="M197" i="23"/>
  <c r="L197" i="23"/>
  <c r="K197" i="23"/>
  <c r="J197" i="23"/>
  <c r="I197" i="23"/>
  <c r="H197" i="23"/>
  <c r="G197" i="23"/>
  <c r="F197" i="23"/>
  <c r="E197" i="23"/>
  <c r="D197" i="23"/>
  <c r="AJ196" i="23"/>
  <c r="AQ196" i="23" s="1"/>
  <c r="AI196" i="23"/>
  <c r="AH196" i="23"/>
  <c r="AG196" i="23"/>
  <c r="AF196" i="23"/>
  <c r="AE196" i="23"/>
  <c r="AD196" i="23"/>
  <c r="AC196" i="23"/>
  <c r="AB196" i="23"/>
  <c r="AA196" i="23"/>
  <c r="Z196" i="23"/>
  <c r="Y196" i="23"/>
  <c r="X196" i="23"/>
  <c r="W196" i="23"/>
  <c r="V196" i="23"/>
  <c r="U196" i="23"/>
  <c r="T196" i="23"/>
  <c r="S196" i="23"/>
  <c r="R196" i="23"/>
  <c r="Q196" i="23"/>
  <c r="P196" i="23"/>
  <c r="O196" i="23"/>
  <c r="N196" i="23"/>
  <c r="M196" i="23"/>
  <c r="L196" i="23"/>
  <c r="K196" i="23"/>
  <c r="J196" i="23"/>
  <c r="I196" i="23"/>
  <c r="H196" i="23"/>
  <c r="G196" i="23"/>
  <c r="F196" i="23"/>
  <c r="E196" i="23"/>
  <c r="D196" i="23"/>
  <c r="AJ195" i="23"/>
  <c r="AQ195" i="23" s="1"/>
  <c r="AI195" i="23"/>
  <c r="AH195" i="23"/>
  <c r="AG195" i="23"/>
  <c r="AF195" i="23"/>
  <c r="AE195" i="23"/>
  <c r="AD195" i="23"/>
  <c r="AC195" i="23"/>
  <c r="AB195" i="23"/>
  <c r="AA195" i="23"/>
  <c r="Z195" i="23"/>
  <c r="Y195" i="23"/>
  <c r="X195" i="23"/>
  <c r="W195" i="23"/>
  <c r="V195" i="23"/>
  <c r="U195" i="23"/>
  <c r="T195" i="23"/>
  <c r="S195" i="23"/>
  <c r="R195" i="23"/>
  <c r="Q195" i="23"/>
  <c r="P195" i="23"/>
  <c r="O195" i="23"/>
  <c r="N195" i="23"/>
  <c r="M195" i="23"/>
  <c r="L195" i="23"/>
  <c r="K195" i="23"/>
  <c r="J195" i="23"/>
  <c r="I195" i="23"/>
  <c r="H195" i="23"/>
  <c r="G195" i="23"/>
  <c r="F195" i="23"/>
  <c r="E195" i="23"/>
  <c r="D195" i="23"/>
  <c r="AJ194" i="23"/>
  <c r="AQ194" i="23" s="1"/>
  <c r="AI194" i="23"/>
  <c r="AH194" i="23"/>
  <c r="AG194" i="23"/>
  <c r="AF194" i="23"/>
  <c r="AE194" i="23"/>
  <c r="AD194" i="23"/>
  <c r="AC194" i="23"/>
  <c r="AB194" i="23"/>
  <c r="AA194" i="23"/>
  <c r="Z194" i="23"/>
  <c r="Y194" i="23"/>
  <c r="X194" i="23"/>
  <c r="W194" i="23"/>
  <c r="V194" i="23"/>
  <c r="U194" i="23"/>
  <c r="T194" i="23"/>
  <c r="S194" i="23"/>
  <c r="R194" i="23"/>
  <c r="Q194" i="23"/>
  <c r="P194" i="23"/>
  <c r="O194" i="23"/>
  <c r="N194" i="23"/>
  <c r="M194" i="23"/>
  <c r="L194" i="23"/>
  <c r="K194" i="23"/>
  <c r="J194" i="23"/>
  <c r="I194" i="23"/>
  <c r="H194" i="23"/>
  <c r="G194" i="23"/>
  <c r="F194" i="23"/>
  <c r="E194" i="23"/>
  <c r="D194" i="23"/>
  <c r="AJ193" i="23"/>
  <c r="AQ193" i="23" s="1"/>
  <c r="AI193" i="23"/>
  <c r="AH193" i="23"/>
  <c r="AG193" i="23"/>
  <c r="AF193" i="23"/>
  <c r="AE193" i="23"/>
  <c r="AD193" i="23"/>
  <c r="AC193" i="23"/>
  <c r="AB193" i="23"/>
  <c r="AA193" i="23"/>
  <c r="Z193" i="23"/>
  <c r="Y193" i="23"/>
  <c r="X193" i="23"/>
  <c r="W193" i="23"/>
  <c r="V193" i="23"/>
  <c r="U193" i="23"/>
  <c r="T193" i="23"/>
  <c r="S193" i="23"/>
  <c r="R193" i="23"/>
  <c r="Q193" i="23"/>
  <c r="P193" i="23"/>
  <c r="O193" i="23"/>
  <c r="N193" i="23"/>
  <c r="M193" i="23"/>
  <c r="L193" i="23"/>
  <c r="K193" i="23"/>
  <c r="J193" i="23"/>
  <c r="I193" i="23"/>
  <c r="H193" i="23"/>
  <c r="G193" i="23"/>
  <c r="F193" i="23"/>
  <c r="E193" i="23"/>
  <c r="D193" i="23"/>
  <c r="AJ192" i="23"/>
  <c r="AQ192" i="23" s="1"/>
  <c r="AI192" i="23"/>
  <c r="AH192" i="23"/>
  <c r="AG192" i="23"/>
  <c r="AF192" i="23"/>
  <c r="AE192" i="23"/>
  <c r="AD192" i="23"/>
  <c r="AC192" i="23"/>
  <c r="AB192" i="23"/>
  <c r="AA192" i="23"/>
  <c r="Z192" i="23"/>
  <c r="Y192" i="23"/>
  <c r="X192" i="23"/>
  <c r="W192" i="23"/>
  <c r="V192" i="23"/>
  <c r="U192" i="23"/>
  <c r="T192" i="23"/>
  <c r="S192" i="23"/>
  <c r="R192" i="23"/>
  <c r="Q192" i="23"/>
  <c r="P192" i="23"/>
  <c r="O192" i="23"/>
  <c r="N192" i="23"/>
  <c r="M192" i="23"/>
  <c r="L192" i="23"/>
  <c r="K192" i="23"/>
  <c r="J192" i="23"/>
  <c r="I192" i="23"/>
  <c r="H192" i="23"/>
  <c r="G192" i="23"/>
  <c r="F192" i="23"/>
  <c r="E192" i="23"/>
  <c r="D192" i="23"/>
  <c r="AQ191" i="23"/>
  <c r="AJ191" i="23"/>
  <c r="AI191" i="23"/>
  <c r="AH191" i="23"/>
  <c r="AG191" i="23"/>
  <c r="AF191" i="23"/>
  <c r="AE191" i="23"/>
  <c r="AD191" i="23"/>
  <c r="AC191" i="23"/>
  <c r="AB191" i="23"/>
  <c r="AA191" i="23"/>
  <c r="Z191" i="23"/>
  <c r="Y191" i="23"/>
  <c r="X191" i="23"/>
  <c r="W191" i="23"/>
  <c r="V191" i="23"/>
  <c r="U191" i="23"/>
  <c r="AM191" i="23" s="1"/>
  <c r="T191" i="23"/>
  <c r="S191" i="23"/>
  <c r="R191" i="23"/>
  <c r="Q191" i="23"/>
  <c r="P191" i="23"/>
  <c r="O191" i="23"/>
  <c r="N191" i="23"/>
  <c r="M191" i="23"/>
  <c r="L191" i="23"/>
  <c r="K191" i="23"/>
  <c r="J191" i="23"/>
  <c r="I191" i="23"/>
  <c r="H191" i="23"/>
  <c r="G191" i="23"/>
  <c r="F191" i="23"/>
  <c r="E191" i="23"/>
  <c r="D191" i="23"/>
  <c r="AJ190" i="23"/>
  <c r="AQ190" i="23" s="1"/>
  <c r="AI190" i="23"/>
  <c r="AH190" i="23"/>
  <c r="AG190" i="23"/>
  <c r="AF190" i="23"/>
  <c r="AE190" i="23"/>
  <c r="AD190" i="23"/>
  <c r="AC190" i="23"/>
  <c r="AB190" i="23"/>
  <c r="AA190" i="23"/>
  <c r="Z190" i="23"/>
  <c r="Y190" i="23"/>
  <c r="X190" i="23"/>
  <c r="W190" i="23"/>
  <c r="V190" i="23"/>
  <c r="U190" i="23"/>
  <c r="T190" i="23"/>
  <c r="S190" i="23"/>
  <c r="R190" i="23"/>
  <c r="Q190" i="23"/>
  <c r="P190" i="23"/>
  <c r="O190" i="23"/>
  <c r="N190" i="23"/>
  <c r="M190" i="23"/>
  <c r="L190" i="23"/>
  <c r="K190" i="23"/>
  <c r="J190" i="23"/>
  <c r="I190" i="23"/>
  <c r="H190" i="23"/>
  <c r="G190" i="23"/>
  <c r="F190" i="23"/>
  <c r="E190" i="23"/>
  <c r="D190" i="23"/>
  <c r="AJ189" i="23"/>
  <c r="AQ189" i="23" s="1"/>
  <c r="AS59" i="23" s="1"/>
  <c r="AI189" i="23"/>
  <c r="AH189" i="23"/>
  <c r="AG189" i="23"/>
  <c r="AF189" i="23"/>
  <c r="AE189" i="23"/>
  <c r="AD189" i="23"/>
  <c r="AC189" i="23"/>
  <c r="AB189" i="23"/>
  <c r="AA189" i="23"/>
  <c r="Z189" i="23"/>
  <c r="Y189" i="23"/>
  <c r="X189" i="23"/>
  <c r="W189" i="23"/>
  <c r="V189" i="23"/>
  <c r="U189" i="23"/>
  <c r="T189" i="23"/>
  <c r="S189" i="23"/>
  <c r="R189" i="23"/>
  <c r="Q189" i="23"/>
  <c r="P189" i="23"/>
  <c r="O189" i="23"/>
  <c r="N189" i="23"/>
  <c r="M189" i="23"/>
  <c r="L189" i="23"/>
  <c r="K189" i="23"/>
  <c r="J189" i="23"/>
  <c r="I189" i="23"/>
  <c r="H189" i="23"/>
  <c r="G189" i="23"/>
  <c r="F189" i="23"/>
  <c r="E189" i="23"/>
  <c r="D189" i="23"/>
  <c r="AJ188" i="23"/>
  <c r="AQ188" i="23" s="1"/>
  <c r="AI188" i="23"/>
  <c r="AH188" i="23"/>
  <c r="AG188" i="23"/>
  <c r="AF188" i="23"/>
  <c r="AE188" i="23"/>
  <c r="AD188" i="23"/>
  <c r="AC188" i="23"/>
  <c r="AB188" i="23"/>
  <c r="AA188" i="23"/>
  <c r="Z188" i="23"/>
  <c r="Y188" i="23"/>
  <c r="X188" i="23"/>
  <c r="W188" i="23"/>
  <c r="V188" i="23"/>
  <c r="U188" i="23"/>
  <c r="T188" i="23"/>
  <c r="S188" i="23"/>
  <c r="R188" i="23"/>
  <c r="Q188" i="23"/>
  <c r="P188" i="23"/>
  <c r="O188" i="23"/>
  <c r="N188" i="23"/>
  <c r="M188" i="23"/>
  <c r="L188" i="23"/>
  <c r="AN188" i="23" s="1"/>
  <c r="K188" i="23"/>
  <c r="J188" i="23"/>
  <c r="I188" i="23"/>
  <c r="H188" i="23"/>
  <c r="G188" i="23"/>
  <c r="F188" i="23"/>
  <c r="E188" i="23"/>
  <c r="D188" i="23"/>
  <c r="AJ187" i="23"/>
  <c r="AQ187" i="23" s="1"/>
  <c r="AI187" i="23"/>
  <c r="AH187" i="23"/>
  <c r="AG187" i="23"/>
  <c r="AF187" i="23"/>
  <c r="AE187" i="23"/>
  <c r="AD187" i="23"/>
  <c r="AC187" i="23"/>
  <c r="AB187" i="23"/>
  <c r="AA187" i="23"/>
  <c r="Z187" i="23"/>
  <c r="Y187" i="23"/>
  <c r="X187" i="23"/>
  <c r="W187" i="23"/>
  <c r="V187" i="23"/>
  <c r="U187" i="23"/>
  <c r="T187" i="23"/>
  <c r="S187" i="23"/>
  <c r="R187" i="23"/>
  <c r="Q187" i="23"/>
  <c r="P187" i="23"/>
  <c r="O187" i="23"/>
  <c r="N187" i="23"/>
  <c r="M187" i="23"/>
  <c r="L187" i="23"/>
  <c r="AN187" i="23" s="1"/>
  <c r="K187" i="23"/>
  <c r="J187" i="23"/>
  <c r="I187" i="23"/>
  <c r="H187" i="23"/>
  <c r="G187" i="23"/>
  <c r="F187" i="23"/>
  <c r="E187" i="23"/>
  <c r="D187" i="23"/>
  <c r="AJ186" i="23"/>
  <c r="AQ186" i="23" s="1"/>
  <c r="AI186" i="23"/>
  <c r="AH186" i="23"/>
  <c r="AG186" i="23"/>
  <c r="AF186" i="23"/>
  <c r="AE186" i="23"/>
  <c r="AD186" i="23"/>
  <c r="AC186" i="23"/>
  <c r="AB186" i="23"/>
  <c r="AA186" i="23"/>
  <c r="Z186" i="23"/>
  <c r="Y186" i="23"/>
  <c r="X186" i="23"/>
  <c r="W186" i="23"/>
  <c r="V186" i="23"/>
  <c r="U186" i="23"/>
  <c r="T186" i="23"/>
  <c r="S186" i="23"/>
  <c r="R186" i="23"/>
  <c r="Q186" i="23"/>
  <c r="P186" i="23"/>
  <c r="O186" i="23"/>
  <c r="N186" i="23"/>
  <c r="M186" i="23"/>
  <c r="L186" i="23"/>
  <c r="K186" i="23"/>
  <c r="J186" i="23"/>
  <c r="I186" i="23"/>
  <c r="H186" i="23"/>
  <c r="G186" i="23"/>
  <c r="F186" i="23"/>
  <c r="E186" i="23"/>
  <c r="D186" i="23"/>
  <c r="AJ185" i="23"/>
  <c r="AQ185" i="23" s="1"/>
  <c r="AI185" i="23"/>
  <c r="AH185" i="23"/>
  <c r="AG185" i="23"/>
  <c r="AF185" i="23"/>
  <c r="AE185" i="23"/>
  <c r="AD185" i="23"/>
  <c r="AC185" i="23"/>
  <c r="AB185" i="23"/>
  <c r="AA185" i="23"/>
  <c r="Z185" i="23"/>
  <c r="Y185" i="23"/>
  <c r="X185" i="23"/>
  <c r="W185" i="23"/>
  <c r="V185" i="23"/>
  <c r="U185" i="23"/>
  <c r="T185" i="23"/>
  <c r="S185" i="23"/>
  <c r="R185" i="23"/>
  <c r="Q185" i="23"/>
  <c r="P185" i="23"/>
  <c r="O185" i="23"/>
  <c r="N185" i="23"/>
  <c r="M185" i="23"/>
  <c r="L185" i="23"/>
  <c r="K185" i="23"/>
  <c r="J185" i="23"/>
  <c r="I185" i="23"/>
  <c r="H185" i="23"/>
  <c r="G185" i="23"/>
  <c r="F185" i="23"/>
  <c r="E185" i="23"/>
  <c r="D185" i="23"/>
  <c r="AJ184" i="23"/>
  <c r="AQ184" i="23" s="1"/>
  <c r="AI184" i="23"/>
  <c r="AH184" i="23"/>
  <c r="AG184" i="23"/>
  <c r="AF184" i="23"/>
  <c r="AE184" i="23"/>
  <c r="AD184" i="23"/>
  <c r="AC184" i="23"/>
  <c r="AB184" i="23"/>
  <c r="AA184" i="23"/>
  <c r="Z184" i="23"/>
  <c r="Y184" i="23"/>
  <c r="X184" i="23"/>
  <c r="W184" i="23"/>
  <c r="V184" i="23"/>
  <c r="U184" i="23"/>
  <c r="T184" i="23"/>
  <c r="S184" i="23"/>
  <c r="R184" i="23"/>
  <c r="Q184" i="23"/>
  <c r="P184" i="23"/>
  <c r="O184" i="23"/>
  <c r="N184" i="23"/>
  <c r="M184" i="23"/>
  <c r="AN184" i="23" s="1"/>
  <c r="L184" i="23"/>
  <c r="K184" i="23"/>
  <c r="J184" i="23"/>
  <c r="I184" i="23"/>
  <c r="H184" i="23"/>
  <c r="G184" i="23"/>
  <c r="F184" i="23"/>
  <c r="E184" i="23"/>
  <c r="D184" i="23"/>
  <c r="AQ183" i="23"/>
  <c r="AJ183" i="23"/>
  <c r="AI183" i="23"/>
  <c r="AH183" i="23"/>
  <c r="AG183" i="23"/>
  <c r="AF183" i="23"/>
  <c r="AE183" i="23"/>
  <c r="AD183" i="23"/>
  <c r="AC183" i="23"/>
  <c r="AB183" i="23"/>
  <c r="AA183" i="23"/>
  <c r="Z183" i="23"/>
  <c r="Y183" i="23"/>
  <c r="X183" i="23"/>
  <c r="W183" i="23"/>
  <c r="V183" i="23"/>
  <c r="U183" i="23"/>
  <c r="T183" i="23"/>
  <c r="S183" i="23"/>
  <c r="R183" i="23"/>
  <c r="Q183" i="23"/>
  <c r="P183" i="23"/>
  <c r="O183" i="23"/>
  <c r="N183" i="23"/>
  <c r="M183" i="23"/>
  <c r="L183" i="23"/>
  <c r="K183" i="23"/>
  <c r="J183" i="23"/>
  <c r="I183" i="23"/>
  <c r="H183" i="23"/>
  <c r="G183" i="23"/>
  <c r="F183" i="23"/>
  <c r="E183" i="23"/>
  <c r="D183" i="23"/>
  <c r="AJ182" i="23"/>
  <c r="AQ182" i="23" s="1"/>
  <c r="AI182" i="23"/>
  <c r="AH182" i="23"/>
  <c r="AG182" i="23"/>
  <c r="AF182" i="23"/>
  <c r="AE182" i="23"/>
  <c r="AD182" i="23"/>
  <c r="AC182" i="23"/>
  <c r="AB182" i="23"/>
  <c r="AA182" i="23"/>
  <c r="Z182" i="23"/>
  <c r="Y182" i="23"/>
  <c r="X182" i="23"/>
  <c r="W182" i="23"/>
  <c r="V182" i="23"/>
  <c r="U182" i="23"/>
  <c r="T182" i="23"/>
  <c r="S182" i="23"/>
  <c r="R182" i="23"/>
  <c r="Q182" i="23"/>
  <c r="P182" i="23"/>
  <c r="O182" i="23"/>
  <c r="N182" i="23"/>
  <c r="M182" i="23"/>
  <c r="L182" i="23"/>
  <c r="AN182" i="23" s="1"/>
  <c r="K182" i="23"/>
  <c r="J182" i="23"/>
  <c r="I182" i="23"/>
  <c r="H182" i="23"/>
  <c r="G182" i="23"/>
  <c r="F182" i="23"/>
  <c r="E182" i="23"/>
  <c r="D182" i="23"/>
  <c r="AJ181" i="23"/>
  <c r="AQ181" i="23" s="1"/>
  <c r="AI181" i="23"/>
  <c r="AH181" i="23"/>
  <c r="AG181" i="23"/>
  <c r="AF181" i="23"/>
  <c r="AE181" i="23"/>
  <c r="AD181" i="23"/>
  <c r="AC181" i="23"/>
  <c r="AL181" i="23" s="1"/>
  <c r="AB181" i="23"/>
  <c r="AA181" i="23"/>
  <c r="Z181" i="23"/>
  <c r="Y181" i="23"/>
  <c r="X181" i="23"/>
  <c r="W181" i="23"/>
  <c r="V181" i="23"/>
  <c r="U181" i="23"/>
  <c r="T181" i="23"/>
  <c r="S181" i="23"/>
  <c r="R181" i="23"/>
  <c r="Q181" i="23"/>
  <c r="P181" i="23"/>
  <c r="O181" i="23"/>
  <c r="N181" i="23"/>
  <c r="M181" i="23"/>
  <c r="L181" i="23"/>
  <c r="K181" i="23"/>
  <c r="J181" i="23"/>
  <c r="I181" i="23"/>
  <c r="H181" i="23"/>
  <c r="G181" i="23"/>
  <c r="F181" i="23"/>
  <c r="E181" i="23"/>
  <c r="D181" i="23"/>
  <c r="AJ180" i="23"/>
  <c r="AQ180" i="23" s="1"/>
  <c r="AI180" i="23"/>
  <c r="AH180"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F180" i="23"/>
  <c r="E180" i="23"/>
  <c r="D180" i="23"/>
  <c r="AJ179" i="23"/>
  <c r="AQ179" i="23" s="1"/>
  <c r="AI179" i="23"/>
  <c r="AH179" i="23"/>
  <c r="AG179" i="23"/>
  <c r="AF179" i="23"/>
  <c r="AE179" i="23"/>
  <c r="AD179" i="23"/>
  <c r="AC179" i="23"/>
  <c r="AB179" i="23"/>
  <c r="AA179" i="23"/>
  <c r="Z179" i="23"/>
  <c r="Y179" i="23"/>
  <c r="X179" i="23"/>
  <c r="W179" i="23"/>
  <c r="V179" i="23"/>
  <c r="U179" i="23"/>
  <c r="T179" i="23"/>
  <c r="S179" i="23"/>
  <c r="R179" i="23"/>
  <c r="Q179" i="23"/>
  <c r="P179" i="23"/>
  <c r="O179" i="23"/>
  <c r="N179" i="23"/>
  <c r="M179" i="23"/>
  <c r="L179" i="23"/>
  <c r="K179" i="23"/>
  <c r="J179" i="23"/>
  <c r="I179" i="23"/>
  <c r="H179" i="23"/>
  <c r="G179" i="23"/>
  <c r="F179" i="23"/>
  <c r="E179" i="23"/>
  <c r="D179" i="23"/>
  <c r="AJ178" i="23"/>
  <c r="AQ178" i="23" s="1"/>
  <c r="AI178" i="23"/>
  <c r="AH178" i="23"/>
  <c r="AG178" i="23"/>
  <c r="AF178" i="23"/>
  <c r="AE178" i="23"/>
  <c r="AD178" i="23"/>
  <c r="AC178" i="23"/>
  <c r="AB178" i="23"/>
  <c r="AA178" i="23"/>
  <c r="Z178" i="23"/>
  <c r="Y178" i="23"/>
  <c r="X178" i="23"/>
  <c r="W178" i="23"/>
  <c r="V178" i="23"/>
  <c r="U178" i="23"/>
  <c r="T178" i="23"/>
  <c r="S178" i="23"/>
  <c r="R178" i="23"/>
  <c r="Q178" i="23"/>
  <c r="P178" i="23"/>
  <c r="O178" i="23"/>
  <c r="N178" i="23"/>
  <c r="M178" i="23"/>
  <c r="L178" i="23"/>
  <c r="K178" i="23"/>
  <c r="J178" i="23"/>
  <c r="I178" i="23"/>
  <c r="H178" i="23"/>
  <c r="G178" i="23"/>
  <c r="F178" i="23"/>
  <c r="E178" i="23"/>
  <c r="D178" i="23"/>
  <c r="AJ177" i="23"/>
  <c r="AQ177" i="23" s="1"/>
  <c r="AI177" i="23"/>
  <c r="AH177" i="23"/>
  <c r="AG177" i="23"/>
  <c r="AF177" i="23"/>
  <c r="AE177" i="23"/>
  <c r="AD177" i="23"/>
  <c r="AC177" i="23"/>
  <c r="AB177" i="23"/>
  <c r="AA177" i="23"/>
  <c r="Z177" i="23"/>
  <c r="Y177" i="23"/>
  <c r="X177" i="23"/>
  <c r="W177" i="23"/>
  <c r="V177" i="23"/>
  <c r="U177" i="23"/>
  <c r="T177" i="23"/>
  <c r="S177" i="23"/>
  <c r="R177" i="23"/>
  <c r="Q177" i="23"/>
  <c r="P177" i="23"/>
  <c r="O177" i="23"/>
  <c r="N177" i="23"/>
  <c r="M177" i="23"/>
  <c r="L177" i="23"/>
  <c r="K177" i="23"/>
  <c r="J177" i="23"/>
  <c r="I177" i="23"/>
  <c r="H177" i="23"/>
  <c r="G177" i="23"/>
  <c r="F177" i="23"/>
  <c r="E177" i="23"/>
  <c r="D177" i="23"/>
  <c r="AJ176" i="23"/>
  <c r="AQ176" i="23" s="1"/>
  <c r="AI176" i="23"/>
  <c r="AH176" i="23"/>
  <c r="AG176" i="23"/>
  <c r="AF176" i="23"/>
  <c r="AE176" i="23"/>
  <c r="AD176" i="23"/>
  <c r="AC176" i="23"/>
  <c r="AB176" i="23"/>
  <c r="AL176" i="23" s="1"/>
  <c r="AA176" i="23"/>
  <c r="Z176" i="23"/>
  <c r="Y176" i="23"/>
  <c r="X176" i="23"/>
  <c r="W176" i="23"/>
  <c r="V176" i="23"/>
  <c r="U176" i="23"/>
  <c r="T176" i="23"/>
  <c r="S176" i="23"/>
  <c r="R176" i="23"/>
  <c r="Q176" i="23"/>
  <c r="P176" i="23"/>
  <c r="O176" i="23"/>
  <c r="N176" i="23"/>
  <c r="M176" i="23"/>
  <c r="L176" i="23"/>
  <c r="K176" i="23"/>
  <c r="J176" i="23"/>
  <c r="I176" i="23"/>
  <c r="H176" i="23"/>
  <c r="G176" i="23"/>
  <c r="F176" i="23"/>
  <c r="E176" i="23"/>
  <c r="D176" i="23"/>
  <c r="AO176" i="23" s="1"/>
  <c r="AJ175" i="23"/>
  <c r="AQ175" i="23" s="1"/>
  <c r="AI175" i="23"/>
  <c r="AH175" i="23"/>
  <c r="AG175" i="23"/>
  <c r="AF175" i="23"/>
  <c r="AE175" i="23"/>
  <c r="AD175" i="23"/>
  <c r="AC175" i="23"/>
  <c r="AB175" i="23"/>
  <c r="AA175" i="23"/>
  <c r="Z175" i="23"/>
  <c r="Y175" i="23"/>
  <c r="X175" i="23"/>
  <c r="W175" i="23"/>
  <c r="V175" i="23"/>
  <c r="U175" i="23"/>
  <c r="T175" i="23"/>
  <c r="S175" i="23"/>
  <c r="R175" i="23"/>
  <c r="Q175" i="23"/>
  <c r="P175" i="23"/>
  <c r="O175" i="23"/>
  <c r="N175" i="23"/>
  <c r="M175" i="23"/>
  <c r="L175" i="23"/>
  <c r="K175" i="23"/>
  <c r="J175" i="23"/>
  <c r="I175" i="23"/>
  <c r="H175" i="23"/>
  <c r="G175" i="23"/>
  <c r="F175" i="23"/>
  <c r="E175" i="23"/>
  <c r="D175" i="23"/>
  <c r="AJ174" i="23"/>
  <c r="AQ174" i="23" s="1"/>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J173" i="23"/>
  <c r="AQ173" i="23" s="1"/>
  <c r="AI173" i="23"/>
  <c r="AH173" i="23"/>
  <c r="AG173" i="23"/>
  <c r="AF173" i="23"/>
  <c r="AE173" i="23"/>
  <c r="AD173" i="23"/>
  <c r="AC173" i="23"/>
  <c r="AB173" i="23"/>
  <c r="AA173" i="23"/>
  <c r="Z173" i="23"/>
  <c r="Y173" i="23"/>
  <c r="X173" i="23"/>
  <c r="W173" i="23"/>
  <c r="V173" i="23"/>
  <c r="U173" i="23"/>
  <c r="T173" i="23"/>
  <c r="S173" i="23"/>
  <c r="R173" i="23"/>
  <c r="Q173" i="23"/>
  <c r="P173" i="23"/>
  <c r="O173" i="23"/>
  <c r="N173" i="23"/>
  <c r="M173" i="23"/>
  <c r="L173" i="23"/>
  <c r="K173" i="23"/>
  <c r="J173" i="23"/>
  <c r="I173" i="23"/>
  <c r="H173" i="23"/>
  <c r="G173" i="23"/>
  <c r="F173" i="23"/>
  <c r="E173" i="23"/>
  <c r="D173" i="23"/>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N172" i="23"/>
  <c r="M172" i="23"/>
  <c r="L172" i="23"/>
  <c r="K172" i="23"/>
  <c r="J172" i="23"/>
  <c r="I172" i="23"/>
  <c r="H172" i="23"/>
  <c r="G172" i="23"/>
  <c r="F172" i="23"/>
  <c r="E172" i="23"/>
  <c r="D172" i="23"/>
  <c r="AQ171" i="23"/>
  <c r="AJ171" i="23"/>
  <c r="AI171" i="23"/>
  <c r="AH171" i="23"/>
  <c r="AG171" i="23"/>
  <c r="AF171" i="23"/>
  <c r="AE171" i="23"/>
  <c r="AD171" i="23"/>
  <c r="AC171" i="23"/>
  <c r="AL171" i="23" s="1"/>
  <c r="AB171" i="23"/>
  <c r="AA171" i="23"/>
  <c r="Z171" i="23"/>
  <c r="Y171" i="23"/>
  <c r="X171" i="23"/>
  <c r="W171" i="23"/>
  <c r="V171" i="23"/>
  <c r="U171" i="23"/>
  <c r="AM171" i="23" s="1"/>
  <c r="T171" i="23"/>
  <c r="S171" i="23"/>
  <c r="R171" i="23"/>
  <c r="Q171" i="23"/>
  <c r="P171" i="23"/>
  <c r="O171" i="23"/>
  <c r="N171" i="23"/>
  <c r="M171" i="23"/>
  <c r="L171" i="23"/>
  <c r="K171" i="23"/>
  <c r="J171" i="23"/>
  <c r="I171" i="23"/>
  <c r="H171" i="23"/>
  <c r="G171" i="23"/>
  <c r="F171" i="23"/>
  <c r="E171" i="23"/>
  <c r="D171" i="23"/>
  <c r="AJ170" i="23"/>
  <c r="AQ170" i="23" s="1"/>
  <c r="AI170" i="23"/>
  <c r="AH170" i="23"/>
  <c r="AG170" i="23"/>
  <c r="AF170" i="23"/>
  <c r="AE170" i="23"/>
  <c r="AD170" i="23"/>
  <c r="AC170" i="23"/>
  <c r="AB170" i="23"/>
  <c r="AA170" i="23"/>
  <c r="Z170" i="23"/>
  <c r="Y170" i="23"/>
  <c r="X170" i="23"/>
  <c r="W170" i="23"/>
  <c r="V170" i="23"/>
  <c r="U170" i="23"/>
  <c r="T170" i="23"/>
  <c r="S170" i="23"/>
  <c r="R170" i="23"/>
  <c r="Q170" i="23"/>
  <c r="P170" i="23"/>
  <c r="O170" i="23"/>
  <c r="N170" i="23"/>
  <c r="M170" i="23"/>
  <c r="L170" i="23"/>
  <c r="K170" i="23"/>
  <c r="J170" i="23"/>
  <c r="I170" i="23"/>
  <c r="H170" i="23"/>
  <c r="G170" i="23"/>
  <c r="F170" i="23"/>
  <c r="E170" i="23"/>
  <c r="D170" i="23"/>
  <c r="AJ169" i="23"/>
  <c r="AQ169" i="23" s="1"/>
  <c r="AI169" i="23"/>
  <c r="AH169" i="23"/>
  <c r="AG169" i="23"/>
  <c r="AF169" i="23"/>
  <c r="AE169" i="23"/>
  <c r="AD169" i="23"/>
  <c r="AC169" i="23"/>
  <c r="AB169" i="23"/>
  <c r="AA169" i="23"/>
  <c r="Z169" i="23"/>
  <c r="Y169" i="23"/>
  <c r="X169" i="23"/>
  <c r="W169" i="23"/>
  <c r="V169" i="23"/>
  <c r="U169" i="23"/>
  <c r="T169" i="23"/>
  <c r="S169" i="23"/>
  <c r="R169" i="23"/>
  <c r="Q169" i="23"/>
  <c r="P169" i="23"/>
  <c r="O169" i="23"/>
  <c r="N169" i="23"/>
  <c r="M169" i="23"/>
  <c r="L169" i="23"/>
  <c r="K169" i="23"/>
  <c r="J169" i="23"/>
  <c r="I169" i="23"/>
  <c r="H169" i="23"/>
  <c r="G169" i="23"/>
  <c r="F169" i="23"/>
  <c r="E169" i="23"/>
  <c r="D169" i="23"/>
  <c r="AJ168" i="23"/>
  <c r="AQ168" i="23" s="1"/>
  <c r="AI168" i="23"/>
  <c r="AH168" i="23"/>
  <c r="AG168" i="23"/>
  <c r="AF168" i="23"/>
  <c r="AE168" i="23"/>
  <c r="AD168" i="23"/>
  <c r="AC168" i="23"/>
  <c r="AB168" i="23"/>
  <c r="AA168" i="23"/>
  <c r="Z168" i="23"/>
  <c r="Y168" i="23"/>
  <c r="X168" i="23"/>
  <c r="W168" i="23"/>
  <c r="V168" i="23"/>
  <c r="U168" i="23"/>
  <c r="T168" i="23"/>
  <c r="S168" i="23"/>
  <c r="R168" i="23"/>
  <c r="Q168" i="23"/>
  <c r="P168" i="23"/>
  <c r="O168" i="23"/>
  <c r="N168" i="23"/>
  <c r="M168" i="23"/>
  <c r="L168" i="23"/>
  <c r="AN168" i="23" s="1"/>
  <c r="K168" i="23"/>
  <c r="J168" i="23"/>
  <c r="I168" i="23"/>
  <c r="H168" i="23"/>
  <c r="G168" i="23"/>
  <c r="F168" i="23"/>
  <c r="E168" i="23"/>
  <c r="D168" i="23"/>
  <c r="AQ167" i="23"/>
  <c r="AJ167" i="23"/>
  <c r="AI167" i="23"/>
  <c r="AH167" i="23"/>
  <c r="AG167" i="23"/>
  <c r="AF167" i="23"/>
  <c r="AE167" i="23"/>
  <c r="AD167" i="23"/>
  <c r="AC167" i="23"/>
  <c r="AB167" i="23"/>
  <c r="AA167" i="23"/>
  <c r="Z167" i="23"/>
  <c r="Y167" i="23"/>
  <c r="X167" i="23"/>
  <c r="W167" i="23"/>
  <c r="V167" i="23"/>
  <c r="U167" i="23"/>
  <c r="AM167" i="23" s="1"/>
  <c r="T167" i="23"/>
  <c r="S167" i="23"/>
  <c r="R167" i="23"/>
  <c r="Q167" i="23"/>
  <c r="P167" i="23"/>
  <c r="O167" i="23"/>
  <c r="N167" i="23"/>
  <c r="M167" i="23"/>
  <c r="L167" i="23"/>
  <c r="K167" i="23"/>
  <c r="J167" i="23"/>
  <c r="I167" i="23"/>
  <c r="H167" i="23"/>
  <c r="G167" i="23"/>
  <c r="F167" i="23"/>
  <c r="E167" i="23"/>
  <c r="D167" i="23"/>
  <c r="AJ166" i="23"/>
  <c r="AQ166" i="23" s="1"/>
  <c r="AI166" i="23"/>
  <c r="AH166" i="23"/>
  <c r="AG166" i="23"/>
  <c r="AF166" i="23"/>
  <c r="AE166" i="23"/>
  <c r="AD166" i="23"/>
  <c r="AC166" i="23"/>
  <c r="AB166" i="23"/>
  <c r="AA166" i="23"/>
  <c r="Z166" i="23"/>
  <c r="Y166" i="23"/>
  <c r="X166" i="23"/>
  <c r="W166" i="23"/>
  <c r="V166" i="23"/>
  <c r="U166" i="23"/>
  <c r="T166" i="23"/>
  <c r="S166" i="23"/>
  <c r="R166" i="23"/>
  <c r="Q166" i="23"/>
  <c r="P166" i="23"/>
  <c r="O166" i="23"/>
  <c r="N166" i="23"/>
  <c r="M166" i="23"/>
  <c r="L166" i="23"/>
  <c r="K166" i="23"/>
  <c r="J166" i="23"/>
  <c r="I166" i="23"/>
  <c r="H166" i="23"/>
  <c r="G166" i="23"/>
  <c r="F166" i="23"/>
  <c r="E166" i="23"/>
  <c r="D166" i="23"/>
  <c r="AJ165" i="23"/>
  <c r="AQ165" i="23" s="1"/>
  <c r="AI165" i="23"/>
  <c r="AH165" i="23"/>
  <c r="AG165" i="23"/>
  <c r="AF165" i="23"/>
  <c r="AE165" i="23"/>
  <c r="AD165" i="23"/>
  <c r="AC165" i="23"/>
  <c r="AB165" i="23"/>
  <c r="AA165" i="23"/>
  <c r="Z165" i="23"/>
  <c r="Y165" i="23"/>
  <c r="X165" i="23"/>
  <c r="W165" i="23"/>
  <c r="V165" i="23"/>
  <c r="U165" i="23"/>
  <c r="T165" i="23"/>
  <c r="S165" i="23"/>
  <c r="R165" i="23"/>
  <c r="Q165" i="23"/>
  <c r="P165" i="23"/>
  <c r="O165" i="23"/>
  <c r="N165" i="23"/>
  <c r="M165" i="23"/>
  <c r="L165" i="23"/>
  <c r="K165" i="23"/>
  <c r="J165" i="23"/>
  <c r="I165" i="23"/>
  <c r="H165" i="23"/>
  <c r="G165" i="23"/>
  <c r="F165" i="23"/>
  <c r="E165" i="23"/>
  <c r="D165"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N164" i="23"/>
  <c r="M164" i="23"/>
  <c r="L164" i="23"/>
  <c r="AN164" i="23" s="1"/>
  <c r="K164" i="23"/>
  <c r="J164" i="23"/>
  <c r="I164" i="23"/>
  <c r="H164" i="23"/>
  <c r="G164" i="23"/>
  <c r="F164" i="23"/>
  <c r="E164" i="23"/>
  <c r="D164" i="23"/>
  <c r="AJ163" i="23"/>
  <c r="AQ163" i="23" s="1"/>
  <c r="AI163" i="23"/>
  <c r="AH163" i="23"/>
  <c r="AG163" i="23"/>
  <c r="AF163" i="23"/>
  <c r="AE163" i="23"/>
  <c r="AD163" i="23"/>
  <c r="AC163" i="23"/>
  <c r="AB163" i="23"/>
  <c r="AA163" i="23"/>
  <c r="Z163" i="23"/>
  <c r="Y163" i="23"/>
  <c r="X163" i="23"/>
  <c r="W163" i="23"/>
  <c r="V163" i="23"/>
  <c r="U163" i="23"/>
  <c r="T163" i="23"/>
  <c r="S163" i="23"/>
  <c r="R163" i="23"/>
  <c r="Q163" i="23"/>
  <c r="P163" i="23"/>
  <c r="O163" i="23"/>
  <c r="N163" i="23"/>
  <c r="M163" i="23"/>
  <c r="L163" i="23"/>
  <c r="K163" i="23"/>
  <c r="J163" i="23"/>
  <c r="I163" i="23"/>
  <c r="H163" i="23"/>
  <c r="G163" i="23"/>
  <c r="F163" i="23"/>
  <c r="E163" i="23"/>
  <c r="D163" i="23"/>
  <c r="AJ162" i="23"/>
  <c r="AQ162" i="23" s="1"/>
  <c r="AS32" i="23" s="1"/>
  <c r="AI162" i="23"/>
  <c r="AH162" i="23"/>
  <c r="AG162" i="23"/>
  <c r="AF162" i="23"/>
  <c r="AE162" i="23"/>
  <c r="AD162" i="23"/>
  <c r="AC162" i="23"/>
  <c r="AB162" i="23"/>
  <c r="AA162" i="23"/>
  <c r="Z162" i="23"/>
  <c r="Y162" i="23"/>
  <c r="X162" i="23"/>
  <c r="W162" i="23"/>
  <c r="V162" i="23"/>
  <c r="U162" i="23"/>
  <c r="T162" i="23"/>
  <c r="S162" i="23"/>
  <c r="R162" i="23"/>
  <c r="Q162" i="23"/>
  <c r="P162" i="23"/>
  <c r="O162" i="23"/>
  <c r="N162" i="23"/>
  <c r="M162" i="23"/>
  <c r="L162" i="23"/>
  <c r="AN162" i="23" s="1"/>
  <c r="K162" i="23"/>
  <c r="J162" i="23"/>
  <c r="I162" i="23"/>
  <c r="H162" i="23"/>
  <c r="G162" i="23"/>
  <c r="F162" i="23"/>
  <c r="E162" i="23"/>
  <c r="D162" i="23"/>
  <c r="AJ161" i="23"/>
  <c r="AQ161" i="23" s="1"/>
  <c r="AI161" i="23"/>
  <c r="AH161" i="23"/>
  <c r="AG161" i="23"/>
  <c r="AF161" i="23"/>
  <c r="AE161" i="23"/>
  <c r="AD161" i="23"/>
  <c r="AC161" i="23"/>
  <c r="AL161" i="23" s="1"/>
  <c r="AB161" i="23"/>
  <c r="AA161" i="23"/>
  <c r="Z161" i="23"/>
  <c r="Y161" i="23"/>
  <c r="X161" i="23"/>
  <c r="W161" i="23"/>
  <c r="V161" i="23"/>
  <c r="U161" i="23"/>
  <c r="T161" i="23"/>
  <c r="S161" i="23"/>
  <c r="R161" i="23"/>
  <c r="Q161" i="23"/>
  <c r="P161" i="23"/>
  <c r="O161" i="23"/>
  <c r="N161" i="23"/>
  <c r="M161" i="23"/>
  <c r="L161" i="23"/>
  <c r="K161" i="23"/>
  <c r="J161" i="23"/>
  <c r="I161" i="23"/>
  <c r="H161" i="23"/>
  <c r="G161" i="23"/>
  <c r="F161" i="23"/>
  <c r="E161" i="23"/>
  <c r="D161" i="23"/>
  <c r="AJ160" i="23"/>
  <c r="AQ160" i="23" s="1"/>
  <c r="AI160" i="23"/>
  <c r="AH160" i="23"/>
  <c r="AG160" i="23"/>
  <c r="AF160" i="23"/>
  <c r="AE160" i="23"/>
  <c r="AD160" i="23"/>
  <c r="AC160" i="23"/>
  <c r="AB160" i="23"/>
  <c r="AA160" i="23"/>
  <c r="Z160" i="23"/>
  <c r="Y160" i="23"/>
  <c r="X160" i="23"/>
  <c r="W160" i="23"/>
  <c r="V160" i="23"/>
  <c r="U160" i="23"/>
  <c r="T160" i="23"/>
  <c r="S160" i="23"/>
  <c r="R160" i="23"/>
  <c r="Q160" i="23"/>
  <c r="P160" i="23"/>
  <c r="O160" i="23"/>
  <c r="N160" i="23"/>
  <c r="M160" i="23"/>
  <c r="L160" i="23"/>
  <c r="K160" i="23"/>
  <c r="J160" i="23"/>
  <c r="I160" i="23"/>
  <c r="H160" i="23"/>
  <c r="G160" i="23"/>
  <c r="F160" i="23"/>
  <c r="E160" i="23"/>
  <c r="D160" i="23"/>
  <c r="AQ159" i="23"/>
  <c r="AJ159" i="23"/>
  <c r="AI159" i="23"/>
  <c r="AH159" i="23"/>
  <c r="AG159" i="23"/>
  <c r="AF159" i="23"/>
  <c r="AE159" i="23"/>
  <c r="AD159" i="23"/>
  <c r="AC159" i="23"/>
  <c r="AB159" i="23"/>
  <c r="AA159" i="23"/>
  <c r="Z159" i="23"/>
  <c r="Y159" i="23"/>
  <c r="X159" i="23"/>
  <c r="W159" i="23"/>
  <c r="V159" i="23"/>
  <c r="U159" i="23"/>
  <c r="T159" i="23"/>
  <c r="S159" i="23"/>
  <c r="R159" i="23"/>
  <c r="Q159" i="23"/>
  <c r="P159" i="23"/>
  <c r="O159" i="23"/>
  <c r="N159" i="23"/>
  <c r="M159" i="23"/>
  <c r="L159" i="23"/>
  <c r="K159" i="23"/>
  <c r="J159" i="23"/>
  <c r="I159" i="23"/>
  <c r="H159" i="23"/>
  <c r="G159" i="23"/>
  <c r="F159" i="23"/>
  <c r="E159" i="23"/>
  <c r="D159" i="23"/>
  <c r="AJ158" i="23"/>
  <c r="AQ158" i="23" s="1"/>
  <c r="AI158" i="23"/>
  <c r="AH158" i="23"/>
  <c r="AG158" i="23"/>
  <c r="AF158" i="23"/>
  <c r="AE158" i="23"/>
  <c r="AD158" i="23"/>
  <c r="AC158" i="23"/>
  <c r="AB158" i="23"/>
  <c r="AA158" i="23"/>
  <c r="Z158" i="23"/>
  <c r="Y158" i="23"/>
  <c r="X158" i="23"/>
  <c r="W158" i="23"/>
  <c r="V158" i="23"/>
  <c r="U158" i="23"/>
  <c r="T158" i="23"/>
  <c r="S158" i="23"/>
  <c r="R158" i="23"/>
  <c r="Q158" i="23"/>
  <c r="P158" i="23"/>
  <c r="O158" i="23"/>
  <c r="N158" i="23"/>
  <c r="M158" i="23"/>
  <c r="L158" i="23"/>
  <c r="K158" i="23"/>
  <c r="J158" i="23"/>
  <c r="I158" i="23"/>
  <c r="H158" i="23"/>
  <c r="G158" i="23"/>
  <c r="F158" i="23"/>
  <c r="E158" i="23"/>
  <c r="D158" i="23"/>
  <c r="AJ157" i="23"/>
  <c r="AQ157" i="23" s="1"/>
  <c r="AS27" i="23" s="1"/>
  <c r="AI157" i="23"/>
  <c r="AH157" i="23"/>
  <c r="AG157" i="23"/>
  <c r="AF157" i="23"/>
  <c r="AE157" i="23"/>
  <c r="AD157" i="23"/>
  <c r="AC157" i="23"/>
  <c r="AB157" i="23"/>
  <c r="AA157" i="23"/>
  <c r="Z157" i="23"/>
  <c r="Y157" i="23"/>
  <c r="X157" i="23"/>
  <c r="W157" i="23"/>
  <c r="V157" i="23"/>
  <c r="U157" i="23"/>
  <c r="T157" i="23"/>
  <c r="S157" i="23"/>
  <c r="R157" i="23"/>
  <c r="Q157" i="23"/>
  <c r="P157" i="23"/>
  <c r="O157" i="23"/>
  <c r="N157" i="23"/>
  <c r="M157" i="23"/>
  <c r="L157" i="23"/>
  <c r="AN157" i="23" s="1"/>
  <c r="K157" i="23"/>
  <c r="J157" i="23"/>
  <c r="I157" i="23"/>
  <c r="H157" i="23"/>
  <c r="G157" i="23"/>
  <c r="F157" i="23"/>
  <c r="E157" i="23"/>
  <c r="D157" i="23"/>
  <c r="AO157" i="23" s="1"/>
  <c r="AJ156" i="23"/>
  <c r="AQ156" i="23" s="1"/>
  <c r="AI156" i="23"/>
  <c r="AH156" i="23"/>
  <c r="AG156" i="23"/>
  <c r="AF156" i="23"/>
  <c r="AE156" i="23"/>
  <c r="AD156" i="23"/>
  <c r="AC156" i="23"/>
  <c r="AB156" i="23"/>
  <c r="AA156" i="23"/>
  <c r="Z156" i="23"/>
  <c r="Y156" i="23"/>
  <c r="X156" i="23"/>
  <c r="W156" i="23"/>
  <c r="V156" i="23"/>
  <c r="U156" i="23"/>
  <c r="T156" i="23"/>
  <c r="S156" i="23"/>
  <c r="R156" i="23"/>
  <c r="Q156" i="23"/>
  <c r="P156" i="23"/>
  <c r="O156" i="23"/>
  <c r="N156" i="23"/>
  <c r="M156" i="23"/>
  <c r="AN156" i="23" s="1"/>
  <c r="L156" i="23"/>
  <c r="K156" i="23"/>
  <c r="J156" i="23"/>
  <c r="I156" i="23"/>
  <c r="H156" i="23"/>
  <c r="G156" i="23"/>
  <c r="F156" i="23"/>
  <c r="E156" i="23"/>
  <c r="D156" i="23"/>
  <c r="AJ155" i="23"/>
  <c r="AQ155" i="23" s="1"/>
  <c r="AI155" i="23"/>
  <c r="AH155" i="23"/>
  <c r="AG155" i="23"/>
  <c r="AF155" i="23"/>
  <c r="AE155" i="23"/>
  <c r="AD155" i="23"/>
  <c r="AC155" i="23"/>
  <c r="AB155" i="23"/>
  <c r="AA155" i="23"/>
  <c r="Z155" i="23"/>
  <c r="Y155" i="23"/>
  <c r="X155" i="23"/>
  <c r="W155" i="23"/>
  <c r="V155" i="23"/>
  <c r="U155" i="23"/>
  <c r="T155" i="23"/>
  <c r="S155" i="23"/>
  <c r="R155" i="23"/>
  <c r="Q155" i="23"/>
  <c r="P155" i="23"/>
  <c r="O155" i="23"/>
  <c r="N155" i="23"/>
  <c r="M155" i="23"/>
  <c r="L155" i="23"/>
  <c r="K155" i="23"/>
  <c r="J155" i="23"/>
  <c r="I155" i="23"/>
  <c r="H155" i="23"/>
  <c r="G155" i="23"/>
  <c r="F155" i="23"/>
  <c r="E155" i="23"/>
  <c r="D155" i="23"/>
  <c r="AJ154" i="23"/>
  <c r="AQ154" i="23" s="1"/>
  <c r="AI154" i="23"/>
  <c r="AH154" i="23"/>
  <c r="AG154" i="23"/>
  <c r="AF154" i="23"/>
  <c r="AE154" i="23"/>
  <c r="AD154" i="23"/>
  <c r="AC154" i="23"/>
  <c r="AB154" i="23"/>
  <c r="AA154" i="23"/>
  <c r="Z154" i="23"/>
  <c r="Y154" i="23"/>
  <c r="X154" i="23"/>
  <c r="W154" i="23"/>
  <c r="V154" i="23"/>
  <c r="U154" i="23"/>
  <c r="T154" i="23"/>
  <c r="S154" i="23"/>
  <c r="R154" i="23"/>
  <c r="Q154" i="23"/>
  <c r="P154" i="23"/>
  <c r="O154" i="23"/>
  <c r="N154" i="23"/>
  <c r="M154" i="23"/>
  <c r="L154" i="23"/>
  <c r="K154" i="23"/>
  <c r="J154" i="23"/>
  <c r="I154" i="23"/>
  <c r="H154" i="23"/>
  <c r="G154" i="23"/>
  <c r="F154" i="23"/>
  <c r="E154" i="23"/>
  <c r="D154" i="23"/>
  <c r="AJ153" i="23"/>
  <c r="AQ153" i="23" s="1"/>
  <c r="AI153" i="23"/>
  <c r="AH153" i="23"/>
  <c r="AG153" i="23"/>
  <c r="AF153" i="23"/>
  <c r="AE153" i="23"/>
  <c r="AD153" i="23"/>
  <c r="AC153" i="23"/>
  <c r="AB153" i="23"/>
  <c r="AA153" i="23"/>
  <c r="Z153" i="23"/>
  <c r="Y153" i="23"/>
  <c r="X153" i="23"/>
  <c r="W153" i="23"/>
  <c r="V153" i="23"/>
  <c r="U153" i="23"/>
  <c r="T153" i="23"/>
  <c r="S153" i="23"/>
  <c r="R153" i="23"/>
  <c r="Q153" i="23"/>
  <c r="P153" i="23"/>
  <c r="O153" i="23"/>
  <c r="N153" i="23"/>
  <c r="M153" i="23"/>
  <c r="L153" i="23"/>
  <c r="K153" i="23"/>
  <c r="J153" i="23"/>
  <c r="I153" i="23"/>
  <c r="H153" i="23"/>
  <c r="G153" i="23"/>
  <c r="F153" i="23"/>
  <c r="E153" i="23"/>
  <c r="D153" i="23"/>
  <c r="AJ152" i="23"/>
  <c r="AQ152" i="23" s="1"/>
  <c r="AI152" i="23"/>
  <c r="AH152" i="23"/>
  <c r="AG152" i="23"/>
  <c r="AF152" i="23"/>
  <c r="AE152" i="23"/>
  <c r="AD152" i="23"/>
  <c r="AC152" i="23"/>
  <c r="AB152" i="23"/>
  <c r="AL152" i="23" s="1"/>
  <c r="AA152" i="23"/>
  <c r="Z152" i="23"/>
  <c r="Y152" i="23"/>
  <c r="X152" i="23"/>
  <c r="W152" i="23"/>
  <c r="V152" i="23"/>
  <c r="U152" i="23"/>
  <c r="T152" i="23"/>
  <c r="S152" i="23"/>
  <c r="R152" i="23"/>
  <c r="Q152" i="23"/>
  <c r="P152" i="23"/>
  <c r="O152" i="23"/>
  <c r="N152" i="23"/>
  <c r="M152" i="23"/>
  <c r="L152" i="23"/>
  <c r="AN152" i="23" s="1"/>
  <c r="K152" i="23"/>
  <c r="J152" i="23"/>
  <c r="I152" i="23"/>
  <c r="H152" i="23"/>
  <c r="G152" i="23"/>
  <c r="F152" i="23"/>
  <c r="E152" i="23"/>
  <c r="D152" i="23"/>
  <c r="AO152" i="23" s="1"/>
  <c r="AJ151" i="23"/>
  <c r="AI151" i="23"/>
  <c r="AH151" i="23"/>
  <c r="AG151" i="23"/>
  <c r="AF151" i="23"/>
  <c r="AE151" i="23"/>
  <c r="AD151" i="23"/>
  <c r="AC151" i="23"/>
  <c r="AB151" i="23"/>
  <c r="AA151" i="23"/>
  <c r="Z151" i="23"/>
  <c r="Y151" i="23"/>
  <c r="X151" i="23"/>
  <c r="W151" i="23"/>
  <c r="V151" i="23"/>
  <c r="U151" i="23"/>
  <c r="T151" i="23"/>
  <c r="S151" i="23"/>
  <c r="R151" i="23"/>
  <c r="Q151" i="23"/>
  <c r="P151" i="23"/>
  <c r="O151" i="23"/>
  <c r="N151" i="23"/>
  <c r="M151" i="23"/>
  <c r="L151" i="23"/>
  <c r="K151" i="23"/>
  <c r="J151" i="23"/>
  <c r="I151" i="23"/>
  <c r="H151" i="23"/>
  <c r="G151" i="23"/>
  <c r="F151" i="23"/>
  <c r="E151" i="23"/>
  <c r="D151" i="23"/>
  <c r="AJ150" i="23"/>
  <c r="AI150" i="23"/>
  <c r="AH150" i="23"/>
  <c r="AG150" i="23"/>
  <c r="AF150" i="23"/>
  <c r="AE150" i="23"/>
  <c r="AD150" i="23"/>
  <c r="AC150" i="23"/>
  <c r="AB150" i="23"/>
  <c r="AA150" i="23"/>
  <c r="Z150" i="23"/>
  <c r="Y150" i="23"/>
  <c r="X150" i="23"/>
  <c r="W150" i="23"/>
  <c r="V150" i="23"/>
  <c r="U150" i="23"/>
  <c r="T150" i="23"/>
  <c r="S150" i="23"/>
  <c r="R150" i="23"/>
  <c r="Q150" i="23"/>
  <c r="P150" i="23"/>
  <c r="O150" i="23"/>
  <c r="N150" i="23"/>
  <c r="M150" i="23"/>
  <c r="L150" i="23"/>
  <c r="K150" i="23"/>
  <c r="J150" i="23"/>
  <c r="I150" i="23"/>
  <c r="H150" i="23"/>
  <c r="G150" i="23"/>
  <c r="F150" i="23"/>
  <c r="E150" i="23"/>
  <c r="D150" i="23"/>
  <c r="AJ149" i="23"/>
  <c r="AI149" i="23"/>
  <c r="AH149" i="23"/>
  <c r="AG149" i="23"/>
  <c r="AF149" i="23"/>
  <c r="AE149" i="23"/>
  <c r="AD149" i="23"/>
  <c r="AC149" i="23"/>
  <c r="AB149" i="23"/>
  <c r="AA149" i="23"/>
  <c r="Z149" i="23"/>
  <c r="Y149" i="23"/>
  <c r="X149" i="23"/>
  <c r="W149" i="23"/>
  <c r="V149" i="23"/>
  <c r="U149" i="23"/>
  <c r="T149" i="23"/>
  <c r="S149" i="23"/>
  <c r="R149" i="23"/>
  <c r="Q149" i="23"/>
  <c r="P149" i="23"/>
  <c r="O149" i="23"/>
  <c r="N149" i="23"/>
  <c r="M149" i="23"/>
  <c r="L149" i="23"/>
  <c r="K149" i="23"/>
  <c r="J149" i="23"/>
  <c r="I149" i="23"/>
  <c r="H149" i="23"/>
  <c r="G149" i="23"/>
  <c r="F149" i="23"/>
  <c r="E149" i="23"/>
  <c r="D149" i="23"/>
  <c r="AJ148" i="23"/>
  <c r="AI148" i="23"/>
  <c r="AH148" i="23"/>
  <c r="AG148" i="23"/>
  <c r="AF148" i="23"/>
  <c r="AE148" i="23"/>
  <c r="AD148" i="23"/>
  <c r="AC148" i="23"/>
  <c r="AB148" i="23"/>
  <c r="AA148" i="23"/>
  <c r="Z148" i="23"/>
  <c r="Y148" i="23"/>
  <c r="X148" i="23"/>
  <c r="W148" i="23"/>
  <c r="V148" i="23"/>
  <c r="U148" i="23"/>
  <c r="T148" i="23"/>
  <c r="S148" i="23"/>
  <c r="R148" i="23"/>
  <c r="Q148" i="23"/>
  <c r="P148" i="23"/>
  <c r="O148" i="23"/>
  <c r="N148" i="23"/>
  <c r="M148" i="23"/>
  <c r="L148" i="23"/>
  <c r="K148" i="23"/>
  <c r="J148" i="23"/>
  <c r="I148" i="23"/>
  <c r="H148" i="23"/>
  <c r="G148" i="23"/>
  <c r="F148" i="23"/>
  <c r="E148" i="23"/>
  <c r="D148" i="23"/>
  <c r="AJ147" i="23"/>
  <c r="AI147" i="23"/>
  <c r="AH147" i="23"/>
  <c r="AG147" i="23"/>
  <c r="AF147" i="23"/>
  <c r="AE147" i="23"/>
  <c r="AD147" i="23"/>
  <c r="AC147" i="23"/>
  <c r="AB147" i="23"/>
  <c r="AA147" i="23"/>
  <c r="Z147" i="23"/>
  <c r="Y147" i="23"/>
  <c r="X147" i="23"/>
  <c r="W147" i="23"/>
  <c r="V147" i="23"/>
  <c r="U147" i="23"/>
  <c r="T147" i="23"/>
  <c r="S147" i="23"/>
  <c r="R147" i="23"/>
  <c r="Q147" i="23"/>
  <c r="P147" i="23"/>
  <c r="O147" i="23"/>
  <c r="N147" i="23"/>
  <c r="M147" i="23"/>
  <c r="L147" i="23"/>
  <c r="K147" i="23"/>
  <c r="J147" i="23"/>
  <c r="I147" i="23"/>
  <c r="H147" i="23"/>
  <c r="G147" i="23"/>
  <c r="F147" i="23"/>
  <c r="E147" i="23"/>
  <c r="D147" i="23"/>
  <c r="AJ146" i="23"/>
  <c r="AI146" i="23"/>
  <c r="AH146" i="23"/>
  <c r="AG146" i="23"/>
  <c r="AF146" i="23"/>
  <c r="AE146" i="23"/>
  <c r="AD146" i="23"/>
  <c r="AC146" i="23"/>
  <c r="AB146" i="23"/>
  <c r="AA146" i="23"/>
  <c r="Z146" i="23"/>
  <c r="Y146" i="23"/>
  <c r="X146" i="23"/>
  <c r="W146" i="23"/>
  <c r="V146" i="23"/>
  <c r="U146" i="23"/>
  <c r="T146" i="23"/>
  <c r="S146" i="23"/>
  <c r="R146" i="23"/>
  <c r="Q146" i="23"/>
  <c r="P146" i="23"/>
  <c r="O146" i="23"/>
  <c r="N146" i="23"/>
  <c r="M146" i="23"/>
  <c r="L146" i="23"/>
  <c r="K146" i="23"/>
  <c r="J146" i="23"/>
  <c r="I146" i="23"/>
  <c r="H146" i="23"/>
  <c r="G146" i="23"/>
  <c r="F146" i="23"/>
  <c r="E146" i="23"/>
  <c r="D146" i="23"/>
  <c r="AJ145" i="23"/>
  <c r="AI145" i="23"/>
  <c r="AH145" i="23"/>
  <c r="AG145" i="23"/>
  <c r="AF145" i="23"/>
  <c r="AE145" i="23"/>
  <c r="AD145" i="23"/>
  <c r="AC145" i="23"/>
  <c r="AB145" i="23"/>
  <c r="AA145" i="23"/>
  <c r="Z145" i="23"/>
  <c r="Y145" i="23"/>
  <c r="X145" i="23"/>
  <c r="W145" i="23"/>
  <c r="V145" i="23"/>
  <c r="U145" i="23"/>
  <c r="T145" i="23"/>
  <c r="S145" i="23"/>
  <c r="R145" i="23"/>
  <c r="Q145" i="23"/>
  <c r="P145" i="23"/>
  <c r="O145" i="23"/>
  <c r="N145" i="23"/>
  <c r="M145" i="23"/>
  <c r="L145" i="23"/>
  <c r="AN145" i="23" s="1"/>
  <c r="K145" i="23"/>
  <c r="J145" i="23"/>
  <c r="I145" i="23"/>
  <c r="H145" i="23"/>
  <c r="G145" i="23"/>
  <c r="F145" i="23"/>
  <c r="E145" i="23"/>
  <c r="D145" i="23"/>
  <c r="AO145" i="23" s="1"/>
  <c r="AJ144" i="23"/>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F144" i="23"/>
  <c r="E144" i="23"/>
  <c r="D144" i="23"/>
  <c r="AJ143" i="23"/>
  <c r="AI143" i="23"/>
  <c r="AH143" i="23"/>
  <c r="AG143" i="23"/>
  <c r="AF143" i="23"/>
  <c r="AE143" i="23"/>
  <c r="AD143" i="23"/>
  <c r="AC143" i="23"/>
  <c r="AB143" i="23"/>
  <c r="AA143" i="23"/>
  <c r="Z143" i="23"/>
  <c r="Y143" i="23"/>
  <c r="X143" i="23"/>
  <c r="W143" i="23"/>
  <c r="V143" i="23"/>
  <c r="U143" i="23"/>
  <c r="T143" i="23"/>
  <c r="S143" i="23"/>
  <c r="R143" i="23"/>
  <c r="Q143" i="23"/>
  <c r="P143" i="23"/>
  <c r="O143" i="23"/>
  <c r="N143" i="23"/>
  <c r="M143" i="23"/>
  <c r="L143" i="23"/>
  <c r="K143" i="23"/>
  <c r="J143" i="23"/>
  <c r="I143" i="23"/>
  <c r="H143" i="23"/>
  <c r="G143" i="23"/>
  <c r="F143" i="23"/>
  <c r="E143" i="23"/>
  <c r="D143" i="23"/>
  <c r="AJ142" i="23"/>
  <c r="AI142" i="23"/>
  <c r="AH142" i="23"/>
  <c r="AG142" i="23"/>
  <c r="AF142" i="23"/>
  <c r="AE142" i="23"/>
  <c r="AD142" i="23"/>
  <c r="AC142" i="23"/>
  <c r="AB142" i="23"/>
  <c r="AA142" i="23"/>
  <c r="Z142" i="23"/>
  <c r="Y142" i="23"/>
  <c r="X142" i="23"/>
  <c r="W142" i="23"/>
  <c r="V142" i="23"/>
  <c r="U142" i="23"/>
  <c r="T142" i="23"/>
  <c r="S142" i="23"/>
  <c r="R142" i="23"/>
  <c r="Q142" i="23"/>
  <c r="P142" i="23"/>
  <c r="O142" i="23"/>
  <c r="N142" i="23"/>
  <c r="M142" i="23"/>
  <c r="L142" i="23"/>
  <c r="K142" i="23"/>
  <c r="J142" i="23"/>
  <c r="I142" i="23"/>
  <c r="H142" i="23"/>
  <c r="G142" i="23"/>
  <c r="F142" i="23"/>
  <c r="E142" i="23"/>
  <c r="D142" i="23"/>
  <c r="AJ141" i="23"/>
  <c r="AI141" i="23"/>
  <c r="AH141" i="23"/>
  <c r="AG141" i="23"/>
  <c r="AF141" i="23"/>
  <c r="AE141" i="23"/>
  <c r="AD141" i="23"/>
  <c r="AC141" i="23"/>
  <c r="AB141" i="23"/>
  <c r="AA141" i="23"/>
  <c r="Z141" i="23"/>
  <c r="Y141" i="23"/>
  <c r="X141" i="23"/>
  <c r="W141" i="23"/>
  <c r="V141" i="23"/>
  <c r="U141" i="23"/>
  <c r="T141" i="23"/>
  <c r="S141" i="23"/>
  <c r="R141" i="23"/>
  <c r="Q141" i="23"/>
  <c r="P141" i="23"/>
  <c r="O141" i="23"/>
  <c r="N141" i="23"/>
  <c r="M141" i="23"/>
  <c r="L141" i="23"/>
  <c r="K141" i="23"/>
  <c r="J141" i="23"/>
  <c r="I141" i="23"/>
  <c r="H141" i="23"/>
  <c r="G141" i="23"/>
  <c r="F141" i="23"/>
  <c r="E141" i="23"/>
  <c r="D141" i="23"/>
  <c r="AJ140" i="23"/>
  <c r="AI140" i="23"/>
  <c r="AH140" i="23"/>
  <c r="AG140" i="23"/>
  <c r="AF140" i="23"/>
  <c r="AE140" i="23"/>
  <c r="AD140" i="23"/>
  <c r="AC140" i="23"/>
  <c r="AB140" i="23"/>
  <c r="AL140" i="23" s="1"/>
  <c r="AA140" i="23"/>
  <c r="Z140" i="23"/>
  <c r="Y140" i="23"/>
  <c r="X140" i="23"/>
  <c r="W140" i="23"/>
  <c r="V140" i="23"/>
  <c r="U140" i="23"/>
  <c r="T140" i="23"/>
  <c r="S140" i="23"/>
  <c r="R140" i="23"/>
  <c r="Q140" i="23"/>
  <c r="P140" i="23"/>
  <c r="O140" i="23"/>
  <c r="N140" i="23"/>
  <c r="M140" i="23"/>
  <c r="L140" i="23"/>
  <c r="AN140" i="23" s="1"/>
  <c r="K140" i="23"/>
  <c r="J140" i="23"/>
  <c r="I140" i="23"/>
  <c r="H140" i="23"/>
  <c r="G140" i="23"/>
  <c r="F140" i="23"/>
  <c r="E140" i="23"/>
  <c r="D140" i="23"/>
  <c r="AO140" i="23" s="1"/>
  <c r="AJ139" i="23"/>
  <c r="AI139" i="23"/>
  <c r="AH139" i="23"/>
  <c r="AG139" i="23"/>
  <c r="AF139" i="23"/>
  <c r="AE139" i="23"/>
  <c r="AD139" i="23"/>
  <c r="AC139" i="23"/>
  <c r="AL139" i="23" s="1"/>
  <c r="AB139" i="23"/>
  <c r="AA139" i="23"/>
  <c r="Z139" i="23"/>
  <c r="Y139" i="23"/>
  <c r="X139" i="23"/>
  <c r="W139" i="23"/>
  <c r="V139" i="23"/>
  <c r="U139" i="23"/>
  <c r="AM139" i="23" s="1"/>
  <c r="T139" i="23"/>
  <c r="S139" i="23"/>
  <c r="R139" i="23"/>
  <c r="Q139" i="23"/>
  <c r="P139" i="23"/>
  <c r="O139" i="23"/>
  <c r="N139" i="23"/>
  <c r="M139" i="23"/>
  <c r="L139" i="23"/>
  <c r="K139" i="23"/>
  <c r="J139" i="23"/>
  <c r="I139" i="23"/>
  <c r="H139" i="23"/>
  <c r="G139" i="23"/>
  <c r="F139" i="23"/>
  <c r="E139" i="23"/>
  <c r="D139" i="23"/>
  <c r="AJ138" i="23"/>
  <c r="AI138" i="23"/>
  <c r="AH138" i="23"/>
  <c r="AG138" i="23"/>
  <c r="AF138" i="23"/>
  <c r="AE138" i="23"/>
  <c r="AD138" i="23"/>
  <c r="AC138" i="23"/>
  <c r="AB138" i="23"/>
  <c r="AA138" i="23"/>
  <c r="Z138" i="23"/>
  <c r="Y138" i="23"/>
  <c r="X138" i="23"/>
  <c r="W138" i="23"/>
  <c r="V138" i="23"/>
  <c r="U138" i="23"/>
  <c r="T138" i="23"/>
  <c r="S138" i="23"/>
  <c r="R138" i="23"/>
  <c r="Q138" i="23"/>
  <c r="P138" i="23"/>
  <c r="O138" i="23"/>
  <c r="N138" i="23"/>
  <c r="M138" i="23"/>
  <c r="L138" i="23"/>
  <c r="K138" i="23"/>
  <c r="J138" i="23"/>
  <c r="I138" i="23"/>
  <c r="H138" i="23"/>
  <c r="G138" i="23"/>
  <c r="F138" i="23"/>
  <c r="E138" i="23"/>
  <c r="D138" i="23"/>
  <c r="AJ137" i="23"/>
  <c r="AI137" i="23"/>
  <c r="AH137" i="23"/>
  <c r="AG137" i="23"/>
  <c r="AF137" i="23"/>
  <c r="AE137" i="23"/>
  <c r="AD137" i="23"/>
  <c r="AC137" i="23"/>
  <c r="AB137" i="23"/>
  <c r="AA137" i="23"/>
  <c r="Z137" i="23"/>
  <c r="Y137" i="23"/>
  <c r="X137" i="23"/>
  <c r="W137" i="23"/>
  <c r="V137" i="23"/>
  <c r="U137" i="23"/>
  <c r="T137" i="23"/>
  <c r="S137" i="23"/>
  <c r="R137" i="23"/>
  <c r="Q137" i="23"/>
  <c r="P137" i="23"/>
  <c r="O137" i="23"/>
  <c r="N137" i="23"/>
  <c r="M137" i="23"/>
  <c r="L137" i="23"/>
  <c r="K137" i="23"/>
  <c r="J137" i="23"/>
  <c r="I137" i="23"/>
  <c r="H137" i="23"/>
  <c r="G137" i="23"/>
  <c r="F137" i="23"/>
  <c r="E137" i="23"/>
  <c r="D137" i="23"/>
  <c r="AJ136" i="23"/>
  <c r="AI136" i="23"/>
  <c r="AH136" i="23"/>
  <c r="AG136" i="23"/>
  <c r="AF136" i="23"/>
  <c r="AE136" i="23"/>
  <c r="AD136" i="23"/>
  <c r="AC136" i="23"/>
  <c r="AB136" i="23"/>
  <c r="AA136" i="23"/>
  <c r="Z136" i="23"/>
  <c r="Y136" i="23"/>
  <c r="X136" i="23"/>
  <c r="W136" i="23"/>
  <c r="V136" i="23"/>
  <c r="U136" i="23"/>
  <c r="T136" i="23"/>
  <c r="S136" i="23"/>
  <c r="R136" i="23"/>
  <c r="Q136" i="23"/>
  <c r="P136" i="23"/>
  <c r="O136" i="23"/>
  <c r="N136" i="23"/>
  <c r="M136" i="23"/>
  <c r="L136" i="23"/>
  <c r="K136" i="23"/>
  <c r="J136" i="23"/>
  <c r="I136" i="23"/>
  <c r="H136" i="23"/>
  <c r="G136" i="23"/>
  <c r="F136" i="23"/>
  <c r="E136" i="23"/>
  <c r="D136" i="23"/>
  <c r="AJ134" i="23"/>
  <c r="AQ134" i="23" s="1"/>
  <c r="AI134" i="23"/>
  <c r="AH134" i="23"/>
  <c r="AG134" i="23"/>
  <c r="AF134" i="23"/>
  <c r="AE134" i="23"/>
  <c r="AD134" i="23"/>
  <c r="AC134" i="23"/>
  <c r="AB134" i="23"/>
  <c r="AA134" i="23"/>
  <c r="Z134" i="23"/>
  <c r="Y134" i="23"/>
  <c r="X134" i="23"/>
  <c r="W134" i="23"/>
  <c r="V134" i="23"/>
  <c r="U134" i="23"/>
  <c r="T134" i="23"/>
  <c r="S134" i="23"/>
  <c r="R134" i="23"/>
  <c r="Q134" i="23"/>
  <c r="P134" i="23"/>
  <c r="O134" i="23"/>
  <c r="N134" i="23"/>
  <c r="M134" i="23"/>
  <c r="L134" i="23"/>
  <c r="K134" i="23"/>
  <c r="J134" i="23"/>
  <c r="I134" i="23"/>
  <c r="H134" i="23"/>
  <c r="G134" i="23"/>
  <c r="F134" i="23"/>
  <c r="E134" i="23"/>
  <c r="D134" i="23"/>
  <c r="AJ133" i="23"/>
  <c r="AQ133" i="23" s="1"/>
  <c r="AI133" i="23"/>
  <c r="AH133" i="23"/>
  <c r="AG133" i="23"/>
  <c r="AF133" i="23"/>
  <c r="AE133" i="23"/>
  <c r="AD133" i="23"/>
  <c r="AC133" i="23"/>
  <c r="AB133" i="23"/>
  <c r="AA133" i="23"/>
  <c r="Z133" i="23"/>
  <c r="Y133" i="23"/>
  <c r="X133" i="23"/>
  <c r="W133" i="23"/>
  <c r="V133" i="23"/>
  <c r="U133" i="23"/>
  <c r="T133" i="23"/>
  <c r="S133" i="23"/>
  <c r="R133" i="23"/>
  <c r="Q133" i="23"/>
  <c r="P133" i="23"/>
  <c r="O133" i="23"/>
  <c r="N133" i="23"/>
  <c r="M133" i="23"/>
  <c r="L133" i="23"/>
  <c r="K133" i="23"/>
  <c r="J133" i="23"/>
  <c r="I133" i="23"/>
  <c r="H133" i="23"/>
  <c r="G133" i="23"/>
  <c r="F133" i="23"/>
  <c r="E133" i="23"/>
  <c r="D133" i="23"/>
  <c r="AJ132" i="23"/>
  <c r="AQ132" i="23" s="1"/>
  <c r="AI132" i="23"/>
  <c r="AH132" i="23"/>
  <c r="AG132" i="23"/>
  <c r="AF132" i="23"/>
  <c r="AE132" i="23"/>
  <c r="AD132" i="23"/>
  <c r="AC132" i="23"/>
  <c r="AB132" i="23"/>
  <c r="AL132" i="23" s="1"/>
  <c r="AA132" i="23"/>
  <c r="Z132" i="23"/>
  <c r="Y132" i="23"/>
  <c r="X132" i="23"/>
  <c r="W132" i="23"/>
  <c r="V132" i="23"/>
  <c r="U132" i="23"/>
  <c r="T132" i="23"/>
  <c r="AM132" i="23" s="1"/>
  <c r="S132" i="23"/>
  <c r="R132" i="23"/>
  <c r="Q132" i="23"/>
  <c r="P132" i="23"/>
  <c r="O132" i="23"/>
  <c r="N132" i="23"/>
  <c r="M132" i="23"/>
  <c r="L132" i="23"/>
  <c r="K132" i="23"/>
  <c r="J132" i="23"/>
  <c r="I132" i="23"/>
  <c r="H132" i="23"/>
  <c r="G132" i="23"/>
  <c r="F132" i="23"/>
  <c r="E132" i="23"/>
  <c r="D132" i="23"/>
  <c r="AO132" i="23" s="1"/>
  <c r="AJ131" i="23"/>
  <c r="AQ131" i="23" s="1"/>
  <c r="AI131" i="23"/>
  <c r="AH131" i="23"/>
  <c r="AG131" i="23"/>
  <c r="AF131" i="23"/>
  <c r="AE131" i="23"/>
  <c r="AD131" i="23"/>
  <c r="AC131" i="23"/>
  <c r="AB131" i="23"/>
  <c r="AA131" i="23"/>
  <c r="Z131" i="23"/>
  <c r="Y131" i="23"/>
  <c r="X131" i="23"/>
  <c r="W131" i="23"/>
  <c r="V131" i="23"/>
  <c r="U131" i="23"/>
  <c r="T131" i="23"/>
  <c r="S131" i="23"/>
  <c r="R131" i="23"/>
  <c r="Q131" i="23"/>
  <c r="P131" i="23"/>
  <c r="O131" i="23"/>
  <c r="N131" i="23"/>
  <c r="M131" i="23"/>
  <c r="L131" i="23"/>
  <c r="K131" i="23"/>
  <c r="J131" i="23"/>
  <c r="I131" i="23"/>
  <c r="H131" i="23"/>
  <c r="G131" i="23"/>
  <c r="F131" i="23"/>
  <c r="E131" i="23"/>
  <c r="D131" i="23"/>
  <c r="AJ130" i="23"/>
  <c r="AQ130" i="23" s="1"/>
  <c r="AI130" i="23"/>
  <c r="AH130" i="23"/>
  <c r="AG130" i="23"/>
  <c r="AF130" i="23"/>
  <c r="AE130" i="23"/>
  <c r="AD130" i="23"/>
  <c r="AC130" i="23"/>
  <c r="AB130" i="23"/>
  <c r="AA130" i="23"/>
  <c r="Z130" i="23"/>
  <c r="Y130" i="23"/>
  <c r="X130" i="23"/>
  <c r="W130" i="23"/>
  <c r="V130" i="23"/>
  <c r="U130" i="23"/>
  <c r="T130" i="23"/>
  <c r="S130" i="23"/>
  <c r="R130" i="23"/>
  <c r="Q130" i="23"/>
  <c r="P130" i="23"/>
  <c r="O130" i="23"/>
  <c r="N130" i="23"/>
  <c r="M130" i="23"/>
  <c r="L130" i="23"/>
  <c r="K130" i="23"/>
  <c r="J130" i="23"/>
  <c r="I130" i="23"/>
  <c r="H130" i="23"/>
  <c r="G130" i="23"/>
  <c r="F130" i="23"/>
  <c r="E130" i="23"/>
  <c r="D130" i="23"/>
  <c r="AJ129" i="23"/>
  <c r="AQ129" i="23" s="1"/>
  <c r="AR64" i="23" s="1"/>
  <c r="AI129" i="23"/>
  <c r="AH129" i="23"/>
  <c r="AG129" i="23"/>
  <c r="AF129" i="23"/>
  <c r="AE129" i="23"/>
  <c r="AD129" i="23"/>
  <c r="AC129" i="23"/>
  <c r="AB129" i="23"/>
  <c r="AA129" i="23"/>
  <c r="Z129" i="23"/>
  <c r="Y129" i="23"/>
  <c r="X129" i="23"/>
  <c r="W129" i="23"/>
  <c r="V129" i="23"/>
  <c r="U129" i="23"/>
  <c r="T129" i="23"/>
  <c r="S129" i="23"/>
  <c r="R129" i="23"/>
  <c r="Q129" i="23"/>
  <c r="P129" i="23"/>
  <c r="O129" i="23"/>
  <c r="N129" i="23"/>
  <c r="M129" i="23"/>
  <c r="L129" i="23"/>
  <c r="K129" i="23"/>
  <c r="J129" i="23"/>
  <c r="I129" i="23"/>
  <c r="H129" i="23"/>
  <c r="G129" i="23"/>
  <c r="F129" i="23"/>
  <c r="E129" i="23"/>
  <c r="D129" i="23"/>
  <c r="AJ128" i="23"/>
  <c r="AQ128" i="23" s="1"/>
  <c r="AI128" i="23"/>
  <c r="AH128" i="23"/>
  <c r="AG128" i="23"/>
  <c r="AF128" i="23"/>
  <c r="AE128" i="23"/>
  <c r="AD128" i="23"/>
  <c r="AC128" i="23"/>
  <c r="AB128" i="23"/>
  <c r="AA128" i="23"/>
  <c r="Z128" i="23"/>
  <c r="Y128" i="23"/>
  <c r="X128" i="23"/>
  <c r="W128" i="23"/>
  <c r="V128" i="23"/>
  <c r="U128" i="23"/>
  <c r="T128" i="23"/>
  <c r="S128" i="23"/>
  <c r="R128" i="23"/>
  <c r="Q128" i="23"/>
  <c r="P128" i="23"/>
  <c r="O128" i="23"/>
  <c r="N128" i="23"/>
  <c r="M128" i="23"/>
  <c r="L128" i="23"/>
  <c r="K128" i="23"/>
  <c r="J128" i="23"/>
  <c r="I128" i="23"/>
  <c r="H128" i="23"/>
  <c r="G128" i="23"/>
  <c r="F128" i="23"/>
  <c r="E128" i="23"/>
  <c r="D128" i="23"/>
  <c r="AJ127" i="23"/>
  <c r="AQ127" i="23" s="1"/>
  <c r="AR62" i="23" s="1"/>
  <c r="AI127" i="23"/>
  <c r="AH127" i="23"/>
  <c r="AG127" i="23"/>
  <c r="AF127" i="23"/>
  <c r="AE127" i="23"/>
  <c r="AD127" i="23"/>
  <c r="AC127" i="23"/>
  <c r="AB127" i="23"/>
  <c r="AL127" i="23" s="1"/>
  <c r="AA127" i="23"/>
  <c r="Z127" i="23"/>
  <c r="Y127" i="23"/>
  <c r="X127" i="23"/>
  <c r="W127" i="23"/>
  <c r="V127" i="23"/>
  <c r="U127" i="23"/>
  <c r="T127" i="23"/>
  <c r="AM127" i="23" s="1"/>
  <c r="S127" i="23"/>
  <c r="R127" i="23"/>
  <c r="Q127" i="23"/>
  <c r="P127" i="23"/>
  <c r="O127" i="23"/>
  <c r="N127" i="23"/>
  <c r="M127" i="23"/>
  <c r="L127" i="23"/>
  <c r="K127" i="23"/>
  <c r="J127" i="23"/>
  <c r="I127" i="23"/>
  <c r="H127" i="23"/>
  <c r="G127" i="23"/>
  <c r="F127" i="23"/>
  <c r="E127" i="23"/>
  <c r="D127" i="23"/>
  <c r="AO127" i="23" s="1"/>
  <c r="AJ126" i="23"/>
  <c r="AQ126" i="23" s="1"/>
  <c r="AI126" i="23"/>
  <c r="AH126" i="23"/>
  <c r="AG126" i="23"/>
  <c r="AF126" i="23"/>
  <c r="AE126" i="23"/>
  <c r="AD126" i="23"/>
  <c r="AC126" i="23"/>
  <c r="AB126" i="23"/>
  <c r="AA126" i="23"/>
  <c r="Z126" i="23"/>
  <c r="Y126" i="23"/>
  <c r="X126" i="23"/>
  <c r="W126" i="23"/>
  <c r="V126" i="23"/>
  <c r="U126" i="23"/>
  <c r="T126" i="23"/>
  <c r="S126" i="23"/>
  <c r="R126" i="23"/>
  <c r="Q126" i="23"/>
  <c r="P126" i="23"/>
  <c r="O126" i="23"/>
  <c r="N126" i="23"/>
  <c r="M126" i="23"/>
  <c r="L126" i="23"/>
  <c r="K126" i="23"/>
  <c r="J126" i="23"/>
  <c r="I126" i="23"/>
  <c r="H126" i="23"/>
  <c r="G126" i="23"/>
  <c r="F126" i="23"/>
  <c r="E126" i="23"/>
  <c r="D126" i="23"/>
  <c r="AJ125" i="23"/>
  <c r="AQ125" i="23" s="1"/>
  <c r="AI125" i="23"/>
  <c r="AH125" i="23"/>
  <c r="AG125" i="23"/>
  <c r="AF125" i="23"/>
  <c r="AE125" i="23"/>
  <c r="AD125" i="23"/>
  <c r="AC125" i="23"/>
  <c r="AB125" i="23"/>
  <c r="AA125" i="23"/>
  <c r="Z125" i="23"/>
  <c r="Y125" i="23"/>
  <c r="X125" i="23"/>
  <c r="W125" i="23"/>
  <c r="V125" i="23"/>
  <c r="U125" i="23"/>
  <c r="T125" i="23"/>
  <c r="S125" i="23"/>
  <c r="R125" i="23"/>
  <c r="Q125" i="23"/>
  <c r="P125" i="23"/>
  <c r="O125" i="23"/>
  <c r="N125" i="23"/>
  <c r="M125" i="23"/>
  <c r="L125" i="23"/>
  <c r="K125" i="23"/>
  <c r="J125" i="23"/>
  <c r="I125" i="23"/>
  <c r="H125" i="23"/>
  <c r="G125" i="23"/>
  <c r="F125" i="23"/>
  <c r="E125" i="23"/>
  <c r="D125" i="23"/>
  <c r="AJ124" i="23"/>
  <c r="AQ124" i="23" s="1"/>
  <c r="AR59" i="23" s="1"/>
  <c r="AI124" i="23"/>
  <c r="AH124" i="23"/>
  <c r="AG124" i="23"/>
  <c r="AF124" i="23"/>
  <c r="AE124" i="23"/>
  <c r="AD124" i="23"/>
  <c r="AC124" i="23"/>
  <c r="AL124" i="23" s="1"/>
  <c r="AB124" i="23"/>
  <c r="AA124" i="23"/>
  <c r="Z124" i="23"/>
  <c r="Y124" i="23"/>
  <c r="X124" i="23"/>
  <c r="W124" i="23"/>
  <c r="V124" i="23"/>
  <c r="U124" i="23"/>
  <c r="T124" i="23"/>
  <c r="S124" i="23"/>
  <c r="R124" i="23"/>
  <c r="Q124" i="23"/>
  <c r="P124" i="23"/>
  <c r="O124" i="23"/>
  <c r="N124" i="23"/>
  <c r="M124" i="23"/>
  <c r="L124" i="23"/>
  <c r="K124" i="23"/>
  <c r="J124" i="23"/>
  <c r="I124" i="23"/>
  <c r="H124" i="23"/>
  <c r="G124" i="23"/>
  <c r="F124" i="23"/>
  <c r="E124" i="23"/>
  <c r="D124" i="23"/>
  <c r="AJ123" i="23"/>
  <c r="AQ123" i="23" s="1"/>
  <c r="AI123" i="23"/>
  <c r="AH123" i="23"/>
  <c r="AG123" i="23"/>
  <c r="AF123" i="23"/>
  <c r="AE123" i="23"/>
  <c r="AD123" i="23"/>
  <c r="AC123" i="23"/>
  <c r="AB123" i="23"/>
  <c r="AA123" i="23"/>
  <c r="Z123" i="23"/>
  <c r="Y123" i="23"/>
  <c r="X123" i="23"/>
  <c r="W123" i="23"/>
  <c r="V123" i="23"/>
  <c r="U123" i="23"/>
  <c r="T123" i="23"/>
  <c r="S123" i="23"/>
  <c r="R123" i="23"/>
  <c r="Q123" i="23"/>
  <c r="P123" i="23"/>
  <c r="O123" i="23"/>
  <c r="N123" i="23"/>
  <c r="M123" i="23"/>
  <c r="L123" i="23"/>
  <c r="K123" i="23"/>
  <c r="J123" i="23"/>
  <c r="I123" i="23"/>
  <c r="H123" i="23"/>
  <c r="G123" i="23"/>
  <c r="F123" i="23"/>
  <c r="E123" i="23"/>
  <c r="D123" i="23"/>
  <c r="AJ122" i="23"/>
  <c r="AQ122" i="23" s="1"/>
  <c r="AI122" i="23"/>
  <c r="AH122" i="23"/>
  <c r="AG122" i="23"/>
  <c r="AF122" i="23"/>
  <c r="AE122" i="23"/>
  <c r="AD122" i="23"/>
  <c r="AC122" i="23"/>
  <c r="AB122" i="23"/>
  <c r="AA122" i="23"/>
  <c r="Z122" i="23"/>
  <c r="Y122" i="23"/>
  <c r="X122" i="23"/>
  <c r="W122" i="23"/>
  <c r="V122" i="23"/>
  <c r="U122" i="23"/>
  <c r="T122" i="23"/>
  <c r="S122" i="23"/>
  <c r="R122" i="23"/>
  <c r="Q122" i="23"/>
  <c r="P122" i="23"/>
  <c r="O122" i="23"/>
  <c r="N122" i="23"/>
  <c r="M122" i="23"/>
  <c r="L122" i="23"/>
  <c r="K122" i="23"/>
  <c r="J122" i="23"/>
  <c r="I122" i="23"/>
  <c r="H122" i="23"/>
  <c r="G122" i="23"/>
  <c r="F122" i="23"/>
  <c r="E122" i="23"/>
  <c r="D122" i="23"/>
  <c r="AJ121" i="23"/>
  <c r="AQ121" i="23" s="1"/>
  <c r="AI121" i="23"/>
  <c r="AH121" i="23"/>
  <c r="AG121" i="23"/>
  <c r="AF121" i="23"/>
  <c r="AE121" i="23"/>
  <c r="AD121" i="23"/>
  <c r="AC121" i="23"/>
  <c r="AB121" i="23"/>
  <c r="AA121" i="23"/>
  <c r="Z121" i="23"/>
  <c r="Y121" i="23"/>
  <c r="X121" i="23"/>
  <c r="W121" i="23"/>
  <c r="V121" i="23"/>
  <c r="U121" i="23"/>
  <c r="T121" i="23"/>
  <c r="S121" i="23"/>
  <c r="R121" i="23"/>
  <c r="Q121" i="23"/>
  <c r="P121" i="23"/>
  <c r="O121" i="23"/>
  <c r="N121" i="23"/>
  <c r="M121" i="23"/>
  <c r="L121" i="23"/>
  <c r="K121" i="23"/>
  <c r="J121" i="23"/>
  <c r="I121" i="23"/>
  <c r="H121" i="23"/>
  <c r="G121" i="23"/>
  <c r="F121" i="23"/>
  <c r="E121" i="23"/>
  <c r="D121" i="23"/>
  <c r="AJ120" i="23"/>
  <c r="AQ120" i="23" s="1"/>
  <c r="AI120" i="23"/>
  <c r="AH120" i="23"/>
  <c r="AG120" i="23"/>
  <c r="AF120" i="23"/>
  <c r="AE120" i="23"/>
  <c r="AD120" i="23"/>
  <c r="AC120" i="23"/>
  <c r="AL120" i="23" s="1"/>
  <c r="AB120" i="23"/>
  <c r="AA120" i="23"/>
  <c r="Z120" i="23"/>
  <c r="Y120" i="23"/>
  <c r="X120" i="23"/>
  <c r="W120" i="23"/>
  <c r="V120" i="23"/>
  <c r="U120" i="23"/>
  <c r="T120" i="23"/>
  <c r="S120" i="23"/>
  <c r="R120" i="23"/>
  <c r="Q120" i="23"/>
  <c r="P120" i="23"/>
  <c r="O120" i="23"/>
  <c r="N120" i="23"/>
  <c r="M120" i="23"/>
  <c r="L120" i="23"/>
  <c r="K120" i="23"/>
  <c r="J120" i="23"/>
  <c r="I120" i="23"/>
  <c r="H120" i="23"/>
  <c r="G120" i="23"/>
  <c r="F120" i="23"/>
  <c r="E120" i="23"/>
  <c r="D120" i="23"/>
  <c r="AJ119" i="23"/>
  <c r="AQ119" i="23" s="1"/>
  <c r="AI119" i="23"/>
  <c r="AH119" i="23"/>
  <c r="AG119" i="23"/>
  <c r="AF119" i="23"/>
  <c r="AE119" i="23"/>
  <c r="AD119" i="23"/>
  <c r="AC119" i="23"/>
  <c r="AB119" i="23"/>
  <c r="AA119" i="23"/>
  <c r="Z119" i="23"/>
  <c r="Y119" i="23"/>
  <c r="X119" i="23"/>
  <c r="W119" i="23"/>
  <c r="V119" i="23"/>
  <c r="U119" i="23"/>
  <c r="T119" i="23"/>
  <c r="S119" i="23"/>
  <c r="R119" i="23"/>
  <c r="Q119" i="23"/>
  <c r="P119" i="23"/>
  <c r="O119" i="23"/>
  <c r="N119" i="23"/>
  <c r="M119" i="23"/>
  <c r="L119" i="23"/>
  <c r="K119" i="23"/>
  <c r="J119" i="23"/>
  <c r="I119" i="23"/>
  <c r="H119" i="23"/>
  <c r="G119" i="23"/>
  <c r="F119" i="23"/>
  <c r="E119" i="23"/>
  <c r="D119" i="23"/>
  <c r="AJ118" i="23"/>
  <c r="AQ118" i="23" s="1"/>
  <c r="AI118" i="23"/>
  <c r="AH118" i="23"/>
  <c r="AG118" i="23"/>
  <c r="AF118" i="23"/>
  <c r="AE118" i="23"/>
  <c r="AD118" i="23"/>
  <c r="AC118" i="23"/>
  <c r="AB118" i="23"/>
  <c r="AA118" i="23"/>
  <c r="Z118" i="23"/>
  <c r="Y118" i="23"/>
  <c r="X118" i="23"/>
  <c r="W118" i="23"/>
  <c r="V118" i="23"/>
  <c r="U118" i="23"/>
  <c r="T118" i="23"/>
  <c r="S118" i="23"/>
  <c r="R118" i="23"/>
  <c r="Q118" i="23"/>
  <c r="P118" i="23"/>
  <c r="O118" i="23"/>
  <c r="N118" i="23"/>
  <c r="M118" i="23"/>
  <c r="L118" i="23"/>
  <c r="K118" i="23"/>
  <c r="J118" i="23"/>
  <c r="I118" i="23"/>
  <c r="H118" i="23"/>
  <c r="G118" i="23"/>
  <c r="F118" i="23"/>
  <c r="E118" i="23"/>
  <c r="D118" i="23"/>
  <c r="AJ117" i="23"/>
  <c r="AQ117" i="23" s="1"/>
  <c r="AR52" i="23" s="1"/>
  <c r="AI117" i="23"/>
  <c r="AH117" i="23"/>
  <c r="AG117" i="23"/>
  <c r="AF117" i="23"/>
  <c r="AE117" i="23"/>
  <c r="AD117" i="23"/>
  <c r="AC117" i="23"/>
  <c r="AB117" i="23"/>
  <c r="AA117" i="23"/>
  <c r="Z117" i="23"/>
  <c r="Y117" i="23"/>
  <c r="X117" i="23"/>
  <c r="W117" i="23"/>
  <c r="V117" i="23"/>
  <c r="U117" i="23"/>
  <c r="T117" i="23"/>
  <c r="S117" i="23"/>
  <c r="R117" i="23"/>
  <c r="Q117" i="23"/>
  <c r="P117" i="23"/>
  <c r="O117" i="23"/>
  <c r="N117" i="23"/>
  <c r="M117" i="23"/>
  <c r="L117" i="23"/>
  <c r="K117" i="23"/>
  <c r="J117" i="23"/>
  <c r="I117" i="23"/>
  <c r="H117" i="23"/>
  <c r="G117" i="23"/>
  <c r="F117" i="23"/>
  <c r="E117" i="23"/>
  <c r="D117" i="23"/>
  <c r="AJ116" i="23"/>
  <c r="AQ116" i="23" s="1"/>
  <c r="AI116" i="23"/>
  <c r="AH116" i="23"/>
  <c r="AG116" i="23"/>
  <c r="AF116" i="23"/>
  <c r="AE116" i="23"/>
  <c r="AD116" i="23"/>
  <c r="AC116" i="23"/>
  <c r="AB116" i="23"/>
  <c r="AL116" i="23" s="1"/>
  <c r="AA116" i="23"/>
  <c r="Z116" i="23"/>
  <c r="Y116" i="23"/>
  <c r="X116" i="23"/>
  <c r="W116" i="23"/>
  <c r="V116" i="23"/>
  <c r="U116" i="23"/>
  <c r="T116" i="23"/>
  <c r="S116" i="23"/>
  <c r="R116" i="23"/>
  <c r="Q116" i="23"/>
  <c r="P116" i="23"/>
  <c r="O116" i="23"/>
  <c r="N116" i="23"/>
  <c r="M116" i="23"/>
  <c r="L116" i="23"/>
  <c r="K116" i="23"/>
  <c r="J116" i="23"/>
  <c r="I116" i="23"/>
  <c r="H116" i="23"/>
  <c r="G116" i="23"/>
  <c r="F116" i="23"/>
  <c r="E116" i="23"/>
  <c r="D116" i="23"/>
  <c r="AJ115" i="23"/>
  <c r="AQ115" i="23" s="1"/>
  <c r="AI115" i="23"/>
  <c r="AH115" i="23"/>
  <c r="AG115" i="23"/>
  <c r="AF115" i="23"/>
  <c r="AE115" i="23"/>
  <c r="AD115" i="23"/>
  <c r="AC115" i="23"/>
  <c r="AB115" i="23"/>
  <c r="AA115" i="23"/>
  <c r="Z115" i="23"/>
  <c r="Y115" i="23"/>
  <c r="X115" i="23"/>
  <c r="W115" i="23"/>
  <c r="V115" i="23"/>
  <c r="U115" i="23"/>
  <c r="T115" i="23"/>
  <c r="S115" i="23"/>
  <c r="R115" i="23"/>
  <c r="Q115" i="23"/>
  <c r="P115" i="23"/>
  <c r="O115" i="23"/>
  <c r="N115" i="23"/>
  <c r="M115" i="23"/>
  <c r="L115" i="23"/>
  <c r="K115" i="23"/>
  <c r="J115" i="23"/>
  <c r="I115" i="23"/>
  <c r="H115" i="23"/>
  <c r="G115" i="23"/>
  <c r="F115" i="23"/>
  <c r="E115" i="23"/>
  <c r="D115" i="23"/>
  <c r="AJ114" i="23"/>
  <c r="AQ114" i="23" s="1"/>
  <c r="AR50" i="23" s="1"/>
  <c r="AI114" i="23"/>
  <c r="AH114" i="23"/>
  <c r="AG114" i="23"/>
  <c r="AF114" i="23"/>
  <c r="AE114" i="23"/>
  <c r="AD114" i="23"/>
  <c r="AC114" i="23"/>
  <c r="AB114" i="23"/>
  <c r="AL114" i="23" s="1"/>
  <c r="AA114" i="23"/>
  <c r="Z114" i="23"/>
  <c r="Y114" i="23"/>
  <c r="X114" i="23"/>
  <c r="W114" i="23"/>
  <c r="V114" i="23"/>
  <c r="U114" i="23"/>
  <c r="T114" i="23"/>
  <c r="S114" i="23"/>
  <c r="R114" i="23"/>
  <c r="Q114" i="23"/>
  <c r="P114" i="23"/>
  <c r="O114" i="23"/>
  <c r="N114" i="23"/>
  <c r="M114" i="23"/>
  <c r="L114" i="23"/>
  <c r="K114" i="23"/>
  <c r="J114" i="23"/>
  <c r="I114" i="23"/>
  <c r="H114" i="23"/>
  <c r="G114" i="23"/>
  <c r="F114" i="23"/>
  <c r="E114" i="23"/>
  <c r="D114" i="23"/>
  <c r="AO114" i="23" s="1"/>
  <c r="AJ113" i="23"/>
  <c r="AQ113" i="23" s="1"/>
  <c r="AI113" i="23"/>
  <c r="AH113" i="23"/>
  <c r="AG113" i="23"/>
  <c r="AF113" i="23"/>
  <c r="AE113" i="23"/>
  <c r="AD113" i="23"/>
  <c r="AC113" i="23"/>
  <c r="AB113" i="23"/>
  <c r="AA113" i="23"/>
  <c r="Z113" i="23"/>
  <c r="Y113" i="23"/>
  <c r="X113" i="23"/>
  <c r="W113" i="23"/>
  <c r="V113" i="23"/>
  <c r="U113" i="23"/>
  <c r="T113" i="23"/>
  <c r="S113" i="23"/>
  <c r="R113" i="23"/>
  <c r="Q113" i="23"/>
  <c r="P113" i="23"/>
  <c r="O113" i="23"/>
  <c r="N113" i="23"/>
  <c r="M113" i="23"/>
  <c r="AN113" i="23" s="1"/>
  <c r="L113" i="23"/>
  <c r="K113" i="23"/>
  <c r="J113" i="23"/>
  <c r="I113" i="23"/>
  <c r="H113" i="23"/>
  <c r="G113" i="23"/>
  <c r="F113" i="23"/>
  <c r="E113" i="23"/>
  <c r="D113" i="23"/>
  <c r="AJ112" i="23"/>
  <c r="AQ112" i="23" s="1"/>
  <c r="AR47" i="23" s="1"/>
  <c r="AI112" i="23"/>
  <c r="AH112" i="23"/>
  <c r="AG112" i="23"/>
  <c r="AF112" i="23"/>
  <c r="AE112" i="23"/>
  <c r="AD112" i="23"/>
  <c r="AC112" i="23"/>
  <c r="AB112" i="23"/>
  <c r="AL112" i="23" s="1"/>
  <c r="AA112" i="23"/>
  <c r="Z112" i="23"/>
  <c r="Y112" i="23"/>
  <c r="X112" i="23"/>
  <c r="W112" i="23"/>
  <c r="V112" i="23"/>
  <c r="U112" i="23"/>
  <c r="T112" i="23"/>
  <c r="S112" i="23"/>
  <c r="R112" i="23"/>
  <c r="Q112" i="23"/>
  <c r="P112" i="23"/>
  <c r="O112" i="23"/>
  <c r="N112" i="23"/>
  <c r="M112" i="23"/>
  <c r="L112" i="23"/>
  <c r="K112" i="23"/>
  <c r="J112" i="23"/>
  <c r="I112" i="23"/>
  <c r="H112" i="23"/>
  <c r="G112" i="23"/>
  <c r="F112" i="23"/>
  <c r="E112" i="23"/>
  <c r="D112" i="23"/>
  <c r="AJ111" i="23"/>
  <c r="AQ111" i="23" s="1"/>
  <c r="AI111" i="23"/>
  <c r="AH111" i="23"/>
  <c r="AG111" i="23"/>
  <c r="AF111" i="23"/>
  <c r="AE111" i="23"/>
  <c r="AD111" i="23"/>
  <c r="AC111" i="23"/>
  <c r="AB111" i="23"/>
  <c r="AA111" i="23"/>
  <c r="Z111" i="23"/>
  <c r="Y111" i="23"/>
  <c r="X111" i="23"/>
  <c r="W111" i="23"/>
  <c r="V111" i="23"/>
  <c r="U111" i="23"/>
  <c r="T111" i="23"/>
  <c r="S111" i="23"/>
  <c r="R111" i="23"/>
  <c r="Q111" i="23"/>
  <c r="P111" i="23"/>
  <c r="O111" i="23"/>
  <c r="N111" i="23"/>
  <c r="M111" i="23"/>
  <c r="L111" i="23"/>
  <c r="K111" i="23"/>
  <c r="J111" i="23"/>
  <c r="I111" i="23"/>
  <c r="H111" i="23"/>
  <c r="G111" i="23"/>
  <c r="F111" i="23"/>
  <c r="E111" i="23"/>
  <c r="AO111" i="23" s="1"/>
  <c r="D111" i="23"/>
  <c r="AJ110" i="23"/>
  <c r="AQ110" i="23" s="1"/>
  <c r="AI110" i="23"/>
  <c r="AH110" i="23"/>
  <c r="AG110" i="23"/>
  <c r="AF110" i="23"/>
  <c r="AE110" i="23"/>
  <c r="AD110" i="23"/>
  <c r="AC110" i="23"/>
  <c r="AB110" i="23"/>
  <c r="AA110" i="23"/>
  <c r="Z110" i="23"/>
  <c r="Y110" i="23"/>
  <c r="X110" i="23"/>
  <c r="W110" i="23"/>
  <c r="V110" i="23"/>
  <c r="U110" i="23"/>
  <c r="T110" i="23"/>
  <c r="S110" i="23"/>
  <c r="R110" i="23"/>
  <c r="Q110" i="23"/>
  <c r="P110" i="23"/>
  <c r="O110" i="23"/>
  <c r="N110" i="23"/>
  <c r="M110" i="23"/>
  <c r="L110" i="23"/>
  <c r="K110" i="23"/>
  <c r="J110" i="23"/>
  <c r="I110" i="23"/>
  <c r="H110" i="23"/>
  <c r="G110" i="23"/>
  <c r="F110" i="23"/>
  <c r="E110" i="23"/>
  <c r="D110" i="23"/>
  <c r="AJ109" i="23"/>
  <c r="AQ109" i="23" s="1"/>
  <c r="AI109" i="23"/>
  <c r="AH109" i="23"/>
  <c r="AG109" i="23"/>
  <c r="AF109" i="23"/>
  <c r="AE109" i="23"/>
  <c r="AD109" i="23"/>
  <c r="AC109" i="23"/>
  <c r="AB109" i="23"/>
  <c r="AA109" i="23"/>
  <c r="Z109" i="23"/>
  <c r="Y109" i="23"/>
  <c r="X109" i="23"/>
  <c r="W109" i="23"/>
  <c r="V109" i="23"/>
  <c r="U109" i="23"/>
  <c r="T109" i="23"/>
  <c r="S109" i="23"/>
  <c r="R109" i="23"/>
  <c r="Q109" i="23"/>
  <c r="P109" i="23"/>
  <c r="O109" i="23"/>
  <c r="N109" i="23"/>
  <c r="M109" i="23"/>
  <c r="L109" i="23"/>
  <c r="K109" i="23"/>
  <c r="J109" i="23"/>
  <c r="I109" i="23"/>
  <c r="H109" i="23"/>
  <c r="G109" i="23"/>
  <c r="F109" i="23"/>
  <c r="E109" i="23"/>
  <c r="D109" i="23"/>
  <c r="AJ108" i="23"/>
  <c r="AQ108" i="23" s="1"/>
  <c r="AI108" i="23"/>
  <c r="AH108" i="23"/>
  <c r="AG108" i="23"/>
  <c r="AF108" i="23"/>
  <c r="AE108" i="23"/>
  <c r="AD108" i="23"/>
  <c r="AC108" i="23"/>
  <c r="AL108" i="23" s="1"/>
  <c r="AB108" i="23"/>
  <c r="AA108" i="23"/>
  <c r="Z108" i="23"/>
  <c r="Y108" i="23"/>
  <c r="X108" i="23"/>
  <c r="W108" i="23"/>
  <c r="V108" i="23"/>
  <c r="U108" i="23"/>
  <c r="T108" i="23"/>
  <c r="S108" i="23"/>
  <c r="R108" i="23"/>
  <c r="Q108" i="23"/>
  <c r="P108" i="23"/>
  <c r="O108" i="23"/>
  <c r="N108" i="23"/>
  <c r="M108" i="23"/>
  <c r="L108" i="23"/>
  <c r="K108" i="23"/>
  <c r="J108" i="23"/>
  <c r="I108" i="23"/>
  <c r="H108" i="23"/>
  <c r="G108" i="23"/>
  <c r="F108" i="23"/>
  <c r="E108" i="23"/>
  <c r="D108" i="23"/>
  <c r="AJ107" i="23"/>
  <c r="AQ107" i="23" s="1"/>
  <c r="AI107" i="23"/>
  <c r="AH107" i="23"/>
  <c r="AG107" i="23"/>
  <c r="AF107" i="23"/>
  <c r="AE107" i="23"/>
  <c r="AD107" i="23"/>
  <c r="AC107" i="23"/>
  <c r="AB107" i="23"/>
  <c r="AA107" i="23"/>
  <c r="Z107" i="23"/>
  <c r="Y107" i="23"/>
  <c r="X107" i="23"/>
  <c r="W107" i="23"/>
  <c r="V107" i="23"/>
  <c r="U107" i="23"/>
  <c r="T107" i="23"/>
  <c r="S107" i="23"/>
  <c r="R107" i="23"/>
  <c r="Q107" i="23"/>
  <c r="P107" i="23"/>
  <c r="O107" i="23"/>
  <c r="N107" i="23"/>
  <c r="M107" i="23"/>
  <c r="L107" i="23"/>
  <c r="K107" i="23"/>
  <c r="J107" i="23"/>
  <c r="I107" i="23"/>
  <c r="H107" i="23"/>
  <c r="G107" i="23"/>
  <c r="F107" i="23"/>
  <c r="E107" i="23"/>
  <c r="D107" i="23"/>
  <c r="AJ106" i="23"/>
  <c r="AQ106" i="23" s="1"/>
  <c r="AR41" i="23" s="1"/>
  <c r="AI106" i="23"/>
  <c r="AH106" i="23"/>
  <c r="AG106" i="23"/>
  <c r="AF106" i="23"/>
  <c r="AE106" i="23"/>
  <c r="AD106" i="23"/>
  <c r="AC106" i="23"/>
  <c r="AB106" i="23"/>
  <c r="AA106" i="23"/>
  <c r="Z106" i="23"/>
  <c r="Y106" i="23"/>
  <c r="X106" i="23"/>
  <c r="W106" i="23"/>
  <c r="V106" i="23"/>
  <c r="U106" i="23"/>
  <c r="T106" i="23"/>
  <c r="S106" i="23"/>
  <c r="R106" i="23"/>
  <c r="Q106" i="23"/>
  <c r="P106" i="23"/>
  <c r="O106" i="23"/>
  <c r="N106" i="23"/>
  <c r="M106" i="23"/>
  <c r="L106" i="23"/>
  <c r="K106" i="23"/>
  <c r="J106" i="23"/>
  <c r="I106" i="23"/>
  <c r="H106" i="23"/>
  <c r="G106" i="23"/>
  <c r="F106" i="23"/>
  <c r="E106" i="23"/>
  <c r="D106" i="23"/>
  <c r="AJ105" i="23"/>
  <c r="AQ105" i="23" s="1"/>
  <c r="AR40" i="23" s="1"/>
  <c r="AI105" i="23"/>
  <c r="AH105" i="23"/>
  <c r="AG105" i="23"/>
  <c r="AF105" i="23"/>
  <c r="AE105" i="23"/>
  <c r="AD105" i="23"/>
  <c r="AC105" i="23"/>
  <c r="AB105" i="23"/>
  <c r="AA105" i="23"/>
  <c r="Z105" i="23"/>
  <c r="Y105" i="23"/>
  <c r="X105" i="23"/>
  <c r="W105" i="23"/>
  <c r="V105" i="23"/>
  <c r="U105" i="23"/>
  <c r="T105" i="23"/>
  <c r="S105" i="23"/>
  <c r="R105" i="23"/>
  <c r="Q105" i="23"/>
  <c r="P105" i="23"/>
  <c r="O105" i="23"/>
  <c r="N105" i="23"/>
  <c r="M105" i="23"/>
  <c r="L105" i="23"/>
  <c r="K105" i="23"/>
  <c r="J105" i="23"/>
  <c r="I105" i="23"/>
  <c r="H105" i="23"/>
  <c r="G105" i="23"/>
  <c r="F105" i="23"/>
  <c r="E105" i="23"/>
  <c r="D105" i="23"/>
  <c r="AJ104" i="23"/>
  <c r="AQ104" i="23" s="1"/>
  <c r="AI104" i="23"/>
  <c r="AH104" i="23"/>
  <c r="AG104" i="23"/>
  <c r="AF104" i="23"/>
  <c r="AE104" i="23"/>
  <c r="AD104" i="23"/>
  <c r="AC104" i="23"/>
  <c r="AB104" i="23"/>
  <c r="AL104" i="23" s="1"/>
  <c r="AA104" i="23"/>
  <c r="Z104" i="23"/>
  <c r="Y104" i="23"/>
  <c r="X104" i="23"/>
  <c r="W104" i="23"/>
  <c r="V104" i="23"/>
  <c r="U104" i="23"/>
  <c r="T104" i="23"/>
  <c r="S104" i="23"/>
  <c r="R104" i="23"/>
  <c r="Q104" i="23"/>
  <c r="P104" i="23"/>
  <c r="O104" i="23"/>
  <c r="N104" i="23"/>
  <c r="M104" i="23"/>
  <c r="L104" i="23"/>
  <c r="K104" i="23"/>
  <c r="J104" i="23"/>
  <c r="I104" i="23"/>
  <c r="H104" i="23"/>
  <c r="G104" i="23"/>
  <c r="F104" i="23"/>
  <c r="E104" i="23"/>
  <c r="D104" i="23"/>
  <c r="AJ103" i="23"/>
  <c r="AQ103" i="23" s="1"/>
  <c r="AR38" i="23" s="1"/>
  <c r="AI103" i="23"/>
  <c r="AH103" i="23"/>
  <c r="AG103" i="23"/>
  <c r="AF103" i="23"/>
  <c r="AE103" i="23"/>
  <c r="AD103" i="23"/>
  <c r="AC103" i="23"/>
  <c r="AB103" i="23"/>
  <c r="AL103" i="23" s="1"/>
  <c r="AA103" i="23"/>
  <c r="Z103" i="23"/>
  <c r="Y103" i="23"/>
  <c r="X103" i="23"/>
  <c r="W103" i="23"/>
  <c r="V103" i="23"/>
  <c r="U103" i="23"/>
  <c r="T103" i="23"/>
  <c r="AM103" i="23" s="1"/>
  <c r="S103" i="23"/>
  <c r="R103" i="23"/>
  <c r="Q103" i="23"/>
  <c r="P103" i="23"/>
  <c r="O103" i="23"/>
  <c r="N103" i="23"/>
  <c r="M103" i="23"/>
  <c r="L103" i="23"/>
  <c r="K103" i="23"/>
  <c r="J103" i="23"/>
  <c r="I103" i="23"/>
  <c r="H103" i="23"/>
  <c r="G103" i="23"/>
  <c r="F103" i="23"/>
  <c r="E103" i="23"/>
  <c r="D103" i="23"/>
  <c r="AO103" i="23" s="1"/>
  <c r="AJ102" i="23"/>
  <c r="AQ102" i="23" s="1"/>
  <c r="AI102" i="23"/>
  <c r="AH102" i="23"/>
  <c r="AG102" i="23"/>
  <c r="AF102" i="23"/>
  <c r="AE102" i="23"/>
  <c r="AD102" i="23"/>
  <c r="AC102" i="23"/>
  <c r="AB102" i="23"/>
  <c r="AA102" i="23"/>
  <c r="Z102" i="23"/>
  <c r="Y102" i="23"/>
  <c r="X102" i="23"/>
  <c r="W102" i="23"/>
  <c r="V102" i="23"/>
  <c r="U102" i="23"/>
  <c r="T102" i="23"/>
  <c r="S102" i="23"/>
  <c r="R102" i="23"/>
  <c r="Q102" i="23"/>
  <c r="P102" i="23"/>
  <c r="O102" i="23"/>
  <c r="N102" i="23"/>
  <c r="M102" i="23"/>
  <c r="L102" i="23"/>
  <c r="K102" i="23"/>
  <c r="J102" i="23"/>
  <c r="I102" i="23"/>
  <c r="H102" i="23"/>
  <c r="G102" i="23"/>
  <c r="F102" i="23"/>
  <c r="E102" i="23"/>
  <c r="D102" i="23"/>
  <c r="AJ101" i="23"/>
  <c r="AQ101" i="23" s="1"/>
  <c r="AI101" i="23"/>
  <c r="AH101" i="23"/>
  <c r="AG101" i="23"/>
  <c r="AF101" i="23"/>
  <c r="AE101" i="23"/>
  <c r="AD101" i="23"/>
  <c r="AC101" i="23"/>
  <c r="AB101" i="23"/>
  <c r="AA101" i="23"/>
  <c r="Z101" i="23"/>
  <c r="Y101" i="23"/>
  <c r="X101" i="23"/>
  <c r="W101" i="23"/>
  <c r="V101" i="23"/>
  <c r="U101" i="23"/>
  <c r="T101" i="23"/>
  <c r="S101" i="23"/>
  <c r="R101" i="23"/>
  <c r="Q101" i="23"/>
  <c r="P101" i="23"/>
  <c r="O101" i="23"/>
  <c r="N101" i="23"/>
  <c r="M101" i="23"/>
  <c r="L101" i="23"/>
  <c r="K101" i="23"/>
  <c r="J101" i="23"/>
  <c r="I101" i="23"/>
  <c r="H101" i="23"/>
  <c r="G101" i="23"/>
  <c r="F101" i="23"/>
  <c r="E101" i="23"/>
  <c r="D101" i="23"/>
  <c r="AJ100" i="23"/>
  <c r="AQ100" i="23" s="1"/>
  <c r="AR35" i="23" s="1"/>
  <c r="AI100" i="23"/>
  <c r="AH100" i="23"/>
  <c r="AG100" i="23"/>
  <c r="AF100" i="23"/>
  <c r="AE100" i="23"/>
  <c r="AD100" i="23"/>
  <c r="AC100" i="23"/>
  <c r="AL100" i="23" s="1"/>
  <c r="AB100" i="23"/>
  <c r="AA100" i="23"/>
  <c r="Z100" i="23"/>
  <c r="Y100" i="23"/>
  <c r="X100" i="23"/>
  <c r="W100" i="23"/>
  <c r="V100" i="23"/>
  <c r="U100" i="23"/>
  <c r="T100" i="23"/>
  <c r="S100" i="23"/>
  <c r="R100" i="23"/>
  <c r="Q100" i="23"/>
  <c r="P100" i="23"/>
  <c r="O100" i="23"/>
  <c r="N100" i="23"/>
  <c r="M100" i="23"/>
  <c r="L100" i="23"/>
  <c r="K100" i="23"/>
  <c r="J100" i="23"/>
  <c r="I100" i="23"/>
  <c r="H100" i="23"/>
  <c r="G100" i="23"/>
  <c r="F100" i="23"/>
  <c r="E100" i="23"/>
  <c r="D100" i="23"/>
  <c r="AJ99" i="23"/>
  <c r="AQ99" i="23" s="1"/>
  <c r="AI99" i="23"/>
  <c r="AH99" i="23"/>
  <c r="AG99" i="23"/>
  <c r="AF99" i="23"/>
  <c r="AE99" i="23"/>
  <c r="AD99" i="23"/>
  <c r="AC99" i="23"/>
  <c r="AB99" i="23"/>
  <c r="AA99" i="23"/>
  <c r="Z99" i="23"/>
  <c r="Y99" i="23"/>
  <c r="X99" i="23"/>
  <c r="W99" i="23"/>
  <c r="V99" i="23"/>
  <c r="U99" i="23"/>
  <c r="T99" i="23"/>
  <c r="S99" i="23"/>
  <c r="R99" i="23"/>
  <c r="Q99" i="23"/>
  <c r="P99" i="23"/>
  <c r="O99" i="23"/>
  <c r="N99" i="23"/>
  <c r="M99" i="23"/>
  <c r="L99" i="23"/>
  <c r="K99" i="23"/>
  <c r="J99" i="23"/>
  <c r="I99" i="23"/>
  <c r="H99" i="23"/>
  <c r="G99" i="23"/>
  <c r="F99" i="23"/>
  <c r="E99" i="23"/>
  <c r="D99" i="23"/>
  <c r="AJ98" i="23"/>
  <c r="AQ98" i="23" s="1"/>
  <c r="AI98" i="23"/>
  <c r="AH98" i="23"/>
  <c r="AG98" i="23"/>
  <c r="AF98" i="23"/>
  <c r="AE98" i="23"/>
  <c r="AD98" i="23"/>
  <c r="AC98" i="23"/>
  <c r="AB98" i="23"/>
  <c r="AA98" i="23"/>
  <c r="Z98" i="23"/>
  <c r="Y98" i="23"/>
  <c r="X98" i="23"/>
  <c r="W98" i="23"/>
  <c r="V98" i="23"/>
  <c r="U98" i="23"/>
  <c r="T98" i="23"/>
  <c r="S98" i="23"/>
  <c r="R98" i="23"/>
  <c r="Q98" i="23"/>
  <c r="P98" i="23"/>
  <c r="O98" i="23"/>
  <c r="N98" i="23"/>
  <c r="M98" i="23"/>
  <c r="L98" i="23"/>
  <c r="K98" i="23"/>
  <c r="J98" i="23"/>
  <c r="I98" i="23"/>
  <c r="H98" i="23"/>
  <c r="G98" i="23"/>
  <c r="F98" i="23"/>
  <c r="E98" i="23"/>
  <c r="D98" i="23"/>
  <c r="AJ97" i="23"/>
  <c r="AQ97" i="23" s="1"/>
  <c r="AI97" i="23"/>
  <c r="AH97" i="23"/>
  <c r="AG97" i="23"/>
  <c r="AF97" i="23"/>
  <c r="AE97" i="23"/>
  <c r="AD97" i="23"/>
  <c r="AC97" i="23"/>
  <c r="AB97" i="23"/>
  <c r="AA97" i="23"/>
  <c r="Z97" i="23"/>
  <c r="Y97" i="23"/>
  <c r="X97" i="23"/>
  <c r="W97" i="23"/>
  <c r="V97" i="23"/>
  <c r="U97" i="23"/>
  <c r="T97" i="23"/>
  <c r="S97" i="23"/>
  <c r="R97" i="23"/>
  <c r="Q97" i="23"/>
  <c r="P97" i="23"/>
  <c r="O97" i="23"/>
  <c r="N97" i="23"/>
  <c r="M97" i="23"/>
  <c r="L97" i="23"/>
  <c r="K97" i="23"/>
  <c r="J97" i="23"/>
  <c r="I97" i="23"/>
  <c r="H97" i="23"/>
  <c r="G97" i="23"/>
  <c r="F97" i="23"/>
  <c r="E97" i="23"/>
  <c r="D97" i="23"/>
  <c r="AJ96" i="23"/>
  <c r="AQ96" i="23" s="1"/>
  <c r="AI96" i="23"/>
  <c r="AH96" i="23"/>
  <c r="AG96" i="23"/>
  <c r="AF96" i="23"/>
  <c r="AE96" i="23"/>
  <c r="AD96" i="23"/>
  <c r="AC96" i="23"/>
  <c r="AL96" i="23" s="1"/>
  <c r="AB96" i="23"/>
  <c r="AA96" i="23"/>
  <c r="Z96" i="23"/>
  <c r="Y96" i="23"/>
  <c r="X96" i="23"/>
  <c r="W96" i="23"/>
  <c r="V96" i="23"/>
  <c r="U96" i="23"/>
  <c r="T96" i="23"/>
  <c r="S96" i="23"/>
  <c r="R96" i="23"/>
  <c r="Q96" i="23"/>
  <c r="P96" i="23"/>
  <c r="O96" i="23"/>
  <c r="N96" i="23"/>
  <c r="M96" i="23"/>
  <c r="L96" i="23"/>
  <c r="K96" i="23"/>
  <c r="J96" i="23"/>
  <c r="I96" i="23"/>
  <c r="H96" i="23"/>
  <c r="G96" i="23"/>
  <c r="F96" i="23"/>
  <c r="E96" i="23"/>
  <c r="D96" i="23"/>
  <c r="AJ95" i="23"/>
  <c r="AQ95" i="23" s="1"/>
  <c r="AI95" i="23"/>
  <c r="AH95" i="23"/>
  <c r="AG95" i="23"/>
  <c r="AF95" i="23"/>
  <c r="AE95" i="23"/>
  <c r="AD95" i="23"/>
  <c r="AC95" i="23"/>
  <c r="AB95" i="23"/>
  <c r="AA95" i="23"/>
  <c r="Z95" i="23"/>
  <c r="Y95" i="23"/>
  <c r="X95" i="23"/>
  <c r="W95" i="23"/>
  <c r="V95" i="23"/>
  <c r="U95" i="23"/>
  <c r="T95" i="23"/>
  <c r="S95" i="23"/>
  <c r="R95" i="23"/>
  <c r="Q95" i="23"/>
  <c r="P95" i="23"/>
  <c r="O95" i="23"/>
  <c r="N95" i="23"/>
  <c r="M95" i="23"/>
  <c r="L95" i="23"/>
  <c r="K95" i="23"/>
  <c r="J95" i="23"/>
  <c r="I95" i="23"/>
  <c r="H95" i="23"/>
  <c r="G95" i="23"/>
  <c r="F95" i="23"/>
  <c r="E95" i="23"/>
  <c r="AO95" i="23" s="1"/>
  <c r="D95" i="23"/>
  <c r="AJ94" i="23"/>
  <c r="AQ94" i="23" s="1"/>
  <c r="AI94" i="23"/>
  <c r="AH94" i="23"/>
  <c r="AG94" i="23"/>
  <c r="AF94" i="23"/>
  <c r="AE94" i="23"/>
  <c r="AD94" i="23"/>
  <c r="AC94" i="23"/>
  <c r="AB94" i="23"/>
  <c r="AA94" i="23"/>
  <c r="Z94" i="23"/>
  <c r="Y94" i="23"/>
  <c r="X94" i="23"/>
  <c r="W94" i="23"/>
  <c r="V94" i="23"/>
  <c r="U94" i="23"/>
  <c r="T94" i="23"/>
  <c r="S94" i="23"/>
  <c r="R94" i="23"/>
  <c r="Q94" i="23"/>
  <c r="P94" i="23"/>
  <c r="O94" i="23"/>
  <c r="N94" i="23"/>
  <c r="M94" i="23"/>
  <c r="L94" i="23"/>
  <c r="K94" i="23"/>
  <c r="J94" i="23"/>
  <c r="I94" i="23"/>
  <c r="H94" i="23"/>
  <c r="G94" i="23"/>
  <c r="F94" i="23"/>
  <c r="E94" i="23"/>
  <c r="D94" i="23"/>
  <c r="AJ93" i="23"/>
  <c r="AQ93" i="23" s="1"/>
  <c r="AI93" i="23"/>
  <c r="AH93" i="23"/>
  <c r="AG93" i="23"/>
  <c r="AF93" i="23"/>
  <c r="AE93" i="23"/>
  <c r="AD93" i="23"/>
  <c r="AC93" i="23"/>
  <c r="AB93" i="23"/>
  <c r="AA93" i="23"/>
  <c r="Z93" i="23"/>
  <c r="Y93" i="23"/>
  <c r="X93" i="23"/>
  <c r="W93" i="23"/>
  <c r="V93" i="23"/>
  <c r="U93" i="23"/>
  <c r="T93" i="23"/>
  <c r="S93" i="23"/>
  <c r="R93" i="23"/>
  <c r="Q93" i="23"/>
  <c r="P93" i="23"/>
  <c r="O93" i="23"/>
  <c r="N93" i="23"/>
  <c r="M93" i="23"/>
  <c r="L93" i="23"/>
  <c r="K93" i="23"/>
  <c r="J93" i="23"/>
  <c r="I93" i="23"/>
  <c r="H93" i="23"/>
  <c r="G93" i="23"/>
  <c r="F93" i="23"/>
  <c r="E93" i="23"/>
  <c r="D93" i="23"/>
  <c r="AJ92" i="23"/>
  <c r="AQ92" i="23" s="1"/>
  <c r="AI92" i="23"/>
  <c r="AH92" i="23"/>
  <c r="AG92" i="23"/>
  <c r="AF92" i="23"/>
  <c r="AE92" i="23"/>
  <c r="AD92" i="23"/>
  <c r="AC92" i="23"/>
  <c r="AB92" i="23"/>
  <c r="AL92" i="23" s="1"/>
  <c r="AA92" i="23"/>
  <c r="Z92" i="23"/>
  <c r="Y92" i="23"/>
  <c r="X92" i="23"/>
  <c r="W92" i="23"/>
  <c r="V92" i="23"/>
  <c r="U92" i="23"/>
  <c r="T92" i="23"/>
  <c r="S92" i="23"/>
  <c r="R92" i="23"/>
  <c r="Q92" i="23"/>
  <c r="P92" i="23"/>
  <c r="O92" i="23"/>
  <c r="N92" i="23"/>
  <c r="M92" i="23"/>
  <c r="L92" i="23"/>
  <c r="K92" i="23"/>
  <c r="J92" i="23"/>
  <c r="I92" i="23"/>
  <c r="H92" i="23"/>
  <c r="G92" i="23"/>
  <c r="F92" i="23"/>
  <c r="E92" i="23"/>
  <c r="D92" i="23"/>
  <c r="AO92" i="23" s="1"/>
  <c r="AJ91" i="23"/>
  <c r="AQ91" i="23" s="1"/>
  <c r="AR26" i="23" s="1"/>
  <c r="AI91" i="23"/>
  <c r="AH91" i="23"/>
  <c r="AG91" i="23"/>
  <c r="AF91" i="23"/>
  <c r="AE91" i="23"/>
  <c r="AD91" i="23"/>
  <c r="AC91" i="23"/>
  <c r="AB91" i="23"/>
  <c r="AA91" i="23"/>
  <c r="Z91" i="23"/>
  <c r="Y91" i="23"/>
  <c r="X91" i="23"/>
  <c r="W91" i="23"/>
  <c r="V91" i="23"/>
  <c r="U91" i="23"/>
  <c r="T91" i="23"/>
  <c r="S91" i="23"/>
  <c r="R91" i="23"/>
  <c r="Q91" i="23"/>
  <c r="P91" i="23"/>
  <c r="O91" i="23"/>
  <c r="N91" i="23"/>
  <c r="M91" i="23"/>
  <c r="L91" i="23"/>
  <c r="K91" i="23"/>
  <c r="J91" i="23"/>
  <c r="I91" i="23"/>
  <c r="H91" i="23"/>
  <c r="G91" i="23"/>
  <c r="F91" i="23"/>
  <c r="E91" i="23"/>
  <c r="D91" i="23"/>
  <c r="AO91" i="23" s="1"/>
  <c r="AJ90" i="23"/>
  <c r="AQ90" i="23" s="1"/>
  <c r="AI90" i="23"/>
  <c r="AH90" i="23"/>
  <c r="AG90" i="23"/>
  <c r="AF90" i="23"/>
  <c r="AE90" i="23"/>
  <c r="AD90" i="23"/>
  <c r="AC90" i="23"/>
  <c r="AB90" i="23"/>
  <c r="AA90" i="23"/>
  <c r="Z90" i="23"/>
  <c r="Y90" i="23"/>
  <c r="X90" i="23"/>
  <c r="W90" i="23"/>
  <c r="V90" i="23"/>
  <c r="U90" i="23"/>
  <c r="T90" i="23"/>
  <c r="S90" i="23"/>
  <c r="R90" i="23"/>
  <c r="Q90" i="23"/>
  <c r="P90" i="23"/>
  <c r="O90" i="23"/>
  <c r="N90" i="23"/>
  <c r="M90" i="23"/>
  <c r="L90" i="23"/>
  <c r="K90" i="23"/>
  <c r="J90" i="23"/>
  <c r="I90" i="23"/>
  <c r="H90" i="23"/>
  <c r="G90" i="23"/>
  <c r="F90" i="23"/>
  <c r="E90" i="23"/>
  <c r="D90" i="23"/>
  <c r="AJ89" i="23"/>
  <c r="AQ89" i="23" s="1"/>
  <c r="AI89" i="23"/>
  <c r="AH89" i="23"/>
  <c r="AG89" i="23"/>
  <c r="AF89" i="23"/>
  <c r="AE89" i="23"/>
  <c r="AD89" i="23"/>
  <c r="AC89" i="23"/>
  <c r="AB89" i="23"/>
  <c r="AA89" i="23"/>
  <c r="Z89" i="23"/>
  <c r="Y89" i="23"/>
  <c r="X89" i="23"/>
  <c r="W89" i="23"/>
  <c r="V89" i="23"/>
  <c r="U89" i="23"/>
  <c r="T89" i="23"/>
  <c r="S89" i="23"/>
  <c r="R89" i="23"/>
  <c r="Q89" i="23"/>
  <c r="P89" i="23"/>
  <c r="O89" i="23"/>
  <c r="N89" i="23"/>
  <c r="M89" i="23"/>
  <c r="L89" i="23"/>
  <c r="K89" i="23"/>
  <c r="J89" i="23"/>
  <c r="I89" i="23"/>
  <c r="H89" i="23"/>
  <c r="G89" i="23"/>
  <c r="F89" i="23"/>
  <c r="E89" i="23"/>
  <c r="D89" i="23"/>
  <c r="AJ88" i="23"/>
  <c r="AQ88" i="23" s="1"/>
  <c r="AI88" i="23"/>
  <c r="AH88" i="23"/>
  <c r="AG88" i="23"/>
  <c r="AF88" i="23"/>
  <c r="AE88" i="23"/>
  <c r="AD88" i="23"/>
  <c r="AC88" i="23"/>
  <c r="AB88" i="23"/>
  <c r="AL88" i="23" s="1"/>
  <c r="AA88" i="23"/>
  <c r="Z88" i="23"/>
  <c r="Y88" i="23"/>
  <c r="X88" i="23"/>
  <c r="W88" i="23"/>
  <c r="V88" i="23"/>
  <c r="U88" i="23"/>
  <c r="T88" i="23"/>
  <c r="S88" i="23"/>
  <c r="R88" i="23"/>
  <c r="Q88" i="23"/>
  <c r="P88" i="23"/>
  <c r="O88" i="23"/>
  <c r="N88" i="23"/>
  <c r="M88" i="23"/>
  <c r="L88" i="23"/>
  <c r="K88" i="23"/>
  <c r="J88" i="23"/>
  <c r="I88" i="23"/>
  <c r="H88" i="23"/>
  <c r="G88" i="23"/>
  <c r="F88" i="23"/>
  <c r="E88" i="23"/>
  <c r="D88" i="23"/>
  <c r="AQ87" i="23"/>
  <c r="AJ87" i="23"/>
  <c r="AI87" i="23"/>
  <c r="AH87" i="23"/>
  <c r="AG87" i="23"/>
  <c r="AF87" i="23"/>
  <c r="AE87" i="23"/>
  <c r="AD87" i="23"/>
  <c r="AC87" i="23"/>
  <c r="AB87" i="23"/>
  <c r="AA87" i="23"/>
  <c r="Z87" i="23"/>
  <c r="Y87" i="23"/>
  <c r="X87" i="23"/>
  <c r="W87" i="23"/>
  <c r="V87" i="23"/>
  <c r="U87" i="23"/>
  <c r="T87" i="23"/>
  <c r="S87" i="23"/>
  <c r="R87" i="23"/>
  <c r="Q87" i="23"/>
  <c r="P87" i="23"/>
  <c r="O87" i="23"/>
  <c r="N87" i="23"/>
  <c r="M87" i="23"/>
  <c r="L87" i="23"/>
  <c r="K87" i="23"/>
  <c r="J87" i="23"/>
  <c r="I87" i="23"/>
  <c r="H87" i="23"/>
  <c r="G87" i="23"/>
  <c r="F87" i="23"/>
  <c r="E87" i="23"/>
  <c r="D87" i="23"/>
  <c r="AJ86" i="23"/>
  <c r="AI86" i="23"/>
  <c r="AH86" i="23"/>
  <c r="AG86" i="23"/>
  <c r="AF86" i="23"/>
  <c r="AE86" i="23"/>
  <c r="AD86" i="23"/>
  <c r="AC86" i="23"/>
  <c r="AB86" i="23"/>
  <c r="AA86" i="23"/>
  <c r="Z86" i="23"/>
  <c r="Y86" i="23"/>
  <c r="X86" i="23"/>
  <c r="W86" i="23"/>
  <c r="V86" i="23"/>
  <c r="U86" i="23"/>
  <c r="T86" i="23"/>
  <c r="S86" i="23"/>
  <c r="R86" i="23"/>
  <c r="Q86" i="23"/>
  <c r="P86" i="23"/>
  <c r="O86" i="23"/>
  <c r="N86" i="23"/>
  <c r="M86" i="23"/>
  <c r="L86" i="23"/>
  <c r="K86" i="23"/>
  <c r="J86" i="23"/>
  <c r="I86" i="23"/>
  <c r="H86" i="23"/>
  <c r="G86" i="23"/>
  <c r="F86" i="23"/>
  <c r="E86" i="23"/>
  <c r="D86" i="23"/>
  <c r="AJ85" i="23"/>
  <c r="AI85" i="23"/>
  <c r="AH85" i="23"/>
  <c r="AG85" i="23"/>
  <c r="AF85" i="23"/>
  <c r="AE85" i="23"/>
  <c r="AD85" i="23"/>
  <c r="AC85" i="23"/>
  <c r="AB85" i="23"/>
  <c r="AA85" i="23"/>
  <c r="Z85" i="23"/>
  <c r="Y85" i="23"/>
  <c r="X85" i="23"/>
  <c r="W85" i="23"/>
  <c r="V85" i="23"/>
  <c r="U85" i="23"/>
  <c r="T85" i="23"/>
  <c r="S85" i="23"/>
  <c r="R85" i="23"/>
  <c r="Q85" i="23"/>
  <c r="P85" i="23"/>
  <c r="O85" i="23"/>
  <c r="AN85" i="23" s="1"/>
  <c r="N85" i="23"/>
  <c r="M85" i="23"/>
  <c r="L85" i="23"/>
  <c r="K85" i="23"/>
  <c r="J85" i="23"/>
  <c r="I85" i="23"/>
  <c r="H85" i="23"/>
  <c r="G85" i="23"/>
  <c r="F85" i="23"/>
  <c r="E85" i="23"/>
  <c r="D85" i="23"/>
  <c r="AJ84" i="23"/>
  <c r="AI84" i="23"/>
  <c r="AH84" i="23"/>
  <c r="AG84" i="23"/>
  <c r="AF84" i="23"/>
  <c r="AE84" i="23"/>
  <c r="AD84" i="23"/>
  <c r="AC84" i="23"/>
  <c r="AB84" i="23"/>
  <c r="AA84" i="23"/>
  <c r="Z84" i="23"/>
  <c r="Y84" i="23"/>
  <c r="X84" i="23"/>
  <c r="W84" i="23"/>
  <c r="V84" i="23"/>
  <c r="U84" i="23"/>
  <c r="T84" i="23"/>
  <c r="S84" i="23"/>
  <c r="R84" i="23"/>
  <c r="Q84" i="23"/>
  <c r="P84" i="23"/>
  <c r="O84" i="23"/>
  <c r="N84" i="23"/>
  <c r="M84" i="23"/>
  <c r="L84" i="23"/>
  <c r="K84" i="23"/>
  <c r="J84" i="23"/>
  <c r="I84" i="23"/>
  <c r="H84" i="23"/>
  <c r="G84" i="23"/>
  <c r="F84" i="23"/>
  <c r="E84" i="23"/>
  <c r="D84" i="23"/>
  <c r="AJ83" i="23"/>
  <c r="AI83" i="23"/>
  <c r="AH83" i="23"/>
  <c r="AG83" i="23"/>
  <c r="AF83" i="23"/>
  <c r="AE83" i="23"/>
  <c r="AD83" i="23"/>
  <c r="AC83" i="23"/>
  <c r="AB83" i="23"/>
  <c r="AA83" i="23"/>
  <c r="Z83" i="23"/>
  <c r="Y83" i="23"/>
  <c r="X83" i="23"/>
  <c r="W83" i="23"/>
  <c r="V83" i="23"/>
  <c r="U83" i="23"/>
  <c r="T83" i="23"/>
  <c r="S83" i="23"/>
  <c r="R83" i="23"/>
  <c r="Q83" i="23"/>
  <c r="P83" i="23"/>
  <c r="O83" i="23"/>
  <c r="N83" i="23"/>
  <c r="M83" i="23"/>
  <c r="L83" i="23"/>
  <c r="K83" i="23"/>
  <c r="J83" i="23"/>
  <c r="I83" i="23"/>
  <c r="H83" i="23"/>
  <c r="G83" i="23"/>
  <c r="F83" i="23"/>
  <c r="E83" i="23"/>
  <c r="D83" i="23"/>
  <c r="AO83" i="23" s="1"/>
  <c r="AJ82" i="23"/>
  <c r="AI82" i="23"/>
  <c r="AH82" i="23"/>
  <c r="AG82" i="23"/>
  <c r="AF82" i="23"/>
  <c r="AE82" i="23"/>
  <c r="AD82" i="23"/>
  <c r="AC82" i="23"/>
  <c r="AB82" i="23"/>
  <c r="AA82" i="23"/>
  <c r="Z82" i="23"/>
  <c r="Y82" i="23"/>
  <c r="X82" i="23"/>
  <c r="W82" i="23"/>
  <c r="V82" i="23"/>
  <c r="U82" i="23"/>
  <c r="T82" i="23"/>
  <c r="S82" i="23"/>
  <c r="R82" i="23"/>
  <c r="Q82" i="23"/>
  <c r="P82" i="23"/>
  <c r="O82" i="23"/>
  <c r="N82" i="23"/>
  <c r="M82" i="23"/>
  <c r="L82" i="23"/>
  <c r="K82" i="23"/>
  <c r="J82" i="23"/>
  <c r="I82" i="23"/>
  <c r="H82" i="23"/>
  <c r="G82" i="23"/>
  <c r="F82" i="23"/>
  <c r="E82" i="23"/>
  <c r="D82" i="23"/>
  <c r="AJ81" i="23"/>
  <c r="AI81" i="23"/>
  <c r="AH81" i="23"/>
  <c r="AG81" i="23"/>
  <c r="AF81" i="23"/>
  <c r="AE81" i="23"/>
  <c r="AD81" i="23"/>
  <c r="AC81" i="23"/>
  <c r="AB81" i="23"/>
  <c r="AA81" i="23"/>
  <c r="Z81" i="23"/>
  <c r="Y81" i="23"/>
  <c r="X81" i="23"/>
  <c r="W81" i="23"/>
  <c r="V81" i="23"/>
  <c r="U81" i="23"/>
  <c r="T81" i="23"/>
  <c r="AM81" i="23" s="1"/>
  <c r="S81" i="23"/>
  <c r="R81" i="23"/>
  <c r="Q81" i="23"/>
  <c r="P81" i="23"/>
  <c r="O81" i="23"/>
  <c r="N81" i="23"/>
  <c r="M81" i="23"/>
  <c r="L81" i="23"/>
  <c r="K81" i="23"/>
  <c r="J81" i="23"/>
  <c r="I81" i="23"/>
  <c r="H81" i="23"/>
  <c r="G81" i="23"/>
  <c r="F81" i="23"/>
  <c r="E81" i="23"/>
  <c r="D81" i="23"/>
  <c r="AO81" i="23" s="1"/>
  <c r="AJ80" i="23"/>
  <c r="AI80" i="23"/>
  <c r="AH80" i="23"/>
  <c r="AG80" i="23"/>
  <c r="AF80" i="23"/>
  <c r="AE80" i="23"/>
  <c r="AD80" i="23"/>
  <c r="AC80" i="23"/>
  <c r="AB80" i="23"/>
  <c r="AL80" i="23" s="1"/>
  <c r="AA80" i="23"/>
  <c r="Z80" i="23"/>
  <c r="Y80" i="23"/>
  <c r="X80" i="23"/>
  <c r="W80" i="23"/>
  <c r="V80" i="23"/>
  <c r="U80" i="23"/>
  <c r="T80" i="23"/>
  <c r="S80" i="23"/>
  <c r="R80" i="23"/>
  <c r="Q80" i="23"/>
  <c r="P80" i="23"/>
  <c r="O80" i="23"/>
  <c r="N80" i="23"/>
  <c r="M80" i="23"/>
  <c r="L80" i="23"/>
  <c r="K80" i="23"/>
  <c r="J80" i="23"/>
  <c r="I80" i="23"/>
  <c r="H80" i="23"/>
  <c r="G80" i="23"/>
  <c r="F80" i="23"/>
  <c r="E80" i="23"/>
  <c r="D80" i="23"/>
  <c r="AJ79" i="23"/>
  <c r="AI79" i="23"/>
  <c r="AH79" i="23"/>
  <c r="AG79" i="23"/>
  <c r="AF79" i="23"/>
  <c r="AE79" i="23"/>
  <c r="AD79" i="23"/>
  <c r="AC79" i="23"/>
  <c r="AB79" i="23"/>
  <c r="AA79" i="23"/>
  <c r="Z79" i="23"/>
  <c r="Y79" i="23"/>
  <c r="X79" i="23"/>
  <c r="W79" i="23"/>
  <c r="V79" i="23"/>
  <c r="U79" i="23"/>
  <c r="T79" i="23"/>
  <c r="S79" i="23"/>
  <c r="R79" i="23"/>
  <c r="Q79" i="23"/>
  <c r="P79" i="23"/>
  <c r="O79" i="23"/>
  <c r="N79" i="23"/>
  <c r="M79" i="23"/>
  <c r="L79" i="23"/>
  <c r="K79" i="23"/>
  <c r="J79" i="23"/>
  <c r="I79" i="23"/>
  <c r="H79" i="23"/>
  <c r="AO79" i="23" s="1"/>
  <c r="G79" i="23"/>
  <c r="F79" i="23"/>
  <c r="E79" i="23"/>
  <c r="D79" i="23"/>
  <c r="AJ78" i="23"/>
  <c r="AI78" i="23"/>
  <c r="AH78" i="23"/>
  <c r="AG78" i="23"/>
  <c r="AF78" i="23"/>
  <c r="AE78" i="23"/>
  <c r="AD78" i="23"/>
  <c r="AC78" i="23"/>
  <c r="AB78" i="23"/>
  <c r="AA78" i="23"/>
  <c r="Z78" i="23"/>
  <c r="Y78" i="23"/>
  <c r="X78" i="23"/>
  <c r="W78" i="23"/>
  <c r="V78" i="23"/>
  <c r="U78" i="23"/>
  <c r="T78" i="23"/>
  <c r="S78" i="23"/>
  <c r="R78" i="23"/>
  <c r="Q78" i="23"/>
  <c r="P78" i="23"/>
  <c r="O78" i="23"/>
  <c r="N78" i="23"/>
  <c r="M78" i="23"/>
  <c r="L78" i="23"/>
  <c r="K78" i="23"/>
  <c r="J78" i="23"/>
  <c r="I78" i="23"/>
  <c r="H78" i="23"/>
  <c r="G78" i="23"/>
  <c r="F78" i="23"/>
  <c r="E78" i="23"/>
  <c r="D78" i="23"/>
  <c r="AJ77" i="23"/>
  <c r="AI77" i="23"/>
  <c r="AH77" i="23"/>
  <c r="AG77" i="23"/>
  <c r="AF77" i="23"/>
  <c r="AE77" i="23"/>
  <c r="AD77" i="23"/>
  <c r="AC77" i="23"/>
  <c r="AB77" i="23"/>
  <c r="AA77" i="23"/>
  <c r="Z77" i="23"/>
  <c r="Y77" i="23"/>
  <c r="X77" i="23"/>
  <c r="W77" i="23"/>
  <c r="V77" i="23"/>
  <c r="U77" i="23"/>
  <c r="T77" i="23"/>
  <c r="S77" i="23"/>
  <c r="R77" i="23"/>
  <c r="Q77" i="23"/>
  <c r="P77" i="23"/>
  <c r="O77" i="23"/>
  <c r="N77" i="23"/>
  <c r="M77" i="23"/>
  <c r="L77" i="23"/>
  <c r="K77" i="23"/>
  <c r="J77" i="23"/>
  <c r="I77" i="23"/>
  <c r="H77" i="23"/>
  <c r="G77" i="23"/>
  <c r="F77" i="23"/>
  <c r="E77" i="23"/>
  <c r="D77" i="23"/>
  <c r="AJ76" i="23"/>
  <c r="AI76" i="23"/>
  <c r="AH76" i="23"/>
  <c r="AG76" i="23"/>
  <c r="AF76" i="23"/>
  <c r="AE76" i="23"/>
  <c r="AD76" i="23"/>
  <c r="AC76" i="23"/>
  <c r="AB76" i="23"/>
  <c r="AL76" i="23" s="1"/>
  <c r="AA76" i="23"/>
  <c r="Z76" i="23"/>
  <c r="Y76" i="23"/>
  <c r="X76" i="23"/>
  <c r="W76" i="23"/>
  <c r="V76" i="23"/>
  <c r="U76" i="23"/>
  <c r="T76" i="23"/>
  <c r="S76" i="23"/>
  <c r="R76" i="23"/>
  <c r="Q76" i="23"/>
  <c r="P76" i="23"/>
  <c r="O76" i="23"/>
  <c r="N76" i="23"/>
  <c r="M76" i="23"/>
  <c r="L76" i="23"/>
  <c r="AN76" i="23" s="1"/>
  <c r="K76" i="23"/>
  <c r="J76" i="23"/>
  <c r="I76" i="23"/>
  <c r="H76" i="23"/>
  <c r="G76" i="23"/>
  <c r="F76" i="23"/>
  <c r="E76" i="23"/>
  <c r="D76" i="23"/>
  <c r="AO76" i="23" s="1"/>
  <c r="AJ75" i="23"/>
  <c r="AI75" i="23"/>
  <c r="AH75" i="23"/>
  <c r="AG75" i="23"/>
  <c r="AF75" i="23"/>
  <c r="AE75" i="23"/>
  <c r="AD75" i="23"/>
  <c r="AC75" i="23"/>
  <c r="AB75" i="23"/>
  <c r="AA75" i="23"/>
  <c r="Z75" i="23"/>
  <c r="Y75" i="23"/>
  <c r="X75" i="23"/>
  <c r="W75" i="23"/>
  <c r="V75" i="23"/>
  <c r="U75" i="23"/>
  <c r="T75" i="23"/>
  <c r="S75" i="23"/>
  <c r="R75" i="23"/>
  <c r="Q75" i="23"/>
  <c r="P75" i="23"/>
  <c r="O75" i="23"/>
  <c r="N75" i="23"/>
  <c r="M75" i="23"/>
  <c r="L75" i="23"/>
  <c r="K75" i="23"/>
  <c r="J75" i="23"/>
  <c r="I75" i="23"/>
  <c r="H75" i="23"/>
  <c r="G75" i="23"/>
  <c r="F75" i="23"/>
  <c r="E75" i="23"/>
  <c r="D75" i="23"/>
  <c r="AO75" i="23" s="1"/>
  <c r="AJ74" i="23"/>
  <c r="AI74" i="23"/>
  <c r="AH74" i="23"/>
  <c r="AG74" i="23"/>
  <c r="AF74" i="23"/>
  <c r="AE74" i="23"/>
  <c r="AD74" i="23"/>
  <c r="AC74" i="23"/>
  <c r="AB74" i="23"/>
  <c r="AA74" i="23"/>
  <c r="Z74" i="23"/>
  <c r="Y74" i="23"/>
  <c r="X74" i="23"/>
  <c r="W74" i="23"/>
  <c r="V74" i="23"/>
  <c r="U74" i="23"/>
  <c r="T74" i="23"/>
  <c r="S74" i="23"/>
  <c r="R74" i="23"/>
  <c r="Q74" i="23"/>
  <c r="P74" i="23"/>
  <c r="O74" i="23"/>
  <c r="N74" i="23"/>
  <c r="M74" i="23"/>
  <c r="L74" i="23"/>
  <c r="K74" i="23"/>
  <c r="J74" i="23"/>
  <c r="I74" i="23"/>
  <c r="H74" i="23"/>
  <c r="G74" i="23"/>
  <c r="F74" i="23"/>
  <c r="E74" i="23"/>
  <c r="D74" i="23"/>
  <c r="AJ73" i="23"/>
  <c r="AI73" i="23"/>
  <c r="AH73" i="23"/>
  <c r="AG73" i="23"/>
  <c r="AF73" i="23"/>
  <c r="AE73" i="23"/>
  <c r="AD73" i="23"/>
  <c r="AC73" i="23"/>
  <c r="AB73" i="23"/>
  <c r="AA73" i="23"/>
  <c r="Z73" i="23"/>
  <c r="Y73" i="23"/>
  <c r="X73" i="23"/>
  <c r="W73" i="23"/>
  <c r="V73" i="23"/>
  <c r="U73" i="23"/>
  <c r="T73" i="23"/>
  <c r="S73" i="23"/>
  <c r="R73" i="23"/>
  <c r="Q73" i="23"/>
  <c r="P73" i="23"/>
  <c r="O73" i="23"/>
  <c r="N73" i="23"/>
  <c r="M73" i="23"/>
  <c r="L73" i="23"/>
  <c r="K73" i="23"/>
  <c r="J73" i="23"/>
  <c r="I73" i="23"/>
  <c r="H73" i="23"/>
  <c r="G73" i="23"/>
  <c r="F73" i="23"/>
  <c r="E73" i="23"/>
  <c r="D73" i="23"/>
  <c r="AJ72" i="23"/>
  <c r="AI72" i="23"/>
  <c r="AH72" i="23"/>
  <c r="AG72" i="23"/>
  <c r="AF72" i="23"/>
  <c r="AE72" i="23"/>
  <c r="AD72" i="23"/>
  <c r="AC72" i="23"/>
  <c r="AB72" i="23"/>
  <c r="AL72" i="23" s="1"/>
  <c r="AA72" i="23"/>
  <c r="Z72" i="23"/>
  <c r="Y72" i="23"/>
  <c r="X72" i="23"/>
  <c r="W72" i="23"/>
  <c r="V72" i="23"/>
  <c r="U72" i="23"/>
  <c r="T72" i="23"/>
  <c r="S72" i="23"/>
  <c r="R72" i="23"/>
  <c r="Q72" i="23"/>
  <c r="P72" i="23"/>
  <c r="O72" i="23"/>
  <c r="N72" i="23"/>
  <c r="M72" i="23"/>
  <c r="L72" i="23"/>
  <c r="K72" i="23"/>
  <c r="J72" i="23"/>
  <c r="I72" i="23"/>
  <c r="H72" i="23"/>
  <c r="G72" i="23"/>
  <c r="F72" i="23"/>
  <c r="E72" i="23"/>
  <c r="D72" i="23"/>
  <c r="AJ71" i="23"/>
  <c r="AI71" i="23"/>
  <c r="AH71" i="23"/>
  <c r="AG71" i="23"/>
  <c r="AF71" i="23"/>
  <c r="AE71" i="23"/>
  <c r="AD71" i="23"/>
  <c r="AC71" i="23"/>
  <c r="AB71" i="23"/>
  <c r="AL71" i="23" s="1"/>
  <c r="AA71" i="23"/>
  <c r="Z71" i="23"/>
  <c r="Y71" i="23"/>
  <c r="X71" i="23"/>
  <c r="W71" i="23"/>
  <c r="V71" i="23"/>
  <c r="U71" i="23"/>
  <c r="T71" i="23"/>
  <c r="S71" i="23"/>
  <c r="R71" i="23"/>
  <c r="Q71" i="23"/>
  <c r="P71" i="23"/>
  <c r="O71" i="23"/>
  <c r="N71" i="23"/>
  <c r="M71" i="23"/>
  <c r="L71" i="23"/>
  <c r="AN71" i="23" s="1"/>
  <c r="K71" i="23"/>
  <c r="J71" i="23"/>
  <c r="I71" i="23"/>
  <c r="H71" i="23"/>
  <c r="G71" i="23"/>
  <c r="F71" i="23"/>
  <c r="E71" i="23"/>
  <c r="D71" i="23"/>
  <c r="AO71" i="23" s="1"/>
  <c r="AT70" i="23"/>
  <c r="AT69" i="23"/>
  <c r="C69" i="23"/>
  <c r="C199" i="23" s="1"/>
  <c r="AT68" i="23"/>
  <c r="AR68" i="23"/>
  <c r="C68" i="23"/>
  <c r="C198" i="23" s="1"/>
  <c r="AT67" i="23"/>
  <c r="C67" i="23"/>
  <c r="C197" i="23" s="1"/>
  <c r="AT66" i="23"/>
  <c r="C66" i="23"/>
  <c r="C131" i="23" s="1"/>
  <c r="AT65" i="23"/>
  <c r="C65" i="23"/>
  <c r="C195" i="23" s="1"/>
  <c r="AT64" i="23"/>
  <c r="C64" i="23"/>
  <c r="C194" i="23" s="1"/>
  <c r="AT63" i="23"/>
  <c r="AS63" i="23"/>
  <c r="C63" i="23"/>
  <c r="C193" i="23" s="1"/>
  <c r="AT62" i="23"/>
  <c r="C62" i="23"/>
  <c r="C127" i="23" s="1"/>
  <c r="AT61" i="23"/>
  <c r="AR61" i="23"/>
  <c r="C61" i="23"/>
  <c r="C191" i="23" s="1"/>
  <c r="AT60" i="23"/>
  <c r="C60" i="23"/>
  <c r="C190" i="23" s="1"/>
  <c r="AT59" i="23"/>
  <c r="C59" i="23"/>
  <c r="AT58" i="23"/>
  <c r="C58" i="23"/>
  <c r="AT57" i="23"/>
  <c r="C57" i="23"/>
  <c r="C187" i="23" s="1"/>
  <c r="AT56" i="23"/>
  <c r="AS56" i="23"/>
  <c r="AR56" i="23"/>
  <c r="C56" i="23"/>
  <c r="C186" i="23" s="1"/>
  <c r="AT55" i="23"/>
  <c r="C55" i="23"/>
  <c r="C185" i="23" s="1"/>
  <c r="AT54" i="23"/>
  <c r="C54" i="23"/>
  <c r="C119" i="23" s="1"/>
  <c r="AT53" i="23"/>
  <c r="C53" i="23"/>
  <c r="C183" i="23" s="1"/>
  <c r="AT52" i="23"/>
  <c r="C52" i="23"/>
  <c r="C182" i="23" s="1"/>
  <c r="AT51" i="23"/>
  <c r="AS51" i="23"/>
  <c r="C51" i="23"/>
  <c r="C181" i="23" s="1"/>
  <c r="AT50" i="23"/>
  <c r="C50" i="23"/>
  <c r="AT49" i="23"/>
  <c r="C49" i="23"/>
  <c r="C179" i="23" s="1"/>
  <c r="AT48" i="23"/>
  <c r="C48" i="23"/>
  <c r="AT47" i="23"/>
  <c r="C47" i="23"/>
  <c r="AT46" i="23"/>
  <c r="C46" i="23"/>
  <c r="AT45" i="23"/>
  <c r="AS45" i="23"/>
  <c r="C45" i="23"/>
  <c r="C175" i="23" s="1"/>
  <c r="AT44" i="23"/>
  <c r="AS44" i="23"/>
  <c r="AR44" i="23"/>
  <c r="C44" i="23"/>
  <c r="C174" i="23" s="1"/>
  <c r="AT43" i="23"/>
  <c r="C43" i="23"/>
  <c r="C173" i="23" s="1"/>
  <c r="AT42" i="23"/>
  <c r="C42" i="23"/>
  <c r="C107" i="23" s="1"/>
  <c r="AT41" i="23"/>
  <c r="C41" i="23"/>
  <c r="C171" i="23" s="1"/>
  <c r="AT40" i="23"/>
  <c r="C40" i="23"/>
  <c r="C170" i="23" s="1"/>
  <c r="AT39" i="23"/>
  <c r="AS39" i="23"/>
  <c r="C39" i="23"/>
  <c r="C169" i="23" s="1"/>
  <c r="AT38" i="23"/>
  <c r="C38" i="23"/>
  <c r="AT37" i="23"/>
  <c r="AR37" i="23"/>
  <c r="C37" i="23"/>
  <c r="C167" i="23" s="1"/>
  <c r="AT36" i="23"/>
  <c r="C36" i="23"/>
  <c r="AT35" i="23"/>
  <c r="C35" i="23"/>
  <c r="AT34" i="23"/>
  <c r="C34" i="23"/>
  <c r="AT33" i="23"/>
  <c r="AS33" i="23"/>
  <c r="C33" i="23"/>
  <c r="C163" i="23" s="1"/>
  <c r="AT32" i="23"/>
  <c r="AR32" i="23"/>
  <c r="C32" i="23"/>
  <c r="C162" i="23" s="1"/>
  <c r="AT31" i="23"/>
  <c r="C31" i="23"/>
  <c r="C161" i="23" s="1"/>
  <c r="AT30" i="23"/>
  <c r="C30" i="23"/>
  <c r="C95" i="23" s="1"/>
  <c r="AT29" i="23"/>
  <c r="C29" i="23"/>
  <c r="C159" i="23" s="1"/>
  <c r="AT28" i="23"/>
  <c r="C28" i="23"/>
  <c r="C158" i="23" s="1"/>
  <c r="AT27" i="23"/>
  <c r="C27" i="23"/>
  <c r="C157" i="23" s="1"/>
  <c r="AT26" i="23"/>
  <c r="C26" i="23"/>
  <c r="AT25" i="23"/>
  <c r="C25" i="23"/>
  <c r="C155" i="23" s="1"/>
  <c r="AT24" i="23"/>
  <c r="C24" i="23"/>
  <c r="AT23" i="23"/>
  <c r="C23" i="23"/>
  <c r="AT22" i="23"/>
  <c r="C22" i="23"/>
  <c r="C21" i="23"/>
  <c r="C151" i="23" s="1"/>
  <c r="AT20" i="23"/>
  <c r="C20" i="23"/>
  <c r="C150" i="23" s="1"/>
  <c r="C19" i="23"/>
  <c r="C149" i="23" s="1"/>
  <c r="C18" i="23"/>
  <c r="C83" i="23" s="1"/>
  <c r="C17" i="23"/>
  <c r="C16" i="23"/>
  <c r="C15" i="23"/>
  <c r="C145" i="23" s="1"/>
  <c r="AT14" i="23"/>
  <c r="C14" i="23"/>
  <c r="C79" i="23" s="1"/>
  <c r="AW13" i="23"/>
  <c r="AL13" i="23"/>
  <c r="C13" i="23"/>
  <c r="C143" i="23" s="1"/>
  <c r="AL12" i="23"/>
  <c r="AT12" i="23" s="1"/>
  <c r="C12" i="23"/>
  <c r="C142" i="23" s="1"/>
  <c r="AL11" i="23"/>
  <c r="C11" i="23"/>
  <c r="AL10" i="23"/>
  <c r="C10" i="23"/>
  <c r="C75" i="23" s="1"/>
  <c r="AL9" i="23"/>
  <c r="C9" i="23"/>
  <c r="AL8" i="23"/>
  <c r="AT8" i="23" s="1"/>
  <c r="C8" i="23"/>
  <c r="AW7" i="23"/>
  <c r="C7" i="23"/>
  <c r="C137" i="23" s="1"/>
  <c r="AW6" i="23"/>
  <c r="AL6" i="23"/>
  <c r="AT6" i="23" s="1"/>
  <c r="C6" i="23"/>
  <c r="C136" i="23" s="1"/>
  <c r="AQ74" i="25" l="1"/>
  <c r="AQ77" i="25"/>
  <c r="AQ147" i="25"/>
  <c r="AQ137" i="25"/>
  <c r="C103" i="23"/>
  <c r="C168" i="23"/>
  <c r="AR27" i="23"/>
  <c r="AL73" i="23"/>
  <c r="AN75" i="23"/>
  <c r="AQ75" i="23" s="1"/>
  <c r="AR10" i="23" s="1"/>
  <c r="AO82" i="23"/>
  <c r="AN82" i="23"/>
  <c r="AM82" i="23"/>
  <c r="AL84" i="23"/>
  <c r="AO88" i="23"/>
  <c r="AR23" i="23"/>
  <c r="AO97" i="23"/>
  <c r="AL105" i="23"/>
  <c r="AN107" i="23"/>
  <c r="AM114" i="23"/>
  <c r="AO115" i="23"/>
  <c r="AM115" i="23"/>
  <c r="AL115" i="23"/>
  <c r="AL117" i="23"/>
  <c r="AN119" i="23"/>
  <c r="AO121" i="23"/>
  <c r="AO128" i="23"/>
  <c r="AL128" i="23"/>
  <c r="AN144" i="23"/>
  <c r="C192" i="23"/>
  <c r="AM112" i="24"/>
  <c r="C123" i="23"/>
  <c r="C188" i="23"/>
  <c r="AO72" i="23"/>
  <c r="AM77" i="23"/>
  <c r="AM83" i="23"/>
  <c r="AO93" i="23"/>
  <c r="AR28" i="23"/>
  <c r="AN97" i="23"/>
  <c r="AO98" i="23"/>
  <c r="AM98" i="23"/>
  <c r="AL98" i="23"/>
  <c r="AR33" i="23"/>
  <c r="AO104" i="23"/>
  <c r="AR39" i="23"/>
  <c r="AN109" i="23"/>
  <c r="AM110" i="23"/>
  <c r="AO116" i="23"/>
  <c r="AR51" i="23"/>
  <c r="AN121" i="23"/>
  <c r="AO122" i="23"/>
  <c r="AM122" i="23"/>
  <c r="AL122" i="23"/>
  <c r="AR57" i="23"/>
  <c r="AM129" i="23"/>
  <c r="AO172" i="23"/>
  <c r="AN172" i="23"/>
  <c r="AL172" i="23"/>
  <c r="AS42" i="23"/>
  <c r="AO93" i="24"/>
  <c r="AN93" i="24"/>
  <c r="AM93" i="24"/>
  <c r="AL93" i="24"/>
  <c r="AO148" i="24"/>
  <c r="AT11" i="23"/>
  <c r="C87" i="23"/>
  <c r="C152" i="23"/>
  <c r="C91" i="23"/>
  <c r="C156" i="23"/>
  <c r="AM78" i="23"/>
  <c r="AN81" i="23"/>
  <c r="AR24" i="23"/>
  <c r="AM94" i="23"/>
  <c r="AO99" i="23"/>
  <c r="AM99" i="23"/>
  <c r="AL99" i="23"/>
  <c r="AR34" i="23"/>
  <c r="AM111" i="23"/>
  <c r="AL111" i="23"/>
  <c r="AO123" i="23"/>
  <c r="AM123" i="23"/>
  <c r="AL123" i="23"/>
  <c r="AR58" i="23"/>
  <c r="AO146" i="23"/>
  <c r="AN146" i="23"/>
  <c r="AN167" i="23"/>
  <c r="AN180" i="23"/>
  <c r="AO181" i="23"/>
  <c r="AN181" i="23"/>
  <c r="AM187" i="23"/>
  <c r="AL187" i="23"/>
  <c r="AM72" i="24"/>
  <c r="AO88" i="24"/>
  <c r="AL88" i="24"/>
  <c r="AO149" i="24"/>
  <c r="AQ149" i="24" s="1"/>
  <c r="AS19" i="24" s="1"/>
  <c r="AM154" i="24"/>
  <c r="AL154" i="24"/>
  <c r="AO156" i="24"/>
  <c r="AN156" i="24"/>
  <c r="AM156" i="24"/>
  <c r="AL156" i="24"/>
  <c r="AR49" i="23"/>
  <c r="AO73" i="23"/>
  <c r="AM76" i="23"/>
  <c r="AM79" i="23"/>
  <c r="AO84" i="23"/>
  <c r="AM90" i="23"/>
  <c r="AM95" i="23"/>
  <c r="AL95" i="23"/>
  <c r="AO100" i="23"/>
  <c r="AN100" i="23"/>
  <c r="AM105" i="23"/>
  <c r="AO117" i="23"/>
  <c r="AM117" i="23"/>
  <c r="AO124" i="23"/>
  <c r="AN124" i="23"/>
  <c r="AM124" i="23"/>
  <c r="AN136" i="23"/>
  <c r="AO139" i="23"/>
  <c r="AN139" i="23"/>
  <c r="AN160" i="23"/>
  <c r="AO115" i="24"/>
  <c r="AN115" i="24"/>
  <c r="AM115" i="24"/>
  <c r="AL115" i="24"/>
  <c r="AM116" i="24"/>
  <c r="C111" i="23"/>
  <c r="C176" i="23"/>
  <c r="AN83" i="23"/>
  <c r="AM91" i="23"/>
  <c r="AN93" i="23"/>
  <c r="AM100" i="23"/>
  <c r="AN105" i="23"/>
  <c r="AN106" i="23"/>
  <c r="AM106" i="23"/>
  <c r="AO112" i="23"/>
  <c r="AN112" i="23"/>
  <c r="AM112" i="23"/>
  <c r="AN117" i="23"/>
  <c r="AN118" i="23"/>
  <c r="AL157" i="24"/>
  <c r="AN77" i="23"/>
  <c r="AL81" i="23"/>
  <c r="C115" i="23"/>
  <c r="C180" i="23"/>
  <c r="AL75" i="23"/>
  <c r="AO80" i="23"/>
  <c r="AO86" i="23"/>
  <c r="AM86" i="23"/>
  <c r="AL86" i="23"/>
  <c r="AN89" i="23"/>
  <c r="AO101" i="23"/>
  <c r="AM101" i="23"/>
  <c r="AO107" i="23"/>
  <c r="AM107" i="23"/>
  <c r="AL107" i="23"/>
  <c r="AM118" i="23"/>
  <c r="AO119" i="23"/>
  <c r="AM119" i="23"/>
  <c r="AL119" i="23"/>
  <c r="AR54" i="23"/>
  <c r="AO125" i="23"/>
  <c r="AM125" i="23"/>
  <c r="AS46" i="23"/>
  <c r="AO75" i="24"/>
  <c r="AM75" i="24"/>
  <c r="AO83" i="24"/>
  <c r="AM83" i="24"/>
  <c r="AQ83" i="24"/>
  <c r="AR18" i="24" s="1"/>
  <c r="AR58" i="24"/>
  <c r="AO130" i="24"/>
  <c r="AN130" i="24"/>
  <c r="AM130" i="24"/>
  <c r="AL130" i="24"/>
  <c r="AR65" i="24"/>
  <c r="AO137" i="24"/>
  <c r="AL181" i="24"/>
  <c r="AL197" i="24"/>
  <c r="AM74" i="23"/>
  <c r="AL91" i="23"/>
  <c r="AM75" i="23"/>
  <c r="AT9" i="23"/>
  <c r="AT13" i="23"/>
  <c r="C99" i="23"/>
  <c r="C164" i="23"/>
  <c r="C71" i="23"/>
  <c r="AN73" i="23"/>
  <c r="AO87" i="23"/>
  <c r="AM87" i="23"/>
  <c r="AL87" i="23"/>
  <c r="AL93" i="23"/>
  <c r="AN95" i="23"/>
  <c r="AO96" i="23"/>
  <c r="AR31" i="23"/>
  <c r="AN101" i="23"/>
  <c r="AM102" i="23"/>
  <c r="AO108" i="23"/>
  <c r="AM108" i="23"/>
  <c r="AM113" i="23"/>
  <c r="AO120" i="23"/>
  <c r="AM120" i="23"/>
  <c r="AN125" i="23"/>
  <c r="AM126" i="23"/>
  <c r="AO177" i="23"/>
  <c r="AN177" i="23"/>
  <c r="AS47" i="23"/>
  <c r="AO197" i="23"/>
  <c r="AN197" i="23"/>
  <c r="AM197" i="23"/>
  <c r="AR26" i="24"/>
  <c r="AN110" i="24"/>
  <c r="AM110" i="24"/>
  <c r="AR45" i="24"/>
  <c r="AO124" i="24"/>
  <c r="AL124" i="24"/>
  <c r="AL145" i="24"/>
  <c r="AL153" i="24"/>
  <c r="AO161" i="24"/>
  <c r="AN161" i="24"/>
  <c r="AM161" i="24"/>
  <c r="AS31" i="24"/>
  <c r="AO166" i="24"/>
  <c r="AN166" i="24"/>
  <c r="AL166" i="24"/>
  <c r="AS36" i="24"/>
  <c r="AO184" i="24"/>
  <c r="AM184" i="24"/>
  <c r="AL184" i="24"/>
  <c r="AN189" i="24"/>
  <c r="AM195" i="24"/>
  <c r="AS65" i="24"/>
  <c r="AL129" i="23"/>
  <c r="AN131" i="23"/>
  <c r="AN133" i="23"/>
  <c r="AO147" i="23"/>
  <c r="AO153" i="23"/>
  <c r="AN153" i="23"/>
  <c r="AS23" i="23"/>
  <c r="AL157" i="23"/>
  <c r="AN158" i="23"/>
  <c r="AM163" i="23"/>
  <c r="AL177" i="23"/>
  <c r="AN178" i="23"/>
  <c r="AM178" i="23"/>
  <c r="AN183" i="23"/>
  <c r="AO192" i="23"/>
  <c r="AL192" i="23"/>
  <c r="AS62" i="23"/>
  <c r="AN196" i="23"/>
  <c r="AO199" i="23"/>
  <c r="AN199" i="23"/>
  <c r="AM199" i="23"/>
  <c r="AO76" i="24"/>
  <c r="AN89" i="24"/>
  <c r="AN94" i="24"/>
  <c r="AM94" i="24"/>
  <c r="AO100" i="24"/>
  <c r="AL100" i="24"/>
  <c r="AN105" i="24"/>
  <c r="AM105" i="24"/>
  <c r="AO111" i="24"/>
  <c r="AN111" i="24"/>
  <c r="AM111" i="24"/>
  <c r="AL111" i="24"/>
  <c r="AO116" i="24"/>
  <c r="AL116" i="24"/>
  <c r="AN121" i="24"/>
  <c r="AM121" i="24"/>
  <c r="AN125" i="24"/>
  <c r="AM131" i="24"/>
  <c r="AM132" i="24"/>
  <c r="AO138" i="24"/>
  <c r="AN138" i="24"/>
  <c r="AL141" i="24"/>
  <c r="AO145" i="24"/>
  <c r="AQ145" i="24" s="1"/>
  <c r="AS15" i="24" s="1"/>
  <c r="AM145" i="24"/>
  <c r="AM151" i="24"/>
  <c r="AM167" i="24"/>
  <c r="AO173" i="24"/>
  <c r="AN173" i="24"/>
  <c r="AS43" i="24"/>
  <c r="AO178" i="24"/>
  <c r="AN178" i="24"/>
  <c r="AL178" i="24"/>
  <c r="AS48" i="24"/>
  <c r="AO185" i="24"/>
  <c r="AN185" i="24"/>
  <c r="AM185" i="24"/>
  <c r="AS55" i="24"/>
  <c r="AO190" i="24"/>
  <c r="AN190" i="24"/>
  <c r="AL190" i="24"/>
  <c r="AS60" i="24"/>
  <c r="AO196" i="24"/>
  <c r="AM196" i="24"/>
  <c r="AL196" i="24"/>
  <c r="AS19" i="25"/>
  <c r="AR63" i="23"/>
  <c r="AO141" i="23"/>
  <c r="AN141" i="23"/>
  <c r="AM147" i="23"/>
  <c r="AO148" i="23"/>
  <c r="AL153" i="23"/>
  <c r="AN154" i="23"/>
  <c r="AO168" i="23"/>
  <c r="AL168" i="23"/>
  <c r="AS38" i="23"/>
  <c r="AO173" i="23"/>
  <c r="AN173" i="23"/>
  <c r="AS43" i="23"/>
  <c r="AN176" i="23"/>
  <c r="AM183" i="23"/>
  <c r="AL183" i="23"/>
  <c r="AO188" i="23"/>
  <c r="AL188" i="23"/>
  <c r="AS58" i="23"/>
  <c r="AO193" i="23"/>
  <c r="AN193" i="23"/>
  <c r="AL199" i="23"/>
  <c r="AO77" i="24"/>
  <c r="AO84" i="24"/>
  <c r="AN84" i="24"/>
  <c r="AM90" i="24"/>
  <c r="AO95" i="24"/>
  <c r="AN95" i="24"/>
  <c r="AM95" i="24"/>
  <c r="AL95" i="24"/>
  <c r="AM96" i="24"/>
  <c r="AO101" i="24"/>
  <c r="AN101" i="24"/>
  <c r="AL101" i="24"/>
  <c r="AO106" i="24"/>
  <c r="AN106" i="24"/>
  <c r="AM106" i="24"/>
  <c r="AL106" i="24"/>
  <c r="AO117" i="24"/>
  <c r="AN117" i="24"/>
  <c r="AL117" i="24"/>
  <c r="AN126" i="24"/>
  <c r="AM126" i="24"/>
  <c r="AR61" i="24"/>
  <c r="AR66" i="24"/>
  <c r="AN139" i="24"/>
  <c r="AM139" i="24"/>
  <c r="AM150" i="24"/>
  <c r="AQ150" i="24" s="1"/>
  <c r="AS20" i="24" s="1"/>
  <c r="AO152" i="24"/>
  <c r="AM152" i="24"/>
  <c r="AL152" i="24"/>
  <c r="AO157" i="24"/>
  <c r="AO162" i="24"/>
  <c r="AN162" i="24"/>
  <c r="AM162" i="24"/>
  <c r="AL162" i="24"/>
  <c r="AS32" i="24"/>
  <c r="AO168" i="24"/>
  <c r="AN168" i="24"/>
  <c r="AM168" i="24"/>
  <c r="AL168" i="24"/>
  <c r="AS38" i="24"/>
  <c r="AM179" i="24"/>
  <c r="AM191" i="24"/>
  <c r="AO197" i="24"/>
  <c r="AM197" i="24"/>
  <c r="AN134" i="23"/>
  <c r="AM134" i="23"/>
  <c r="AN142" i="23"/>
  <c r="AM144" i="23"/>
  <c r="AO149" i="23"/>
  <c r="AN149" i="23"/>
  <c r="AM149" i="23"/>
  <c r="AN155" i="23"/>
  <c r="AM159" i="23"/>
  <c r="AO164" i="23"/>
  <c r="AL164" i="23"/>
  <c r="AS34" i="23"/>
  <c r="AL173" i="23"/>
  <c r="AN174" i="23"/>
  <c r="AM179" i="23"/>
  <c r="AO184" i="23"/>
  <c r="AL184" i="23"/>
  <c r="AS54" i="23"/>
  <c r="AL193" i="23"/>
  <c r="AO194" i="23"/>
  <c r="AN194" i="23"/>
  <c r="AM194" i="23"/>
  <c r="AL194" i="23"/>
  <c r="AT6" i="24"/>
  <c r="AO71" i="24"/>
  <c r="AN71" i="24"/>
  <c r="AM71" i="24"/>
  <c r="AN75" i="24"/>
  <c r="AO78" i="24"/>
  <c r="AN78" i="24"/>
  <c r="AM78" i="24"/>
  <c r="AM80" i="24"/>
  <c r="AN85" i="24"/>
  <c r="AM85" i="24"/>
  <c r="AO112" i="24"/>
  <c r="AN112" i="24"/>
  <c r="AL112" i="24"/>
  <c r="AR47" i="24"/>
  <c r="AO122" i="24"/>
  <c r="AM122" i="24"/>
  <c r="AL122" i="24"/>
  <c r="AM127" i="24"/>
  <c r="AO132" i="24"/>
  <c r="AN132" i="24"/>
  <c r="AL132" i="24"/>
  <c r="AO140" i="24"/>
  <c r="AM140" i="24"/>
  <c r="AN146" i="24"/>
  <c r="AM146" i="24"/>
  <c r="AO153" i="24"/>
  <c r="AN153" i="24"/>
  <c r="AO163" i="24"/>
  <c r="AN163" i="24"/>
  <c r="AM163" i="24"/>
  <c r="AL163" i="24"/>
  <c r="AO169" i="24"/>
  <c r="AN169" i="24"/>
  <c r="AM169" i="24"/>
  <c r="AN174" i="24"/>
  <c r="AM174" i="24"/>
  <c r="AO180" i="24"/>
  <c r="AM180" i="24"/>
  <c r="AL180" i="24"/>
  <c r="AO186" i="24"/>
  <c r="AN186" i="24"/>
  <c r="AM186" i="24"/>
  <c r="AL186" i="24"/>
  <c r="AN192" i="24"/>
  <c r="AM192" i="24"/>
  <c r="AL192" i="24"/>
  <c r="AN197" i="24"/>
  <c r="AO136" i="23"/>
  <c r="AL136" i="23"/>
  <c r="AO150" i="23"/>
  <c r="AN150" i="23"/>
  <c r="AM150" i="23"/>
  <c r="AM155" i="23"/>
  <c r="AO160" i="23"/>
  <c r="AL160" i="23"/>
  <c r="AS30" i="23"/>
  <c r="AO169" i="23"/>
  <c r="AN169" i="23"/>
  <c r="AO189" i="23"/>
  <c r="AN189" i="23"/>
  <c r="AM189" i="23"/>
  <c r="AN192" i="23"/>
  <c r="AM195" i="23"/>
  <c r="AO72" i="24"/>
  <c r="AN72" i="24"/>
  <c r="AO79" i="24"/>
  <c r="AM79" i="24"/>
  <c r="AO86" i="24"/>
  <c r="AQ86" i="24" s="1"/>
  <c r="AN86" i="24"/>
  <c r="AM86" i="24"/>
  <c r="AO91" i="24"/>
  <c r="AN91" i="24"/>
  <c r="AM91" i="24"/>
  <c r="AL91" i="24"/>
  <c r="AO96" i="24"/>
  <c r="AL96" i="24"/>
  <c r="AO102" i="24"/>
  <c r="AN102" i="24"/>
  <c r="AM102" i="24"/>
  <c r="AL102" i="24"/>
  <c r="AR37" i="24"/>
  <c r="AN107" i="24"/>
  <c r="AM107" i="24"/>
  <c r="AM108" i="24"/>
  <c r="AN118" i="24"/>
  <c r="AM118" i="24"/>
  <c r="AR53" i="24"/>
  <c r="AN131" i="24"/>
  <c r="AN133" i="24"/>
  <c r="AL137" i="24"/>
  <c r="AO141" i="24"/>
  <c r="AO147" i="24"/>
  <c r="AN147" i="24"/>
  <c r="AM147" i="24"/>
  <c r="AL149" i="24"/>
  <c r="AN164" i="24"/>
  <c r="AM164" i="24"/>
  <c r="AL164" i="24"/>
  <c r="AS34" i="24"/>
  <c r="AO175" i="24"/>
  <c r="AM175" i="24"/>
  <c r="AL175" i="24"/>
  <c r="AO181" i="24"/>
  <c r="AN181" i="24"/>
  <c r="AM181" i="24"/>
  <c r="AS51" i="24"/>
  <c r="AO187" i="24"/>
  <c r="AN187" i="24"/>
  <c r="AM187" i="24"/>
  <c r="AL187" i="24"/>
  <c r="AS57" i="24"/>
  <c r="AO198" i="24"/>
  <c r="AN198" i="24"/>
  <c r="AL198" i="24"/>
  <c r="AN129" i="23"/>
  <c r="AR65" i="23"/>
  <c r="AO137" i="23"/>
  <c r="AN137" i="23"/>
  <c r="AM137" i="23"/>
  <c r="AM143" i="23"/>
  <c r="AO144" i="23"/>
  <c r="AN148" i="23"/>
  <c r="AO151" i="23"/>
  <c r="AO165" i="23"/>
  <c r="AN165" i="23"/>
  <c r="AS35" i="23"/>
  <c r="AL169" i="23"/>
  <c r="AN170" i="23"/>
  <c r="AM175" i="23"/>
  <c r="AO180" i="23"/>
  <c r="AL180" i="23"/>
  <c r="AS50" i="23"/>
  <c r="AO185" i="23"/>
  <c r="AN185" i="23"/>
  <c r="AM185" i="23"/>
  <c r="AS55" i="23"/>
  <c r="AL189" i="23"/>
  <c r="AN190" i="23"/>
  <c r="AM190" i="23"/>
  <c r="AN77" i="24"/>
  <c r="AO80" i="24"/>
  <c r="AN87" i="24"/>
  <c r="AM87" i="24"/>
  <c r="AM88" i="24"/>
  <c r="AN90" i="24"/>
  <c r="AO97" i="24"/>
  <c r="AN97" i="24"/>
  <c r="AL97" i="24"/>
  <c r="AR32" i="24"/>
  <c r="AO103" i="24"/>
  <c r="AM103" i="24"/>
  <c r="AL103" i="24"/>
  <c r="AR42" i="24"/>
  <c r="AO113" i="24"/>
  <c r="AM113" i="24"/>
  <c r="AL113" i="24"/>
  <c r="AM119" i="24"/>
  <c r="AN122" i="24"/>
  <c r="AM123" i="24"/>
  <c r="AO128" i="24"/>
  <c r="AL128" i="24"/>
  <c r="AR63" i="24"/>
  <c r="AO134" i="24"/>
  <c r="AN134" i="24"/>
  <c r="AM134" i="24"/>
  <c r="AL134" i="24"/>
  <c r="AN141" i="24"/>
  <c r="AN142" i="24"/>
  <c r="AQ142" i="24" s="1"/>
  <c r="AS12" i="24" s="1"/>
  <c r="AM148" i="24"/>
  <c r="AN158" i="24"/>
  <c r="AS28" i="24"/>
  <c r="AO170" i="24"/>
  <c r="AN170" i="24"/>
  <c r="AM170" i="24"/>
  <c r="AL170" i="24"/>
  <c r="AN176" i="24"/>
  <c r="AM176" i="24"/>
  <c r="AL176" i="24"/>
  <c r="AN188" i="24"/>
  <c r="AM188" i="24"/>
  <c r="AL188" i="24"/>
  <c r="AO193" i="24"/>
  <c r="AM193" i="24"/>
  <c r="AO199" i="24"/>
  <c r="AN199" i="24"/>
  <c r="AL199" i="24"/>
  <c r="AN130" i="23"/>
  <c r="AM130" i="23"/>
  <c r="AO131" i="23"/>
  <c r="AM131" i="23"/>
  <c r="AL131" i="23"/>
  <c r="AL137" i="23"/>
  <c r="AQ137" i="23" s="1"/>
  <c r="AS7" i="23" s="1"/>
  <c r="AO138" i="23"/>
  <c r="AN138" i="23"/>
  <c r="AM138" i="23"/>
  <c r="AL138" i="23"/>
  <c r="AM151" i="23"/>
  <c r="AL151" i="23"/>
  <c r="AO156" i="23"/>
  <c r="AL156" i="23"/>
  <c r="AS26" i="23"/>
  <c r="AO161" i="23"/>
  <c r="AN161" i="23"/>
  <c r="AS31" i="23"/>
  <c r="AL165" i="23"/>
  <c r="AN166" i="23"/>
  <c r="AN171" i="23"/>
  <c r="AL185" i="23"/>
  <c r="AN186" i="23"/>
  <c r="AS57" i="23"/>
  <c r="AO196" i="23"/>
  <c r="AL196" i="23"/>
  <c r="AS66" i="23"/>
  <c r="AO73" i="24"/>
  <c r="AN73" i="24"/>
  <c r="AM73" i="24"/>
  <c r="AO81" i="24"/>
  <c r="AN81" i="24"/>
  <c r="AL81" i="24"/>
  <c r="AO92" i="24"/>
  <c r="AN92" i="24"/>
  <c r="AL92" i="24"/>
  <c r="AR27" i="24"/>
  <c r="AO98" i="24"/>
  <c r="AN98" i="24"/>
  <c r="AM98" i="24"/>
  <c r="AL98" i="24"/>
  <c r="AO108" i="24"/>
  <c r="AL108" i="24"/>
  <c r="AN114" i="24"/>
  <c r="AM114" i="24"/>
  <c r="AL119" i="24"/>
  <c r="AN136" i="24"/>
  <c r="AM136" i="24"/>
  <c r="AO143" i="24"/>
  <c r="AN143" i="24"/>
  <c r="AM143" i="24"/>
  <c r="AO154" i="24"/>
  <c r="AN154" i="24"/>
  <c r="AS24" i="24"/>
  <c r="AM159" i="24"/>
  <c r="AS29" i="24"/>
  <c r="AO165" i="24"/>
  <c r="AN165" i="24"/>
  <c r="AM165" i="24"/>
  <c r="AM171" i="24"/>
  <c r="AS41" i="24"/>
  <c r="AN182" i="24"/>
  <c r="AN193" i="24"/>
  <c r="AM198" i="24"/>
  <c r="AM199" i="24"/>
  <c r="AS17" i="25"/>
  <c r="AS12" i="25"/>
  <c r="AR20" i="25"/>
  <c r="AS16" i="25"/>
  <c r="AR15" i="25"/>
  <c r="AR21" i="25"/>
  <c r="AR17" i="25"/>
  <c r="AR18" i="25"/>
  <c r="AQ72" i="25"/>
  <c r="AQ136" i="25"/>
  <c r="AS6" i="25" s="1"/>
  <c r="AQ71" i="25"/>
  <c r="AR6" i="25" s="1"/>
  <c r="AQ140" i="25"/>
  <c r="AS10" i="25" s="1"/>
  <c r="AQ76" i="25"/>
  <c r="AR12" i="25" s="1"/>
  <c r="AQ81" i="25"/>
  <c r="AR16" i="25" s="1"/>
  <c r="AQ138" i="25"/>
  <c r="AS8" i="25" s="1"/>
  <c r="AQ75" i="25"/>
  <c r="AR10" i="25" s="1"/>
  <c r="AQ78" i="25"/>
  <c r="AR13" i="25" s="1"/>
  <c r="AQ73" i="25"/>
  <c r="AR9" i="25" s="1"/>
  <c r="AR22" i="25"/>
  <c r="AQ143" i="25"/>
  <c r="AS13" i="25" s="1"/>
  <c r="AQ139" i="25"/>
  <c r="AQ151" i="25"/>
  <c r="AQ79" i="24"/>
  <c r="AL72" i="24"/>
  <c r="AL148" i="24"/>
  <c r="AL76" i="24"/>
  <c r="AL143" i="24"/>
  <c r="AL80" i="24"/>
  <c r="AL71" i="24"/>
  <c r="AQ71" i="24" s="1"/>
  <c r="AR6" i="24" s="1"/>
  <c r="AL84" i="24"/>
  <c r="AQ84" i="24" s="1"/>
  <c r="AR19" i="24" s="1"/>
  <c r="AL138" i="24"/>
  <c r="AL147" i="24"/>
  <c r="AQ147" i="24" s="1"/>
  <c r="AS17" i="24" s="1"/>
  <c r="AL75" i="24"/>
  <c r="AL79" i="24"/>
  <c r="AL83" i="24"/>
  <c r="AL78" i="24"/>
  <c r="AL136" i="24"/>
  <c r="AL86" i="24"/>
  <c r="AL140" i="24"/>
  <c r="AL73" i="24"/>
  <c r="AL77" i="24"/>
  <c r="AL144" i="24"/>
  <c r="C182" i="24"/>
  <c r="C117" i="24"/>
  <c r="AR24" i="24"/>
  <c r="AR25" i="24"/>
  <c r="AR29" i="24"/>
  <c r="AN104" i="24"/>
  <c r="AR39" i="24"/>
  <c r="AR49" i="24"/>
  <c r="AN119" i="24"/>
  <c r="AO121" i="24"/>
  <c r="AL121" i="24"/>
  <c r="AR60" i="24"/>
  <c r="AO131" i="24"/>
  <c r="AL131" i="24"/>
  <c r="AM133" i="24"/>
  <c r="AN140" i="24"/>
  <c r="AO142" i="24"/>
  <c r="AL142" i="24"/>
  <c r="AN145" i="24"/>
  <c r="AO167" i="24"/>
  <c r="AL167" i="24"/>
  <c r="AN175" i="24"/>
  <c r="AS45" i="24"/>
  <c r="AO191" i="24"/>
  <c r="AL191" i="24"/>
  <c r="C158" i="24"/>
  <c r="C93" i="24"/>
  <c r="AN83" i="24"/>
  <c r="AO85" i="24"/>
  <c r="AQ85" i="24" s="1"/>
  <c r="AR20" i="24" s="1"/>
  <c r="AL85" i="24"/>
  <c r="AN88" i="24"/>
  <c r="AO90" i="24"/>
  <c r="AL90" i="24"/>
  <c r="AM97" i="24"/>
  <c r="AR44" i="24"/>
  <c r="AM117" i="24"/>
  <c r="AO126" i="24"/>
  <c r="AL126" i="24"/>
  <c r="AR70" i="24"/>
  <c r="AR69" i="24"/>
  <c r="AM153" i="24"/>
  <c r="AN155" i="24"/>
  <c r="AN160" i="24"/>
  <c r="AS30" i="24"/>
  <c r="AS35" i="24"/>
  <c r="AS40" i="24"/>
  <c r="AM173" i="24"/>
  <c r="AM178" i="24"/>
  <c r="AN184" i="24"/>
  <c r="AS54" i="24"/>
  <c r="AS59" i="24"/>
  <c r="AS64" i="24"/>
  <c r="AN195" i="24"/>
  <c r="C170" i="24"/>
  <c r="C105" i="24"/>
  <c r="AM77" i="24"/>
  <c r="AN79" i="24"/>
  <c r="AR33" i="24"/>
  <c r="AN103" i="24"/>
  <c r="AO105" i="24"/>
  <c r="AL105" i="24"/>
  <c r="AO110" i="24"/>
  <c r="AL110" i="24"/>
  <c r="AN124" i="24"/>
  <c r="AR59" i="24"/>
  <c r="AR64" i="24"/>
  <c r="AM138" i="24"/>
  <c r="AN144" i="24"/>
  <c r="AQ144" i="24" s="1"/>
  <c r="AO146" i="24"/>
  <c r="AQ146" i="24" s="1"/>
  <c r="AS16" i="24" s="1"/>
  <c r="AL146" i="24"/>
  <c r="AN149" i="24"/>
  <c r="AO151" i="24"/>
  <c r="AQ151" i="24" s="1"/>
  <c r="AL151" i="24"/>
  <c r="AO171" i="24"/>
  <c r="AL171" i="24"/>
  <c r="AN179" i="24"/>
  <c r="AO195" i="24"/>
  <c r="AL195" i="24"/>
  <c r="AS68" i="24"/>
  <c r="AM81" i="24"/>
  <c r="AQ81" i="24" s="1"/>
  <c r="AR16" i="24" s="1"/>
  <c r="AR28" i="24"/>
  <c r="AM101" i="24"/>
  <c r="AR38" i="24"/>
  <c r="AN108" i="24"/>
  <c r="AR43" i="24"/>
  <c r="AR48" i="24"/>
  <c r="AM158" i="24"/>
  <c r="AS39" i="24"/>
  <c r="AS44" i="24"/>
  <c r="AM177" i="24"/>
  <c r="AM182" i="24"/>
  <c r="AS58" i="24"/>
  <c r="AS63" i="24"/>
  <c r="AO74" i="24"/>
  <c r="AL74" i="24"/>
  <c r="AR23" i="24"/>
  <c r="AO89" i="24"/>
  <c r="AL89" i="24"/>
  <c r="AO94" i="24"/>
  <c r="AL94" i="24"/>
  <c r="AO114" i="24"/>
  <c r="AL114" i="24"/>
  <c r="AO119" i="24"/>
  <c r="AN123" i="24"/>
  <c r="AO125" i="24"/>
  <c r="AL125" i="24"/>
  <c r="AN128" i="24"/>
  <c r="AR68" i="24"/>
  <c r="AM137" i="24"/>
  <c r="AM142" i="24"/>
  <c r="AN148" i="24"/>
  <c r="AQ148" i="24" s="1"/>
  <c r="AS18" i="24" s="1"/>
  <c r="AM157" i="24"/>
  <c r="AN159" i="24"/>
  <c r="AN183" i="24"/>
  <c r="AQ143" i="24"/>
  <c r="AS13" i="24" s="1"/>
  <c r="AS62" i="24"/>
  <c r="AR67" i="24"/>
  <c r="AM141" i="24"/>
  <c r="AL150" i="24"/>
  <c r="AS33" i="24"/>
  <c r="AO179" i="24"/>
  <c r="AL179" i="24"/>
  <c r="C141" i="24"/>
  <c r="C76" i="24"/>
  <c r="AN76" i="24"/>
  <c r="AO87" i="24"/>
  <c r="AL87" i="24"/>
  <c r="AN96" i="24"/>
  <c r="AR31" i="24"/>
  <c r="AN116" i="24"/>
  <c r="AR51" i="24"/>
  <c r="AR52" i="24"/>
  <c r="AO118" i="24"/>
  <c r="AL118" i="24"/>
  <c r="AR62" i="24"/>
  <c r="AO139" i="24"/>
  <c r="AL139" i="24"/>
  <c r="AN152" i="24"/>
  <c r="AS23" i="24"/>
  <c r="AM166" i="24"/>
  <c r="AN172" i="24"/>
  <c r="AS42" i="24"/>
  <c r="AO174" i="24"/>
  <c r="AL174" i="24"/>
  <c r="AN177" i="24"/>
  <c r="AS47" i="24"/>
  <c r="AS52" i="24"/>
  <c r="AM190" i="24"/>
  <c r="AN196" i="24"/>
  <c r="AS66" i="24"/>
  <c r="AM89" i="24"/>
  <c r="AR46" i="24"/>
  <c r="AO123" i="24"/>
  <c r="AL123" i="24"/>
  <c r="AM125" i="24"/>
  <c r="AO133" i="24"/>
  <c r="AL133" i="24"/>
  <c r="AN137" i="24"/>
  <c r="AQ137" i="24" s="1"/>
  <c r="AS7" i="24" s="1"/>
  <c r="AN157" i="24"/>
  <c r="AO159" i="24"/>
  <c r="AL159" i="24"/>
  <c r="AN167" i="24"/>
  <c r="C194" i="24"/>
  <c r="C129" i="24"/>
  <c r="AN80" i="24"/>
  <c r="AQ80" i="24" s="1"/>
  <c r="AR15" i="24" s="1"/>
  <c r="AN100" i="24"/>
  <c r="AR36" i="24"/>
  <c r="AR35" i="24"/>
  <c r="AO107" i="24"/>
  <c r="AL107" i="24"/>
  <c r="AN127" i="24"/>
  <c r="AR41" i="24"/>
  <c r="AR40" i="24"/>
  <c r="AR56" i="24"/>
  <c r="AR55" i="24"/>
  <c r="AO127" i="24"/>
  <c r="AL127" i="24"/>
  <c r="AQ136" i="24"/>
  <c r="AS6" i="24" s="1"/>
  <c r="AQ141" i="24"/>
  <c r="AS11" i="24" s="1"/>
  <c r="AM149" i="24"/>
  <c r="AN151" i="24"/>
  <c r="AS27" i="24"/>
  <c r="AS26" i="24"/>
  <c r="AN171" i="24"/>
  <c r="AO158" i="24"/>
  <c r="AL158" i="24"/>
  <c r="AN180" i="24"/>
  <c r="AO182" i="24"/>
  <c r="AL182" i="24"/>
  <c r="AN191" i="24"/>
  <c r="AS70" i="24"/>
  <c r="AS69" i="24"/>
  <c r="C136" i="24"/>
  <c r="C140" i="24"/>
  <c r="C144" i="24"/>
  <c r="C148" i="24"/>
  <c r="C152" i="24"/>
  <c r="C156" i="24"/>
  <c r="C160" i="24"/>
  <c r="C164" i="24"/>
  <c r="C168" i="24"/>
  <c r="C172" i="24"/>
  <c r="C176" i="24"/>
  <c r="C180" i="24"/>
  <c r="C184" i="24"/>
  <c r="C188" i="24"/>
  <c r="C192" i="24"/>
  <c r="C196" i="24"/>
  <c r="C72" i="24"/>
  <c r="C80" i="24"/>
  <c r="C84" i="24"/>
  <c r="C88" i="24"/>
  <c r="C92" i="24"/>
  <c r="C96" i="24"/>
  <c r="C100" i="24"/>
  <c r="C104" i="24"/>
  <c r="C108" i="24"/>
  <c r="C112" i="24"/>
  <c r="C116" i="24"/>
  <c r="C120" i="24"/>
  <c r="C124" i="24"/>
  <c r="C128" i="24"/>
  <c r="C132" i="24"/>
  <c r="B6" i="24"/>
  <c r="C73" i="24"/>
  <c r="C77" i="24"/>
  <c r="C81" i="24"/>
  <c r="C85" i="24"/>
  <c r="C89" i="24"/>
  <c r="C97" i="24"/>
  <c r="C101" i="24"/>
  <c r="C109" i="24"/>
  <c r="C113" i="24"/>
  <c r="C121" i="24"/>
  <c r="C125" i="24"/>
  <c r="C133" i="24"/>
  <c r="C74" i="24"/>
  <c r="C78" i="24"/>
  <c r="AQ78" i="24" s="1"/>
  <c r="C82" i="24"/>
  <c r="AQ82" i="24" s="1"/>
  <c r="AR17" i="24" s="1"/>
  <c r="C86" i="24"/>
  <c r="C90" i="24"/>
  <c r="C94" i="24"/>
  <c r="C98" i="24"/>
  <c r="C102" i="24"/>
  <c r="C106" i="24"/>
  <c r="C110" i="24"/>
  <c r="C114" i="24"/>
  <c r="C118" i="24"/>
  <c r="C122" i="24"/>
  <c r="C126" i="24"/>
  <c r="C130" i="24"/>
  <c r="C134" i="24"/>
  <c r="AL150" i="23"/>
  <c r="AQ150" i="23" s="1"/>
  <c r="AL145" i="23"/>
  <c r="AQ145" i="23" s="1"/>
  <c r="AL149" i="23"/>
  <c r="AQ149" i="23" s="1"/>
  <c r="AL83" i="23"/>
  <c r="AL144" i="23"/>
  <c r="AL146" i="23"/>
  <c r="AL79" i="23"/>
  <c r="AL141" i="23"/>
  <c r="AL148" i="23"/>
  <c r="AL82" i="23"/>
  <c r="AO74" i="23"/>
  <c r="AL74" i="23"/>
  <c r="AO89" i="23"/>
  <c r="AR42" i="23"/>
  <c r="AR66" i="23"/>
  <c r="AO133" i="23"/>
  <c r="C154" i="23"/>
  <c r="C89" i="23"/>
  <c r="AN72" i="23"/>
  <c r="AM72" i="23"/>
  <c r="AM85" i="23"/>
  <c r="AN92" i="23"/>
  <c r="AM92" i="23"/>
  <c r="AL101" i="23"/>
  <c r="AN102" i="23"/>
  <c r="AN103" i="23"/>
  <c r="AO118" i="23"/>
  <c r="AL118" i="23"/>
  <c r="AL125" i="23"/>
  <c r="AN127" i="23"/>
  <c r="AO143" i="23"/>
  <c r="AM145" i="23"/>
  <c r="AN151" i="23"/>
  <c r="AM152" i="23"/>
  <c r="AO158" i="23"/>
  <c r="AL158" i="23"/>
  <c r="AO163" i="23"/>
  <c r="AM168" i="23"/>
  <c r="AO174" i="23"/>
  <c r="AL174" i="23"/>
  <c r="AO179" i="23"/>
  <c r="AM184" i="23"/>
  <c r="AO190" i="23"/>
  <c r="AL190" i="23"/>
  <c r="AO195" i="23"/>
  <c r="C165" i="23"/>
  <c r="C100" i="23"/>
  <c r="AN74" i="23"/>
  <c r="C138" i="23"/>
  <c r="C73" i="23"/>
  <c r="AO94" i="23"/>
  <c r="AL94" i="23"/>
  <c r="AO109" i="23"/>
  <c r="C141" i="23"/>
  <c r="C76" i="23"/>
  <c r="C146" i="23"/>
  <c r="C81" i="23"/>
  <c r="AO78" i="23"/>
  <c r="AL78" i="23"/>
  <c r="AL85" i="23"/>
  <c r="AN86" i="23"/>
  <c r="AQ86" i="23" s="1"/>
  <c r="AN87" i="23"/>
  <c r="AM96" i="23"/>
  <c r="AR46" i="23"/>
  <c r="AO113" i="23"/>
  <c r="AN116" i="23"/>
  <c r="AN126" i="23"/>
  <c r="AL143" i="23"/>
  <c r="AM154" i="23"/>
  <c r="AL163" i="23"/>
  <c r="AM165" i="23"/>
  <c r="AM170" i="23"/>
  <c r="AL179" i="23"/>
  <c r="AM181" i="23"/>
  <c r="C184" i="23"/>
  <c r="AM186" i="23"/>
  <c r="AL195" i="23"/>
  <c r="AS36" i="23"/>
  <c r="AS37" i="23"/>
  <c r="AS53" i="23"/>
  <c r="AS52" i="23"/>
  <c r="AQ81" i="23"/>
  <c r="AM89" i="23"/>
  <c r="AN96" i="23"/>
  <c r="AR36" i="23"/>
  <c r="AM104" i="23"/>
  <c r="AM109" i="23"/>
  <c r="AN120" i="23"/>
  <c r="AR55" i="23"/>
  <c r="AR60" i="23"/>
  <c r="AM128" i="23"/>
  <c r="AO142" i="23"/>
  <c r="AL142" i="23"/>
  <c r="AL147" i="23"/>
  <c r="AM156" i="23"/>
  <c r="AO162" i="23"/>
  <c r="AL162" i="23"/>
  <c r="AO167" i="23"/>
  <c r="AM172" i="23"/>
  <c r="AO178" i="23"/>
  <c r="AL178" i="23"/>
  <c r="AO183" i="23"/>
  <c r="AM188" i="23"/>
  <c r="C139" i="23"/>
  <c r="AQ139" i="23" s="1"/>
  <c r="AS9" i="23" s="1"/>
  <c r="C74" i="23"/>
  <c r="C147" i="23"/>
  <c r="C82" i="23"/>
  <c r="AR25" i="23"/>
  <c r="C177" i="23"/>
  <c r="C112" i="23"/>
  <c r="AO77" i="23"/>
  <c r="AN80" i="23"/>
  <c r="AM80" i="23"/>
  <c r="AQ80" i="23" s="1"/>
  <c r="AL89" i="23"/>
  <c r="AN90" i="23"/>
  <c r="AN91" i="23"/>
  <c r="AO102" i="23"/>
  <c r="AL102" i="23"/>
  <c r="AL109" i="23"/>
  <c r="AN110" i="23"/>
  <c r="AR45" i="23"/>
  <c r="AN111" i="23"/>
  <c r="AO126" i="23"/>
  <c r="AL126" i="23"/>
  <c r="AM133" i="23"/>
  <c r="AL133" i="23"/>
  <c r="AR70" i="23"/>
  <c r="AR69" i="23"/>
  <c r="AM136" i="23"/>
  <c r="AQ136" i="23" s="1"/>
  <c r="AS6" i="23" s="1"/>
  <c r="AQ151" i="23"/>
  <c r="AS21" i="23" s="1"/>
  <c r="AM153" i="23"/>
  <c r="AM158" i="23"/>
  <c r="AL167" i="23"/>
  <c r="AM169" i="23"/>
  <c r="C172" i="23"/>
  <c r="AM174" i="23"/>
  <c r="AM196" i="23"/>
  <c r="AS24" i="23"/>
  <c r="AS25" i="23"/>
  <c r="AN159" i="23"/>
  <c r="AS41" i="23"/>
  <c r="AS40" i="23"/>
  <c r="AN175" i="23"/>
  <c r="AN191" i="23"/>
  <c r="AS67" i="23"/>
  <c r="AT17" i="23"/>
  <c r="C178" i="23"/>
  <c r="C113" i="23"/>
  <c r="AM73" i="23"/>
  <c r="AQ73" i="23" s="1"/>
  <c r="AR8" i="23" s="1"/>
  <c r="AN84" i="23"/>
  <c r="AM84" i="23"/>
  <c r="AQ84" i="23" s="1"/>
  <c r="AR19" i="23" s="1"/>
  <c r="AM93" i="23"/>
  <c r="AO106" i="23"/>
  <c r="AL106" i="23"/>
  <c r="AL113" i="23"/>
  <c r="AN114" i="23"/>
  <c r="AN115" i="23"/>
  <c r="AO130" i="23"/>
  <c r="AL130" i="23"/>
  <c r="AM140" i="23"/>
  <c r="AQ140" i="23" s="1"/>
  <c r="AS10" i="23" s="1"/>
  <c r="AO155" i="23"/>
  <c r="AM160" i="23"/>
  <c r="AO166" i="23"/>
  <c r="AL166" i="23"/>
  <c r="AO171" i="23"/>
  <c r="AM176" i="23"/>
  <c r="AO182" i="23"/>
  <c r="AL182" i="23"/>
  <c r="AO187" i="23"/>
  <c r="AM192" i="23"/>
  <c r="AO198" i="23"/>
  <c r="AL198" i="23"/>
  <c r="AN94" i="23"/>
  <c r="AR29" i="23"/>
  <c r="AR30" i="23"/>
  <c r="AN104" i="23"/>
  <c r="AN128" i="23"/>
  <c r="C140" i="23"/>
  <c r="AM142" i="23"/>
  <c r="AL155" i="23"/>
  <c r="AM157" i="23"/>
  <c r="C160" i="23"/>
  <c r="AM162" i="23"/>
  <c r="AM173" i="23"/>
  <c r="AT18" i="23"/>
  <c r="AO85" i="23"/>
  <c r="AO90" i="23"/>
  <c r="AR53" i="23"/>
  <c r="AO134" i="23"/>
  <c r="AL134" i="23"/>
  <c r="AN143" i="23"/>
  <c r="AS29" i="23"/>
  <c r="AS28" i="23"/>
  <c r="AN163" i="23"/>
  <c r="AN179" i="23"/>
  <c r="AS60" i="23"/>
  <c r="AS61" i="23"/>
  <c r="AN195" i="23"/>
  <c r="AL90" i="23"/>
  <c r="AO110" i="23"/>
  <c r="AL110" i="23"/>
  <c r="AT10" i="23"/>
  <c r="C166" i="23"/>
  <c r="C101" i="23"/>
  <c r="AM71" i="23"/>
  <c r="AQ71" i="23" s="1"/>
  <c r="AR6" i="23" s="1"/>
  <c r="AL77" i="23"/>
  <c r="AN78" i="23"/>
  <c r="AQ78" i="23" s="1"/>
  <c r="AR13" i="23" s="1"/>
  <c r="AN79" i="23"/>
  <c r="AQ79" i="23" s="1"/>
  <c r="AQ83" i="23"/>
  <c r="AN88" i="23"/>
  <c r="AM88" i="23"/>
  <c r="AM97" i="23"/>
  <c r="AO105" i="23"/>
  <c r="AN108" i="23"/>
  <c r="AR43" i="23"/>
  <c r="AR48" i="23"/>
  <c r="AM116" i="23"/>
  <c r="AM121" i="23"/>
  <c r="AO129" i="23"/>
  <c r="AN132" i="23"/>
  <c r="AR67" i="23"/>
  <c r="AQ138" i="23"/>
  <c r="AS8" i="23" s="1"/>
  <c r="C144" i="23"/>
  <c r="AQ144" i="23" s="1"/>
  <c r="AM146" i="23"/>
  <c r="AO154" i="23"/>
  <c r="AL154" i="23"/>
  <c r="AO159" i="23"/>
  <c r="AM164" i="23"/>
  <c r="AO170" i="23"/>
  <c r="AL170" i="23"/>
  <c r="AO175" i="23"/>
  <c r="AM180" i="23"/>
  <c r="AO186" i="23"/>
  <c r="AL186" i="23"/>
  <c r="AO191" i="23"/>
  <c r="B6" i="23"/>
  <c r="C153" i="23"/>
  <c r="C88" i="23"/>
  <c r="AL97" i="23"/>
  <c r="AN98" i="23"/>
  <c r="AN99" i="23"/>
  <c r="AL121" i="23"/>
  <c r="AN122" i="23"/>
  <c r="AN123" i="23"/>
  <c r="AM141" i="23"/>
  <c r="AN147" i="23"/>
  <c r="AM148" i="23"/>
  <c r="AL159" i="23"/>
  <c r="AM161" i="23"/>
  <c r="AM166" i="23"/>
  <c r="AL175" i="23"/>
  <c r="AM177" i="23"/>
  <c r="AM182" i="23"/>
  <c r="AL191" i="23"/>
  <c r="AM193" i="23"/>
  <c r="C196" i="23"/>
  <c r="AM198" i="23"/>
  <c r="AQ76" i="23"/>
  <c r="AR11" i="23" s="1"/>
  <c r="C189" i="23"/>
  <c r="C124" i="23"/>
  <c r="C148" i="23"/>
  <c r="AS48" i="23"/>
  <c r="AS49" i="23"/>
  <c r="AS65" i="23"/>
  <c r="AS64" i="23"/>
  <c r="AS70" i="23"/>
  <c r="AS69" i="23"/>
  <c r="C72" i="23"/>
  <c r="C80" i="23"/>
  <c r="C84" i="23"/>
  <c r="C92" i="23"/>
  <c r="C96" i="23"/>
  <c r="C104" i="23"/>
  <c r="C108" i="23"/>
  <c r="C116" i="23"/>
  <c r="C120" i="23"/>
  <c r="C128" i="23"/>
  <c r="C132" i="23"/>
  <c r="C77" i="23"/>
  <c r="C85" i="23"/>
  <c r="AQ85" i="23" s="1"/>
  <c r="C93" i="23"/>
  <c r="C97" i="23"/>
  <c r="C105" i="23"/>
  <c r="C109" i="23"/>
  <c r="C117" i="23"/>
  <c r="C121" i="23"/>
  <c r="C125" i="23"/>
  <c r="C129" i="23"/>
  <c r="C133" i="23"/>
  <c r="C78" i="23"/>
  <c r="C86" i="23"/>
  <c r="C90" i="23"/>
  <c r="C94" i="23"/>
  <c r="C98" i="23"/>
  <c r="C102" i="23"/>
  <c r="C106" i="23"/>
  <c r="C110" i="23"/>
  <c r="C114" i="23"/>
  <c r="C118" i="23"/>
  <c r="C122" i="23"/>
  <c r="C126" i="23"/>
  <c r="C130" i="23"/>
  <c r="C134" i="23"/>
  <c r="AJ199" i="22"/>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Q198" i="22" s="1"/>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D198" i="22"/>
  <c r="AJ197" i="22"/>
  <c r="AQ197" i="22" s="1"/>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Q196" i="22" s="1"/>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C196" i="22"/>
  <c r="AJ195" i="22"/>
  <c r="AQ195" i="22" s="1"/>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Q194" i="22" s="1"/>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Q193" i="22" s="1"/>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Q192" i="22" s="1"/>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Q190" i="22" s="1"/>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Q189" i="22" s="1"/>
  <c r="AS60" i="22" s="1"/>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AN189" i="22" s="1"/>
  <c r="K189" i="22"/>
  <c r="J189" i="22"/>
  <c r="I189" i="22"/>
  <c r="H189" i="22"/>
  <c r="G189" i="22"/>
  <c r="F189" i="22"/>
  <c r="E189" i="22"/>
  <c r="D189" i="22"/>
  <c r="AO189" i="22" s="1"/>
  <c r="AJ188" i="22"/>
  <c r="AQ188" i="22" s="1"/>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AN188" i="22" s="1"/>
  <c r="L188" i="22"/>
  <c r="K188" i="22"/>
  <c r="J188" i="22"/>
  <c r="I188" i="22"/>
  <c r="H188" i="22"/>
  <c r="G188" i="22"/>
  <c r="F188" i="22"/>
  <c r="E188" i="22"/>
  <c r="D188" i="22"/>
  <c r="AJ187" i="22"/>
  <c r="AQ187" i="22" s="1"/>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Q186" i="22" s="1"/>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Q184" i="22"/>
  <c r="AS54" i="22" s="1"/>
  <c r="AJ184" i="22"/>
  <c r="AI184" i="22"/>
  <c r="AH184" i="22"/>
  <c r="AG184" i="22"/>
  <c r="AF184" i="22"/>
  <c r="AE184" i="22"/>
  <c r="AD184" i="22"/>
  <c r="AC184" i="22"/>
  <c r="AL184" i="22" s="1"/>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Q18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Q182" i="22" s="1"/>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Q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J179" i="22"/>
  <c r="AQ179" i="22" s="1"/>
  <c r="AI179" i="22"/>
  <c r="AH179" i="22"/>
  <c r="AG179" i="22"/>
  <c r="AF179" i="22"/>
  <c r="AE179" i="22"/>
  <c r="AD179" i="22"/>
  <c r="AC179" i="22"/>
  <c r="AB179" i="22"/>
  <c r="AL179" i="22" s="1"/>
  <c r="AA179" i="22"/>
  <c r="Z179" i="22"/>
  <c r="Y179" i="22"/>
  <c r="X179" i="22"/>
  <c r="W179" i="22"/>
  <c r="V179" i="22"/>
  <c r="U179" i="22"/>
  <c r="T179" i="22"/>
  <c r="AM179" i="22" s="1"/>
  <c r="S179" i="22"/>
  <c r="R179" i="22"/>
  <c r="Q179" i="22"/>
  <c r="P179" i="22"/>
  <c r="O179" i="22"/>
  <c r="N179" i="22"/>
  <c r="M179" i="22"/>
  <c r="L179" i="22"/>
  <c r="K179" i="22"/>
  <c r="J179" i="22"/>
  <c r="I179" i="22"/>
  <c r="H179" i="22"/>
  <c r="G179" i="22"/>
  <c r="F179" i="22"/>
  <c r="E179" i="22"/>
  <c r="D179" i="22"/>
  <c r="AO179" i="22" s="1"/>
  <c r="AJ178" i="22"/>
  <c r="AQ178" i="22" s="1"/>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Q177" i="22" s="1"/>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Q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Q174" i="22" s="1"/>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AJ173" i="22"/>
  <c r="AQ173" i="22" s="1"/>
  <c r="AS44" i="22" s="1"/>
  <c r="AI173" i="22"/>
  <c r="AH173" i="22"/>
  <c r="AG173" i="22"/>
  <c r="AF173" i="22"/>
  <c r="AE173" i="22"/>
  <c r="AD173" i="22"/>
  <c r="AC173" i="22"/>
  <c r="AB173" i="22"/>
  <c r="AL173" i="22" s="1"/>
  <c r="AA173" i="22"/>
  <c r="Z173" i="22"/>
  <c r="Y173" i="22"/>
  <c r="X173" i="22"/>
  <c r="W173" i="22"/>
  <c r="V173" i="22"/>
  <c r="U173" i="22"/>
  <c r="T173" i="22"/>
  <c r="S173" i="22"/>
  <c r="R173" i="22"/>
  <c r="Q173" i="22"/>
  <c r="P173" i="22"/>
  <c r="O173" i="22"/>
  <c r="N173" i="22"/>
  <c r="M173" i="22"/>
  <c r="L173" i="22"/>
  <c r="AN173" i="22" s="1"/>
  <c r="K173" i="22"/>
  <c r="J173" i="22"/>
  <c r="I173" i="22"/>
  <c r="H173" i="22"/>
  <c r="G173" i="22"/>
  <c r="F173" i="22"/>
  <c r="E173" i="22"/>
  <c r="D173" i="22"/>
  <c r="AO173" i="22" s="1"/>
  <c r="AJ172" i="22"/>
  <c r="AQ172" i="22" s="1"/>
  <c r="AS42" i="22" s="1"/>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AN172" i="22" s="1"/>
  <c r="L172" i="22"/>
  <c r="K172" i="22"/>
  <c r="J172" i="22"/>
  <c r="I172" i="22"/>
  <c r="H172" i="22"/>
  <c r="G172" i="22"/>
  <c r="F172" i="22"/>
  <c r="E172" i="22"/>
  <c r="D172" i="22"/>
  <c r="AJ171" i="22"/>
  <c r="AQ171" i="22" s="1"/>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Q168" i="22"/>
  <c r="AJ168" i="22"/>
  <c r="AI168" i="22"/>
  <c r="AH168" i="22"/>
  <c r="AG168" i="22"/>
  <c r="AF168" i="22"/>
  <c r="AE168" i="22"/>
  <c r="AD168" i="22"/>
  <c r="AC168" i="22"/>
  <c r="AL168" i="22" s="1"/>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AJ167" i="22"/>
  <c r="AQ167" i="22" s="1"/>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Q166" i="22" s="1"/>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J165" i="22"/>
  <c r="AQ165" i="22" s="1"/>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Q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AJ163" i="22"/>
  <c r="AQ163" i="22" s="1"/>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Q162" i="22" s="1"/>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Q161" i="22" s="1"/>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Q160" i="22" s="1"/>
  <c r="AS30" i="22" s="1"/>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AJ159" i="22"/>
  <c r="AQ159" i="22" s="1"/>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Q158" i="22" s="1"/>
  <c r="AS28" i="22" s="1"/>
  <c r="AI158" i="22"/>
  <c r="AH158" i="22"/>
  <c r="AG158" i="22"/>
  <c r="AF158" i="22"/>
  <c r="AE158" i="22"/>
  <c r="AD158" i="22"/>
  <c r="AC158" i="22"/>
  <c r="AB158" i="22"/>
  <c r="AL158" i="22" s="1"/>
  <c r="AA158" i="22"/>
  <c r="Z158" i="22"/>
  <c r="Y158" i="22"/>
  <c r="X158" i="22"/>
  <c r="W158" i="22"/>
  <c r="V158" i="22"/>
  <c r="U158" i="22"/>
  <c r="T158" i="22"/>
  <c r="S158" i="22"/>
  <c r="R158" i="22"/>
  <c r="Q158" i="22"/>
  <c r="P158" i="22"/>
  <c r="O158" i="22"/>
  <c r="N158" i="22"/>
  <c r="M158" i="22"/>
  <c r="L158" i="22"/>
  <c r="AN158" i="22" s="1"/>
  <c r="K158" i="22"/>
  <c r="J158" i="22"/>
  <c r="I158" i="22"/>
  <c r="H158" i="22"/>
  <c r="G158" i="22"/>
  <c r="F158" i="22"/>
  <c r="E158" i="22"/>
  <c r="D158" i="22"/>
  <c r="AO158" i="22" s="1"/>
  <c r="AJ157" i="22"/>
  <c r="AQ157" i="22" s="1"/>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AQ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AN156" i="22" s="1"/>
  <c r="L156" i="22"/>
  <c r="K156" i="22"/>
  <c r="J156" i="22"/>
  <c r="I156" i="22"/>
  <c r="H156" i="22"/>
  <c r="G156" i="22"/>
  <c r="F156" i="22"/>
  <c r="E156" i="22"/>
  <c r="D156" i="22"/>
  <c r="AJ155" i="22"/>
  <c r="AQ155" i="22" s="1"/>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Q154" i="22" s="1"/>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Q153" i="22" s="1"/>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AQ152" i="22"/>
  <c r="AJ152" i="22"/>
  <c r="AI152" i="22"/>
  <c r="AH152" i="22"/>
  <c r="AG152" i="22"/>
  <c r="AF152" i="22"/>
  <c r="AE152" i="22"/>
  <c r="AD152" i="22"/>
  <c r="AC152" i="22"/>
  <c r="AL152" i="22" s="1"/>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AN148" i="22" s="1"/>
  <c r="L148" i="22"/>
  <c r="K148" i="22"/>
  <c r="J148" i="22"/>
  <c r="I148" i="22"/>
  <c r="H148" i="22"/>
  <c r="G148" i="22"/>
  <c r="F148" i="22"/>
  <c r="E148" i="22"/>
  <c r="D148" i="22"/>
  <c r="C148"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L141" i="22" s="1"/>
  <c r="AA141" i="22"/>
  <c r="Z141" i="22"/>
  <c r="Y141" i="22"/>
  <c r="X141" i="22"/>
  <c r="W141" i="22"/>
  <c r="V141" i="22"/>
  <c r="U141" i="22"/>
  <c r="T141" i="22"/>
  <c r="S141" i="22"/>
  <c r="R141" i="22"/>
  <c r="Q141" i="22"/>
  <c r="P141" i="22"/>
  <c r="O141" i="22"/>
  <c r="N141" i="22"/>
  <c r="M141" i="22"/>
  <c r="L141" i="22"/>
  <c r="AN141" i="22" s="1"/>
  <c r="K141" i="22"/>
  <c r="J141" i="22"/>
  <c r="I141" i="22"/>
  <c r="H141" i="22"/>
  <c r="G141" i="22"/>
  <c r="F141" i="22"/>
  <c r="E141" i="22"/>
  <c r="D141" i="22"/>
  <c r="AO141" i="22" s="1"/>
  <c r="AJ140" i="22"/>
  <c r="AI140" i="22"/>
  <c r="AH140" i="22"/>
  <c r="AG140" i="22"/>
  <c r="AF140" i="22"/>
  <c r="AE140" i="22"/>
  <c r="AD140" i="22"/>
  <c r="AC140" i="22"/>
  <c r="AL140" i="22" s="1"/>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AM137" i="22" s="1"/>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AN136" i="22" s="1"/>
  <c r="K136" i="22"/>
  <c r="J136" i="22"/>
  <c r="I136" i="22"/>
  <c r="H136" i="22"/>
  <c r="G136" i="22"/>
  <c r="F136" i="22"/>
  <c r="E136" i="22"/>
  <c r="D136" i="22"/>
  <c r="AQ134" i="22"/>
  <c r="AR70" i="22" s="1"/>
  <c r="AJ134" i="22"/>
  <c r="AI134" i="22"/>
  <c r="AH134" i="22"/>
  <c r="AG134" i="22"/>
  <c r="AF134" i="22"/>
  <c r="AE134" i="22"/>
  <c r="AD134" i="22"/>
  <c r="AC134" i="22"/>
  <c r="AB134" i="22"/>
  <c r="AA134" i="22"/>
  <c r="Z134" i="22"/>
  <c r="Y134" i="22"/>
  <c r="X134" i="22"/>
  <c r="W134" i="22"/>
  <c r="V134" i="22"/>
  <c r="U134" i="22"/>
  <c r="AM134" i="22" s="1"/>
  <c r="T134" i="22"/>
  <c r="S134" i="22"/>
  <c r="R134" i="22"/>
  <c r="Q134" i="22"/>
  <c r="P134" i="22"/>
  <c r="O134" i="22"/>
  <c r="N134" i="22"/>
  <c r="M134" i="22"/>
  <c r="L134" i="22"/>
  <c r="K134" i="22"/>
  <c r="J134" i="22"/>
  <c r="I134" i="22"/>
  <c r="H134" i="22"/>
  <c r="G134" i="22"/>
  <c r="F134" i="22"/>
  <c r="E134" i="22"/>
  <c r="D134" i="22"/>
  <c r="AJ133" i="22"/>
  <c r="AQ133" i="22" s="1"/>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Q132" i="22" s="1"/>
  <c r="AI132" i="22"/>
  <c r="AH132" i="22"/>
  <c r="AG132" i="22"/>
  <c r="AF132" i="22"/>
  <c r="AE132" i="22"/>
  <c r="AD132" i="22"/>
  <c r="AC132" i="22"/>
  <c r="AL132" i="22" s="1"/>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Q131" i="22" s="1"/>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AQ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Q129" i="22" s="1"/>
  <c r="AR64"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AN129" i="22" s="1"/>
  <c r="K129" i="22"/>
  <c r="J129" i="22"/>
  <c r="I129" i="22"/>
  <c r="H129" i="22"/>
  <c r="G129" i="22"/>
  <c r="F129" i="22"/>
  <c r="E129" i="22"/>
  <c r="D129" i="22"/>
  <c r="AJ128" i="22"/>
  <c r="AQ128" i="22" s="1"/>
  <c r="AI128" i="22"/>
  <c r="AH128" i="22"/>
  <c r="AG128" i="22"/>
  <c r="AF128" i="22"/>
  <c r="AE128" i="22"/>
  <c r="AD128" i="22"/>
  <c r="AC128" i="22"/>
  <c r="AB128" i="22"/>
  <c r="AL128" i="22" s="1"/>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AJ127" i="22"/>
  <c r="AQ127" i="22" s="1"/>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AO127" i="22" s="1"/>
  <c r="D127" i="22"/>
  <c r="AJ126" i="22"/>
  <c r="AQ126" i="22" s="1"/>
  <c r="AR61"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Q125" i="22" s="1"/>
  <c r="AR60" i="22" s="1"/>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L124" i="22"/>
  <c r="AJ124" i="22"/>
  <c r="AQ124" i="22" s="1"/>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AN124" i="22" s="1"/>
  <c r="L124" i="22"/>
  <c r="K124" i="22"/>
  <c r="J124" i="22"/>
  <c r="I124" i="22"/>
  <c r="H124" i="22"/>
  <c r="G124" i="22"/>
  <c r="F124" i="22"/>
  <c r="E124" i="22"/>
  <c r="D124" i="22"/>
  <c r="AJ123" i="22"/>
  <c r="AQ123" i="22" s="1"/>
  <c r="AR58" i="22" s="1"/>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AQ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AJ121" i="22"/>
  <c r="AQ121" i="22" s="1"/>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Q120" i="22" s="1"/>
  <c r="AI120" i="22"/>
  <c r="AH120" i="22"/>
  <c r="AG120" i="22"/>
  <c r="AF120" i="22"/>
  <c r="AE120" i="22"/>
  <c r="AD120" i="22"/>
  <c r="AC120" i="22"/>
  <c r="AL120" i="22" s="1"/>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AJ119" i="22"/>
  <c r="AQ119" i="22" s="1"/>
  <c r="AR54" i="22" s="1"/>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AO119" i="22" s="1"/>
  <c r="AQ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J117" i="22"/>
  <c r="AQ117" i="22" s="1"/>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Q116" i="22" s="1"/>
  <c r="AI116" i="22"/>
  <c r="AH116" i="22"/>
  <c r="AG116" i="22"/>
  <c r="AF116" i="22"/>
  <c r="AE116" i="22"/>
  <c r="AD116" i="22"/>
  <c r="AC116" i="22"/>
  <c r="AL116" i="22" s="1"/>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AJ115" i="22"/>
  <c r="AQ115" i="22" s="1"/>
  <c r="AI115" i="22"/>
  <c r="AH115" i="22"/>
  <c r="AG115" i="22"/>
  <c r="AF115" i="22"/>
  <c r="AE115" i="22"/>
  <c r="AD115" i="22"/>
  <c r="AC115" i="22"/>
  <c r="AB115" i="22"/>
  <c r="AL115" i="22" s="1"/>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O115" i="22" s="1"/>
  <c r="AJ114" i="22"/>
  <c r="AQ114" i="22" s="1"/>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Q113" i="22" s="1"/>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Q112" i="22" s="1"/>
  <c r="AI112" i="22"/>
  <c r="AH112" i="22"/>
  <c r="AG112" i="22"/>
  <c r="AF112" i="22"/>
  <c r="AE112" i="22"/>
  <c r="AD112" i="22"/>
  <c r="AC112" i="22"/>
  <c r="AB112" i="22"/>
  <c r="AL112" i="22" s="1"/>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Q111" i="22" s="1"/>
  <c r="AI111" i="22"/>
  <c r="AH111" i="22"/>
  <c r="AG111" i="22"/>
  <c r="AF111" i="22"/>
  <c r="AE111" i="22"/>
  <c r="AD111" i="22"/>
  <c r="AC111" i="22"/>
  <c r="AB111" i="22"/>
  <c r="AA111" i="22"/>
  <c r="Z111" i="22"/>
  <c r="AM111" i="22" s="1"/>
  <c r="Y111" i="22"/>
  <c r="X111" i="22"/>
  <c r="W111" i="22"/>
  <c r="V111" i="22"/>
  <c r="U111" i="22"/>
  <c r="T111" i="22"/>
  <c r="S111" i="22"/>
  <c r="R111" i="22"/>
  <c r="Q111" i="22"/>
  <c r="P111" i="22"/>
  <c r="O111" i="22"/>
  <c r="N111" i="22"/>
  <c r="M111" i="22"/>
  <c r="L111" i="22"/>
  <c r="K111" i="22"/>
  <c r="J111" i="22"/>
  <c r="I111" i="22"/>
  <c r="H111" i="22"/>
  <c r="G111" i="22"/>
  <c r="F111" i="22"/>
  <c r="E111" i="22"/>
  <c r="D111" i="22"/>
  <c r="AJ110" i="22"/>
  <c r="AQ110" i="22" s="1"/>
  <c r="AR45" i="22" s="1"/>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AJ109" i="22"/>
  <c r="AQ109" i="22" s="1"/>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AJ108" i="22"/>
  <c r="AQ108" i="22" s="1"/>
  <c r="AR43" i="22" s="1"/>
  <c r="AI108" i="22"/>
  <c r="AH108" i="22"/>
  <c r="AG108" i="22"/>
  <c r="AF108" i="22"/>
  <c r="AE108" i="22"/>
  <c r="AD108" i="22"/>
  <c r="AC108" i="22"/>
  <c r="AL108" i="22" s="1"/>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AJ107" i="22"/>
  <c r="AQ107" i="22" s="1"/>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Q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AJ105" i="22"/>
  <c r="AQ105" i="22" s="1"/>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Q104" i="22" s="1"/>
  <c r="AI104" i="22"/>
  <c r="AH104" i="22"/>
  <c r="AG104" i="22"/>
  <c r="AF104" i="22"/>
  <c r="AE104" i="22"/>
  <c r="AD104" i="22"/>
  <c r="AC104" i="22"/>
  <c r="AL104" i="22" s="1"/>
  <c r="AB104" i="22"/>
  <c r="AA104" i="22"/>
  <c r="Z104" i="22"/>
  <c r="Y104" i="22"/>
  <c r="X104" i="22"/>
  <c r="W104" i="22"/>
  <c r="V104" i="22"/>
  <c r="U104" i="22"/>
  <c r="T104" i="22"/>
  <c r="S104" i="22"/>
  <c r="R104" i="22"/>
  <c r="Q104" i="22"/>
  <c r="P104" i="22"/>
  <c r="O104" i="22"/>
  <c r="N104" i="22"/>
  <c r="M104" i="22"/>
  <c r="AN104" i="22" s="1"/>
  <c r="L104" i="22"/>
  <c r="K104" i="22"/>
  <c r="J104" i="22"/>
  <c r="I104" i="22"/>
  <c r="H104" i="22"/>
  <c r="G104" i="22"/>
  <c r="F104" i="22"/>
  <c r="E104" i="22"/>
  <c r="D104" i="22"/>
  <c r="AJ103" i="22"/>
  <c r="AQ103" i="22" s="1"/>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AO103" i="22" s="1"/>
  <c r="AJ102" i="22"/>
  <c r="AQ102" i="22" s="1"/>
  <c r="AR37" i="22" s="1"/>
  <c r="AI102" i="22"/>
  <c r="AH102" i="22"/>
  <c r="AG102" i="22"/>
  <c r="AF102" i="22"/>
  <c r="AE102" i="22"/>
  <c r="AD102" i="22"/>
  <c r="AC102" i="22"/>
  <c r="AB102" i="22"/>
  <c r="AL102" i="22" s="1"/>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AO102" i="22" s="1"/>
  <c r="AJ101" i="22"/>
  <c r="AQ101" i="22" s="1"/>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Q100" i="22" s="1"/>
  <c r="AI100" i="22"/>
  <c r="AH100" i="22"/>
  <c r="AG100" i="22"/>
  <c r="AF100" i="22"/>
  <c r="AE100" i="22"/>
  <c r="AD100" i="22"/>
  <c r="AC100" i="22"/>
  <c r="AL100" i="22" s="1"/>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Q99" i="22" s="1"/>
  <c r="AI99" i="22"/>
  <c r="AH99" i="22"/>
  <c r="AG99" i="22"/>
  <c r="AF99" i="22"/>
  <c r="AE99" i="22"/>
  <c r="AD99" i="22"/>
  <c r="AC99" i="22"/>
  <c r="AB99" i="22"/>
  <c r="AA99" i="22"/>
  <c r="Z99" i="22"/>
  <c r="Y99" i="22"/>
  <c r="X99" i="22"/>
  <c r="W99" i="22"/>
  <c r="V99" i="22"/>
  <c r="U99" i="22"/>
  <c r="T99" i="22"/>
  <c r="AM99" i="22" s="1"/>
  <c r="S99" i="22"/>
  <c r="R99" i="22"/>
  <c r="Q99" i="22"/>
  <c r="P99" i="22"/>
  <c r="O99" i="22"/>
  <c r="N99" i="22"/>
  <c r="M99" i="22"/>
  <c r="L99" i="22"/>
  <c r="K99" i="22"/>
  <c r="J99" i="22"/>
  <c r="I99" i="22"/>
  <c r="H99" i="22"/>
  <c r="G99" i="22"/>
  <c r="F99" i="22"/>
  <c r="E99" i="22"/>
  <c r="D99" i="22"/>
  <c r="AJ98" i="22"/>
  <c r="AQ98" i="22" s="1"/>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Q97" i="22" s="1"/>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Q96" i="22" s="1"/>
  <c r="AI96" i="22"/>
  <c r="AH96" i="22"/>
  <c r="AG96" i="22"/>
  <c r="AF96" i="22"/>
  <c r="AE96" i="22"/>
  <c r="AD96" i="22"/>
  <c r="AC96" i="22"/>
  <c r="AB96" i="22"/>
  <c r="AA96" i="22"/>
  <c r="Z96" i="22"/>
  <c r="Y96" i="22"/>
  <c r="X96" i="22"/>
  <c r="W96" i="22"/>
  <c r="V96" i="22"/>
  <c r="U96" i="22"/>
  <c r="T96" i="22"/>
  <c r="S96" i="22"/>
  <c r="R96" i="22"/>
  <c r="Q96" i="22"/>
  <c r="P96" i="22"/>
  <c r="O96" i="22"/>
  <c r="N96" i="22"/>
  <c r="M96" i="22"/>
  <c r="L96" i="22"/>
  <c r="AN96" i="22" s="1"/>
  <c r="K96" i="22"/>
  <c r="J96" i="22"/>
  <c r="I96" i="22"/>
  <c r="H96" i="22"/>
  <c r="G96" i="22"/>
  <c r="F96" i="22"/>
  <c r="E96" i="22"/>
  <c r="D96" i="22"/>
  <c r="AJ95" i="22"/>
  <c r="AQ95" i="22" s="1"/>
  <c r="AR30" i="22" s="1"/>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AO95" i="22" s="1"/>
  <c r="AQ94" i="22"/>
  <c r="AJ94" i="22"/>
  <c r="AI94" i="22"/>
  <c r="AH94" i="22"/>
  <c r="AG94" i="22"/>
  <c r="AF94" i="22"/>
  <c r="AE94" i="22"/>
  <c r="AD94" i="22"/>
  <c r="AC94" i="22"/>
  <c r="AB94" i="22"/>
  <c r="AA94" i="22"/>
  <c r="Z94" i="22"/>
  <c r="Y94" i="22"/>
  <c r="X94" i="22"/>
  <c r="W94" i="22"/>
  <c r="V94" i="22"/>
  <c r="U94" i="22"/>
  <c r="AM94" i="22" s="1"/>
  <c r="T94" i="22"/>
  <c r="S94" i="22"/>
  <c r="R94" i="22"/>
  <c r="Q94" i="22"/>
  <c r="P94" i="22"/>
  <c r="O94" i="22"/>
  <c r="N94" i="22"/>
  <c r="M94" i="22"/>
  <c r="AN94" i="22" s="1"/>
  <c r="L94" i="22"/>
  <c r="K94" i="22"/>
  <c r="J94" i="22"/>
  <c r="I94" i="22"/>
  <c r="H94" i="22"/>
  <c r="G94" i="22"/>
  <c r="F94" i="22"/>
  <c r="E94" i="22"/>
  <c r="D94" i="22"/>
  <c r="AJ93" i="22"/>
  <c r="AQ93" i="22" s="1"/>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AJ92" i="22"/>
  <c r="AQ92" i="22" s="1"/>
  <c r="AI92" i="22"/>
  <c r="AH92" i="22"/>
  <c r="AG92" i="22"/>
  <c r="AF92" i="22"/>
  <c r="AE92" i="22"/>
  <c r="AD92" i="22"/>
  <c r="AC92" i="22"/>
  <c r="AB92" i="22"/>
  <c r="AA92" i="22"/>
  <c r="Z92" i="22"/>
  <c r="Y92" i="22"/>
  <c r="X92" i="22"/>
  <c r="W92" i="22"/>
  <c r="V92" i="22"/>
  <c r="U92" i="22"/>
  <c r="T92" i="22"/>
  <c r="S92" i="22"/>
  <c r="R92" i="22"/>
  <c r="Q92" i="22"/>
  <c r="P92" i="22"/>
  <c r="O92" i="22"/>
  <c r="N92" i="22"/>
  <c r="M92" i="22"/>
  <c r="L92" i="22"/>
  <c r="AN92" i="22" s="1"/>
  <c r="K92" i="22"/>
  <c r="J92" i="22"/>
  <c r="I92" i="22"/>
  <c r="H92" i="22"/>
  <c r="G92" i="22"/>
  <c r="F92" i="22"/>
  <c r="E92" i="22"/>
  <c r="D92" i="22"/>
  <c r="AJ91" i="22"/>
  <c r="AQ91" i="22" s="1"/>
  <c r="AI91" i="22"/>
  <c r="AH91" i="22"/>
  <c r="AG91" i="22"/>
  <c r="AF91" i="22"/>
  <c r="AE91" i="22"/>
  <c r="AD91" i="22"/>
  <c r="AC91" i="22"/>
  <c r="AB91" i="22"/>
  <c r="AA91" i="22"/>
  <c r="Z91" i="22"/>
  <c r="AM91" i="22" s="1"/>
  <c r="Y91" i="22"/>
  <c r="X91" i="22"/>
  <c r="W91" i="22"/>
  <c r="V91" i="22"/>
  <c r="U91" i="22"/>
  <c r="T91" i="22"/>
  <c r="S91" i="22"/>
  <c r="R91" i="22"/>
  <c r="Q91" i="22"/>
  <c r="P91" i="22"/>
  <c r="O91" i="22"/>
  <c r="N91" i="22"/>
  <c r="M91" i="22"/>
  <c r="L91" i="22"/>
  <c r="K91" i="22"/>
  <c r="J91" i="22"/>
  <c r="I91" i="22"/>
  <c r="H91" i="22"/>
  <c r="G91" i="22"/>
  <c r="F91" i="22"/>
  <c r="E91" i="22"/>
  <c r="D91" i="22"/>
  <c r="AJ90" i="22"/>
  <c r="AQ90" i="22" s="1"/>
  <c r="AR25" i="22" s="1"/>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J89" i="22"/>
  <c r="AQ89" i="22" s="1"/>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J88" i="22"/>
  <c r="AQ88" i="22" s="1"/>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J87" i="22"/>
  <c r="AQ87" i="22" s="1"/>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AJ85" i="22"/>
  <c r="AI85" i="22"/>
  <c r="AH85" i="22"/>
  <c r="AL85" i="22" s="1"/>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J84" i="22"/>
  <c r="AI84" i="22"/>
  <c r="AH84" i="22"/>
  <c r="AG84" i="22"/>
  <c r="AF84" i="22"/>
  <c r="AE84" i="22"/>
  <c r="AD84" i="22"/>
  <c r="AC84" i="22"/>
  <c r="AB84" i="22"/>
  <c r="AL84" i="22" s="1"/>
  <c r="AA84" i="22"/>
  <c r="Z84" i="22"/>
  <c r="Y84" i="22"/>
  <c r="X84" i="22"/>
  <c r="W84" i="22"/>
  <c r="V84" i="22"/>
  <c r="U84" i="22"/>
  <c r="T84" i="22"/>
  <c r="S84" i="22"/>
  <c r="R84" i="22"/>
  <c r="Q84" i="22"/>
  <c r="P84" i="22"/>
  <c r="O84" i="22"/>
  <c r="N84" i="22"/>
  <c r="M84" i="22"/>
  <c r="L84" i="22"/>
  <c r="AN84" i="22" s="1"/>
  <c r="K84" i="22"/>
  <c r="J84" i="22"/>
  <c r="I84" i="22"/>
  <c r="H84" i="22"/>
  <c r="G84" i="22"/>
  <c r="F84" i="22"/>
  <c r="E84" i="22"/>
  <c r="D84" i="22"/>
  <c r="AO84" i="22" s="1"/>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AO83" i="22" s="1"/>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AN82" i="22" s="1"/>
  <c r="K82" i="22"/>
  <c r="J82" i="22"/>
  <c r="I82" i="22"/>
  <c r="H82" i="22"/>
  <c r="G82" i="22"/>
  <c r="F82" i="22"/>
  <c r="E82" i="22"/>
  <c r="D82"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AN80" i="22" s="1"/>
  <c r="L80" i="22"/>
  <c r="K80" i="22"/>
  <c r="J80" i="22"/>
  <c r="I80" i="22"/>
  <c r="H80" i="22"/>
  <c r="G80" i="22"/>
  <c r="F80" i="22"/>
  <c r="E80" i="22"/>
  <c r="D80" i="22"/>
  <c r="AJ79" i="22"/>
  <c r="AI79" i="22"/>
  <c r="AH79" i="22"/>
  <c r="AG79" i="22"/>
  <c r="AF79" i="22"/>
  <c r="AE79" i="22"/>
  <c r="AD79" i="22"/>
  <c r="AC79" i="22"/>
  <c r="AB79" i="22"/>
  <c r="AA79" i="22"/>
  <c r="Z79" i="22"/>
  <c r="Y79" i="22"/>
  <c r="X79" i="22"/>
  <c r="AM79" i="22" s="1"/>
  <c r="W79" i="22"/>
  <c r="V79" i="22"/>
  <c r="U79" i="22"/>
  <c r="T79" i="22"/>
  <c r="S79" i="22"/>
  <c r="R79" i="22"/>
  <c r="Q79" i="22"/>
  <c r="P79" i="22"/>
  <c r="O79" i="22"/>
  <c r="N79" i="22"/>
  <c r="M79" i="22"/>
  <c r="L79" i="22"/>
  <c r="K79" i="22"/>
  <c r="J79" i="22"/>
  <c r="I79" i="22"/>
  <c r="H79" i="22"/>
  <c r="G79" i="22"/>
  <c r="F79" i="22"/>
  <c r="E79" i="22"/>
  <c r="AO79" i="22" s="1"/>
  <c r="D79"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AO76" i="22" s="1"/>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J74" i="22"/>
  <c r="AI74" i="22"/>
  <c r="AH74" i="22"/>
  <c r="AG74" i="22"/>
  <c r="AF74" i="22"/>
  <c r="AE74" i="22"/>
  <c r="AD74" i="22"/>
  <c r="AC74" i="22"/>
  <c r="AB74" i="22"/>
  <c r="AA74" i="22"/>
  <c r="Z74" i="22"/>
  <c r="Y74" i="22"/>
  <c r="X74" i="22"/>
  <c r="W74" i="22"/>
  <c r="V74" i="22"/>
  <c r="U74" i="22"/>
  <c r="T74" i="22"/>
  <c r="S74" i="22"/>
  <c r="R74" i="22"/>
  <c r="Q74" i="22"/>
  <c r="P74" i="22"/>
  <c r="O74" i="22"/>
  <c r="AN74" i="22" s="1"/>
  <c r="N74" i="22"/>
  <c r="M74" i="22"/>
  <c r="L74" i="22"/>
  <c r="K74" i="22"/>
  <c r="J74" i="22"/>
  <c r="I74" i="22"/>
  <c r="H74" i="22"/>
  <c r="G74" i="22"/>
  <c r="F74" i="22"/>
  <c r="E74" i="22"/>
  <c r="D74" i="22"/>
  <c r="AJ73" i="22"/>
  <c r="AI73" i="22"/>
  <c r="AH73" i="22"/>
  <c r="AG73" i="22"/>
  <c r="AF73" i="22"/>
  <c r="AL73" i="22" s="1"/>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J71" i="22"/>
  <c r="AI71" i="22"/>
  <c r="AH71" i="22"/>
  <c r="AG71" i="22"/>
  <c r="AF71" i="22"/>
  <c r="AE71" i="22"/>
  <c r="AD71" i="22"/>
  <c r="AC71" i="22"/>
  <c r="AB71" i="22"/>
  <c r="AA71" i="22"/>
  <c r="Z71" i="22"/>
  <c r="Y71" i="22"/>
  <c r="X71" i="22"/>
  <c r="W71" i="22"/>
  <c r="V71" i="22"/>
  <c r="U71" i="22"/>
  <c r="AM71" i="22" s="1"/>
  <c r="T71" i="22"/>
  <c r="S71" i="22"/>
  <c r="R71" i="22"/>
  <c r="Q71" i="22"/>
  <c r="P71" i="22"/>
  <c r="O71" i="22"/>
  <c r="N71" i="22"/>
  <c r="M71" i="22"/>
  <c r="L71" i="22"/>
  <c r="K71" i="22"/>
  <c r="J71" i="22"/>
  <c r="I71" i="22"/>
  <c r="H71" i="22"/>
  <c r="G71" i="22"/>
  <c r="F71" i="22"/>
  <c r="E71" i="22"/>
  <c r="D71" i="22"/>
  <c r="AT70" i="22"/>
  <c r="AS70" i="22"/>
  <c r="AT69" i="22"/>
  <c r="C69" i="22"/>
  <c r="AT68" i="22"/>
  <c r="AS68" i="22"/>
  <c r="C68" i="22"/>
  <c r="C198" i="22" s="1"/>
  <c r="AT67" i="22"/>
  <c r="C67" i="22"/>
  <c r="C197" i="22" s="1"/>
  <c r="AT66" i="22"/>
  <c r="AS66" i="22"/>
  <c r="C66" i="22"/>
  <c r="C131" i="22" s="1"/>
  <c r="AT65" i="22"/>
  <c r="C65" i="22"/>
  <c r="C195" i="22" s="1"/>
  <c r="AT64" i="22"/>
  <c r="C64" i="22"/>
  <c r="C194" i="22" s="1"/>
  <c r="AT63" i="22"/>
  <c r="AR63" i="22"/>
  <c r="C63" i="22"/>
  <c r="AT62" i="22"/>
  <c r="C62" i="22"/>
  <c r="C127" i="22" s="1"/>
  <c r="AT61" i="22"/>
  <c r="C61" i="22"/>
  <c r="AT60" i="22"/>
  <c r="C60" i="22"/>
  <c r="C190" i="22" s="1"/>
  <c r="AT59" i="22"/>
  <c r="C59" i="22"/>
  <c r="AT58" i="22"/>
  <c r="C58" i="22"/>
  <c r="C123" i="22" s="1"/>
  <c r="AT57" i="22"/>
  <c r="C57" i="22"/>
  <c r="AT56" i="22"/>
  <c r="AS56" i="22"/>
  <c r="C56" i="22"/>
  <c r="C186" i="22" s="1"/>
  <c r="AT55" i="22"/>
  <c r="C55" i="22"/>
  <c r="C185" i="22" s="1"/>
  <c r="AT54" i="22"/>
  <c r="C54" i="22"/>
  <c r="C119" i="22" s="1"/>
  <c r="AT53" i="22"/>
  <c r="AR53" i="22"/>
  <c r="C53" i="22"/>
  <c r="C183" i="22" s="1"/>
  <c r="AT52" i="22"/>
  <c r="AR52" i="22"/>
  <c r="C52" i="22"/>
  <c r="C182" i="22" s="1"/>
  <c r="AT51" i="22"/>
  <c r="C51" i="22"/>
  <c r="AT50" i="22"/>
  <c r="C50" i="22"/>
  <c r="C115" i="22" s="1"/>
  <c r="AT49" i="22"/>
  <c r="C49" i="22"/>
  <c r="AT48" i="22"/>
  <c r="AS48" i="22"/>
  <c r="C48" i="22"/>
  <c r="C178" i="22" s="1"/>
  <c r="AT47" i="22"/>
  <c r="AS47" i="22"/>
  <c r="C47" i="22"/>
  <c r="AT46" i="22"/>
  <c r="AS46" i="22"/>
  <c r="C46" i="22"/>
  <c r="C111" i="22" s="1"/>
  <c r="AT45" i="22"/>
  <c r="C45" i="22"/>
  <c r="AT44" i="22"/>
  <c r="C44" i="22"/>
  <c r="C174" i="22" s="1"/>
  <c r="AT43" i="22"/>
  <c r="C43" i="22"/>
  <c r="C173" i="22" s="1"/>
  <c r="AT42" i="22"/>
  <c r="C42" i="22"/>
  <c r="C107" i="22" s="1"/>
  <c r="AT41" i="22"/>
  <c r="C41" i="22"/>
  <c r="C171" i="22" s="1"/>
  <c r="AT40" i="22"/>
  <c r="C40" i="22"/>
  <c r="C170" i="22" s="1"/>
  <c r="AT39" i="22"/>
  <c r="AR39" i="22"/>
  <c r="C39" i="22"/>
  <c r="C169" i="22" s="1"/>
  <c r="AT38" i="22"/>
  <c r="C38" i="22"/>
  <c r="C103" i="22" s="1"/>
  <c r="AT37" i="22"/>
  <c r="C37" i="22"/>
  <c r="C167" i="22" s="1"/>
  <c r="AT36" i="22"/>
  <c r="AS36" i="22"/>
  <c r="C36" i="22"/>
  <c r="C166" i="22" s="1"/>
  <c r="AT35" i="22"/>
  <c r="AS35" i="22"/>
  <c r="AR35" i="22"/>
  <c r="C35" i="22"/>
  <c r="C165" i="22" s="1"/>
  <c r="AT34" i="22"/>
  <c r="AS34" i="22"/>
  <c r="C34" i="22"/>
  <c r="C99" i="22" s="1"/>
  <c r="AT33" i="22"/>
  <c r="C33" i="22"/>
  <c r="C163" i="22" s="1"/>
  <c r="AT32" i="22"/>
  <c r="AS32" i="22"/>
  <c r="C32" i="22"/>
  <c r="C162" i="22" s="1"/>
  <c r="AT31" i="22"/>
  <c r="C31" i="22"/>
  <c r="C161" i="22" s="1"/>
  <c r="AT30" i="22"/>
  <c r="C30" i="22"/>
  <c r="C95" i="22" s="1"/>
  <c r="AT29" i="22"/>
  <c r="AR29" i="22"/>
  <c r="C29" i="22"/>
  <c r="C159" i="22" s="1"/>
  <c r="AT28" i="22"/>
  <c r="AR28" i="22"/>
  <c r="C28" i="22"/>
  <c r="C158" i="22" s="1"/>
  <c r="AT27" i="22"/>
  <c r="AR27" i="22"/>
  <c r="C27" i="22"/>
  <c r="C157" i="22" s="1"/>
  <c r="AT26" i="22"/>
  <c r="C26" i="22"/>
  <c r="C91" i="22" s="1"/>
  <c r="AT25" i="22"/>
  <c r="C25" i="22"/>
  <c r="C155" i="22" s="1"/>
  <c r="AT24" i="22"/>
  <c r="AS24" i="22"/>
  <c r="C24" i="22"/>
  <c r="C154" i="22" s="1"/>
  <c r="AT23" i="22"/>
  <c r="C23" i="22"/>
  <c r="C153" i="22" s="1"/>
  <c r="AT22" i="22"/>
  <c r="C22" i="22"/>
  <c r="C87" i="22" s="1"/>
  <c r="AL21" i="22"/>
  <c r="C21" i="22"/>
  <c r="C151" i="22" s="1"/>
  <c r="AL20" i="22"/>
  <c r="AT20" i="22" s="1"/>
  <c r="C20" i="22"/>
  <c r="C150" i="22" s="1"/>
  <c r="AL19" i="22"/>
  <c r="C19" i="22"/>
  <c r="C149" i="22" s="1"/>
  <c r="AL18" i="22"/>
  <c r="AT18" i="22" s="1"/>
  <c r="C18" i="22"/>
  <c r="C83" i="22" s="1"/>
  <c r="AL17" i="22"/>
  <c r="AT17" i="22" s="1"/>
  <c r="C17" i="22"/>
  <c r="C147" i="22" s="1"/>
  <c r="AL16" i="22"/>
  <c r="AT16" i="22" s="1"/>
  <c r="C16" i="22"/>
  <c r="C146" i="22" s="1"/>
  <c r="C15" i="22"/>
  <c r="C145" i="22" s="1"/>
  <c r="AL14" i="22"/>
  <c r="C14" i="22"/>
  <c r="C79" i="22" s="1"/>
  <c r="AL13" i="22"/>
  <c r="C13" i="22"/>
  <c r="C143" i="22" s="1"/>
  <c r="AL12" i="22"/>
  <c r="C12" i="22"/>
  <c r="AL11" i="22"/>
  <c r="AT11" i="22" s="1"/>
  <c r="C11" i="22"/>
  <c r="C141" i="22" s="1"/>
  <c r="AL10" i="22"/>
  <c r="C10" i="22"/>
  <c r="C75" i="22" s="1"/>
  <c r="AL9" i="22"/>
  <c r="C9" i="22"/>
  <c r="C139" i="22" s="1"/>
  <c r="AL8" i="22"/>
  <c r="C8" i="22"/>
  <c r="AL7" i="22"/>
  <c r="AT7" i="22" s="1"/>
  <c r="C7" i="22"/>
  <c r="C137" i="22" s="1"/>
  <c r="AL6" i="22"/>
  <c r="C6" i="22"/>
  <c r="C71" i="22" s="1"/>
  <c r="AS58" i="22" l="1"/>
  <c r="AS59" i="22"/>
  <c r="AS21" i="24"/>
  <c r="AS22" i="24"/>
  <c r="AR21" i="24"/>
  <c r="AR22" i="24"/>
  <c r="AT9" i="22"/>
  <c r="AT13" i="22"/>
  <c r="AO71" i="22"/>
  <c r="AL71" i="22"/>
  <c r="AN76" i="22"/>
  <c r="AN81" i="22"/>
  <c r="AM87" i="22"/>
  <c r="AL89" i="22"/>
  <c r="AM98" i="22"/>
  <c r="AM102" i="22"/>
  <c r="AL105" i="22"/>
  <c r="AM110" i="22"/>
  <c r="AO116" i="22"/>
  <c r="AM116" i="22"/>
  <c r="AO120" i="22"/>
  <c r="AN125" i="22"/>
  <c r="AO130" i="22"/>
  <c r="AL130" i="22"/>
  <c r="AM131" i="22"/>
  <c r="C136" i="22"/>
  <c r="AO142" i="22"/>
  <c r="AN142" i="22"/>
  <c r="AL142" i="22"/>
  <c r="AM145" i="22"/>
  <c r="AO148" i="22"/>
  <c r="AO153" i="22"/>
  <c r="AN153" i="22"/>
  <c r="AL153" i="22"/>
  <c r="AS23" i="22"/>
  <c r="AO159" i="22"/>
  <c r="AM159" i="22"/>
  <c r="AL159" i="22"/>
  <c r="AM161" i="22"/>
  <c r="AO164" i="22"/>
  <c r="AM164" i="22"/>
  <c r="AO169" i="22"/>
  <c r="AN169" i="22"/>
  <c r="AL169" i="22"/>
  <c r="AS39" i="22"/>
  <c r="AO174" i="22"/>
  <c r="AN174" i="22"/>
  <c r="AL174" i="22"/>
  <c r="AO180" i="22"/>
  <c r="AM180" i="22"/>
  <c r="AO185" i="22"/>
  <c r="AN185" i="22"/>
  <c r="AS55" i="22"/>
  <c r="AO190" i="22"/>
  <c r="AN190" i="22"/>
  <c r="AL190" i="22"/>
  <c r="AO196" i="22"/>
  <c r="AM196" i="22"/>
  <c r="AQ142" i="23"/>
  <c r="AS12" i="23" s="1"/>
  <c r="AQ138" i="24"/>
  <c r="AS8" i="24" s="1"/>
  <c r="AR65" i="22"/>
  <c r="AM75" i="22"/>
  <c r="AN78" i="22"/>
  <c r="C82" i="22"/>
  <c r="AO92" i="22"/>
  <c r="AL92" i="22"/>
  <c r="AL96" i="22"/>
  <c r="AL103" i="22"/>
  <c r="AR38" i="22"/>
  <c r="AM106" i="22"/>
  <c r="AO111" i="22"/>
  <c r="AN111" i="22"/>
  <c r="AL111" i="22"/>
  <c r="AR46" i="22"/>
  <c r="AN116" i="22"/>
  <c r="AN120" i="22"/>
  <c r="AO126" i="22"/>
  <c r="AL126" i="22"/>
  <c r="AM127" i="22"/>
  <c r="AM130" i="22"/>
  <c r="AL133" i="22"/>
  <c r="AN134" i="22"/>
  <c r="AO136" i="22"/>
  <c r="AM136" i="22"/>
  <c r="AN140" i="22"/>
  <c r="AO143" i="22"/>
  <c r="AM143" i="22"/>
  <c r="AL143" i="22"/>
  <c r="AL148" i="22"/>
  <c r="AN152" i="22"/>
  <c r="AN154" i="22"/>
  <c r="C160" i="22"/>
  <c r="AL164" i="22"/>
  <c r="AN168" i="22"/>
  <c r="AN170" i="22"/>
  <c r="AO175" i="22"/>
  <c r="AN175" i="22"/>
  <c r="AM175" i="22"/>
  <c r="AL175" i="22"/>
  <c r="AM177" i="22"/>
  <c r="AL180" i="22"/>
  <c r="AN184" i="22"/>
  <c r="AN186" i="22"/>
  <c r="AL189" i="22"/>
  <c r="AO191" i="22"/>
  <c r="AN191" i="22"/>
  <c r="AM191" i="22"/>
  <c r="AL191" i="22"/>
  <c r="AO197" i="22"/>
  <c r="AN197" i="22"/>
  <c r="AM197" i="22"/>
  <c r="AR50" i="22"/>
  <c r="AT10" i="22"/>
  <c r="AO72" i="22"/>
  <c r="AM72" i="22"/>
  <c r="AL72" i="22"/>
  <c r="AM83" i="22"/>
  <c r="C86" i="22"/>
  <c r="AN102" i="22"/>
  <c r="AO107" i="22"/>
  <c r="AL107" i="22"/>
  <c r="AR42" i="22"/>
  <c r="AO112" i="22"/>
  <c r="AM112" i="22"/>
  <c r="AO117" i="22"/>
  <c r="AN117" i="22"/>
  <c r="AM117" i="22"/>
  <c r="AO121" i="22"/>
  <c r="AN121" i="22"/>
  <c r="AL125" i="22"/>
  <c r="AM126" i="22"/>
  <c r="AO131" i="22"/>
  <c r="AN131" i="22"/>
  <c r="AL131" i="22"/>
  <c r="AR66" i="22"/>
  <c r="AL136" i="22"/>
  <c r="C144" i="22"/>
  <c r="AO149" i="22"/>
  <c r="AN149" i="22"/>
  <c r="AL149" i="22"/>
  <c r="AM155" i="22"/>
  <c r="AM157" i="22"/>
  <c r="AO160" i="22"/>
  <c r="AM160" i="22"/>
  <c r="AO165" i="22"/>
  <c r="AN165" i="22"/>
  <c r="AL165" i="22"/>
  <c r="AN171" i="22"/>
  <c r="AM171" i="22"/>
  <c r="AS41" i="22"/>
  <c r="C176" i="22"/>
  <c r="AO181" i="22"/>
  <c r="AN181" i="22"/>
  <c r="AS51" i="22"/>
  <c r="AL185" i="22"/>
  <c r="AM187" i="22"/>
  <c r="AS57" i="22"/>
  <c r="AO192" i="22"/>
  <c r="AL196" i="22"/>
  <c r="AO198" i="22"/>
  <c r="AN198" i="22"/>
  <c r="AM198" i="22"/>
  <c r="AL198" i="22"/>
  <c r="AR16" i="23"/>
  <c r="AQ72" i="23"/>
  <c r="AR7" i="23" s="1"/>
  <c r="AQ74" i="23"/>
  <c r="AR9" i="23" s="1"/>
  <c r="AQ76" i="24"/>
  <c r="AR11" i="24" s="1"/>
  <c r="AS14" i="25"/>
  <c r="AT6" i="22"/>
  <c r="AT14" i="22"/>
  <c r="AT19" i="22"/>
  <c r="AN72" i="22"/>
  <c r="AM73" i="22"/>
  <c r="AL77" i="22"/>
  <c r="AN79" i="22"/>
  <c r="AO80" i="22"/>
  <c r="AL80" i="22"/>
  <c r="AM82" i="22"/>
  <c r="AO91" i="22"/>
  <c r="C96" i="22"/>
  <c r="AO99" i="22"/>
  <c r="AM104" i="22"/>
  <c r="C108" i="22"/>
  <c r="AN112" i="22"/>
  <c r="AM119" i="22"/>
  <c r="AM123" i="22"/>
  <c r="AN127" i="22"/>
  <c r="AL127" i="22"/>
  <c r="AR62" i="22"/>
  <c r="AN130" i="22"/>
  <c r="AO132" i="22"/>
  <c r="AO137" i="22"/>
  <c r="AN137" i="22"/>
  <c r="AL137" i="22"/>
  <c r="AM141" i="22"/>
  <c r="AN143" i="22"/>
  <c r="AO144" i="22"/>
  <c r="AN150" i="22"/>
  <c r="AO156" i="22"/>
  <c r="AM156" i="22"/>
  <c r="AL160" i="22"/>
  <c r="AN164" i="22"/>
  <c r="AN166" i="22"/>
  <c r="C172" i="22"/>
  <c r="AM173" i="22"/>
  <c r="AO176" i="22"/>
  <c r="AM176" i="22"/>
  <c r="AN180" i="22"/>
  <c r="AN182" i="22"/>
  <c r="AS52" i="22"/>
  <c r="C188" i="22"/>
  <c r="AM189" i="22"/>
  <c r="AL192" i="22"/>
  <c r="AN196" i="22"/>
  <c r="AL197" i="22"/>
  <c r="AO199" i="22"/>
  <c r="AM199" i="22"/>
  <c r="AL199" i="22"/>
  <c r="AR14" i="23"/>
  <c r="AS43" i="22"/>
  <c r="AL76" i="22"/>
  <c r="AL81" i="22"/>
  <c r="AO87" i="22"/>
  <c r="AL87" i="22"/>
  <c r="AN90" i="22"/>
  <c r="AM93" i="22"/>
  <c r="AN98" i="22"/>
  <c r="AN100" i="22"/>
  <c r="AO108" i="22"/>
  <c r="AM108" i="22"/>
  <c r="AO113" i="22"/>
  <c r="AN113" i="22"/>
  <c r="AR48" i="22"/>
  <c r="AM118" i="22"/>
  <c r="AL121" i="22"/>
  <c r="AM122" i="22"/>
  <c r="AN126" i="22"/>
  <c r="AN132" i="22"/>
  <c r="AO138" i="22"/>
  <c r="AN138" i="22"/>
  <c r="AL138" i="22"/>
  <c r="AL144" i="22"/>
  <c r="AO145" i="22"/>
  <c r="AN145" i="22"/>
  <c r="AL145" i="22"/>
  <c r="AM151" i="22"/>
  <c r="AM153" i="22"/>
  <c r="AL156" i="22"/>
  <c r="AO161" i="22"/>
  <c r="AN161" i="22"/>
  <c r="AL161" i="22"/>
  <c r="AS31" i="22"/>
  <c r="AM167" i="22"/>
  <c r="AM169" i="22"/>
  <c r="AO172" i="22"/>
  <c r="AM172" i="22"/>
  <c r="AL176" i="22"/>
  <c r="AL181" i="22"/>
  <c r="AM183" i="22"/>
  <c r="AM185" i="22"/>
  <c r="AO188" i="22"/>
  <c r="AM188" i="22"/>
  <c r="AO193" i="22"/>
  <c r="AN193" i="22"/>
  <c r="AS63" i="22"/>
  <c r="AQ77" i="24"/>
  <c r="AR12" i="24" s="1"/>
  <c r="AM74" i="22"/>
  <c r="AO75" i="22"/>
  <c r="C80" i="22"/>
  <c r="AO88" i="22"/>
  <c r="AL88" i="22"/>
  <c r="AR23" i="22"/>
  <c r="C94" i="22"/>
  <c r="AM95" i="22"/>
  <c r="AN101" i="22"/>
  <c r="AM103" i="22"/>
  <c r="AN108" i="22"/>
  <c r="AM115" i="22"/>
  <c r="AN119" i="22"/>
  <c r="AL119" i="22"/>
  <c r="AO123" i="22"/>
  <c r="AL123" i="22"/>
  <c r="AO128" i="22"/>
  <c r="AM128" i="22"/>
  <c r="AO133" i="22"/>
  <c r="AN133" i="22"/>
  <c r="AM133" i="22"/>
  <c r="AO139" i="22"/>
  <c r="AM139" i="22"/>
  <c r="AL139" i="22"/>
  <c r="AN146" i="22"/>
  <c r="AM146" i="22"/>
  <c r="C152" i="22"/>
  <c r="AN160" i="22"/>
  <c r="AN162" i="22"/>
  <c r="C168" i="22"/>
  <c r="AL172" i="22"/>
  <c r="AO177" i="22"/>
  <c r="AN177" i="22"/>
  <c r="AL177" i="22"/>
  <c r="C184" i="22"/>
  <c r="AL188" i="22"/>
  <c r="AN192" i="22"/>
  <c r="AN194" i="22"/>
  <c r="AT12" i="22"/>
  <c r="C76" i="22"/>
  <c r="AM80" i="22"/>
  <c r="C84" i="22"/>
  <c r="AN86" i="22"/>
  <c r="AN88" i="22"/>
  <c r="AO89" i="22"/>
  <c r="AN89" i="22"/>
  <c r="AR24" i="22"/>
  <c r="AL93" i="22"/>
  <c r="AO94" i="22"/>
  <c r="AL94" i="22"/>
  <c r="AR32" i="22"/>
  <c r="C102" i="22"/>
  <c r="AN105" i="22"/>
  <c r="AR41" i="22"/>
  <c r="AM107" i="22"/>
  <c r="AN109" i="22"/>
  <c r="AM114" i="22"/>
  <c r="AO124" i="22"/>
  <c r="AR59" i="22"/>
  <c r="AN128" i="22"/>
  <c r="AO140" i="22"/>
  <c r="AM140" i="22"/>
  <c r="AN144" i="22"/>
  <c r="AO147" i="22"/>
  <c r="AN147" i="22"/>
  <c r="AM147" i="22"/>
  <c r="AL147" i="22"/>
  <c r="AM149" i="22"/>
  <c r="AO152" i="22"/>
  <c r="AO157" i="22"/>
  <c r="AN157" i="22"/>
  <c r="AL157" i="22"/>
  <c r="AS27" i="22"/>
  <c r="AO163" i="22"/>
  <c r="AM163" i="22"/>
  <c r="AL163" i="22"/>
  <c r="AS33" i="22"/>
  <c r="AM165" i="22"/>
  <c r="AO168" i="22"/>
  <c r="AN176" i="22"/>
  <c r="AN178" i="22"/>
  <c r="AM181" i="22"/>
  <c r="AO184" i="22"/>
  <c r="AL193" i="22"/>
  <c r="AO195" i="22"/>
  <c r="AM195" i="22"/>
  <c r="AL195" i="22"/>
  <c r="AS65" i="22"/>
  <c r="AQ139" i="24"/>
  <c r="AS9" i="24" s="1"/>
  <c r="AQ75" i="24"/>
  <c r="AR10" i="24" s="1"/>
  <c r="AT8" i="22"/>
  <c r="AS9" i="25"/>
  <c r="AR7" i="25"/>
  <c r="AR8" i="25"/>
  <c r="AS7" i="25"/>
  <c r="AS11" i="25"/>
  <c r="AR11" i="25"/>
  <c r="AR14" i="25"/>
  <c r="AS22" i="25"/>
  <c r="AS21" i="25"/>
  <c r="AQ73" i="24"/>
  <c r="AR8" i="24" s="1"/>
  <c r="AQ72" i="24"/>
  <c r="AR7" i="24" s="1"/>
  <c r="AQ140" i="24"/>
  <c r="AS10" i="24" s="1"/>
  <c r="AQ74" i="24"/>
  <c r="AR9" i="24" s="1"/>
  <c r="AR13" i="24"/>
  <c r="AR14" i="24"/>
  <c r="B136" i="24"/>
  <c r="B71" i="24"/>
  <c r="AS14" i="24"/>
  <c r="AS22" i="23"/>
  <c r="AR20" i="23"/>
  <c r="AR15" i="23"/>
  <c r="AS15" i="23"/>
  <c r="AS20" i="23"/>
  <c r="AQ147" i="23"/>
  <c r="AQ146" i="23"/>
  <c r="AS16" i="23" s="1"/>
  <c r="AQ82" i="23"/>
  <c r="AR17" i="23" s="1"/>
  <c r="AQ77" i="23"/>
  <c r="AR12" i="23" s="1"/>
  <c r="AQ148" i="23"/>
  <c r="AS18" i="23" s="1"/>
  <c r="AQ141" i="23"/>
  <c r="AS11" i="23" s="1"/>
  <c r="AR22" i="23"/>
  <c r="AR21" i="23"/>
  <c r="AQ143" i="23"/>
  <c r="AS13" i="23" s="1"/>
  <c r="B136" i="23"/>
  <c r="B71" i="23"/>
  <c r="AO73" i="22"/>
  <c r="C88" i="22"/>
  <c r="AO90" i="22"/>
  <c r="AL90" i="22"/>
  <c r="AM96" i="22"/>
  <c r="AN99" i="22"/>
  <c r="AR34" i="22"/>
  <c r="AO110" i="22"/>
  <c r="AL110" i="22"/>
  <c r="AQ137" i="22"/>
  <c r="AS7" i="22" s="1"/>
  <c r="AN151" i="22"/>
  <c r="AS38" i="22"/>
  <c r="AS37" i="22"/>
  <c r="AN183" i="22"/>
  <c r="AS53" i="22"/>
  <c r="AM192" i="22"/>
  <c r="AS64" i="22"/>
  <c r="C199" i="22"/>
  <c r="C134" i="22"/>
  <c r="AO86" i="22"/>
  <c r="AL86" i="22"/>
  <c r="AM105" i="22"/>
  <c r="AN107" i="22"/>
  <c r="AN114" i="22"/>
  <c r="AQ141" i="22"/>
  <c r="AS11" i="22" s="1"/>
  <c r="AM144" i="22"/>
  <c r="AM154" i="22"/>
  <c r="AN167" i="22"/>
  <c r="AM170" i="22"/>
  <c r="AM186" i="22"/>
  <c r="C177" i="22"/>
  <c r="C112" i="22"/>
  <c r="AN75" i="22"/>
  <c r="AN77" i="22"/>
  <c r="AO85" i="22"/>
  <c r="AM92" i="22"/>
  <c r="AN97" i="22"/>
  <c r="AR33" i="22"/>
  <c r="C100" i="22"/>
  <c r="AO101" i="22"/>
  <c r="AO109" i="22"/>
  <c r="AL114" i="22"/>
  <c r="AS26" i="22"/>
  <c r="AS25" i="22"/>
  <c r="AN187" i="22"/>
  <c r="C181" i="22"/>
  <c r="C116" i="22"/>
  <c r="AL83" i="22"/>
  <c r="AT21" i="22"/>
  <c r="AR47" i="22"/>
  <c r="AO82" i="22"/>
  <c r="AL82" i="22"/>
  <c r="AN95" i="22"/>
  <c r="AR31" i="22"/>
  <c r="C98" i="22"/>
  <c r="AL99" i="22"/>
  <c r="AO100" i="22"/>
  <c r="AN123" i="22"/>
  <c r="AO125" i="22"/>
  <c r="AM132" i="22"/>
  <c r="AQ145" i="22"/>
  <c r="AS15" i="22" s="1"/>
  <c r="AM148" i="22"/>
  <c r="AQ148" i="22" s="1"/>
  <c r="AS18" i="22" s="1"/>
  <c r="AO151" i="22"/>
  <c r="AL151" i="22"/>
  <c r="C156" i="22"/>
  <c r="AO162" i="22"/>
  <c r="AL162" i="22"/>
  <c r="AO167" i="22"/>
  <c r="AL167" i="22"/>
  <c r="AO178" i="22"/>
  <c r="AL178" i="22"/>
  <c r="AO183" i="22"/>
  <c r="AL183" i="22"/>
  <c r="AO194" i="22"/>
  <c r="AL194" i="22"/>
  <c r="AO114" i="22"/>
  <c r="AR51" i="22"/>
  <c r="C142" i="22"/>
  <c r="C77" i="22"/>
  <c r="AR40" i="22"/>
  <c r="AN71" i="22"/>
  <c r="AQ71" i="22" s="1"/>
  <c r="AR6" i="22" s="1"/>
  <c r="AN73" i="22"/>
  <c r="C78" i="22"/>
  <c r="AL79" i="22"/>
  <c r="AO81" i="22"/>
  <c r="AM88" i="22"/>
  <c r="AM89" i="22"/>
  <c r="AM90" i="22"/>
  <c r="AO98" i="22"/>
  <c r="AL98" i="22"/>
  <c r="AL101" i="22"/>
  <c r="AL109" i="22"/>
  <c r="AN118" i="22"/>
  <c r="AM121" i="22"/>
  <c r="AM138" i="22"/>
  <c r="AO146" i="22"/>
  <c r="AL146" i="22"/>
  <c r="AN155" i="22"/>
  <c r="AM158" i="22"/>
  <c r="AM174" i="22"/>
  <c r="AM190" i="22"/>
  <c r="AS67" i="22"/>
  <c r="AO118" i="22"/>
  <c r="AL118" i="22"/>
  <c r="AQ149" i="22"/>
  <c r="AS19" i="22" s="1"/>
  <c r="AM152" i="22"/>
  <c r="AS29" i="22"/>
  <c r="AM168" i="22"/>
  <c r="AS40" i="22"/>
  <c r="AS45" i="22"/>
  <c r="AM184" i="22"/>
  <c r="AS62" i="22"/>
  <c r="AS61" i="22"/>
  <c r="AQ80" i="22"/>
  <c r="AR15" i="22" s="1"/>
  <c r="AO78" i="22"/>
  <c r="AR68" i="22"/>
  <c r="AR69" i="22"/>
  <c r="C74" i="22"/>
  <c r="AL75" i="22"/>
  <c r="AO77" i="22"/>
  <c r="AM84" i="22"/>
  <c r="AM85" i="22"/>
  <c r="AM86" i="22"/>
  <c r="AN91" i="22"/>
  <c r="AR26" i="22"/>
  <c r="AN93" i="22"/>
  <c r="AO97" i="22"/>
  <c r="AM101" i="22"/>
  <c r="AN106" i="22"/>
  <c r="AM109" i="22"/>
  <c r="AM120" i="22"/>
  <c r="AO129" i="22"/>
  <c r="AO134" i="22"/>
  <c r="AL134" i="22"/>
  <c r="C140" i="22"/>
  <c r="AQ140" i="22" s="1"/>
  <c r="AS10" i="22" s="1"/>
  <c r="AM142" i="22"/>
  <c r="AO150" i="22"/>
  <c r="AL150" i="22"/>
  <c r="AO155" i="22"/>
  <c r="AL155" i="22"/>
  <c r="AO166" i="22"/>
  <c r="AL166" i="22"/>
  <c r="AO171" i="22"/>
  <c r="AL171" i="22"/>
  <c r="AO182" i="22"/>
  <c r="AL182" i="22"/>
  <c r="AO187" i="22"/>
  <c r="AL187" i="22"/>
  <c r="C192" i="22"/>
  <c r="AQ79" i="22"/>
  <c r="AR14" i="22" s="1"/>
  <c r="AQ146" i="22"/>
  <c r="AS16" i="22" s="1"/>
  <c r="C189" i="22"/>
  <c r="C124" i="22"/>
  <c r="C193" i="22"/>
  <c r="C128" i="22"/>
  <c r="AL78" i="22"/>
  <c r="B6" i="22"/>
  <c r="C175" i="22"/>
  <c r="C110" i="22"/>
  <c r="C72" i="22"/>
  <c r="AQ72" i="22" s="1"/>
  <c r="AR7" i="22" s="1"/>
  <c r="AO74" i="22"/>
  <c r="AQ74" i="22" s="1"/>
  <c r="AR9" i="22" s="1"/>
  <c r="AL74" i="22"/>
  <c r="AL95" i="22"/>
  <c r="AO96" i="22"/>
  <c r="AM100" i="22"/>
  <c r="AN103" i="22"/>
  <c r="AO106" i="22"/>
  <c r="AL106" i="22"/>
  <c r="AL113" i="22"/>
  <c r="AM125" i="22"/>
  <c r="AR67" i="22"/>
  <c r="AN139" i="22"/>
  <c r="AQ139" i="22" s="1"/>
  <c r="AS9" i="22" s="1"/>
  <c r="AQ143" i="22"/>
  <c r="AS13" i="22" s="1"/>
  <c r="AN159" i="22"/>
  <c r="AM162" i="22"/>
  <c r="AM178" i="22"/>
  <c r="AM194" i="22"/>
  <c r="C191" i="22"/>
  <c r="C126" i="22"/>
  <c r="AL97" i="22"/>
  <c r="AR56" i="22"/>
  <c r="AR57" i="22"/>
  <c r="AN122" i="22"/>
  <c r="AQ138" i="22"/>
  <c r="AS8" i="22" s="1"/>
  <c r="AN163" i="22"/>
  <c r="AN179" i="22"/>
  <c r="AS50" i="22"/>
  <c r="AS49" i="22"/>
  <c r="AN195" i="22"/>
  <c r="C138" i="22"/>
  <c r="C73" i="22"/>
  <c r="AN115" i="22"/>
  <c r="C179" i="22"/>
  <c r="C114" i="22"/>
  <c r="C104" i="22"/>
  <c r="AO105" i="22"/>
  <c r="AM113" i="22"/>
  <c r="AO122" i="22"/>
  <c r="AL122" i="22"/>
  <c r="AM124" i="22"/>
  <c r="AQ144" i="22"/>
  <c r="AS14" i="22" s="1"/>
  <c r="AQ147" i="22"/>
  <c r="AS17" i="22" s="1"/>
  <c r="AO154" i="22"/>
  <c r="AL154" i="22"/>
  <c r="AO170" i="22"/>
  <c r="AL170" i="22"/>
  <c r="C180" i="22"/>
  <c r="AO186" i="22"/>
  <c r="AL186" i="22"/>
  <c r="AM81" i="22"/>
  <c r="AQ81" i="22" s="1"/>
  <c r="AR16" i="22" s="1"/>
  <c r="AN87" i="22"/>
  <c r="C92" i="22"/>
  <c r="AR49" i="22"/>
  <c r="C187" i="22"/>
  <c r="C122" i="22"/>
  <c r="AM76" i="22"/>
  <c r="AQ76" i="22" s="1"/>
  <c r="AR11" i="22" s="1"/>
  <c r="AM77" i="22"/>
  <c r="AM78" i="22"/>
  <c r="AN83" i="22"/>
  <c r="AQ83" i="22" s="1"/>
  <c r="AR18" i="22" s="1"/>
  <c r="AQ84" i="22"/>
  <c r="AR19" i="22" s="1"/>
  <c r="AN85" i="22"/>
  <c r="C90" i="22"/>
  <c r="AL91" i="22"/>
  <c r="AO93" i="22"/>
  <c r="AM97" i="22"/>
  <c r="AR36" i="22"/>
  <c r="AO104" i="22"/>
  <c r="AR44" i="22"/>
  <c r="AN110" i="22"/>
  <c r="AL117" i="22"/>
  <c r="AR55" i="22"/>
  <c r="AM129" i="22"/>
  <c r="AL129" i="22"/>
  <c r="AQ142" i="22"/>
  <c r="AS12" i="22" s="1"/>
  <c r="AM150" i="22"/>
  <c r="AM166" i="22"/>
  <c r="AM182" i="22"/>
  <c r="AM193" i="22"/>
  <c r="AN199" i="22"/>
  <c r="AS69" i="22"/>
  <c r="C132" i="22"/>
  <c r="C81" i="22"/>
  <c r="C85" i="22"/>
  <c r="AQ85" i="22" s="1"/>
  <c r="AR20" i="22" s="1"/>
  <c r="C89" i="22"/>
  <c r="C93" i="22"/>
  <c r="C97" i="22"/>
  <c r="C101" i="22"/>
  <c r="C105" i="22"/>
  <c r="C109" i="22"/>
  <c r="C113" i="22"/>
  <c r="C117" i="22"/>
  <c r="C121" i="22"/>
  <c r="C125" i="22"/>
  <c r="C129" i="22"/>
  <c r="C133" i="22"/>
  <c r="C118" i="22"/>
  <c r="C130" i="22"/>
  <c r="AJ199" i="21"/>
  <c r="AI199" i="21"/>
  <c r="AH199" i="21"/>
  <c r="AG199" i="21"/>
  <c r="AF199" i="21"/>
  <c r="AE199" i="21"/>
  <c r="AD199" i="21"/>
  <c r="AC199" i="21"/>
  <c r="AB199" i="21"/>
  <c r="AA199" i="21"/>
  <c r="Z199" i="21"/>
  <c r="Y199" i="21"/>
  <c r="X199" i="21"/>
  <c r="W199" i="21"/>
  <c r="V199" i="21"/>
  <c r="U199" i="21"/>
  <c r="T199" i="21"/>
  <c r="S199" i="21"/>
  <c r="R199" i="21"/>
  <c r="Q199" i="21"/>
  <c r="P199" i="21"/>
  <c r="O199" i="21"/>
  <c r="N199" i="21"/>
  <c r="M199" i="21"/>
  <c r="L199" i="21"/>
  <c r="K199" i="21"/>
  <c r="J199" i="21"/>
  <c r="I199" i="21"/>
  <c r="H199" i="21"/>
  <c r="G199" i="21"/>
  <c r="F199" i="21"/>
  <c r="E199" i="21"/>
  <c r="D199" i="21"/>
  <c r="AJ198" i="21"/>
  <c r="AI198" i="21"/>
  <c r="AH198" i="21"/>
  <c r="AG198" i="21"/>
  <c r="AF198" i="21"/>
  <c r="AE198" i="21"/>
  <c r="AD198" i="21"/>
  <c r="AC198" i="21"/>
  <c r="AB198" i="21"/>
  <c r="AA198" i="21"/>
  <c r="Z198" i="21"/>
  <c r="Y198" i="21"/>
  <c r="X198" i="21"/>
  <c r="W198" i="21"/>
  <c r="V198" i="21"/>
  <c r="U198" i="21"/>
  <c r="T198" i="21"/>
  <c r="S198" i="21"/>
  <c r="R198" i="21"/>
  <c r="Q198" i="21"/>
  <c r="P198" i="21"/>
  <c r="O198" i="21"/>
  <c r="N198" i="21"/>
  <c r="M198" i="21"/>
  <c r="L198" i="21"/>
  <c r="K198" i="21"/>
  <c r="J198" i="21"/>
  <c r="I198" i="21"/>
  <c r="H198" i="21"/>
  <c r="G198" i="21"/>
  <c r="F198" i="21"/>
  <c r="E198" i="21"/>
  <c r="D198" i="21"/>
  <c r="AJ197" i="21"/>
  <c r="AI197" i="21"/>
  <c r="AH197" i="21"/>
  <c r="AG197" i="21"/>
  <c r="AF197" i="21"/>
  <c r="AE197" i="21"/>
  <c r="AD197" i="21"/>
  <c r="AC197" i="21"/>
  <c r="AB197" i="21"/>
  <c r="AL197" i="21" s="1"/>
  <c r="AA197" i="21"/>
  <c r="Z197" i="21"/>
  <c r="Y197" i="21"/>
  <c r="X197" i="21"/>
  <c r="W197" i="21"/>
  <c r="V197" i="21"/>
  <c r="U197" i="21"/>
  <c r="T197" i="21"/>
  <c r="S197" i="21"/>
  <c r="R197" i="21"/>
  <c r="Q197" i="21"/>
  <c r="P197" i="21"/>
  <c r="O197" i="21"/>
  <c r="N197" i="21"/>
  <c r="M197" i="21"/>
  <c r="L197" i="21"/>
  <c r="K197" i="21"/>
  <c r="J197" i="21"/>
  <c r="I197" i="21"/>
  <c r="H197" i="21"/>
  <c r="G197" i="21"/>
  <c r="F197" i="21"/>
  <c r="E197" i="21"/>
  <c r="D197" i="21"/>
  <c r="AJ196" i="21"/>
  <c r="AI196" i="21"/>
  <c r="AH196" i="21"/>
  <c r="AG196" i="21"/>
  <c r="AF196" i="21"/>
  <c r="AE196" i="21"/>
  <c r="AD196" i="21"/>
  <c r="AC196" i="21"/>
  <c r="AB196" i="21"/>
  <c r="AL196" i="21" s="1"/>
  <c r="AA196" i="21"/>
  <c r="Z196" i="21"/>
  <c r="Y196" i="21"/>
  <c r="X196" i="21"/>
  <c r="W196" i="21"/>
  <c r="V196" i="21"/>
  <c r="U196" i="21"/>
  <c r="T196" i="21"/>
  <c r="AM196" i="21" s="1"/>
  <c r="S196" i="21"/>
  <c r="R196" i="21"/>
  <c r="Q196" i="21"/>
  <c r="P196" i="21"/>
  <c r="O196" i="21"/>
  <c r="N196" i="21"/>
  <c r="M196" i="21"/>
  <c r="L196" i="21"/>
  <c r="K196" i="21"/>
  <c r="J196" i="21"/>
  <c r="I196" i="21"/>
  <c r="H196" i="21"/>
  <c r="G196" i="21"/>
  <c r="F196" i="21"/>
  <c r="E196" i="21"/>
  <c r="D196" i="21"/>
  <c r="AO196" i="21" s="1"/>
  <c r="AJ195" i="21"/>
  <c r="AI195" i="21"/>
  <c r="AH195" i="21"/>
  <c r="AG195" i="21"/>
  <c r="AF195" i="21"/>
  <c r="AE195" i="21"/>
  <c r="AD195" i="21"/>
  <c r="AC195" i="21"/>
  <c r="AB195" i="21"/>
  <c r="AA195" i="21"/>
  <c r="Z195" i="21"/>
  <c r="Y195" i="21"/>
  <c r="X195" i="21"/>
  <c r="W195" i="21"/>
  <c r="V195" i="21"/>
  <c r="U195" i="21"/>
  <c r="T195" i="21"/>
  <c r="S195" i="21"/>
  <c r="R195" i="21"/>
  <c r="Q195" i="21"/>
  <c r="P195" i="21"/>
  <c r="O195" i="21"/>
  <c r="N195" i="21"/>
  <c r="M195" i="21"/>
  <c r="AN195" i="21" s="1"/>
  <c r="L195" i="21"/>
  <c r="K195" i="21"/>
  <c r="J195" i="21"/>
  <c r="I195" i="21"/>
  <c r="H195" i="21"/>
  <c r="G195" i="21"/>
  <c r="F195" i="21"/>
  <c r="E195" i="21"/>
  <c r="D195" i="21"/>
  <c r="AJ194" i="21"/>
  <c r="AI194" i="21"/>
  <c r="AH194" i="21"/>
  <c r="AG194" i="21"/>
  <c r="AF194" i="21"/>
  <c r="AE194" i="21"/>
  <c r="AD194" i="21"/>
  <c r="AC194" i="21"/>
  <c r="AB194" i="21"/>
  <c r="AA194" i="21"/>
  <c r="Z194" i="21"/>
  <c r="Y194" i="21"/>
  <c r="X194" i="21"/>
  <c r="W194" i="21"/>
  <c r="V194" i="21"/>
  <c r="U194" i="21"/>
  <c r="T194" i="21"/>
  <c r="S194" i="21"/>
  <c r="R194" i="21"/>
  <c r="Q194" i="21"/>
  <c r="P194" i="21"/>
  <c r="O194" i="21"/>
  <c r="N194" i="21"/>
  <c r="M194" i="21"/>
  <c r="L194" i="21"/>
  <c r="K194" i="21"/>
  <c r="J194" i="21"/>
  <c r="I194" i="21"/>
  <c r="H194" i="21"/>
  <c r="G194" i="21"/>
  <c r="F194" i="21"/>
  <c r="E194" i="21"/>
  <c r="D194" i="21"/>
  <c r="AJ193" i="21"/>
  <c r="AI193" i="21"/>
  <c r="AH193" i="21"/>
  <c r="AG193" i="21"/>
  <c r="AF193" i="21"/>
  <c r="AE193" i="21"/>
  <c r="AD193" i="21"/>
  <c r="AC193" i="21"/>
  <c r="AL193" i="21" s="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AJ189" i="21"/>
  <c r="AI189" i="21"/>
  <c r="AH189" i="21"/>
  <c r="AG189" i="21"/>
  <c r="AF189" i="21"/>
  <c r="AE189" i="21"/>
  <c r="AD189" i="21"/>
  <c r="AC189" i="21"/>
  <c r="AL189" i="21" s="1"/>
  <c r="AB189" i="21"/>
  <c r="AA189" i="21"/>
  <c r="Z189" i="21"/>
  <c r="Y189" i="21"/>
  <c r="X189" i="21"/>
  <c r="W189" i="21"/>
  <c r="V189" i="21"/>
  <c r="U189" i="21"/>
  <c r="T189" i="21"/>
  <c r="S189" i="21"/>
  <c r="R189" i="21"/>
  <c r="Q189" i="21"/>
  <c r="P189" i="21"/>
  <c r="O189" i="21"/>
  <c r="N189" i="21"/>
  <c r="M189" i="21"/>
  <c r="AN189" i="21" s="1"/>
  <c r="L189" i="21"/>
  <c r="K189" i="21"/>
  <c r="J189" i="21"/>
  <c r="I189" i="21"/>
  <c r="H189" i="21"/>
  <c r="G189" i="21"/>
  <c r="F189" i="21"/>
  <c r="E189" i="21"/>
  <c r="D189"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AO188" i="21" s="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AJ185" i="21"/>
  <c r="AI185" i="21"/>
  <c r="AH185" i="21"/>
  <c r="AG185" i="21"/>
  <c r="AF185" i="21"/>
  <c r="AE185" i="21"/>
  <c r="AD185" i="21"/>
  <c r="AC185" i="21"/>
  <c r="AB185" i="21"/>
  <c r="AL185" i="21" s="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AO184" i="21" s="1"/>
  <c r="D184"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AJ181" i="21"/>
  <c r="AI181" i="21"/>
  <c r="AH181" i="21"/>
  <c r="AG181" i="21"/>
  <c r="AF181" i="21"/>
  <c r="AE181" i="21"/>
  <c r="AD181" i="21"/>
  <c r="AC181" i="21"/>
  <c r="AB181" i="21"/>
  <c r="AL181" i="21" s="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AJ178" i="21"/>
  <c r="AI178" i="21"/>
  <c r="AH178" i="21"/>
  <c r="AG178" i="21"/>
  <c r="AF178" i="21"/>
  <c r="AE178" i="21"/>
  <c r="AD178" i="21"/>
  <c r="AC178" i="21"/>
  <c r="AB178" i="21"/>
  <c r="AL178" i="21" s="1"/>
  <c r="AA178" i="21"/>
  <c r="Z178" i="21"/>
  <c r="Y178" i="21"/>
  <c r="X178" i="21"/>
  <c r="W178" i="21"/>
  <c r="V178" i="21"/>
  <c r="U178" i="21"/>
  <c r="T178" i="21"/>
  <c r="AM178" i="21" s="1"/>
  <c r="S178" i="21"/>
  <c r="R178" i="21"/>
  <c r="Q178" i="21"/>
  <c r="P178" i="21"/>
  <c r="O178" i="21"/>
  <c r="N178" i="21"/>
  <c r="M178" i="21"/>
  <c r="L178" i="21"/>
  <c r="AN178" i="21" s="1"/>
  <c r="K178" i="21"/>
  <c r="J178" i="21"/>
  <c r="I178" i="21"/>
  <c r="H178" i="21"/>
  <c r="G178" i="21"/>
  <c r="F178" i="21"/>
  <c r="E178" i="21"/>
  <c r="D178" i="21"/>
  <c r="AO178" i="21" s="1"/>
  <c r="AJ177" i="21"/>
  <c r="AI177" i="21"/>
  <c r="AH177" i="21"/>
  <c r="AG177" i="21"/>
  <c r="AF177" i="21"/>
  <c r="AE177" i="21"/>
  <c r="AD177" i="21"/>
  <c r="AC177" i="21"/>
  <c r="AB177" i="21"/>
  <c r="AL177" i="21" s="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AJ173" i="21"/>
  <c r="AI173" i="21"/>
  <c r="AH173" i="21"/>
  <c r="AG173" i="21"/>
  <c r="AF173" i="21"/>
  <c r="AE173" i="21"/>
  <c r="AD173" i="21"/>
  <c r="AC173" i="21"/>
  <c r="AB173" i="21"/>
  <c r="AL173" i="21" s="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AJ172" i="21"/>
  <c r="AI172" i="21"/>
  <c r="AH172" i="21"/>
  <c r="AG172" i="21"/>
  <c r="AF172" i="21"/>
  <c r="AE172" i="21"/>
  <c r="AD172" i="21"/>
  <c r="AC172" i="21"/>
  <c r="AB172" i="21"/>
  <c r="AL172" i="21" s="1"/>
  <c r="AA172" i="21"/>
  <c r="Z172" i="21"/>
  <c r="Y172" i="21"/>
  <c r="X172" i="21"/>
  <c r="W172" i="21"/>
  <c r="V172" i="21"/>
  <c r="U172" i="21"/>
  <c r="T172" i="21"/>
  <c r="AM172" i="21" s="1"/>
  <c r="S172" i="21"/>
  <c r="R172" i="21"/>
  <c r="Q172" i="21"/>
  <c r="P172" i="21"/>
  <c r="O172" i="21"/>
  <c r="N172" i="21"/>
  <c r="M172" i="21"/>
  <c r="L172" i="21"/>
  <c r="K172" i="21"/>
  <c r="J172" i="21"/>
  <c r="I172" i="21"/>
  <c r="H172" i="21"/>
  <c r="G172" i="21"/>
  <c r="F172" i="21"/>
  <c r="E172" i="21"/>
  <c r="D172" i="21"/>
  <c r="AO172" i="21" s="1"/>
  <c r="AJ171" i="21"/>
  <c r="AI171" i="21"/>
  <c r="AH171" i="21"/>
  <c r="AG171" i="21"/>
  <c r="AF171" i="21"/>
  <c r="AE171" i="21"/>
  <c r="AD171" i="21"/>
  <c r="AC171" i="21"/>
  <c r="AB171" i="21"/>
  <c r="AA171" i="21"/>
  <c r="Z171" i="21"/>
  <c r="Y171" i="21"/>
  <c r="X171" i="21"/>
  <c r="W171" i="21"/>
  <c r="V171" i="21"/>
  <c r="U171" i="21"/>
  <c r="AM171" i="21" s="1"/>
  <c r="T171" i="21"/>
  <c r="S171" i="21"/>
  <c r="R171" i="21"/>
  <c r="Q171" i="21"/>
  <c r="P171" i="21"/>
  <c r="O171" i="21"/>
  <c r="N171" i="21"/>
  <c r="M171" i="21"/>
  <c r="AN171" i="21" s="1"/>
  <c r="L171" i="21"/>
  <c r="K171" i="21"/>
  <c r="J171" i="21"/>
  <c r="I171" i="21"/>
  <c r="H171" i="21"/>
  <c r="G171" i="21"/>
  <c r="F171" i="21"/>
  <c r="E171" i="21"/>
  <c r="D171"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AJ169" i="21"/>
  <c r="AI169" i="21"/>
  <c r="AH169" i="21"/>
  <c r="AG169" i="21"/>
  <c r="AF169" i="21"/>
  <c r="AE169" i="21"/>
  <c r="AD169" i="21"/>
  <c r="AC169" i="21"/>
  <c r="AB169" i="21"/>
  <c r="AL169" i="21" s="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AO165" i="21" s="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AO164" i="21" s="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AO160" i="21" s="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AO151" i="21" s="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AJ145" i="21"/>
  <c r="AI145" i="21"/>
  <c r="AH145" i="21"/>
  <c r="AG145" i="21"/>
  <c r="AF145" i="21"/>
  <c r="AE145" i="21"/>
  <c r="AD145" i="21"/>
  <c r="AC145" i="21"/>
  <c r="AB145" i="21"/>
  <c r="AL145" i="21" s="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AJ144" i="21"/>
  <c r="AI144" i="21"/>
  <c r="AH144" i="21"/>
  <c r="AG144" i="21"/>
  <c r="AF144" i="21"/>
  <c r="AE144" i="21"/>
  <c r="AD144" i="21"/>
  <c r="AC144" i="21"/>
  <c r="AB144" i="21"/>
  <c r="AA144" i="21"/>
  <c r="Z144" i="21"/>
  <c r="Y144" i="21"/>
  <c r="X144" i="21"/>
  <c r="W144" i="21"/>
  <c r="V144" i="21"/>
  <c r="U144" i="21"/>
  <c r="T144" i="21"/>
  <c r="AM144" i="21" s="1"/>
  <c r="S144" i="21"/>
  <c r="R144" i="21"/>
  <c r="Q144" i="21"/>
  <c r="P144" i="21"/>
  <c r="O144" i="21"/>
  <c r="N144" i="21"/>
  <c r="M144" i="21"/>
  <c r="L144" i="21"/>
  <c r="K144" i="21"/>
  <c r="J144" i="21"/>
  <c r="I144" i="21"/>
  <c r="H144" i="21"/>
  <c r="G144" i="21"/>
  <c r="F144" i="21"/>
  <c r="E144" i="21"/>
  <c r="D144" i="21"/>
  <c r="AO144" i="21" s="1"/>
  <c r="AJ143" i="21"/>
  <c r="AI143" i="21"/>
  <c r="AH143" i="21"/>
  <c r="AG143" i="21"/>
  <c r="AF143" i="21"/>
  <c r="AE143" i="21"/>
  <c r="AD143" i="21"/>
  <c r="AC143" i="21"/>
  <c r="AB143" i="21"/>
  <c r="AA143" i="21"/>
  <c r="Z143" i="21"/>
  <c r="Y143" i="21"/>
  <c r="X143" i="21"/>
  <c r="W143" i="21"/>
  <c r="V143" i="21"/>
  <c r="U143" i="21"/>
  <c r="AM143" i="21" s="1"/>
  <c r="T143" i="21"/>
  <c r="S143" i="21"/>
  <c r="R143" i="21"/>
  <c r="Q143" i="21"/>
  <c r="P143" i="21"/>
  <c r="O143" i="21"/>
  <c r="N143" i="21"/>
  <c r="M143" i="21"/>
  <c r="L143" i="21"/>
  <c r="K143" i="21"/>
  <c r="J143" i="21"/>
  <c r="I143" i="21"/>
  <c r="H143" i="21"/>
  <c r="G143" i="21"/>
  <c r="F143" i="21"/>
  <c r="E143" i="21"/>
  <c r="D143"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AJ141" i="21"/>
  <c r="AI141" i="21"/>
  <c r="AH141" i="21"/>
  <c r="AG141" i="21"/>
  <c r="AF141" i="21"/>
  <c r="AE141" i="21"/>
  <c r="AL141" i="21" s="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AO140" i="21" s="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AJ137" i="21"/>
  <c r="AI137" i="21"/>
  <c r="AH137" i="21"/>
  <c r="AG137" i="21"/>
  <c r="AF137" i="21"/>
  <c r="AE137" i="21"/>
  <c r="AD137" i="21"/>
  <c r="AC137" i="21"/>
  <c r="AL137" i="21" s="1"/>
  <c r="AB137" i="21"/>
  <c r="AA137" i="21"/>
  <c r="Z137" i="21"/>
  <c r="Y137" i="21"/>
  <c r="X137" i="21"/>
  <c r="W137" i="21"/>
  <c r="V137" i="21"/>
  <c r="U137" i="21"/>
  <c r="T137" i="21"/>
  <c r="S137" i="21"/>
  <c r="R137" i="21"/>
  <c r="Q137" i="21"/>
  <c r="P137" i="21"/>
  <c r="O137" i="21"/>
  <c r="N137" i="21"/>
  <c r="M137" i="21"/>
  <c r="AN137" i="21" s="1"/>
  <c r="L137" i="21"/>
  <c r="K137" i="21"/>
  <c r="J137" i="21"/>
  <c r="I137" i="21"/>
  <c r="H137" i="21"/>
  <c r="G137" i="21"/>
  <c r="F137" i="21"/>
  <c r="E137" i="21"/>
  <c r="D137"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AO136" i="21" s="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AJ132" i="21"/>
  <c r="AI132" i="21"/>
  <c r="AH132" i="21"/>
  <c r="AG132" i="21"/>
  <c r="AF132" i="21"/>
  <c r="AE132" i="21"/>
  <c r="AD132" i="21"/>
  <c r="AC132" i="21"/>
  <c r="AB132" i="21"/>
  <c r="AA132" i="21"/>
  <c r="Z132" i="21"/>
  <c r="AM132" i="21" s="1"/>
  <c r="Y132" i="21"/>
  <c r="X132" i="21"/>
  <c r="W132" i="21"/>
  <c r="V132" i="21"/>
  <c r="U132" i="21"/>
  <c r="T132" i="21"/>
  <c r="S132" i="21"/>
  <c r="R132" i="21"/>
  <c r="Q132" i="21"/>
  <c r="P132" i="21"/>
  <c r="O132" i="21"/>
  <c r="N132" i="21"/>
  <c r="M132" i="21"/>
  <c r="L132" i="21"/>
  <c r="K132" i="21"/>
  <c r="J132" i="21"/>
  <c r="I132" i="21"/>
  <c r="H132" i="21"/>
  <c r="G132" i="21"/>
  <c r="F132" i="21"/>
  <c r="E132" i="21"/>
  <c r="D132"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J130" i="21"/>
  <c r="AI130" i="21"/>
  <c r="AH130" i="21"/>
  <c r="AG130" i="21"/>
  <c r="AF130" i="21"/>
  <c r="AE130" i="21"/>
  <c r="AD130" i="21"/>
  <c r="AC130" i="21"/>
  <c r="AB130" i="21"/>
  <c r="AA130" i="21"/>
  <c r="Z130" i="21"/>
  <c r="Y130" i="21"/>
  <c r="X130" i="21"/>
  <c r="W130" i="21"/>
  <c r="V130" i="21"/>
  <c r="U130" i="21"/>
  <c r="T130" i="21"/>
  <c r="AM130" i="21" s="1"/>
  <c r="S130" i="21"/>
  <c r="R130" i="21"/>
  <c r="Q130" i="21"/>
  <c r="P130" i="21"/>
  <c r="O130" i="21"/>
  <c r="N130" i="21"/>
  <c r="M130" i="21"/>
  <c r="L130" i="21"/>
  <c r="AN130" i="21" s="1"/>
  <c r="K130" i="21"/>
  <c r="J130" i="21"/>
  <c r="I130" i="21"/>
  <c r="H130" i="21"/>
  <c r="G130" i="21"/>
  <c r="F130" i="21"/>
  <c r="E130" i="21"/>
  <c r="D130"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AN129" i="21" s="1"/>
  <c r="L129" i="21"/>
  <c r="K129" i="21"/>
  <c r="J129" i="21"/>
  <c r="I129" i="21"/>
  <c r="H129" i="21"/>
  <c r="G129" i="21"/>
  <c r="F129" i="21"/>
  <c r="E129" i="21"/>
  <c r="D129"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AJ124" i="21"/>
  <c r="AI124" i="21"/>
  <c r="AH124" i="21"/>
  <c r="AG124" i="21"/>
  <c r="AF124" i="21"/>
  <c r="AE124" i="21"/>
  <c r="AD124" i="21"/>
  <c r="AC124" i="21"/>
  <c r="AB124" i="21"/>
  <c r="AA124" i="21"/>
  <c r="Z124" i="21"/>
  <c r="AM124" i="21" s="1"/>
  <c r="Y124" i="21"/>
  <c r="X124" i="21"/>
  <c r="W124" i="21"/>
  <c r="V124" i="21"/>
  <c r="U124" i="21"/>
  <c r="T124" i="21"/>
  <c r="S124" i="21"/>
  <c r="R124" i="21"/>
  <c r="Q124" i="21"/>
  <c r="P124" i="21"/>
  <c r="O124" i="21"/>
  <c r="N124" i="21"/>
  <c r="M124" i="21"/>
  <c r="L124" i="21"/>
  <c r="K124" i="21"/>
  <c r="J124" i="21"/>
  <c r="I124" i="21"/>
  <c r="H124" i="21"/>
  <c r="G124" i="21"/>
  <c r="F124" i="21"/>
  <c r="E124" i="21"/>
  <c r="D124"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AJ122" i="21"/>
  <c r="AI122" i="21"/>
  <c r="AH122" i="21"/>
  <c r="AG122" i="21"/>
  <c r="AF122" i="21"/>
  <c r="AE122" i="21"/>
  <c r="AD122" i="21"/>
  <c r="AC122" i="21"/>
  <c r="AB122" i="21"/>
  <c r="AL122" i="21" s="1"/>
  <c r="AA122" i="21"/>
  <c r="Z122" i="21"/>
  <c r="Y122" i="21"/>
  <c r="X122" i="21"/>
  <c r="W122" i="21"/>
  <c r="V122" i="21"/>
  <c r="U122" i="21"/>
  <c r="T122" i="21"/>
  <c r="AM122" i="21" s="1"/>
  <c r="S122" i="21"/>
  <c r="R122" i="21"/>
  <c r="Q122" i="21"/>
  <c r="P122" i="21"/>
  <c r="O122" i="21"/>
  <c r="N122" i="21"/>
  <c r="M122" i="21"/>
  <c r="L122" i="21"/>
  <c r="AN122" i="21" s="1"/>
  <c r="K122" i="21"/>
  <c r="J122" i="21"/>
  <c r="I122" i="21"/>
  <c r="H122" i="21"/>
  <c r="G122" i="21"/>
  <c r="F122" i="21"/>
  <c r="E122" i="21"/>
  <c r="D122" i="21"/>
  <c r="AO122" i="21" s="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AN121" i="21" s="1"/>
  <c r="L121" i="21"/>
  <c r="K121" i="21"/>
  <c r="J121" i="21"/>
  <c r="I121" i="21"/>
  <c r="H121" i="21"/>
  <c r="G121" i="21"/>
  <c r="F121" i="21"/>
  <c r="E121" i="21"/>
  <c r="D121" i="21"/>
  <c r="AJ120" i="21"/>
  <c r="AI120" i="21"/>
  <c r="AH120" i="21"/>
  <c r="AG120" i="21"/>
  <c r="AF120" i="21"/>
  <c r="AE120" i="21"/>
  <c r="AD120" i="21"/>
  <c r="AC120" i="21"/>
  <c r="AB120" i="21"/>
  <c r="AA120" i="21"/>
  <c r="Z120" i="21"/>
  <c r="Y120" i="21"/>
  <c r="X120" i="21"/>
  <c r="W120" i="21"/>
  <c r="V120" i="21"/>
  <c r="U120" i="21"/>
  <c r="T120" i="21"/>
  <c r="AM120" i="21" s="1"/>
  <c r="S120" i="21"/>
  <c r="R120" i="21"/>
  <c r="Q120" i="21"/>
  <c r="P120" i="21"/>
  <c r="O120" i="21"/>
  <c r="N120" i="21"/>
  <c r="M120" i="21"/>
  <c r="L120" i="21"/>
  <c r="K120" i="21"/>
  <c r="J120" i="21"/>
  <c r="I120" i="21"/>
  <c r="H120" i="21"/>
  <c r="G120" i="21"/>
  <c r="F120" i="21"/>
  <c r="E120" i="21"/>
  <c r="D120"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AJ116" i="21"/>
  <c r="AI116" i="21"/>
  <c r="AH116" i="21"/>
  <c r="AG116" i="21"/>
  <c r="AF116" i="21"/>
  <c r="AE116" i="21"/>
  <c r="AD116" i="21"/>
  <c r="AC116" i="21"/>
  <c r="AB116" i="21"/>
  <c r="AL116" i="21" s="1"/>
  <c r="AA116" i="21"/>
  <c r="Z116" i="21"/>
  <c r="Y116" i="21"/>
  <c r="X116" i="21"/>
  <c r="W116" i="21"/>
  <c r="V116" i="21"/>
  <c r="U116" i="21"/>
  <c r="T116" i="21"/>
  <c r="AM116" i="21" s="1"/>
  <c r="S116" i="21"/>
  <c r="R116" i="21"/>
  <c r="Q116" i="21"/>
  <c r="P116" i="21"/>
  <c r="O116" i="21"/>
  <c r="N116" i="21"/>
  <c r="M116" i="21"/>
  <c r="L116" i="21"/>
  <c r="AN116" i="21" s="1"/>
  <c r="K116" i="21"/>
  <c r="J116" i="21"/>
  <c r="I116" i="21"/>
  <c r="H116" i="21"/>
  <c r="G116" i="21"/>
  <c r="F116" i="21"/>
  <c r="E116" i="21"/>
  <c r="D116" i="21"/>
  <c r="AO116" i="21" s="1"/>
  <c r="AJ115" i="21"/>
  <c r="AI115" i="21"/>
  <c r="AH115" i="21"/>
  <c r="AG115" i="21"/>
  <c r="AF115" i="21"/>
  <c r="AE115" i="21"/>
  <c r="AD115" i="21"/>
  <c r="AC115" i="21"/>
  <c r="AL115" i="21" s="1"/>
  <c r="AB115" i="21"/>
  <c r="AA115" i="21"/>
  <c r="Z115" i="21"/>
  <c r="Y115" i="21"/>
  <c r="X115" i="21"/>
  <c r="W115" i="21"/>
  <c r="V115" i="21"/>
  <c r="U115" i="21"/>
  <c r="T115" i="21"/>
  <c r="S115" i="21"/>
  <c r="R115" i="21"/>
  <c r="Q115" i="21"/>
  <c r="P115" i="21"/>
  <c r="O115" i="21"/>
  <c r="N115" i="21"/>
  <c r="M115" i="21"/>
  <c r="AN115" i="21" s="1"/>
  <c r="L115" i="21"/>
  <c r="K115" i="21"/>
  <c r="J115" i="21"/>
  <c r="I115" i="21"/>
  <c r="H115" i="21"/>
  <c r="G115" i="21"/>
  <c r="F115" i="21"/>
  <c r="E115" i="21"/>
  <c r="D115"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AJ113" i="21"/>
  <c r="AI113" i="21"/>
  <c r="AH113" i="21"/>
  <c r="AG113" i="21"/>
  <c r="AF113" i="21"/>
  <c r="AE113" i="21"/>
  <c r="AL113" i="21" s="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AJ108" i="21"/>
  <c r="AI108" i="21"/>
  <c r="AH108" i="21"/>
  <c r="AG108" i="21"/>
  <c r="AF108" i="21"/>
  <c r="AE108" i="21"/>
  <c r="AD108" i="21"/>
  <c r="AC108" i="21"/>
  <c r="AB108" i="21"/>
  <c r="AL108" i="21" s="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AO108" i="21" s="1"/>
  <c r="AJ107" i="21"/>
  <c r="AI107" i="21"/>
  <c r="AH107" i="21"/>
  <c r="AG107" i="21"/>
  <c r="AF107" i="21"/>
  <c r="AE107" i="21"/>
  <c r="AD107" i="21"/>
  <c r="AC107" i="21"/>
  <c r="AL107" i="21" s="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AO100" i="21" s="1"/>
  <c r="AJ99" i="21"/>
  <c r="AI99" i="21"/>
  <c r="AH99" i="21"/>
  <c r="AG99" i="21"/>
  <c r="AF99" i="21"/>
  <c r="AE99" i="21"/>
  <c r="AD99" i="21"/>
  <c r="AC99" i="21"/>
  <c r="AB99" i="21"/>
  <c r="AA99" i="21"/>
  <c r="Z99" i="21"/>
  <c r="Y99" i="21"/>
  <c r="X99" i="21"/>
  <c r="W99" i="21"/>
  <c r="V99" i="21"/>
  <c r="U99" i="21"/>
  <c r="T99" i="21"/>
  <c r="S99" i="21"/>
  <c r="R99" i="21"/>
  <c r="Q99" i="21"/>
  <c r="P99" i="21"/>
  <c r="O99" i="21"/>
  <c r="N99" i="21"/>
  <c r="M99" i="21"/>
  <c r="AN99" i="21" s="1"/>
  <c r="L99" i="21"/>
  <c r="K99" i="21"/>
  <c r="J99" i="21"/>
  <c r="I99" i="21"/>
  <c r="H99" i="21"/>
  <c r="G99" i="21"/>
  <c r="F99" i="21"/>
  <c r="E99" i="21"/>
  <c r="D99"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AJ97" i="21"/>
  <c r="AI97" i="21"/>
  <c r="AH97" i="21"/>
  <c r="AG97" i="21"/>
  <c r="AF97" i="21"/>
  <c r="AE97" i="21"/>
  <c r="AL97" i="21" s="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AJ96" i="21"/>
  <c r="AI96" i="21"/>
  <c r="AH96" i="21"/>
  <c r="AG96" i="21"/>
  <c r="AF96" i="21"/>
  <c r="AE96" i="21"/>
  <c r="AD96" i="21"/>
  <c r="AC96" i="21"/>
  <c r="AB96" i="21"/>
  <c r="AA96" i="21"/>
  <c r="Z96" i="21"/>
  <c r="Y96" i="21"/>
  <c r="X96" i="21"/>
  <c r="W96" i="21"/>
  <c r="V96" i="21"/>
  <c r="U96" i="21"/>
  <c r="AM96" i="21" s="1"/>
  <c r="T96" i="21"/>
  <c r="S96" i="21"/>
  <c r="R96" i="21"/>
  <c r="Q96" i="21"/>
  <c r="P96" i="21"/>
  <c r="O96" i="21"/>
  <c r="N96" i="21"/>
  <c r="M96" i="21"/>
  <c r="L96" i="21"/>
  <c r="K96" i="21"/>
  <c r="J96" i="21"/>
  <c r="I96" i="21"/>
  <c r="H96" i="21"/>
  <c r="G96" i="21"/>
  <c r="F96" i="21"/>
  <c r="E96" i="21"/>
  <c r="D96" i="21"/>
  <c r="AO96" i="21" s="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AO95" i="21" s="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AO94" i="21" s="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AO90" i="21" s="1"/>
  <c r="I90" i="21"/>
  <c r="H90" i="21"/>
  <c r="G90" i="21"/>
  <c r="F90" i="21"/>
  <c r="E90" i="21"/>
  <c r="D90" i="21"/>
  <c r="AJ89" i="21"/>
  <c r="AI89" i="21"/>
  <c r="AH89" i="21"/>
  <c r="AG89" i="21"/>
  <c r="AF89" i="21"/>
  <c r="AE89" i="21"/>
  <c r="AD89" i="21"/>
  <c r="AC89" i="21"/>
  <c r="AB89" i="21"/>
  <c r="AA89" i="21"/>
  <c r="Z89" i="21"/>
  <c r="Y89" i="21"/>
  <c r="X89" i="21"/>
  <c r="W89" i="21"/>
  <c r="V89" i="21"/>
  <c r="U89" i="21"/>
  <c r="T89" i="21"/>
  <c r="AM89" i="21" s="1"/>
  <c r="S89" i="21"/>
  <c r="R89" i="21"/>
  <c r="Q89" i="21"/>
  <c r="P89" i="21"/>
  <c r="O89" i="21"/>
  <c r="N89" i="21"/>
  <c r="M89" i="21"/>
  <c r="L89" i="21"/>
  <c r="AN89" i="21" s="1"/>
  <c r="K89" i="21"/>
  <c r="J89" i="21"/>
  <c r="I89" i="21"/>
  <c r="H89" i="21"/>
  <c r="G89" i="21"/>
  <c r="F89" i="21"/>
  <c r="E89" i="21"/>
  <c r="D89"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AN87" i="21" s="1"/>
  <c r="K87" i="21"/>
  <c r="J87" i="21"/>
  <c r="I87" i="21"/>
  <c r="H87" i="21"/>
  <c r="G87" i="21"/>
  <c r="F87" i="21"/>
  <c r="E87" i="21"/>
  <c r="D87"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AO86" i="21" s="1"/>
  <c r="G86" i="21"/>
  <c r="F86" i="21"/>
  <c r="E86" i="21"/>
  <c r="D86"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AJ83" i="21"/>
  <c r="AI83" i="21"/>
  <c r="AH83" i="21"/>
  <c r="AG83" i="21"/>
  <c r="AF83" i="21"/>
  <c r="AE83" i="21"/>
  <c r="AD83" i="21"/>
  <c r="AC83" i="21"/>
  <c r="AB83" i="21"/>
  <c r="AA83" i="21"/>
  <c r="Z83" i="21"/>
  <c r="Y83" i="21"/>
  <c r="X83" i="21"/>
  <c r="W83" i="21"/>
  <c r="V83" i="21"/>
  <c r="U83" i="21"/>
  <c r="T83" i="21"/>
  <c r="AM83" i="21" s="1"/>
  <c r="S83" i="21"/>
  <c r="R83" i="21"/>
  <c r="Q83" i="21"/>
  <c r="P83" i="21"/>
  <c r="O83" i="21"/>
  <c r="N83" i="21"/>
  <c r="M83" i="21"/>
  <c r="L83" i="21"/>
  <c r="K83" i="21"/>
  <c r="J83" i="21"/>
  <c r="I83" i="21"/>
  <c r="H83" i="21"/>
  <c r="G83" i="21"/>
  <c r="F83" i="21"/>
  <c r="E83" i="21"/>
  <c r="D83"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AJ81" i="21"/>
  <c r="AI81" i="21"/>
  <c r="AH81" i="21"/>
  <c r="AG81" i="21"/>
  <c r="AF81" i="21"/>
  <c r="AE81" i="21"/>
  <c r="AD81" i="21"/>
  <c r="AC81" i="21"/>
  <c r="AB81" i="21"/>
  <c r="AL81" i="21" s="1"/>
  <c r="AA81" i="21"/>
  <c r="Z81" i="21"/>
  <c r="Y81" i="21"/>
  <c r="X81" i="21"/>
  <c r="W81" i="21"/>
  <c r="V81" i="21"/>
  <c r="U81" i="21"/>
  <c r="T81" i="21"/>
  <c r="S81" i="21"/>
  <c r="R81" i="21"/>
  <c r="Q81" i="21"/>
  <c r="P81" i="21"/>
  <c r="O81" i="21"/>
  <c r="N81" i="21"/>
  <c r="M81" i="21"/>
  <c r="L81" i="21"/>
  <c r="K81" i="21"/>
  <c r="J81" i="21"/>
  <c r="I81" i="21"/>
  <c r="H81" i="21"/>
  <c r="G81" i="21"/>
  <c r="F81" i="21"/>
  <c r="E81" i="21"/>
  <c r="D81"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AJ76" i="21"/>
  <c r="AI76" i="21"/>
  <c r="AH76" i="21"/>
  <c r="AG76" i="21"/>
  <c r="AF76" i="21"/>
  <c r="AE76" i="21"/>
  <c r="AD76" i="21"/>
  <c r="AC76" i="21"/>
  <c r="AB76" i="21"/>
  <c r="AA76" i="21"/>
  <c r="Z76" i="21"/>
  <c r="Y76" i="21"/>
  <c r="X76" i="21"/>
  <c r="W76" i="21"/>
  <c r="V76" i="21"/>
  <c r="AM76" i="21" s="1"/>
  <c r="U76" i="21"/>
  <c r="T76" i="21"/>
  <c r="S76" i="21"/>
  <c r="R76" i="21"/>
  <c r="Q76" i="21"/>
  <c r="P76" i="21"/>
  <c r="O76" i="21"/>
  <c r="N76" i="21"/>
  <c r="M76" i="21"/>
  <c r="L76" i="21"/>
  <c r="K76" i="21"/>
  <c r="J76" i="21"/>
  <c r="I76" i="21"/>
  <c r="H76" i="21"/>
  <c r="G76" i="21"/>
  <c r="F76" i="21"/>
  <c r="E76" i="21"/>
  <c r="D76"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AN72" i="21" s="1"/>
  <c r="K72" i="21"/>
  <c r="J72" i="21"/>
  <c r="I72" i="21"/>
  <c r="H72" i="21"/>
  <c r="G72" i="21"/>
  <c r="F72" i="21"/>
  <c r="E72" i="21"/>
  <c r="D72"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AN71" i="21" s="1"/>
  <c r="L71" i="21"/>
  <c r="K71" i="21"/>
  <c r="J71" i="21"/>
  <c r="I71" i="21"/>
  <c r="H71" i="21"/>
  <c r="G71" i="21"/>
  <c r="F71" i="21"/>
  <c r="E71" i="21"/>
  <c r="D71" i="21"/>
  <c r="AT70" i="21"/>
  <c r="C69" i="21"/>
  <c r="C199" i="21" s="1"/>
  <c r="C68" i="21"/>
  <c r="C67" i="21"/>
  <c r="AT66" i="21"/>
  <c r="C66" i="21"/>
  <c r="AT65" i="21"/>
  <c r="C65" i="21"/>
  <c r="C195" i="21" s="1"/>
  <c r="C64" i="21"/>
  <c r="C63" i="21"/>
  <c r="C193" i="21" s="1"/>
  <c r="AT62" i="21"/>
  <c r="C62" i="21"/>
  <c r="C61" i="21"/>
  <c r="AT60" i="21"/>
  <c r="C60" i="21"/>
  <c r="AT59" i="21"/>
  <c r="C59" i="21"/>
  <c r="C189" i="21" s="1"/>
  <c r="C58" i="21"/>
  <c r="C57" i="21"/>
  <c r="C187" i="21" s="1"/>
  <c r="AT56" i="21"/>
  <c r="C56" i="21"/>
  <c r="C55" i="21"/>
  <c r="AT54" i="21"/>
  <c r="C54" i="21"/>
  <c r="AT53" i="21"/>
  <c r="C53" i="21"/>
  <c r="C183" i="21" s="1"/>
  <c r="AT52" i="21"/>
  <c r="C52" i="21"/>
  <c r="C51" i="21"/>
  <c r="C50" i="21"/>
  <c r="C49" i="21"/>
  <c r="C48" i="21"/>
  <c r="AT47" i="21"/>
  <c r="C47" i="21"/>
  <c r="C177" i="21" s="1"/>
  <c r="C46" i="21"/>
  <c r="AT46" i="21" s="1"/>
  <c r="C45" i="21"/>
  <c r="C175" i="21" s="1"/>
  <c r="C44" i="21"/>
  <c r="AT43" i="21"/>
  <c r="C43" i="21"/>
  <c r="C42" i="21"/>
  <c r="C41" i="21"/>
  <c r="C171" i="21" s="1"/>
  <c r="AT40" i="21"/>
  <c r="C40" i="21"/>
  <c r="C39" i="21"/>
  <c r="C38" i="21"/>
  <c r="C37" i="21"/>
  <c r="AT36" i="21"/>
  <c r="C36" i="21"/>
  <c r="C35" i="21"/>
  <c r="C165" i="21" s="1"/>
  <c r="C34" i="21"/>
  <c r="C33" i="21"/>
  <c r="C163" i="21" s="1"/>
  <c r="C32" i="21"/>
  <c r="C162" i="21" s="1"/>
  <c r="AT31" i="21"/>
  <c r="C31" i="21"/>
  <c r="C30" i="21"/>
  <c r="C160" i="21" s="1"/>
  <c r="AT29" i="21"/>
  <c r="C29" i="21"/>
  <c r="C159" i="21" s="1"/>
  <c r="AT28" i="21"/>
  <c r="C28" i="21"/>
  <c r="C158" i="21" s="1"/>
  <c r="C27" i="21"/>
  <c r="AT26" i="21"/>
  <c r="C26" i="21"/>
  <c r="C156" i="21" s="1"/>
  <c r="C25" i="21"/>
  <c r="C24" i="21"/>
  <c r="C154" i="21" s="1"/>
  <c r="AT23" i="21"/>
  <c r="C23" i="21"/>
  <c r="C153" i="21" s="1"/>
  <c r="AT22" i="21"/>
  <c r="C22" i="21"/>
  <c r="C152" i="21" s="1"/>
  <c r="AL21" i="21"/>
  <c r="AT21" i="21" s="1"/>
  <c r="C21" i="21"/>
  <c r="C151" i="21" s="1"/>
  <c r="AL20" i="21"/>
  <c r="AT20" i="21" s="1"/>
  <c r="C20" i="21"/>
  <c r="C150" i="21" s="1"/>
  <c r="AL19" i="21"/>
  <c r="AT19" i="21" s="1"/>
  <c r="C19" i="21"/>
  <c r="AL18" i="21"/>
  <c r="C18" i="21"/>
  <c r="C148" i="21" s="1"/>
  <c r="AL17" i="21"/>
  <c r="AT17" i="21" s="1"/>
  <c r="C17" i="21"/>
  <c r="AL16" i="21"/>
  <c r="C16" i="21"/>
  <c r="C146" i="21" s="1"/>
  <c r="C15" i="21"/>
  <c r="AL14" i="21"/>
  <c r="AT14" i="21" s="1"/>
  <c r="C14" i="21"/>
  <c r="C144" i="21" s="1"/>
  <c r="AW13" i="21"/>
  <c r="C13" i="21"/>
  <c r="C143" i="21" s="1"/>
  <c r="C12" i="21"/>
  <c r="C142" i="21" s="1"/>
  <c r="C11" i="21"/>
  <c r="AL10" i="21"/>
  <c r="C10" i="21"/>
  <c r="C140" i="21" s="1"/>
  <c r="AL9" i="21"/>
  <c r="AT9" i="21" s="1"/>
  <c r="C9" i="21"/>
  <c r="C139" i="21" s="1"/>
  <c r="AL8" i="21"/>
  <c r="AT8" i="21" s="1"/>
  <c r="C8" i="21"/>
  <c r="C138" i="21" s="1"/>
  <c r="AW7" i="21"/>
  <c r="AL7" i="21"/>
  <c r="C7" i="21"/>
  <c r="AW6" i="21"/>
  <c r="AL6" i="21"/>
  <c r="C6" i="21"/>
  <c r="C136" i="21" s="1"/>
  <c r="AN77" i="21" l="1"/>
  <c r="AM78" i="21"/>
  <c r="AN83" i="21"/>
  <c r="AL83" i="21"/>
  <c r="AO84" i="21"/>
  <c r="AM88" i="21"/>
  <c r="AN95" i="21"/>
  <c r="AO109" i="21"/>
  <c r="AM109" i="21"/>
  <c r="AO123" i="21"/>
  <c r="AM123" i="21"/>
  <c r="AM131" i="21"/>
  <c r="AO138" i="21"/>
  <c r="AN138" i="21"/>
  <c r="AO145" i="21"/>
  <c r="AM145" i="21"/>
  <c r="AL149" i="21"/>
  <c r="AM151" i="21"/>
  <c r="AO152" i="21"/>
  <c r="AM152" i="21"/>
  <c r="AL152" i="21"/>
  <c r="AM159" i="21"/>
  <c r="AN160" i="21"/>
  <c r="AM160" i="21"/>
  <c r="AN165" i="21"/>
  <c r="AN166" i="21"/>
  <c r="AO173" i="21"/>
  <c r="AM173" i="21"/>
  <c r="AM175" i="21"/>
  <c r="AL183" i="21"/>
  <c r="AO185" i="21"/>
  <c r="AM185" i="21"/>
  <c r="AM187" i="21"/>
  <c r="AN190" i="21"/>
  <c r="AO197" i="21"/>
  <c r="AM197" i="21"/>
  <c r="AM199" i="21"/>
  <c r="AQ77" i="22"/>
  <c r="AR12" i="22" s="1"/>
  <c r="AQ73" i="22"/>
  <c r="AR8" i="22" s="1"/>
  <c r="AL71" i="21"/>
  <c r="AO72" i="21"/>
  <c r="AN73" i="21"/>
  <c r="AM73" i="21"/>
  <c r="C74" i="21"/>
  <c r="AO78" i="21"/>
  <c r="C79" i="21"/>
  <c r="AM85" i="21"/>
  <c r="AN90" i="21"/>
  <c r="AN101" i="21"/>
  <c r="AO102" i="21"/>
  <c r="AN102" i="21"/>
  <c r="AM102" i="21"/>
  <c r="AM104" i="21"/>
  <c r="AN109" i="21"/>
  <c r="AO110" i="21"/>
  <c r="AN110" i="21"/>
  <c r="AM110" i="21"/>
  <c r="AL110" i="21"/>
  <c r="AM112" i="21"/>
  <c r="AO117" i="21"/>
  <c r="AM117" i="21"/>
  <c r="AL123" i="21"/>
  <c r="AO124" i="21"/>
  <c r="AL124" i="21"/>
  <c r="AL131" i="21"/>
  <c r="AO132" i="21"/>
  <c r="AL132" i="21"/>
  <c r="AN143" i="21"/>
  <c r="AN145" i="21"/>
  <c r="AO153" i="21"/>
  <c r="AM153" i="21"/>
  <c r="AL171" i="21"/>
  <c r="AN173" i="21"/>
  <c r="AO180" i="21"/>
  <c r="AN180" i="21"/>
  <c r="AM180" i="21"/>
  <c r="AL180" i="21"/>
  <c r="AN185" i="21"/>
  <c r="AL195" i="21"/>
  <c r="AN197" i="21"/>
  <c r="AQ151" i="22"/>
  <c r="AS21" i="22" s="1"/>
  <c r="AM79" i="21"/>
  <c r="AM84" i="21"/>
  <c r="AN85" i="21"/>
  <c r="C86" i="21"/>
  <c r="AO91" i="21"/>
  <c r="AM91" i="21"/>
  <c r="AO103" i="21"/>
  <c r="AM103" i="21"/>
  <c r="AO111" i="21"/>
  <c r="AM111" i="21"/>
  <c r="AN117" i="21"/>
  <c r="AN118" i="21"/>
  <c r="AM118" i="21"/>
  <c r="AO133" i="21"/>
  <c r="AM133" i="21"/>
  <c r="AM139" i="21"/>
  <c r="AM140" i="21"/>
  <c r="AN146" i="21"/>
  <c r="AN153" i="21"/>
  <c r="AO154" i="21"/>
  <c r="AN154" i="21"/>
  <c r="AM154" i="21"/>
  <c r="AO161" i="21"/>
  <c r="AM161" i="21"/>
  <c r="AL165" i="21"/>
  <c r="AM167" i="21"/>
  <c r="AO168" i="21"/>
  <c r="AM168" i="21"/>
  <c r="AL168" i="21"/>
  <c r="AN174" i="21"/>
  <c r="AO181" i="21"/>
  <c r="AM183" i="21"/>
  <c r="AO186" i="21"/>
  <c r="AN186" i="21"/>
  <c r="AL186" i="21"/>
  <c r="AN191" i="21"/>
  <c r="AO192" i="21"/>
  <c r="AM192" i="21"/>
  <c r="AL192" i="21"/>
  <c r="AN198" i="21"/>
  <c r="AM71" i="21"/>
  <c r="AM72" i="21"/>
  <c r="AL73" i="21"/>
  <c r="C75" i="21"/>
  <c r="AO80" i="21"/>
  <c r="AM86" i="21"/>
  <c r="AN91" i="21"/>
  <c r="AO92" i="21"/>
  <c r="C97" i="21"/>
  <c r="AL103" i="21"/>
  <c r="AO104" i="21"/>
  <c r="AL104" i="21"/>
  <c r="AL109" i="21"/>
  <c r="AN111" i="21"/>
  <c r="AL111" i="21"/>
  <c r="AO112" i="21"/>
  <c r="AL112" i="21"/>
  <c r="AO119" i="21"/>
  <c r="AM119" i="21"/>
  <c r="AN125" i="21"/>
  <c r="AO126" i="21"/>
  <c r="AN126" i="21"/>
  <c r="AM126" i="21"/>
  <c r="AL126" i="21"/>
  <c r="AM128" i="21"/>
  <c r="AN133" i="21"/>
  <c r="AN134" i="21"/>
  <c r="AM134" i="21"/>
  <c r="AO147" i="21"/>
  <c r="AN161" i="21"/>
  <c r="AO162" i="21"/>
  <c r="AN162" i="21"/>
  <c r="AO169" i="21"/>
  <c r="AM169" i="21"/>
  <c r="AO175" i="21"/>
  <c r="AL179" i="21"/>
  <c r="AN181" i="21"/>
  <c r="AO193" i="21"/>
  <c r="AM193" i="21"/>
  <c r="AM195" i="21"/>
  <c r="AO199" i="21"/>
  <c r="AM75" i="21"/>
  <c r="AL85" i="21"/>
  <c r="AM87" i="21"/>
  <c r="AM105" i="21"/>
  <c r="AO113" i="21"/>
  <c r="AM113" i="21"/>
  <c r="AL119" i="21"/>
  <c r="AO120" i="21"/>
  <c r="AN120" i="21"/>
  <c r="AL120" i="21"/>
  <c r="AO127" i="21"/>
  <c r="AM127" i="21"/>
  <c r="AN136" i="21"/>
  <c r="AM136" i="21"/>
  <c r="AL136" i="21"/>
  <c r="AO141" i="21"/>
  <c r="AM147" i="21"/>
  <c r="AO148" i="21"/>
  <c r="AM148" i="21"/>
  <c r="AL148" i="21"/>
  <c r="AM155" i="21"/>
  <c r="AO156" i="21"/>
  <c r="AN156" i="21"/>
  <c r="AM156" i="21"/>
  <c r="AN167" i="21"/>
  <c r="AL167" i="21"/>
  <c r="AN169" i="21"/>
  <c r="AN175" i="21"/>
  <c r="AO176" i="21"/>
  <c r="AM176" i="21"/>
  <c r="AL176" i="21"/>
  <c r="AO182" i="21"/>
  <c r="AN182" i="21"/>
  <c r="AL182" i="21"/>
  <c r="AM188" i="21"/>
  <c r="AL188" i="21"/>
  <c r="AL191" i="21"/>
  <c r="AN193" i="21"/>
  <c r="AN199" i="21"/>
  <c r="AN75" i="21"/>
  <c r="AO76" i="21"/>
  <c r="AN76" i="21"/>
  <c r="AN79" i="21"/>
  <c r="AM80" i="21"/>
  <c r="AN81" i="21"/>
  <c r="AM92" i="21"/>
  <c r="AN93" i="21"/>
  <c r="AN94" i="21"/>
  <c r="AN97" i="21"/>
  <c r="AO98" i="21"/>
  <c r="AM98" i="21"/>
  <c r="AM100" i="21"/>
  <c r="AN105" i="21"/>
  <c r="AN106" i="21"/>
  <c r="AM106" i="21"/>
  <c r="AM108" i="21"/>
  <c r="AN113" i="21"/>
  <c r="AN114" i="21"/>
  <c r="AM114" i="21"/>
  <c r="AL127" i="21"/>
  <c r="AO128" i="21"/>
  <c r="AL128" i="21"/>
  <c r="AL133" i="21"/>
  <c r="AN141" i="21"/>
  <c r="AN142" i="21"/>
  <c r="AO149" i="21"/>
  <c r="AM149" i="21"/>
  <c r="AO157" i="21"/>
  <c r="AM157" i="21"/>
  <c r="AM163" i="21"/>
  <c r="AM164" i="21"/>
  <c r="AN170" i="21"/>
  <c r="AO177" i="21"/>
  <c r="AM177" i="21"/>
  <c r="AM179" i="21"/>
  <c r="AN194" i="21"/>
  <c r="AQ136" i="22"/>
  <c r="AS6" i="22" s="1"/>
  <c r="AT7" i="21"/>
  <c r="AT10" i="21"/>
  <c r="AO71" i="21"/>
  <c r="AO74" i="21"/>
  <c r="AM77" i="21"/>
  <c r="AO82" i="21"/>
  <c r="AO88" i="21"/>
  <c r="AO99" i="21"/>
  <c r="AM99" i="21"/>
  <c r="AM107" i="21"/>
  <c r="AO115" i="21"/>
  <c r="AM115" i="21"/>
  <c r="AO121" i="21"/>
  <c r="AM121" i="21"/>
  <c r="AO129" i="21"/>
  <c r="AM129" i="21"/>
  <c r="AO137" i="21"/>
  <c r="AM137" i="21"/>
  <c r="AN147" i="21"/>
  <c r="AN149" i="21"/>
  <c r="AN150" i="21"/>
  <c r="AN157" i="21"/>
  <c r="AO158" i="21"/>
  <c r="AN158" i="21"/>
  <c r="AM158" i="21"/>
  <c r="AO171" i="21"/>
  <c r="AL175" i="21"/>
  <c r="AN177" i="21"/>
  <c r="AN184" i="21"/>
  <c r="AM184" i="21"/>
  <c r="AL184" i="21"/>
  <c r="AL187" i="21"/>
  <c r="AO189" i="21"/>
  <c r="AM191" i="21"/>
  <c r="AO195" i="21"/>
  <c r="AQ195" i="21" s="1"/>
  <c r="AL199" i="21"/>
  <c r="AQ150" i="22"/>
  <c r="AS20" i="22" s="1"/>
  <c r="AQ75" i="22"/>
  <c r="AR10" i="22" s="1"/>
  <c r="AS17" i="23"/>
  <c r="AS19" i="23"/>
  <c r="AR18" i="23"/>
  <c r="AS14" i="23"/>
  <c r="AQ78" i="22"/>
  <c r="AR13" i="22" s="1"/>
  <c r="B136" i="22"/>
  <c r="B71" i="22"/>
  <c r="AQ86" i="22"/>
  <c r="AQ82" i="22"/>
  <c r="AR17" i="22" s="1"/>
  <c r="AL87" i="21"/>
  <c r="AL161" i="21"/>
  <c r="AL164" i="21"/>
  <c r="AQ164" i="21" s="1"/>
  <c r="AL93" i="21"/>
  <c r="AL91" i="21"/>
  <c r="AL95" i="21"/>
  <c r="AL154" i="21"/>
  <c r="AL98" i="21"/>
  <c r="AL89" i="21"/>
  <c r="AL153" i="21"/>
  <c r="AL157" i="21"/>
  <c r="AL160" i="21"/>
  <c r="AL99" i="21"/>
  <c r="AL79" i="21"/>
  <c r="AL75" i="21"/>
  <c r="AL102" i="21"/>
  <c r="AL140" i="21"/>
  <c r="AL158" i="21"/>
  <c r="AL96" i="21"/>
  <c r="AQ96" i="21" s="1"/>
  <c r="AL144" i="21"/>
  <c r="AL162" i="21"/>
  <c r="AL77" i="21"/>
  <c r="AL100" i="21"/>
  <c r="AL156" i="21"/>
  <c r="AQ156" i="21" s="1"/>
  <c r="AL147" i="21"/>
  <c r="C194" i="21"/>
  <c r="C129" i="21"/>
  <c r="AQ171" i="21"/>
  <c r="AT27" i="21"/>
  <c r="C174" i="21"/>
  <c r="C109" i="21"/>
  <c r="C191" i="21"/>
  <c r="C126" i="21"/>
  <c r="C197" i="21"/>
  <c r="C132" i="21"/>
  <c r="C71" i="21"/>
  <c r="AQ71" i="21" s="1"/>
  <c r="AR6" i="21" s="1"/>
  <c r="AN74" i="21"/>
  <c r="AM82" i="21"/>
  <c r="AN92" i="21"/>
  <c r="AQ92" i="21" s="1"/>
  <c r="AO107" i="21"/>
  <c r="AO131" i="21"/>
  <c r="AL138" i="21"/>
  <c r="AN140" i="21"/>
  <c r="AO142" i="21"/>
  <c r="AN151" i="21"/>
  <c r="AQ151" i="21" s="1"/>
  <c r="AS21" i="21" s="1"/>
  <c r="AN164" i="21"/>
  <c r="AO166" i="21"/>
  <c r="AL166" i="21"/>
  <c r="AN179" i="21"/>
  <c r="AM182" i="21"/>
  <c r="AN188" i="21"/>
  <c r="AQ188" i="21"/>
  <c r="AO190" i="21"/>
  <c r="AL190" i="21"/>
  <c r="AQ160" i="21"/>
  <c r="C123" i="21"/>
  <c r="C188" i="21"/>
  <c r="AQ175" i="21"/>
  <c r="AQ199" i="21"/>
  <c r="C179" i="21"/>
  <c r="C114" i="21"/>
  <c r="C95" i="21"/>
  <c r="AO97" i="21"/>
  <c r="AQ97" i="21" s="1"/>
  <c r="C198" i="21"/>
  <c r="C133" i="21"/>
  <c r="C73" i="21"/>
  <c r="AN88" i="21"/>
  <c r="AN100" i="21"/>
  <c r="AN124" i="21"/>
  <c r="AQ124" i="21" s="1"/>
  <c r="AR59" i="21" s="1"/>
  <c r="AM138" i="21"/>
  <c r="AQ138" i="21" s="1"/>
  <c r="AS8" i="21" s="1"/>
  <c r="AL142" i="21"/>
  <c r="AN144" i="21"/>
  <c r="AO146" i="21"/>
  <c r="AL146" i="21"/>
  <c r="AL151" i="21"/>
  <c r="AQ154" i="21"/>
  <c r="AN155" i="21"/>
  <c r="AM162" i="21"/>
  <c r="AQ165" i="21"/>
  <c r="AN168" i="21"/>
  <c r="AQ168" i="21" s="1"/>
  <c r="AO170" i="21"/>
  <c r="AL170" i="21"/>
  <c r="AM181" i="21"/>
  <c r="AQ181" i="21" s="1"/>
  <c r="AN183" i="21"/>
  <c r="AM186" i="21"/>
  <c r="AN192" i="21"/>
  <c r="AO194" i="21"/>
  <c r="AL194" i="21"/>
  <c r="AQ170" i="21"/>
  <c r="AT18" i="21"/>
  <c r="C115" i="21"/>
  <c r="AQ115" i="21" s="1"/>
  <c r="C180" i="21"/>
  <c r="AM81" i="21"/>
  <c r="AT16" i="21"/>
  <c r="C149" i="21"/>
  <c r="C84" i="21"/>
  <c r="C166" i="21"/>
  <c r="C101" i="21"/>
  <c r="C169" i="21"/>
  <c r="AQ169" i="21" s="1"/>
  <c r="C104" i="21"/>
  <c r="AL72" i="21"/>
  <c r="AQ72" i="21" s="1"/>
  <c r="AR7" i="21" s="1"/>
  <c r="B6" i="21"/>
  <c r="AT24" i="21"/>
  <c r="AT39" i="21"/>
  <c r="C186" i="21"/>
  <c r="C121" i="21"/>
  <c r="AT58" i="21"/>
  <c r="C127" i="21"/>
  <c r="C192" i="21"/>
  <c r="AQ192" i="21" s="1"/>
  <c r="AT64" i="21"/>
  <c r="AO73" i="21"/>
  <c r="AN78" i="21"/>
  <c r="AN84" i="21"/>
  <c r="AN86" i="21"/>
  <c r="C91" i="21"/>
  <c r="AQ91" i="21" s="1"/>
  <c r="AR26" i="21" s="1"/>
  <c r="C93" i="21"/>
  <c r="AL94" i="21"/>
  <c r="AO106" i="21"/>
  <c r="AQ106" i="21" s="1"/>
  <c r="AL106" i="21"/>
  <c r="AL117" i="21"/>
  <c r="AQ117" i="21" s="1"/>
  <c r="AN119" i="21"/>
  <c r="AQ119" i="21" s="1"/>
  <c r="AO130" i="21"/>
  <c r="AQ130" i="21" s="1"/>
  <c r="AL130" i="21"/>
  <c r="AO155" i="21"/>
  <c r="AO179" i="21"/>
  <c r="AQ179" i="21" s="1"/>
  <c r="C103" i="21"/>
  <c r="C168" i="21"/>
  <c r="C147" i="21"/>
  <c r="AQ147" i="21" s="1"/>
  <c r="AS17" i="21" s="1"/>
  <c r="C82" i="21"/>
  <c r="C155" i="21"/>
  <c r="C90" i="21"/>
  <c r="AO75" i="21"/>
  <c r="AL92" i="21"/>
  <c r="AO93" i="21"/>
  <c r="AQ93" i="21" s="1"/>
  <c r="AR28" i="21" s="1"/>
  <c r="AO101" i="21"/>
  <c r="AN104" i="21"/>
  <c r="AQ104" i="21" s="1"/>
  <c r="AO125" i="21"/>
  <c r="AN128" i="21"/>
  <c r="AQ128" i="21" s="1"/>
  <c r="AM142" i="21"/>
  <c r="AN148" i="21"/>
  <c r="AQ148" i="21"/>
  <c r="AS18" i="21" s="1"/>
  <c r="AO150" i="21"/>
  <c r="AQ150" i="21" s="1"/>
  <c r="AS20" i="21" s="1"/>
  <c r="AL150" i="21"/>
  <c r="AL155" i="21"/>
  <c r="AQ158" i="21"/>
  <c r="AN159" i="21"/>
  <c r="AM166" i="21"/>
  <c r="AN172" i="21"/>
  <c r="AQ172" i="21"/>
  <c r="AS42" i="21" s="1"/>
  <c r="AO174" i="21"/>
  <c r="AL174" i="21"/>
  <c r="AN187" i="21"/>
  <c r="AM190" i="21"/>
  <c r="AQ193" i="21"/>
  <c r="AN196" i="21"/>
  <c r="AO198" i="21"/>
  <c r="AL198" i="21"/>
  <c r="AQ136" i="21"/>
  <c r="AS6" i="21" s="1"/>
  <c r="AT49" i="21"/>
  <c r="AT30" i="21"/>
  <c r="C107" i="21"/>
  <c r="C172" i="21"/>
  <c r="AT50" i="21"/>
  <c r="AL74" i="21"/>
  <c r="AN80" i="21"/>
  <c r="AQ80" i="21" s="1"/>
  <c r="AR15" i="21" s="1"/>
  <c r="AN82" i="21"/>
  <c r="AQ82" i="21" s="1"/>
  <c r="AR17" i="21" s="1"/>
  <c r="C145" i="21"/>
  <c r="AQ145" i="21" s="1"/>
  <c r="AS15" i="21" s="1"/>
  <c r="C80" i="21"/>
  <c r="AT25" i="21"/>
  <c r="C161" i="21"/>
  <c r="AQ161" i="21" s="1"/>
  <c r="AS31" i="21" s="1"/>
  <c r="C96" i="21"/>
  <c r="C164" i="21"/>
  <c r="C99" i="21"/>
  <c r="C178" i="21"/>
  <c r="AQ178" i="21" s="1"/>
  <c r="C113" i="21"/>
  <c r="C181" i="21"/>
  <c r="C116" i="21"/>
  <c r="AT68" i="21"/>
  <c r="AL76" i="21"/>
  <c r="AQ76" i="21" s="1"/>
  <c r="AR11" i="21" s="1"/>
  <c r="C77" i="21"/>
  <c r="C87" i="21"/>
  <c r="C89" i="21"/>
  <c r="AL90" i="21"/>
  <c r="AQ90" i="21" s="1"/>
  <c r="AM97" i="21"/>
  <c r="AL121" i="21"/>
  <c r="AQ121" i="21" s="1"/>
  <c r="AN123" i="21"/>
  <c r="AQ123" i="21" s="1"/>
  <c r="AO134" i="21"/>
  <c r="AQ134" i="21" s="1"/>
  <c r="AL134" i="21"/>
  <c r="AO159" i="21"/>
  <c r="AQ159" i="21" s="1"/>
  <c r="AS29" i="21" s="1"/>
  <c r="AO183" i="21"/>
  <c r="C157" i="21"/>
  <c r="C92" i="21"/>
  <c r="C185" i="21"/>
  <c r="AQ185" i="21" s="1"/>
  <c r="C120" i="21"/>
  <c r="AQ120" i="21" s="1"/>
  <c r="AO77" i="21"/>
  <c r="C83" i="21"/>
  <c r="AO87" i="21"/>
  <c r="AQ87" i="21" s="1"/>
  <c r="AL88" i="21"/>
  <c r="AQ88" i="21" s="1"/>
  <c r="AO105" i="21"/>
  <c r="AN108" i="21"/>
  <c r="AQ108" i="21"/>
  <c r="AN132" i="21"/>
  <c r="AQ132" i="21"/>
  <c r="AN139" i="21"/>
  <c r="AM141" i="21"/>
  <c r="AQ141" i="21" s="1"/>
  <c r="AS11" i="21" s="1"/>
  <c r="AM146" i="21"/>
  <c r="AQ146" i="21" s="1"/>
  <c r="AS16" i="21" s="1"/>
  <c r="AQ149" i="21"/>
  <c r="AS19" i="21" s="1"/>
  <c r="AN152" i="21"/>
  <c r="AQ152" i="21"/>
  <c r="AL159" i="21"/>
  <c r="AQ162" i="21"/>
  <c r="AN163" i="21"/>
  <c r="AM165" i="21"/>
  <c r="AM170" i="21"/>
  <c r="AN176" i="21"/>
  <c r="AQ176" i="21" s="1"/>
  <c r="AM189" i="21"/>
  <c r="AQ189" i="21" s="1"/>
  <c r="AM194" i="21"/>
  <c r="AQ197" i="21"/>
  <c r="C170" i="21"/>
  <c r="C105" i="21"/>
  <c r="C85" i="21"/>
  <c r="AO89" i="21"/>
  <c r="AM95" i="21"/>
  <c r="AQ95" i="21" s="1"/>
  <c r="AT6" i="21"/>
  <c r="C167" i="21"/>
  <c r="C102" i="21"/>
  <c r="AT42" i="21"/>
  <c r="C119" i="21"/>
  <c r="C184" i="21"/>
  <c r="AQ184" i="21" s="1"/>
  <c r="AL78" i="21"/>
  <c r="AO79" i="21"/>
  <c r="AQ79" i="21" s="1"/>
  <c r="AR14" i="21" s="1"/>
  <c r="AO83" i="21"/>
  <c r="AL84" i="21"/>
  <c r="AQ84" i="21" s="1"/>
  <c r="AR19" i="21" s="1"/>
  <c r="AO85" i="21"/>
  <c r="AL86" i="21"/>
  <c r="AQ86" i="21" s="1"/>
  <c r="AR21" i="21" s="1"/>
  <c r="AM94" i="21"/>
  <c r="AN98" i="21"/>
  <c r="AL101" i="21"/>
  <c r="AN103" i="21"/>
  <c r="AQ103" i="21" s="1"/>
  <c r="AO114" i="21"/>
  <c r="AQ114" i="21" s="1"/>
  <c r="AR49" i="21" s="1"/>
  <c r="AL114" i="21"/>
  <c r="AQ122" i="21"/>
  <c r="AL125" i="21"/>
  <c r="AN127" i="21"/>
  <c r="AQ127" i="21" s="1"/>
  <c r="AO139" i="21"/>
  <c r="AL139" i="21"/>
  <c r="AO163" i="21"/>
  <c r="AO187" i="21"/>
  <c r="AQ113" i="21"/>
  <c r="AQ186" i="21"/>
  <c r="AM74" i="21"/>
  <c r="C81" i="21"/>
  <c r="AM93" i="21"/>
  <c r="AQ133" i="21"/>
  <c r="AR68" i="21" s="1"/>
  <c r="AQ153" i="21"/>
  <c r="AL163" i="21"/>
  <c r="AQ166" i="21"/>
  <c r="AM174" i="21"/>
  <c r="AQ177" i="21"/>
  <c r="AS47" i="21" s="1"/>
  <c r="AQ180" i="21"/>
  <c r="AM198" i="21"/>
  <c r="AQ116" i="21"/>
  <c r="C141" i="21"/>
  <c r="C76" i="21"/>
  <c r="C173" i="21"/>
  <c r="AQ173" i="21" s="1"/>
  <c r="C108" i="21"/>
  <c r="C111" i="21"/>
  <c r="AQ111" i="21" s="1"/>
  <c r="C176" i="21"/>
  <c r="C190" i="21"/>
  <c r="C125" i="21"/>
  <c r="C131" i="21"/>
  <c r="C196" i="21"/>
  <c r="AQ196" i="21" s="1"/>
  <c r="AS66" i="21" s="1"/>
  <c r="AL80" i="21"/>
  <c r="AL82" i="21"/>
  <c r="AM101" i="21"/>
  <c r="AQ109" i="21"/>
  <c r="AN112" i="21"/>
  <c r="AQ112" i="21" s="1"/>
  <c r="AM125" i="21"/>
  <c r="AM150" i="21"/>
  <c r="C137" i="21"/>
  <c r="C72" i="21"/>
  <c r="AT48" i="21"/>
  <c r="C182" i="21"/>
  <c r="AQ182" i="21" s="1"/>
  <c r="AS52" i="21" s="1"/>
  <c r="C117" i="21"/>
  <c r="AO81" i="21"/>
  <c r="AM90" i="21"/>
  <c r="AN96" i="21"/>
  <c r="AL105" i="21"/>
  <c r="AN107" i="21"/>
  <c r="AO118" i="21"/>
  <c r="AQ118" i="21" s="1"/>
  <c r="AR53" i="21" s="1"/>
  <c r="AL118" i="21"/>
  <c r="AQ126" i="21"/>
  <c r="AL129" i="21"/>
  <c r="AQ129" i="21" s="1"/>
  <c r="AR64" i="21" s="1"/>
  <c r="AN131" i="21"/>
  <c r="AO143" i="21"/>
  <c r="AL143" i="21"/>
  <c r="AO167" i="21"/>
  <c r="AQ167" i="21" s="1"/>
  <c r="AS37" i="21" s="1"/>
  <c r="AO191" i="21"/>
  <c r="AQ191" i="21" s="1"/>
  <c r="C88" i="21"/>
  <c r="C100" i="21"/>
  <c r="C112" i="21"/>
  <c r="C124" i="21"/>
  <c r="C128" i="21"/>
  <c r="C94" i="21"/>
  <c r="C98" i="21"/>
  <c r="AQ98" i="21" s="1"/>
  <c r="AR33" i="21" s="1"/>
  <c r="C106" i="21"/>
  <c r="C110" i="21"/>
  <c r="AQ110" i="21" s="1"/>
  <c r="C118" i="21"/>
  <c r="C122" i="21"/>
  <c r="C130" i="21"/>
  <c r="C134" i="21"/>
  <c r="AJ199" i="20"/>
  <c r="AI199" i="20"/>
  <c r="AH199" i="20"/>
  <c r="AG199" i="20"/>
  <c r="AF199" i="20"/>
  <c r="AE199" i="20"/>
  <c r="AD199" i="20"/>
  <c r="AC199" i="20"/>
  <c r="AB199" i="20"/>
  <c r="AA199" i="20"/>
  <c r="Z199" i="20"/>
  <c r="Y199" i="20"/>
  <c r="X199" i="20"/>
  <c r="W199" i="20"/>
  <c r="V199" i="20"/>
  <c r="U199" i="20"/>
  <c r="T199" i="20"/>
  <c r="S199" i="20"/>
  <c r="R199" i="20"/>
  <c r="Q199" i="20"/>
  <c r="P199" i="20"/>
  <c r="O199" i="20"/>
  <c r="N199" i="20"/>
  <c r="M199" i="20"/>
  <c r="L199" i="20"/>
  <c r="K199" i="20"/>
  <c r="J199" i="20"/>
  <c r="I199" i="20"/>
  <c r="H199" i="20"/>
  <c r="G199" i="20"/>
  <c r="F199" i="20"/>
  <c r="E199" i="20"/>
  <c r="D199" i="20"/>
  <c r="AJ198" i="20"/>
  <c r="AI198" i="20"/>
  <c r="AH198" i="20"/>
  <c r="AG198" i="20"/>
  <c r="AF198" i="20"/>
  <c r="AE198" i="20"/>
  <c r="AD198" i="20"/>
  <c r="AC198" i="20"/>
  <c r="AB198" i="20"/>
  <c r="AA198" i="20"/>
  <c r="Z198" i="20"/>
  <c r="Y198" i="20"/>
  <c r="X198" i="20"/>
  <c r="W198" i="20"/>
  <c r="V198" i="20"/>
  <c r="U198" i="20"/>
  <c r="T198" i="20"/>
  <c r="S198" i="20"/>
  <c r="R198" i="20"/>
  <c r="Q198" i="20"/>
  <c r="P198" i="20"/>
  <c r="O198" i="20"/>
  <c r="N198" i="20"/>
  <c r="M198" i="20"/>
  <c r="L198" i="20"/>
  <c r="K198" i="20"/>
  <c r="J198" i="20"/>
  <c r="I198" i="20"/>
  <c r="H198" i="20"/>
  <c r="G198" i="20"/>
  <c r="F198" i="20"/>
  <c r="E198" i="20"/>
  <c r="D198" i="20"/>
  <c r="AJ197" i="20"/>
  <c r="AI197" i="20"/>
  <c r="AH197" i="20"/>
  <c r="AG197" i="20"/>
  <c r="AF197" i="20"/>
  <c r="AE197" i="20"/>
  <c r="AD197" i="20"/>
  <c r="AC197" i="20"/>
  <c r="AB197" i="20"/>
  <c r="AA197" i="20"/>
  <c r="Z197" i="20"/>
  <c r="Y197" i="20"/>
  <c r="X197" i="20"/>
  <c r="W197" i="20"/>
  <c r="V197" i="20"/>
  <c r="U197" i="20"/>
  <c r="T197" i="20"/>
  <c r="S197" i="20"/>
  <c r="R197" i="20"/>
  <c r="Q197" i="20"/>
  <c r="P197" i="20"/>
  <c r="O197" i="20"/>
  <c r="N197" i="20"/>
  <c r="M197" i="20"/>
  <c r="L197" i="20"/>
  <c r="K197" i="20"/>
  <c r="J197" i="20"/>
  <c r="I197" i="20"/>
  <c r="H197" i="20"/>
  <c r="G197" i="20"/>
  <c r="F197" i="20"/>
  <c r="E197" i="20"/>
  <c r="D197" i="20"/>
  <c r="AJ196" i="20"/>
  <c r="AI196" i="20"/>
  <c r="AH196" i="20"/>
  <c r="AG196" i="20"/>
  <c r="AF196" i="20"/>
  <c r="AE196" i="20"/>
  <c r="AD196" i="20"/>
  <c r="AC196" i="20"/>
  <c r="AB196" i="20"/>
  <c r="AA196" i="20"/>
  <c r="Z196" i="20"/>
  <c r="Y196" i="20"/>
  <c r="X196" i="20"/>
  <c r="W196" i="20"/>
  <c r="V196" i="20"/>
  <c r="U196" i="20"/>
  <c r="T196" i="20"/>
  <c r="S196" i="20"/>
  <c r="R196" i="20"/>
  <c r="Q196" i="20"/>
  <c r="P196" i="20"/>
  <c r="O196" i="20"/>
  <c r="N196" i="20"/>
  <c r="M196" i="20"/>
  <c r="L196" i="20"/>
  <c r="AN196" i="20" s="1"/>
  <c r="K196" i="20"/>
  <c r="J196" i="20"/>
  <c r="I196" i="20"/>
  <c r="H196" i="20"/>
  <c r="G196" i="20"/>
  <c r="F196" i="20"/>
  <c r="E196" i="20"/>
  <c r="D196" i="20"/>
  <c r="AJ195" i="20"/>
  <c r="AI195" i="20"/>
  <c r="AH195" i="20"/>
  <c r="AG195" i="20"/>
  <c r="AF195" i="20"/>
  <c r="AE195" i="20"/>
  <c r="AD195" i="20"/>
  <c r="AC195" i="20"/>
  <c r="AB195" i="20"/>
  <c r="AA195" i="20"/>
  <c r="Z195" i="20"/>
  <c r="Y195" i="20"/>
  <c r="X195" i="20"/>
  <c r="W195" i="20"/>
  <c r="V195" i="20"/>
  <c r="U195" i="20"/>
  <c r="T195" i="20"/>
  <c r="S195" i="20"/>
  <c r="R195" i="20"/>
  <c r="Q195" i="20"/>
  <c r="P195" i="20"/>
  <c r="O195" i="20"/>
  <c r="N195" i="20"/>
  <c r="M195" i="20"/>
  <c r="L195" i="20"/>
  <c r="AN195" i="20" s="1"/>
  <c r="K195" i="20"/>
  <c r="J195" i="20"/>
  <c r="I195" i="20"/>
  <c r="H195" i="20"/>
  <c r="G195" i="20"/>
  <c r="F195" i="20"/>
  <c r="E195" i="20"/>
  <c r="D195" i="20"/>
  <c r="AJ194" i="20"/>
  <c r="AI194" i="20"/>
  <c r="AH194" i="20"/>
  <c r="AG194" i="20"/>
  <c r="AF194" i="20"/>
  <c r="AE194" i="20"/>
  <c r="AD194" i="20"/>
  <c r="AC194" i="20"/>
  <c r="AB194" i="20"/>
  <c r="AA194" i="20"/>
  <c r="Z194" i="20"/>
  <c r="Y194" i="20"/>
  <c r="X194" i="20"/>
  <c r="W194" i="20"/>
  <c r="V194" i="20"/>
  <c r="U194" i="20"/>
  <c r="T194" i="20"/>
  <c r="S194" i="20"/>
  <c r="R194" i="20"/>
  <c r="Q194" i="20"/>
  <c r="P194" i="20"/>
  <c r="O194" i="20"/>
  <c r="N194" i="20"/>
  <c r="M194" i="20"/>
  <c r="L194" i="20"/>
  <c r="K194" i="20"/>
  <c r="J194" i="20"/>
  <c r="I194" i="20"/>
  <c r="H194" i="20"/>
  <c r="G194" i="20"/>
  <c r="F194" i="20"/>
  <c r="E194" i="20"/>
  <c r="D194" i="20"/>
  <c r="AJ193" i="20"/>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K193" i="20"/>
  <c r="J193" i="20"/>
  <c r="I193" i="20"/>
  <c r="H193" i="20"/>
  <c r="G193" i="20"/>
  <c r="F193" i="20"/>
  <c r="E193" i="20"/>
  <c r="D193" i="20"/>
  <c r="AJ192" i="20"/>
  <c r="AI192" i="20"/>
  <c r="AH192" i="20"/>
  <c r="AG192" i="20"/>
  <c r="AF192" i="20"/>
  <c r="AE192" i="20"/>
  <c r="AD192" i="20"/>
  <c r="AC192" i="20"/>
  <c r="AB192" i="20"/>
  <c r="AA192" i="20"/>
  <c r="Z192" i="20"/>
  <c r="Y192" i="20"/>
  <c r="X192" i="20"/>
  <c r="W192" i="20"/>
  <c r="V192" i="20"/>
  <c r="U192" i="20"/>
  <c r="T192" i="20"/>
  <c r="S192" i="20"/>
  <c r="R192" i="20"/>
  <c r="Q192" i="20"/>
  <c r="P192" i="20"/>
  <c r="O192" i="20"/>
  <c r="AN192" i="20" s="1"/>
  <c r="N192" i="20"/>
  <c r="M192" i="20"/>
  <c r="L192" i="20"/>
  <c r="K192" i="20"/>
  <c r="J192" i="20"/>
  <c r="I192" i="20"/>
  <c r="H192" i="20"/>
  <c r="G192" i="20"/>
  <c r="F192" i="20"/>
  <c r="E192" i="20"/>
  <c r="D192" i="20"/>
  <c r="AJ191" i="20"/>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K191" i="20"/>
  <c r="J191" i="20"/>
  <c r="I191" i="20"/>
  <c r="H191" i="20"/>
  <c r="G191" i="20"/>
  <c r="F191" i="20"/>
  <c r="E191" i="20"/>
  <c r="D191" i="20"/>
  <c r="AJ190" i="20"/>
  <c r="AI190" i="20"/>
  <c r="AH190" i="20"/>
  <c r="AG190" i="20"/>
  <c r="AF190" i="20"/>
  <c r="AE190" i="20"/>
  <c r="AD190" i="20"/>
  <c r="AC190" i="20"/>
  <c r="AB190" i="20"/>
  <c r="AA190" i="20"/>
  <c r="Z190" i="20"/>
  <c r="Y190" i="20"/>
  <c r="X190" i="20"/>
  <c r="W190" i="20"/>
  <c r="V190" i="20"/>
  <c r="U190" i="20"/>
  <c r="T190" i="20"/>
  <c r="S190" i="20"/>
  <c r="R190" i="20"/>
  <c r="Q190" i="20"/>
  <c r="P190" i="20"/>
  <c r="O190" i="20"/>
  <c r="N190" i="20"/>
  <c r="M190" i="20"/>
  <c r="L190" i="20"/>
  <c r="K190" i="20"/>
  <c r="J190" i="20"/>
  <c r="I190" i="20"/>
  <c r="H190" i="20"/>
  <c r="G190" i="20"/>
  <c r="F190" i="20"/>
  <c r="E190" i="20"/>
  <c r="D190" i="20"/>
  <c r="AJ189" i="20"/>
  <c r="AI189" i="20"/>
  <c r="AH189" i="20"/>
  <c r="AG189" i="20"/>
  <c r="AF189" i="20"/>
  <c r="AE189" i="20"/>
  <c r="AD189" i="20"/>
  <c r="AC189" i="20"/>
  <c r="AB189" i="20"/>
  <c r="AA189" i="20"/>
  <c r="Z189" i="20"/>
  <c r="Y189" i="20"/>
  <c r="X189" i="20"/>
  <c r="W189" i="20"/>
  <c r="V189" i="20"/>
  <c r="U189" i="20"/>
  <c r="T189" i="20"/>
  <c r="S189" i="20"/>
  <c r="R189" i="20"/>
  <c r="Q189" i="20"/>
  <c r="P189" i="20"/>
  <c r="O189" i="20"/>
  <c r="N189" i="20"/>
  <c r="M189" i="20"/>
  <c r="L189" i="20"/>
  <c r="K189" i="20"/>
  <c r="J189" i="20"/>
  <c r="I189" i="20"/>
  <c r="H189" i="20"/>
  <c r="G189" i="20"/>
  <c r="F189" i="20"/>
  <c r="E189" i="20"/>
  <c r="D189" i="20"/>
  <c r="AJ188" i="20"/>
  <c r="AI188" i="20"/>
  <c r="AH188" i="20"/>
  <c r="AG188" i="20"/>
  <c r="AF188" i="20"/>
  <c r="AE188" i="20"/>
  <c r="AD188" i="20"/>
  <c r="AC188" i="20"/>
  <c r="AB188" i="20"/>
  <c r="AA188" i="20"/>
  <c r="Z188" i="20"/>
  <c r="Y188" i="20"/>
  <c r="X188" i="20"/>
  <c r="W188" i="20"/>
  <c r="V188" i="20"/>
  <c r="U188" i="20"/>
  <c r="T188" i="20"/>
  <c r="AM188" i="20" s="1"/>
  <c r="S188" i="20"/>
  <c r="R188" i="20"/>
  <c r="Q188" i="20"/>
  <c r="P188" i="20"/>
  <c r="O188" i="20"/>
  <c r="N188" i="20"/>
  <c r="M188" i="20"/>
  <c r="L188" i="20"/>
  <c r="AN188" i="20" s="1"/>
  <c r="K188" i="20"/>
  <c r="J188" i="20"/>
  <c r="I188" i="20"/>
  <c r="H188" i="20"/>
  <c r="G188" i="20"/>
  <c r="F188" i="20"/>
  <c r="E188" i="20"/>
  <c r="D188" i="20"/>
  <c r="AO188" i="20" s="1"/>
  <c r="AJ187" i="20"/>
  <c r="AI187" i="20"/>
  <c r="AH187" i="20"/>
  <c r="AG187" i="20"/>
  <c r="AF187" i="20"/>
  <c r="AE187" i="20"/>
  <c r="AD187" i="20"/>
  <c r="AC187" i="20"/>
  <c r="AB187" i="20"/>
  <c r="AA187" i="20"/>
  <c r="Z187" i="20"/>
  <c r="Y187" i="20"/>
  <c r="X187" i="20"/>
  <c r="W187" i="20"/>
  <c r="V187" i="20"/>
  <c r="U187" i="20"/>
  <c r="T187" i="20"/>
  <c r="S187" i="20"/>
  <c r="R187" i="20"/>
  <c r="Q187" i="20"/>
  <c r="P187" i="20"/>
  <c r="O187" i="20"/>
  <c r="N187" i="20"/>
  <c r="M187" i="20"/>
  <c r="L187" i="20"/>
  <c r="K187" i="20"/>
  <c r="J187" i="20"/>
  <c r="I187" i="20"/>
  <c r="H187" i="20"/>
  <c r="G187" i="20"/>
  <c r="F187" i="20"/>
  <c r="E187" i="20"/>
  <c r="D187" i="20"/>
  <c r="AJ186" i="20"/>
  <c r="AI186" i="20"/>
  <c r="AH186" i="20"/>
  <c r="AG186" i="20"/>
  <c r="AF186" i="20"/>
  <c r="AE186" i="20"/>
  <c r="AD186" i="20"/>
  <c r="AC186" i="20"/>
  <c r="AB186" i="20"/>
  <c r="AA186" i="20"/>
  <c r="Z186" i="20"/>
  <c r="Y186" i="20"/>
  <c r="X186" i="20"/>
  <c r="W186" i="20"/>
  <c r="V186" i="20"/>
  <c r="U186" i="20"/>
  <c r="T186" i="20"/>
  <c r="S186" i="20"/>
  <c r="R186" i="20"/>
  <c r="Q186" i="20"/>
  <c r="P186" i="20"/>
  <c r="O186" i="20"/>
  <c r="N186" i="20"/>
  <c r="M186" i="20"/>
  <c r="L186" i="20"/>
  <c r="K186" i="20"/>
  <c r="J186" i="20"/>
  <c r="I186" i="20"/>
  <c r="H186" i="20"/>
  <c r="G186" i="20"/>
  <c r="F186" i="20"/>
  <c r="E186" i="20"/>
  <c r="D186" i="20"/>
  <c r="AJ185" i="20"/>
  <c r="AI185" i="20"/>
  <c r="AH185" i="20"/>
  <c r="AG185" i="20"/>
  <c r="AF185" i="20"/>
  <c r="AE185" i="20"/>
  <c r="AD185" i="20"/>
  <c r="AC185" i="20"/>
  <c r="AB185" i="20"/>
  <c r="AA185" i="20"/>
  <c r="Z185" i="20"/>
  <c r="Y185" i="20"/>
  <c r="X185" i="20"/>
  <c r="W185" i="20"/>
  <c r="V185" i="20"/>
  <c r="U185" i="20"/>
  <c r="T185" i="20"/>
  <c r="S185" i="20"/>
  <c r="R185" i="20"/>
  <c r="Q185" i="20"/>
  <c r="P185" i="20"/>
  <c r="O185" i="20"/>
  <c r="N185" i="20"/>
  <c r="M185" i="20"/>
  <c r="L185" i="20"/>
  <c r="K185" i="20"/>
  <c r="J185" i="20"/>
  <c r="I185" i="20"/>
  <c r="H185" i="20"/>
  <c r="G185" i="20"/>
  <c r="F185" i="20"/>
  <c r="E185" i="20"/>
  <c r="D185" i="20"/>
  <c r="AJ184" i="20"/>
  <c r="AI184" i="20"/>
  <c r="AH184" i="20"/>
  <c r="AG184" i="20"/>
  <c r="AF184" i="20"/>
  <c r="AE184" i="20"/>
  <c r="AD184" i="20"/>
  <c r="AC184" i="20"/>
  <c r="AB184" i="20"/>
  <c r="AA184" i="20"/>
  <c r="Z184" i="20"/>
  <c r="Y184" i="20"/>
  <c r="X184" i="20"/>
  <c r="W184" i="20"/>
  <c r="V184" i="20"/>
  <c r="U184" i="20"/>
  <c r="T184" i="20"/>
  <c r="S184" i="20"/>
  <c r="R184" i="20"/>
  <c r="Q184" i="20"/>
  <c r="P184" i="20"/>
  <c r="O184" i="20"/>
  <c r="N184" i="20"/>
  <c r="M184" i="20"/>
  <c r="L184" i="20"/>
  <c r="K184" i="20"/>
  <c r="J184" i="20"/>
  <c r="I184" i="20"/>
  <c r="H184" i="20"/>
  <c r="G184" i="20"/>
  <c r="F184" i="20"/>
  <c r="E184" i="20"/>
  <c r="D184" i="20"/>
  <c r="AJ183" i="20"/>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K183" i="20"/>
  <c r="J183" i="20"/>
  <c r="I183" i="20"/>
  <c r="H183" i="20"/>
  <c r="G183" i="20"/>
  <c r="F183" i="20"/>
  <c r="E183" i="20"/>
  <c r="D183" i="20"/>
  <c r="AJ182" i="20"/>
  <c r="AI182" i="20"/>
  <c r="AH182" i="20"/>
  <c r="AG182" i="20"/>
  <c r="AF182" i="20"/>
  <c r="AE182" i="20"/>
  <c r="AD182" i="20"/>
  <c r="AC182" i="20"/>
  <c r="AB182" i="20"/>
  <c r="AA182" i="20"/>
  <c r="Z182" i="20"/>
  <c r="Y182" i="20"/>
  <c r="X182" i="20"/>
  <c r="W182" i="20"/>
  <c r="V182" i="20"/>
  <c r="U182" i="20"/>
  <c r="T182" i="20"/>
  <c r="S182" i="20"/>
  <c r="R182" i="20"/>
  <c r="Q182" i="20"/>
  <c r="P182" i="20"/>
  <c r="O182" i="20"/>
  <c r="N182" i="20"/>
  <c r="M182" i="20"/>
  <c r="L182" i="20"/>
  <c r="K182" i="20"/>
  <c r="J182" i="20"/>
  <c r="I182" i="20"/>
  <c r="H182" i="20"/>
  <c r="G182" i="20"/>
  <c r="F182" i="20"/>
  <c r="E182" i="20"/>
  <c r="D182" i="20"/>
  <c r="AJ181" i="20"/>
  <c r="AI181" i="20"/>
  <c r="AH181" i="20"/>
  <c r="AG181" i="20"/>
  <c r="AF181" i="20"/>
  <c r="AE181" i="20"/>
  <c r="AD181" i="20"/>
  <c r="AC181" i="20"/>
  <c r="AB181" i="20"/>
  <c r="AA181" i="20"/>
  <c r="Z181" i="20"/>
  <c r="Y181" i="20"/>
  <c r="X181" i="20"/>
  <c r="W181" i="20"/>
  <c r="V181" i="20"/>
  <c r="U181" i="20"/>
  <c r="T181" i="20"/>
  <c r="S181" i="20"/>
  <c r="R181" i="20"/>
  <c r="Q181" i="20"/>
  <c r="P181" i="20"/>
  <c r="O181" i="20"/>
  <c r="N181" i="20"/>
  <c r="M181" i="20"/>
  <c r="L181" i="20"/>
  <c r="AN181" i="20" s="1"/>
  <c r="K181" i="20"/>
  <c r="J181" i="20"/>
  <c r="I181" i="20"/>
  <c r="H181" i="20"/>
  <c r="G181" i="20"/>
  <c r="F181" i="20"/>
  <c r="E181" i="20"/>
  <c r="D181" i="20"/>
  <c r="AO181" i="20" s="1"/>
  <c r="AJ180" i="20"/>
  <c r="AI180" i="20"/>
  <c r="AH180" i="20"/>
  <c r="AG180" i="20"/>
  <c r="AF180" i="20"/>
  <c r="AE180" i="20"/>
  <c r="AD180" i="20"/>
  <c r="AC180" i="20"/>
  <c r="AB180" i="20"/>
  <c r="AA180" i="20"/>
  <c r="Z180" i="20"/>
  <c r="Y180" i="20"/>
  <c r="X180" i="20"/>
  <c r="W180" i="20"/>
  <c r="V180" i="20"/>
  <c r="U180" i="20"/>
  <c r="T180" i="20"/>
  <c r="S180" i="20"/>
  <c r="R180" i="20"/>
  <c r="Q180" i="20"/>
  <c r="P180" i="20"/>
  <c r="O180" i="20"/>
  <c r="N180" i="20"/>
  <c r="M180" i="20"/>
  <c r="AN180" i="20" s="1"/>
  <c r="L180" i="20"/>
  <c r="K180" i="20"/>
  <c r="J180" i="20"/>
  <c r="I180" i="20"/>
  <c r="H180" i="20"/>
  <c r="G180" i="20"/>
  <c r="F180" i="20"/>
  <c r="E180" i="20"/>
  <c r="D180" i="20"/>
  <c r="AJ179" i="20"/>
  <c r="AI179" i="20"/>
  <c r="AH179" i="20"/>
  <c r="AG179" i="20"/>
  <c r="AF179" i="20"/>
  <c r="AE179" i="20"/>
  <c r="AD179" i="20"/>
  <c r="AC179" i="20"/>
  <c r="AB179" i="20"/>
  <c r="AA179" i="20"/>
  <c r="Z179" i="20"/>
  <c r="Y179" i="20"/>
  <c r="X179" i="20"/>
  <c r="W179" i="20"/>
  <c r="V179" i="20"/>
  <c r="U179" i="20"/>
  <c r="T179" i="20"/>
  <c r="S179" i="20"/>
  <c r="R179" i="20"/>
  <c r="Q179" i="20"/>
  <c r="P179" i="20"/>
  <c r="O179" i="20"/>
  <c r="N179" i="20"/>
  <c r="M179" i="20"/>
  <c r="L179" i="20"/>
  <c r="K179" i="20"/>
  <c r="J179" i="20"/>
  <c r="I179" i="20"/>
  <c r="H179" i="20"/>
  <c r="G179" i="20"/>
  <c r="F179" i="20"/>
  <c r="E179" i="20"/>
  <c r="D179" i="20"/>
  <c r="AJ178" i="20"/>
  <c r="AI178" i="20"/>
  <c r="AH178" i="20"/>
  <c r="AG178" i="20"/>
  <c r="AF178" i="20"/>
  <c r="AE178" i="20"/>
  <c r="AD178" i="20"/>
  <c r="AC178" i="20"/>
  <c r="AB178" i="20"/>
  <c r="AA178" i="20"/>
  <c r="Z178" i="20"/>
  <c r="Y178" i="20"/>
  <c r="X178" i="20"/>
  <c r="W178" i="20"/>
  <c r="V178" i="20"/>
  <c r="U178" i="20"/>
  <c r="T178" i="20"/>
  <c r="S178" i="20"/>
  <c r="R178" i="20"/>
  <c r="Q178" i="20"/>
  <c r="P178" i="20"/>
  <c r="O178" i="20"/>
  <c r="N178" i="20"/>
  <c r="M178" i="20"/>
  <c r="L178" i="20"/>
  <c r="K178" i="20"/>
  <c r="J178" i="20"/>
  <c r="I178" i="20"/>
  <c r="H178" i="20"/>
  <c r="G178" i="20"/>
  <c r="F178" i="20"/>
  <c r="E178" i="20"/>
  <c r="D178" i="20"/>
  <c r="AJ177" i="20"/>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AJ176" i="20"/>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L176" i="20"/>
  <c r="K176" i="20"/>
  <c r="J176" i="20"/>
  <c r="I176" i="20"/>
  <c r="H176" i="20"/>
  <c r="G176" i="20"/>
  <c r="F176" i="20"/>
  <c r="E176" i="20"/>
  <c r="D176" i="20"/>
  <c r="AJ175" i="20"/>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AN175" i="20" s="1"/>
  <c r="K175" i="20"/>
  <c r="J175" i="20"/>
  <c r="I175" i="20"/>
  <c r="H175" i="20"/>
  <c r="G175" i="20"/>
  <c r="F175" i="20"/>
  <c r="E175" i="20"/>
  <c r="D175" i="20"/>
  <c r="AO175" i="20" s="1"/>
  <c r="AJ174" i="20"/>
  <c r="AI174" i="20"/>
  <c r="AH174" i="20"/>
  <c r="AG174" i="20"/>
  <c r="AF174" i="20"/>
  <c r="AE174" i="20"/>
  <c r="AD174" i="20"/>
  <c r="AC174" i="20"/>
  <c r="AB174" i="20"/>
  <c r="AA174" i="20"/>
  <c r="Z174" i="20"/>
  <c r="Y174" i="20"/>
  <c r="X174" i="20"/>
  <c r="W174" i="20"/>
  <c r="V174" i="20"/>
  <c r="U174" i="20"/>
  <c r="T174" i="20"/>
  <c r="S174" i="20"/>
  <c r="R174" i="20"/>
  <c r="Q174" i="20"/>
  <c r="P174" i="20"/>
  <c r="O174" i="20"/>
  <c r="N174" i="20"/>
  <c r="M174" i="20"/>
  <c r="L174" i="20"/>
  <c r="K174" i="20"/>
  <c r="J174" i="20"/>
  <c r="I174" i="20"/>
  <c r="H174" i="20"/>
  <c r="G174" i="20"/>
  <c r="F174" i="20"/>
  <c r="E174" i="20"/>
  <c r="D174" i="20"/>
  <c r="AJ173" i="20"/>
  <c r="AI173" i="20"/>
  <c r="AH173" i="20"/>
  <c r="AG173" i="20"/>
  <c r="AF173" i="20"/>
  <c r="AE173" i="20"/>
  <c r="AD173" i="20"/>
  <c r="AC173" i="20"/>
  <c r="AB173" i="20"/>
  <c r="AA173" i="20"/>
  <c r="Z173" i="20"/>
  <c r="Y173" i="20"/>
  <c r="X173" i="20"/>
  <c r="W173" i="20"/>
  <c r="V173" i="20"/>
  <c r="U173" i="20"/>
  <c r="T173" i="20"/>
  <c r="S173" i="20"/>
  <c r="R173" i="20"/>
  <c r="Q173" i="20"/>
  <c r="P173" i="20"/>
  <c r="O173" i="20"/>
  <c r="N173" i="20"/>
  <c r="M173" i="20"/>
  <c r="L173" i="20"/>
  <c r="K173" i="20"/>
  <c r="J173" i="20"/>
  <c r="I173" i="20"/>
  <c r="H173" i="20"/>
  <c r="G173" i="20"/>
  <c r="F173" i="20"/>
  <c r="E173" i="20"/>
  <c r="D173" i="20"/>
  <c r="AJ172" i="20"/>
  <c r="AI172" i="20"/>
  <c r="AH172" i="20"/>
  <c r="AG172" i="20"/>
  <c r="AF172" i="20"/>
  <c r="AE172" i="20"/>
  <c r="AD172" i="20"/>
  <c r="AC172" i="20"/>
  <c r="AB172" i="20"/>
  <c r="AA172" i="20"/>
  <c r="Z172" i="20"/>
  <c r="Y172" i="20"/>
  <c r="X172" i="20"/>
  <c r="W172" i="20"/>
  <c r="V172" i="20"/>
  <c r="U172" i="20"/>
  <c r="T172" i="20"/>
  <c r="S172" i="20"/>
  <c r="R172" i="20"/>
  <c r="Q172" i="20"/>
  <c r="P172" i="20"/>
  <c r="O172" i="20"/>
  <c r="N172" i="20"/>
  <c r="M172" i="20"/>
  <c r="L172" i="20"/>
  <c r="AN172" i="20" s="1"/>
  <c r="K172" i="20"/>
  <c r="J172" i="20"/>
  <c r="I172" i="20"/>
  <c r="H172" i="20"/>
  <c r="G172" i="20"/>
  <c r="F172" i="20"/>
  <c r="E172" i="20"/>
  <c r="D172" i="20"/>
  <c r="AJ171" i="20"/>
  <c r="AI171" i="20"/>
  <c r="AH171" i="20"/>
  <c r="AG171" i="20"/>
  <c r="AF171" i="20"/>
  <c r="AE171" i="20"/>
  <c r="AD171" i="20"/>
  <c r="AC171" i="20"/>
  <c r="AB171" i="20"/>
  <c r="AA171" i="20"/>
  <c r="Z171" i="20"/>
  <c r="Y171" i="20"/>
  <c r="X171" i="20"/>
  <c r="W171" i="20"/>
  <c r="V171" i="20"/>
  <c r="U171" i="20"/>
  <c r="T171" i="20"/>
  <c r="S171" i="20"/>
  <c r="R171" i="20"/>
  <c r="Q171" i="20"/>
  <c r="P171" i="20"/>
  <c r="O171" i="20"/>
  <c r="N171" i="20"/>
  <c r="M171" i="20"/>
  <c r="L171" i="20"/>
  <c r="K171" i="20"/>
  <c r="J171" i="20"/>
  <c r="I171" i="20"/>
  <c r="H171" i="20"/>
  <c r="G171" i="20"/>
  <c r="F171" i="20"/>
  <c r="E171" i="20"/>
  <c r="D171" i="20"/>
  <c r="AJ170" i="20"/>
  <c r="AI170" i="20"/>
  <c r="AH170" i="20"/>
  <c r="AG170" i="20"/>
  <c r="AF170" i="20"/>
  <c r="AE170" i="20"/>
  <c r="AD170" i="20"/>
  <c r="AC170" i="20"/>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K169" i="20"/>
  <c r="J169" i="20"/>
  <c r="I169" i="20"/>
  <c r="H169" i="20"/>
  <c r="G169" i="20"/>
  <c r="F169" i="20"/>
  <c r="E169" i="20"/>
  <c r="D169" i="20"/>
  <c r="AJ168" i="20"/>
  <c r="AI168" i="20"/>
  <c r="AH168" i="20"/>
  <c r="AG168" i="20"/>
  <c r="AF168" i="20"/>
  <c r="AE168" i="20"/>
  <c r="AD168" i="20"/>
  <c r="AC168" i="20"/>
  <c r="AB168" i="20"/>
  <c r="AA168" i="20"/>
  <c r="Z168" i="20"/>
  <c r="Y168" i="20"/>
  <c r="X168" i="20"/>
  <c r="W168" i="20"/>
  <c r="V168" i="20"/>
  <c r="U168" i="20"/>
  <c r="T168" i="20"/>
  <c r="S168" i="20"/>
  <c r="R168" i="20"/>
  <c r="Q168" i="20"/>
  <c r="P168" i="20"/>
  <c r="O168" i="20"/>
  <c r="N168" i="20"/>
  <c r="M168" i="20"/>
  <c r="L168" i="20"/>
  <c r="K168" i="20"/>
  <c r="J168" i="20"/>
  <c r="I168" i="20"/>
  <c r="H168" i="20"/>
  <c r="G168" i="20"/>
  <c r="F168" i="20"/>
  <c r="E168" i="20"/>
  <c r="D168" i="20"/>
  <c r="AO168" i="20" s="1"/>
  <c r="AJ167" i="20"/>
  <c r="AI167" i="20"/>
  <c r="AH167" i="20"/>
  <c r="AG167" i="20"/>
  <c r="AF167" i="20"/>
  <c r="AE167" i="20"/>
  <c r="AD167" i="20"/>
  <c r="AC167" i="20"/>
  <c r="AB167" i="20"/>
  <c r="AA167" i="20"/>
  <c r="Z167" i="20"/>
  <c r="Y167" i="20"/>
  <c r="X167" i="20"/>
  <c r="W167" i="20"/>
  <c r="V167" i="20"/>
  <c r="U167" i="20"/>
  <c r="AM167" i="20" s="1"/>
  <c r="T167" i="20"/>
  <c r="S167" i="20"/>
  <c r="R167" i="20"/>
  <c r="Q167" i="20"/>
  <c r="P167" i="20"/>
  <c r="O167" i="20"/>
  <c r="N167" i="20"/>
  <c r="M167" i="20"/>
  <c r="L167" i="20"/>
  <c r="K167" i="20"/>
  <c r="J167" i="20"/>
  <c r="I167" i="20"/>
  <c r="H167" i="20"/>
  <c r="G167" i="20"/>
  <c r="F167" i="20"/>
  <c r="E167" i="20"/>
  <c r="D167" i="20"/>
  <c r="AJ166" i="20"/>
  <c r="AI166" i="20"/>
  <c r="AH166" i="20"/>
  <c r="AG166" i="20"/>
  <c r="AF166" i="20"/>
  <c r="AE166" i="20"/>
  <c r="AD166" i="20"/>
  <c r="AC166" i="20"/>
  <c r="AB166" i="20"/>
  <c r="AA166" i="20"/>
  <c r="Z166" i="20"/>
  <c r="Y166" i="20"/>
  <c r="X166" i="20"/>
  <c r="W166" i="20"/>
  <c r="V166" i="20"/>
  <c r="U166" i="20"/>
  <c r="T166" i="20"/>
  <c r="S166" i="20"/>
  <c r="R166" i="20"/>
  <c r="Q166" i="20"/>
  <c r="P166" i="20"/>
  <c r="O166" i="20"/>
  <c r="N166" i="20"/>
  <c r="M166" i="20"/>
  <c r="L166" i="20"/>
  <c r="K166" i="20"/>
  <c r="J166" i="20"/>
  <c r="I166" i="20"/>
  <c r="H166" i="20"/>
  <c r="G166" i="20"/>
  <c r="F166" i="20"/>
  <c r="E166" i="20"/>
  <c r="D166" i="20"/>
  <c r="AJ165" i="20"/>
  <c r="AI165" i="20"/>
  <c r="AH165" i="20"/>
  <c r="AG165" i="20"/>
  <c r="AF165" i="20"/>
  <c r="AE165" i="20"/>
  <c r="AD165" i="20"/>
  <c r="AC165" i="20"/>
  <c r="AB165" i="20"/>
  <c r="AA165" i="20"/>
  <c r="Z165" i="20"/>
  <c r="Y165" i="20"/>
  <c r="X165" i="20"/>
  <c r="W165" i="20"/>
  <c r="V165" i="20"/>
  <c r="U165" i="20"/>
  <c r="T165" i="20"/>
  <c r="S165" i="20"/>
  <c r="R165" i="20"/>
  <c r="Q165" i="20"/>
  <c r="P165" i="20"/>
  <c r="O165" i="20"/>
  <c r="N165" i="20"/>
  <c r="M165" i="20"/>
  <c r="L165" i="20"/>
  <c r="K165" i="20"/>
  <c r="J165" i="20"/>
  <c r="I165" i="20"/>
  <c r="H165" i="20"/>
  <c r="G165" i="20"/>
  <c r="F165" i="20"/>
  <c r="E165" i="20"/>
  <c r="D165" i="20"/>
  <c r="AJ164" i="20"/>
  <c r="AI164" i="20"/>
  <c r="AH164" i="20"/>
  <c r="AG164" i="20"/>
  <c r="AF164" i="20"/>
  <c r="AE164" i="20"/>
  <c r="AD164" i="20"/>
  <c r="AC164" i="20"/>
  <c r="AB164" i="20"/>
  <c r="AA164" i="20"/>
  <c r="Z164" i="20"/>
  <c r="Y164" i="20"/>
  <c r="X164" i="20"/>
  <c r="W164" i="20"/>
  <c r="V164" i="20"/>
  <c r="U164" i="20"/>
  <c r="T164" i="20"/>
  <c r="S164" i="20"/>
  <c r="R164" i="20"/>
  <c r="Q164" i="20"/>
  <c r="P164" i="20"/>
  <c r="O164" i="20"/>
  <c r="N164" i="20"/>
  <c r="M164" i="20"/>
  <c r="L164" i="20"/>
  <c r="AN164" i="20" s="1"/>
  <c r="K164" i="20"/>
  <c r="J164" i="20"/>
  <c r="I164" i="20"/>
  <c r="H164" i="20"/>
  <c r="G164" i="20"/>
  <c r="F164" i="20"/>
  <c r="E164" i="20"/>
  <c r="D164" i="20"/>
  <c r="AJ163" i="20"/>
  <c r="AI163" i="20"/>
  <c r="AH163" i="20"/>
  <c r="AG163" i="20"/>
  <c r="AF163" i="20"/>
  <c r="AE163" i="20"/>
  <c r="AD163" i="20"/>
  <c r="AC163" i="20"/>
  <c r="AB163" i="20"/>
  <c r="AA163" i="20"/>
  <c r="Z163" i="20"/>
  <c r="Y163" i="20"/>
  <c r="X163" i="20"/>
  <c r="W163" i="20"/>
  <c r="V163" i="20"/>
  <c r="U163" i="20"/>
  <c r="T163" i="20"/>
  <c r="S163" i="20"/>
  <c r="R163" i="20"/>
  <c r="Q163" i="20"/>
  <c r="P163" i="20"/>
  <c r="O163" i="20"/>
  <c r="N163" i="20"/>
  <c r="M163" i="20"/>
  <c r="L163" i="20"/>
  <c r="K163" i="20"/>
  <c r="J163" i="20"/>
  <c r="I163" i="20"/>
  <c r="H163" i="20"/>
  <c r="G163" i="20"/>
  <c r="F163" i="20"/>
  <c r="E163" i="20"/>
  <c r="D163" i="20"/>
  <c r="AJ162" i="20"/>
  <c r="AI162" i="20"/>
  <c r="AH162" i="20"/>
  <c r="AG162" i="20"/>
  <c r="AF162" i="20"/>
  <c r="AE162" i="20"/>
  <c r="AD162" i="20"/>
  <c r="AC162" i="20"/>
  <c r="AB162" i="20"/>
  <c r="AA162" i="20"/>
  <c r="Z162" i="20"/>
  <c r="Y162" i="20"/>
  <c r="X162" i="20"/>
  <c r="W162" i="20"/>
  <c r="V162" i="20"/>
  <c r="U162" i="20"/>
  <c r="T162" i="20"/>
  <c r="S162" i="20"/>
  <c r="R162" i="20"/>
  <c r="Q162" i="20"/>
  <c r="P162" i="20"/>
  <c r="O162" i="20"/>
  <c r="N162" i="20"/>
  <c r="M162" i="20"/>
  <c r="L162" i="20"/>
  <c r="K162" i="20"/>
  <c r="J162" i="20"/>
  <c r="I162" i="20"/>
  <c r="H162" i="20"/>
  <c r="G162" i="20"/>
  <c r="F162" i="20"/>
  <c r="E162" i="20"/>
  <c r="D162" i="20"/>
  <c r="AO162" i="20" s="1"/>
  <c r="AJ161" i="20"/>
  <c r="AI161" i="20"/>
  <c r="AH161" i="20"/>
  <c r="AG161" i="20"/>
  <c r="AF161" i="20"/>
  <c r="AE161" i="20"/>
  <c r="AD161" i="20"/>
  <c r="AC161" i="20"/>
  <c r="AB161" i="20"/>
  <c r="AA161" i="20"/>
  <c r="Z161" i="20"/>
  <c r="Y161" i="20"/>
  <c r="X161" i="20"/>
  <c r="W161" i="20"/>
  <c r="V161" i="20"/>
  <c r="U161" i="20"/>
  <c r="T161" i="20"/>
  <c r="S161" i="20"/>
  <c r="R161" i="20"/>
  <c r="Q161" i="20"/>
  <c r="P161" i="20"/>
  <c r="O161" i="20"/>
  <c r="N161" i="20"/>
  <c r="M161" i="20"/>
  <c r="L161" i="20"/>
  <c r="K161" i="20"/>
  <c r="J161" i="20"/>
  <c r="I161" i="20"/>
  <c r="H161" i="20"/>
  <c r="G161" i="20"/>
  <c r="F161" i="20"/>
  <c r="E161" i="20"/>
  <c r="D161" i="20"/>
  <c r="AJ160" i="20"/>
  <c r="AI160" i="20"/>
  <c r="AH160" i="20"/>
  <c r="AG160" i="20"/>
  <c r="AF160" i="20"/>
  <c r="AE160" i="20"/>
  <c r="AD160" i="20"/>
  <c r="AL160" i="20" s="1"/>
  <c r="AC160" i="20"/>
  <c r="AB160" i="20"/>
  <c r="AA160" i="20"/>
  <c r="Z160" i="20"/>
  <c r="Y160" i="20"/>
  <c r="X160" i="20"/>
  <c r="W160" i="20"/>
  <c r="V160" i="20"/>
  <c r="U160" i="20"/>
  <c r="T160" i="20"/>
  <c r="S160" i="20"/>
  <c r="R160" i="20"/>
  <c r="Q160" i="20"/>
  <c r="P160" i="20"/>
  <c r="O160" i="20"/>
  <c r="N160" i="20"/>
  <c r="M160" i="20"/>
  <c r="L160" i="20"/>
  <c r="K160" i="20"/>
  <c r="J160" i="20"/>
  <c r="I160" i="20"/>
  <c r="H160" i="20"/>
  <c r="G160" i="20"/>
  <c r="F160" i="20"/>
  <c r="E160" i="20"/>
  <c r="D160" i="20"/>
  <c r="AJ159" i="20"/>
  <c r="AI159" i="20"/>
  <c r="AH159" i="20"/>
  <c r="AG159" i="20"/>
  <c r="AF159" i="20"/>
  <c r="AE159" i="20"/>
  <c r="AD159" i="20"/>
  <c r="AC159" i="20"/>
  <c r="AB159" i="20"/>
  <c r="AA159" i="20"/>
  <c r="Z159" i="20"/>
  <c r="Y159" i="20"/>
  <c r="X159" i="20"/>
  <c r="W159" i="20"/>
  <c r="V159" i="20"/>
  <c r="U159" i="20"/>
  <c r="T159" i="20"/>
  <c r="S159" i="20"/>
  <c r="R159" i="20"/>
  <c r="Q159" i="20"/>
  <c r="P159" i="20"/>
  <c r="O159" i="20"/>
  <c r="N159" i="20"/>
  <c r="M159" i="20"/>
  <c r="L159" i="20"/>
  <c r="K159" i="20"/>
  <c r="J159" i="20"/>
  <c r="I159" i="20"/>
  <c r="H159" i="20"/>
  <c r="G159" i="20"/>
  <c r="F159" i="20"/>
  <c r="E159" i="20"/>
  <c r="D159" i="20"/>
  <c r="AJ158" i="20"/>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H158" i="20"/>
  <c r="G158" i="20"/>
  <c r="F158" i="20"/>
  <c r="E158" i="20"/>
  <c r="D158" i="20"/>
  <c r="AJ157" i="20"/>
  <c r="AI157" i="20"/>
  <c r="AH157" i="20"/>
  <c r="AG157" i="20"/>
  <c r="AF157" i="20"/>
  <c r="AE157" i="20"/>
  <c r="AD157" i="20"/>
  <c r="AC157" i="20"/>
  <c r="AB157" i="20"/>
  <c r="AA157" i="20"/>
  <c r="Z157" i="20"/>
  <c r="Y157" i="20"/>
  <c r="X157" i="20"/>
  <c r="W157" i="20"/>
  <c r="V157" i="20"/>
  <c r="U157" i="20"/>
  <c r="T157" i="20"/>
  <c r="S157" i="20"/>
  <c r="R157" i="20"/>
  <c r="Q157" i="20"/>
  <c r="P157" i="20"/>
  <c r="O157" i="20"/>
  <c r="N157" i="20"/>
  <c r="M157" i="20"/>
  <c r="L157" i="20"/>
  <c r="K157" i="20"/>
  <c r="J157" i="20"/>
  <c r="I157" i="20"/>
  <c r="H157" i="20"/>
  <c r="G157" i="20"/>
  <c r="F157" i="20"/>
  <c r="E157" i="20"/>
  <c r="D157" i="20"/>
  <c r="AJ156" i="20"/>
  <c r="AI156" i="20"/>
  <c r="AH156" i="20"/>
  <c r="AG156" i="20"/>
  <c r="AF156" i="20"/>
  <c r="AE156" i="20"/>
  <c r="AD156" i="20"/>
  <c r="AC156" i="20"/>
  <c r="AB156" i="20"/>
  <c r="AA156" i="20"/>
  <c r="Z156" i="20"/>
  <c r="Y156" i="20"/>
  <c r="X156" i="20"/>
  <c r="W156" i="20"/>
  <c r="V156" i="20"/>
  <c r="U156" i="20"/>
  <c r="T156" i="20"/>
  <c r="S156" i="20"/>
  <c r="R156" i="20"/>
  <c r="Q156" i="20"/>
  <c r="P156" i="20"/>
  <c r="O156" i="20"/>
  <c r="N156" i="20"/>
  <c r="M156" i="20"/>
  <c r="L156" i="20"/>
  <c r="AN156" i="20" s="1"/>
  <c r="K156" i="20"/>
  <c r="J156" i="20"/>
  <c r="I156" i="20"/>
  <c r="H156" i="20"/>
  <c r="G156" i="20"/>
  <c r="F156" i="20"/>
  <c r="E156" i="20"/>
  <c r="D156" i="20"/>
  <c r="AJ155" i="20"/>
  <c r="AI155" i="20"/>
  <c r="AH155" i="20"/>
  <c r="AG155" i="20"/>
  <c r="AF155" i="20"/>
  <c r="AE155" i="20"/>
  <c r="AD155" i="20"/>
  <c r="AC155" i="20"/>
  <c r="AB155" i="20"/>
  <c r="AA155" i="20"/>
  <c r="Z155" i="20"/>
  <c r="Y155" i="20"/>
  <c r="X155" i="20"/>
  <c r="W155" i="20"/>
  <c r="V155" i="20"/>
  <c r="U155" i="20"/>
  <c r="T155" i="20"/>
  <c r="S155" i="20"/>
  <c r="R155" i="20"/>
  <c r="Q155" i="20"/>
  <c r="P155" i="20"/>
  <c r="O155" i="20"/>
  <c r="N155" i="20"/>
  <c r="M155" i="20"/>
  <c r="L155" i="20"/>
  <c r="K155" i="20"/>
  <c r="J155" i="20"/>
  <c r="I155" i="20"/>
  <c r="H155" i="20"/>
  <c r="G155" i="20"/>
  <c r="F155" i="20"/>
  <c r="E155" i="20"/>
  <c r="D155" i="20"/>
  <c r="AO155" i="20" s="1"/>
  <c r="AJ154" i="20"/>
  <c r="AI154" i="20"/>
  <c r="AH154" i="20"/>
  <c r="AG154" i="20"/>
  <c r="AF154" i="20"/>
  <c r="AE154" i="20"/>
  <c r="AD154" i="20"/>
  <c r="AC154" i="20"/>
  <c r="AL154" i="20" s="1"/>
  <c r="AB154" i="20"/>
  <c r="AA154" i="20"/>
  <c r="Z154" i="20"/>
  <c r="Y154" i="20"/>
  <c r="X154" i="20"/>
  <c r="W154" i="20"/>
  <c r="V154" i="20"/>
  <c r="U154" i="20"/>
  <c r="T154" i="20"/>
  <c r="S154" i="20"/>
  <c r="R154" i="20"/>
  <c r="Q154" i="20"/>
  <c r="P154" i="20"/>
  <c r="O154" i="20"/>
  <c r="N154" i="20"/>
  <c r="M154" i="20"/>
  <c r="L154" i="20"/>
  <c r="K154" i="20"/>
  <c r="J154" i="20"/>
  <c r="I154" i="20"/>
  <c r="H154" i="20"/>
  <c r="G154" i="20"/>
  <c r="F154" i="20"/>
  <c r="E154" i="20"/>
  <c r="D154" i="20"/>
  <c r="AJ153" i="20"/>
  <c r="AI153" i="20"/>
  <c r="AH153" i="20"/>
  <c r="AG153" i="20"/>
  <c r="AF153" i="20"/>
  <c r="AE153" i="20"/>
  <c r="AD153" i="20"/>
  <c r="AC153" i="20"/>
  <c r="AB153" i="20"/>
  <c r="AA153" i="20"/>
  <c r="Z153" i="20"/>
  <c r="Y153" i="20"/>
  <c r="X153" i="20"/>
  <c r="W153" i="20"/>
  <c r="V153" i="20"/>
  <c r="U153" i="20"/>
  <c r="T153" i="20"/>
  <c r="S153" i="20"/>
  <c r="R153" i="20"/>
  <c r="Q153" i="20"/>
  <c r="P153" i="20"/>
  <c r="O153" i="20"/>
  <c r="N153" i="20"/>
  <c r="M153" i="20"/>
  <c r="L153" i="20"/>
  <c r="K153" i="20"/>
  <c r="J153" i="20"/>
  <c r="I153" i="20"/>
  <c r="H153" i="20"/>
  <c r="G153" i="20"/>
  <c r="F153" i="20"/>
  <c r="E153" i="20"/>
  <c r="D153" i="20"/>
  <c r="AJ152" i="20"/>
  <c r="AI152" i="20"/>
  <c r="AH152" i="20"/>
  <c r="AG152" i="20"/>
  <c r="AF152" i="20"/>
  <c r="AE152" i="20"/>
  <c r="AD152" i="20"/>
  <c r="AC152" i="20"/>
  <c r="AB152" i="20"/>
  <c r="AA152" i="20"/>
  <c r="Z152" i="20"/>
  <c r="Y152" i="20"/>
  <c r="X152" i="20"/>
  <c r="W152" i="20"/>
  <c r="V152" i="20"/>
  <c r="U152" i="20"/>
  <c r="T152" i="20"/>
  <c r="S152" i="20"/>
  <c r="R152" i="20"/>
  <c r="Q152" i="20"/>
  <c r="P152" i="20"/>
  <c r="O152" i="20"/>
  <c r="AN152" i="20" s="1"/>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S151" i="20"/>
  <c r="R151" i="20"/>
  <c r="Q151" i="20"/>
  <c r="P151" i="20"/>
  <c r="O151" i="20"/>
  <c r="N151" i="20"/>
  <c r="M151" i="20"/>
  <c r="L151" i="20"/>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N150" i="20"/>
  <c r="M150" i="20"/>
  <c r="L150" i="20"/>
  <c r="K150" i="20"/>
  <c r="J150" i="20"/>
  <c r="I150" i="20"/>
  <c r="H150" i="20"/>
  <c r="G150" i="20"/>
  <c r="F150" i="20"/>
  <c r="E150" i="20"/>
  <c r="D150" i="20"/>
  <c r="AJ149" i="20"/>
  <c r="AI149" i="20"/>
  <c r="AH149" i="20"/>
  <c r="AG149" i="20"/>
  <c r="AF149" i="20"/>
  <c r="AE149" i="20"/>
  <c r="AD149" i="20"/>
  <c r="AC149" i="20"/>
  <c r="AB149" i="20"/>
  <c r="AA149" i="20"/>
  <c r="Z149" i="20"/>
  <c r="Y149" i="20"/>
  <c r="X149" i="20"/>
  <c r="W149" i="20"/>
  <c r="V149" i="20"/>
  <c r="U149" i="20"/>
  <c r="T149" i="20"/>
  <c r="S149" i="20"/>
  <c r="R149" i="20"/>
  <c r="Q149" i="20"/>
  <c r="P149" i="20"/>
  <c r="O149" i="20"/>
  <c r="N149" i="20"/>
  <c r="M149" i="20"/>
  <c r="L149" i="20"/>
  <c r="K149" i="20"/>
  <c r="J149" i="20"/>
  <c r="I149" i="20"/>
  <c r="H149" i="20"/>
  <c r="G149" i="20"/>
  <c r="F149" i="20"/>
  <c r="E149" i="20"/>
  <c r="D149" i="20"/>
  <c r="AJ148" i="20"/>
  <c r="AI148" i="20"/>
  <c r="AH148" i="20"/>
  <c r="AG148" i="20"/>
  <c r="AF148" i="20"/>
  <c r="AE148" i="20"/>
  <c r="AD148" i="20"/>
  <c r="AC148" i="20"/>
  <c r="AB148" i="20"/>
  <c r="AA148" i="20"/>
  <c r="Z148" i="20"/>
  <c r="Y148" i="20"/>
  <c r="X148" i="20"/>
  <c r="W148" i="20"/>
  <c r="V148" i="20"/>
  <c r="U148" i="20"/>
  <c r="T148" i="20"/>
  <c r="S148" i="20"/>
  <c r="R148" i="20"/>
  <c r="Q148" i="20"/>
  <c r="P148" i="20"/>
  <c r="O148" i="20"/>
  <c r="N148" i="20"/>
  <c r="M148" i="20"/>
  <c r="AN148" i="20" s="1"/>
  <c r="L148" i="20"/>
  <c r="K148" i="20"/>
  <c r="J148" i="20"/>
  <c r="I148" i="20"/>
  <c r="H148" i="20"/>
  <c r="G148" i="20"/>
  <c r="F148" i="20"/>
  <c r="E148" i="20"/>
  <c r="D148" i="20"/>
  <c r="AJ147" i="20"/>
  <c r="AI147" i="20"/>
  <c r="AH147" i="20"/>
  <c r="AG147" i="20"/>
  <c r="AF147" i="20"/>
  <c r="AE147" i="20"/>
  <c r="AD147" i="20"/>
  <c r="AC147" i="20"/>
  <c r="AB147" i="20"/>
  <c r="AA147" i="20"/>
  <c r="Z147" i="20"/>
  <c r="Y147" i="20"/>
  <c r="X147" i="20"/>
  <c r="W147" i="20"/>
  <c r="V147" i="20"/>
  <c r="U147" i="20"/>
  <c r="T147" i="20"/>
  <c r="S147" i="20"/>
  <c r="R147" i="20"/>
  <c r="Q147" i="20"/>
  <c r="P147" i="20"/>
  <c r="O147" i="20"/>
  <c r="N147" i="20"/>
  <c r="M147" i="20"/>
  <c r="L147" i="20"/>
  <c r="K147" i="20"/>
  <c r="J147" i="20"/>
  <c r="I147" i="20"/>
  <c r="H147" i="20"/>
  <c r="G147" i="20"/>
  <c r="F147" i="20"/>
  <c r="E147" i="20"/>
  <c r="D147" i="20"/>
  <c r="AJ146" i="20"/>
  <c r="AI146" i="20"/>
  <c r="AH146" i="20"/>
  <c r="AG146" i="20"/>
  <c r="AF146" i="20"/>
  <c r="AE146" i="20"/>
  <c r="AD146" i="20"/>
  <c r="AC146" i="20"/>
  <c r="AB146" i="20"/>
  <c r="AA146" i="20"/>
  <c r="Z146" i="20"/>
  <c r="Y146" i="20"/>
  <c r="X146" i="20"/>
  <c r="W146" i="20"/>
  <c r="V146" i="20"/>
  <c r="U146" i="20"/>
  <c r="T146" i="20"/>
  <c r="S146" i="20"/>
  <c r="R146" i="20"/>
  <c r="Q146" i="20"/>
  <c r="P146" i="20"/>
  <c r="O146" i="20"/>
  <c r="AN146" i="20" s="1"/>
  <c r="N146" i="20"/>
  <c r="M146" i="20"/>
  <c r="L146" i="20"/>
  <c r="K146" i="20"/>
  <c r="J146" i="20"/>
  <c r="I146" i="20"/>
  <c r="H146" i="20"/>
  <c r="G146" i="20"/>
  <c r="F146" i="20"/>
  <c r="E146" i="20"/>
  <c r="D146" i="20"/>
  <c r="AJ145" i="20"/>
  <c r="AI145" i="20"/>
  <c r="AH145" i="20"/>
  <c r="AG145" i="20"/>
  <c r="AF145" i="20"/>
  <c r="AE145" i="20"/>
  <c r="AD145" i="20"/>
  <c r="AC145" i="20"/>
  <c r="AB145" i="20"/>
  <c r="AA145" i="20"/>
  <c r="Z145" i="20"/>
  <c r="Y145" i="20"/>
  <c r="X145" i="20"/>
  <c r="W145" i="20"/>
  <c r="V145" i="20"/>
  <c r="U145" i="20"/>
  <c r="T145" i="20"/>
  <c r="S145" i="20"/>
  <c r="R145" i="20"/>
  <c r="Q145" i="20"/>
  <c r="P145" i="20"/>
  <c r="O145" i="20"/>
  <c r="N145" i="20"/>
  <c r="M145" i="20"/>
  <c r="L145" i="20"/>
  <c r="K145" i="20"/>
  <c r="J145" i="20"/>
  <c r="I145" i="20"/>
  <c r="H145" i="20"/>
  <c r="G145" i="20"/>
  <c r="F145" i="20"/>
  <c r="E145" i="20"/>
  <c r="D145" i="20"/>
  <c r="AJ144" i="20"/>
  <c r="AI144" i="20"/>
  <c r="AH144" i="20"/>
  <c r="AG144" i="20"/>
  <c r="AF144" i="20"/>
  <c r="AE144" i="20"/>
  <c r="AD144" i="20"/>
  <c r="AC144" i="20"/>
  <c r="AB144" i="20"/>
  <c r="AA144" i="20"/>
  <c r="Z144" i="20"/>
  <c r="Y144" i="20"/>
  <c r="X144" i="20"/>
  <c r="W144" i="20"/>
  <c r="V144" i="20"/>
  <c r="U144" i="20"/>
  <c r="T144" i="20"/>
  <c r="S144" i="20"/>
  <c r="R144" i="20"/>
  <c r="Q144" i="20"/>
  <c r="P144" i="20"/>
  <c r="O144" i="20"/>
  <c r="N144" i="20"/>
  <c r="M144" i="20"/>
  <c r="L144" i="20"/>
  <c r="K144" i="20"/>
  <c r="J144" i="20"/>
  <c r="I144" i="20"/>
  <c r="H144" i="20"/>
  <c r="G144" i="20"/>
  <c r="F144" i="20"/>
  <c r="E144" i="20"/>
  <c r="D144" i="20"/>
  <c r="AJ143" i="20"/>
  <c r="AI143" i="20"/>
  <c r="AH143" i="20"/>
  <c r="AG143" i="20"/>
  <c r="AF143" i="20"/>
  <c r="AE143" i="20"/>
  <c r="AD143" i="20"/>
  <c r="AC143" i="20"/>
  <c r="AB143" i="20"/>
  <c r="AA143" i="20"/>
  <c r="Z143" i="20"/>
  <c r="Y143" i="20"/>
  <c r="X143" i="20"/>
  <c r="W143" i="20"/>
  <c r="V143" i="20"/>
  <c r="U143" i="20"/>
  <c r="T143" i="20"/>
  <c r="S143" i="20"/>
  <c r="R143" i="20"/>
  <c r="Q143" i="20"/>
  <c r="P143" i="20"/>
  <c r="O143" i="20"/>
  <c r="N143" i="20"/>
  <c r="M143" i="20"/>
  <c r="L143" i="20"/>
  <c r="K143" i="20"/>
  <c r="J143" i="20"/>
  <c r="I143" i="20"/>
  <c r="H143" i="20"/>
  <c r="G143" i="20"/>
  <c r="F143" i="20"/>
  <c r="E143" i="20"/>
  <c r="D143"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J141" i="20"/>
  <c r="AI141" i="20"/>
  <c r="AH141" i="20"/>
  <c r="AG141" i="20"/>
  <c r="AF141" i="20"/>
  <c r="AE141" i="20"/>
  <c r="AD141" i="20"/>
  <c r="AC141" i="20"/>
  <c r="AB141" i="20"/>
  <c r="AL141" i="20" s="1"/>
  <c r="AA141" i="20"/>
  <c r="Z141" i="20"/>
  <c r="Y141" i="20"/>
  <c r="X141" i="20"/>
  <c r="W141" i="20"/>
  <c r="V141" i="20"/>
  <c r="U141" i="20"/>
  <c r="T141" i="20"/>
  <c r="AM141" i="20" s="1"/>
  <c r="S141" i="20"/>
  <c r="R141" i="20"/>
  <c r="Q141" i="20"/>
  <c r="P141" i="20"/>
  <c r="O141" i="20"/>
  <c r="N141" i="20"/>
  <c r="M141" i="20"/>
  <c r="L141" i="20"/>
  <c r="AN141" i="20" s="1"/>
  <c r="K141" i="20"/>
  <c r="J141" i="20"/>
  <c r="I141" i="20"/>
  <c r="H141" i="20"/>
  <c r="G141" i="20"/>
  <c r="F141" i="20"/>
  <c r="E141" i="20"/>
  <c r="D141" i="20"/>
  <c r="AO141" i="20" s="1"/>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M140" i="20"/>
  <c r="L140" i="20"/>
  <c r="AN140" i="20" s="1"/>
  <c r="K140" i="20"/>
  <c r="J140" i="20"/>
  <c r="I140" i="20"/>
  <c r="H140" i="20"/>
  <c r="G140" i="20"/>
  <c r="F140" i="20"/>
  <c r="E140" i="20"/>
  <c r="D140" i="20"/>
  <c r="AJ139" i="20"/>
  <c r="AI139" i="20"/>
  <c r="AH139" i="20"/>
  <c r="AG139" i="20"/>
  <c r="AF139" i="20"/>
  <c r="AE139" i="20"/>
  <c r="AD139" i="20"/>
  <c r="AC139" i="20"/>
  <c r="AB139" i="20"/>
  <c r="AA139" i="20"/>
  <c r="Z139" i="20"/>
  <c r="Y139" i="20"/>
  <c r="X139" i="20"/>
  <c r="W139" i="20"/>
  <c r="V139" i="20"/>
  <c r="U139" i="20"/>
  <c r="T139" i="20"/>
  <c r="S139" i="20"/>
  <c r="R139" i="20"/>
  <c r="Q139" i="20"/>
  <c r="P139" i="20"/>
  <c r="O139" i="20"/>
  <c r="N139" i="20"/>
  <c r="M139" i="20"/>
  <c r="L139" i="20"/>
  <c r="K139" i="20"/>
  <c r="J139" i="20"/>
  <c r="I139" i="20"/>
  <c r="H139" i="20"/>
  <c r="G139" i="20"/>
  <c r="F139" i="20"/>
  <c r="E139" i="20"/>
  <c r="D139" i="20"/>
  <c r="AJ138" i="20"/>
  <c r="AI138" i="20"/>
  <c r="AH138" i="20"/>
  <c r="AG138" i="20"/>
  <c r="AF138" i="20"/>
  <c r="AE138" i="20"/>
  <c r="AD138" i="20"/>
  <c r="AC138" i="20"/>
  <c r="AB138" i="20"/>
  <c r="AA138" i="20"/>
  <c r="Z138" i="20"/>
  <c r="Y138" i="20"/>
  <c r="X138" i="20"/>
  <c r="W138" i="20"/>
  <c r="V138" i="20"/>
  <c r="U138" i="20"/>
  <c r="T138" i="20"/>
  <c r="S138" i="20"/>
  <c r="R138" i="20"/>
  <c r="Q138" i="20"/>
  <c r="P138" i="20"/>
  <c r="O138" i="20"/>
  <c r="N138" i="20"/>
  <c r="M138" i="20"/>
  <c r="L138" i="20"/>
  <c r="K138" i="20"/>
  <c r="J138" i="20"/>
  <c r="I138" i="20"/>
  <c r="H138" i="20"/>
  <c r="G138" i="20"/>
  <c r="F138" i="20"/>
  <c r="E138" i="20"/>
  <c r="D138" i="20"/>
  <c r="AJ137" i="20"/>
  <c r="AI137" i="20"/>
  <c r="AH137" i="20"/>
  <c r="AG137" i="20"/>
  <c r="AF137" i="20"/>
  <c r="AE137" i="20"/>
  <c r="AD137" i="20"/>
  <c r="AC137" i="20"/>
  <c r="AB137" i="20"/>
  <c r="AA137" i="20"/>
  <c r="Z137" i="20"/>
  <c r="Y137" i="20"/>
  <c r="X137" i="20"/>
  <c r="W137" i="20"/>
  <c r="V137" i="20"/>
  <c r="U137" i="20"/>
  <c r="T137" i="20"/>
  <c r="S137" i="20"/>
  <c r="R137" i="20"/>
  <c r="Q137" i="20"/>
  <c r="P137" i="20"/>
  <c r="O137" i="20"/>
  <c r="N137" i="20"/>
  <c r="M137" i="20"/>
  <c r="L137" i="20"/>
  <c r="K137" i="20"/>
  <c r="J137" i="20"/>
  <c r="I137" i="20"/>
  <c r="H137" i="20"/>
  <c r="G137" i="20"/>
  <c r="F137" i="20"/>
  <c r="E137" i="20"/>
  <c r="D137" i="20"/>
  <c r="AJ136" i="20"/>
  <c r="AI136" i="20"/>
  <c r="AH136" i="20"/>
  <c r="AG136" i="20"/>
  <c r="AF136" i="20"/>
  <c r="AE136" i="20"/>
  <c r="AD136" i="20"/>
  <c r="AC136" i="20"/>
  <c r="AB136" i="20"/>
  <c r="AA136" i="20"/>
  <c r="Z136" i="20"/>
  <c r="Y136" i="20"/>
  <c r="X136" i="20"/>
  <c r="W136" i="20"/>
  <c r="V136" i="20"/>
  <c r="U136" i="20"/>
  <c r="T136" i="20"/>
  <c r="S136" i="20"/>
  <c r="R136" i="20"/>
  <c r="Q136" i="20"/>
  <c r="P136" i="20"/>
  <c r="O136" i="20"/>
  <c r="N136" i="20"/>
  <c r="M136" i="20"/>
  <c r="L136" i="20"/>
  <c r="K136" i="20"/>
  <c r="J136" i="20"/>
  <c r="I136" i="20"/>
  <c r="H136" i="20"/>
  <c r="G136" i="20"/>
  <c r="F136" i="20"/>
  <c r="E136" i="20"/>
  <c r="D136" i="20"/>
  <c r="AJ134" i="20"/>
  <c r="AI134" i="20"/>
  <c r="AH134" i="20"/>
  <c r="AG134" i="20"/>
  <c r="AF134" i="20"/>
  <c r="AE134" i="20"/>
  <c r="AD134" i="20"/>
  <c r="AC134" i="20"/>
  <c r="AB134" i="20"/>
  <c r="AA134" i="20"/>
  <c r="Z134" i="20"/>
  <c r="Y134" i="20"/>
  <c r="X134" i="20"/>
  <c r="W134" i="20"/>
  <c r="V134" i="20"/>
  <c r="U134" i="20"/>
  <c r="T134" i="20"/>
  <c r="S134" i="20"/>
  <c r="R134" i="20"/>
  <c r="Q134" i="20"/>
  <c r="P134" i="20"/>
  <c r="O134" i="20"/>
  <c r="N134" i="20"/>
  <c r="M134" i="20"/>
  <c r="L134" i="20"/>
  <c r="K134" i="20"/>
  <c r="J134" i="20"/>
  <c r="I134" i="20"/>
  <c r="H134" i="20"/>
  <c r="G134" i="20"/>
  <c r="F134" i="20"/>
  <c r="E134" i="20"/>
  <c r="D134" i="20"/>
  <c r="AJ133" i="20"/>
  <c r="AI133" i="20"/>
  <c r="AH133" i="20"/>
  <c r="AG133" i="20"/>
  <c r="AF133" i="20"/>
  <c r="AE133" i="20"/>
  <c r="AD133" i="20"/>
  <c r="AC133" i="20"/>
  <c r="AB133" i="20"/>
  <c r="AA133" i="20"/>
  <c r="Z133" i="20"/>
  <c r="Y133" i="20"/>
  <c r="X133" i="20"/>
  <c r="W133" i="20"/>
  <c r="V133" i="20"/>
  <c r="U133" i="20"/>
  <c r="T133" i="20"/>
  <c r="S133" i="20"/>
  <c r="R133" i="20"/>
  <c r="Q133" i="20"/>
  <c r="P133" i="20"/>
  <c r="O133" i="20"/>
  <c r="N133" i="20"/>
  <c r="M133" i="20"/>
  <c r="AN133" i="20" s="1"/>
  <c r="L133" i="20"/>
  <c r="K133" i="20"/>
  <c r="J133" i="20"/>
  <c r="I133" i="20"/>
  <c r="H133" i="20"/>
  <c r="G133" i="20"/>
  <c r="F133" i="20"/>
  <c r="E133" i="20"/>
  <c r="AO133" i="20" s="1"/>
  <c r="D133" i="20"/>
  <c r="AJ132" i="20"/>
  <c r="AI132" i="20"/>
  <c r="AH132" i="20"/>
  <c r="AG132" i="20"/>
  <c r="AF132" i="20"/>
  <c r="AE132" i="20"/>
  <c r="AD132" i="20"/>
  <c r="AC132" i="20"/>
  <c r="AB132" i="20"/>
  <c r="AA132" i="20"/>
  <c r="Z132" i="20"/>
  <c r="Y132" i="20"/>
  <c r="X132" i="20"/>
  <c r="W132" i="20"/>
  <c r="V132" i="20"/>
  <c r="U132" i="20"/>
  <c r="T132" i="20"/>
  <c r="S132" i="20"/>
  <c r="R132" i="20"/>
  <c r="Q132" i="20"/>
  <c r="P132" i="20"/>
  <c r="O132" i="20"/>
  <c r="N132" i="20"/>
  <c r="M132" i="20"/>
  <c r="L132" i="20"/>
  <c r="K132" i="20"/>
  <c r="J132" i="20"/>
  <c r="I132" i="20"/>
  <c r="H132" i="20"/>
  <c r="G132" i="20"/>
  <c r="F132" i="20"/>
  <c r="E132" i="20"/>
  <c r="D132" i="20"/>
  <c r="AJ131" i="20"/>
  <c r="AI131" i="20"/>
  <c r="AH131" i="20"/>
  <c r="AG131" i="20"/>
  <c r="AF131" i="20"/>
  <c r="AE131" i="20"/>
  <c r="AD131" i="20"/>
  <c r="AC131" i="20"/>
  <c r="AB131" i="20"/>
  <c r="AA131" i="20"/>
  <c r="Z131" i="20"/>
  <c r="Y131" i="20"/>
  <c r="X131" i="20"/>
  <c r="W131" i="20"/>
  <c r="V131" i="20"/>
  <c r="U131" i="20"/>
  <c r="T131" i="20"/>
  <c r="S131" i="20"/>
  <c r="R131" i="20"/>
  <c r="Q131" i="20"/>
  <c r="P131" i="20"/>
  <c r="O131" i="20"/>
  <c r="N131" i="20"/>
  <c r="M131" i="20"/>
  <c r="L131" i="20"/>
  <c r="K131" i="20"/>
  <c r="J131" i="20"/>
  <c r="I131" i="20"/>
  <c r="H131" i="20"/>
  <c r="G131" i="20"/>
  <c r="F131" i="20"/>
  <c r="E131" i="20"/>
  <c r="D131" i="20"/>
  <c r="AJ130" i="20"/>
  <c r="AI130" i="20"/>
  <c r="AH130" i="20"/>
  <c r="AG130" i="20"/>
  <c r="AF130" i="20"/>
  <c r="AE130" i="20"/>
  <c r="AD130" i="20"/>
  <c r="AC130" i="20"/>
  <c r="AB130" i="20"/>
  <c r="AA130" i="20"/>
  <c r="Z130" i="20"/>
  <c r="Y130" i="20"/>
  <c r="X130" i="20"/>
  <c r="W130" i="20"/>
  <c r="V130" i="20"/>
  <c r="U130" i="20"/>
  <c r="T130" i="20"/>
  <c r="S130" i="20"/>
  <c r="R130" i="20"/>
  <c r="Q130" i="20"/>
  <c r="P130" i="20"/>
  <c r="O130" i="20"/>
  <c r="N130" i="20"/>
  <c r="M130" i="20"/>
  <c r="L130" i="20"/>
  <c r="K130" i="20"/>
  <c r="J130" i="20"/>
  <c r="I130" i="20"/>
  <c r="H130" i="20"/>
  <c r="G130" i="20"/>
  <c r="F130" i="20"/>
  <c r="E130" i="20"/>
  <c r="D130" i="20"/>
  <c r="AO130" i="20" s="1"/>
  <c r="AJ129" i="20"/>
  <c r="AI129" i="20"/>
  <c r="AH129" i="20"/>
  <c r="AG129" i="20"/>
  <c r="AF129" i="20"/>
  <c r="AE129" i="20"/>
  <c r="AD129" i="20"/>
  <c r="AC129" i="20"/>
  <c r="AB129" i="20"/>
  <c r="AA129" i="20"/>
  <c r="Z129" i="20"/>
  <c r="Y129" i="20"/>
  <c r="X129" i="20"/>
  <c r="W129" i="20"/>
  <c r="V129" i="20"/>
  <c r="U129" i="20"/>
  <c r="T129" i="20"/>
  <c r="S129" i="20"/>
  <c r="R129" i="20"/>
  <c r="Q129" i="20"/>
  <c r="P129" i="20"/>
  <c r="O129" i="20"/>
  <c r="N129" i="20"/>
  <c r="M129" i="20"/>
  <c r="L129" i="20"/>
  <c r="K129" i="20"/>
  <c r="J129" i="20"/>
  <c r="I129" i="20"/>
  <c r="H129" i="20"/>
  <c r="G129" i="20"/>
  <c r="F129" i="20"/>
  <c r="E129" i="20"/>
  <c r="D129" i="20"/>
  <c r="AJ128" i="20"/>
  <c r="AI128" i="20"/>
  <c r="AH128" i="20"/>
  <c r="AG128" i="20"/>
  <c r="AF128" i="20"/>
  <c r="AE128" i="20"/>
  <c r="AD128" i="20"/>
  <c r="AC128" i="20"/>
  <c r="AB128" i="20"/>
  <c r="AA128" i="20"/>
  <c r="Z128" i="20"/>
  <c r="Y128" i="20"/>
  <c r="X128" i="20"/>
  <c r="W128" i="20"/>
  <c r="V128" i="20"/>
  <c r="U128" i="20"/>
  <c r="T128" i="20"/>
  <c r="S128" i="20"/>
  <c r="R128" i="20"/>
  <c r="Q128" i="20"/>
  <c r="P128" i="20"/>
  <c r="O128" i="20"/>
  <c r="N128" i="20"/>
  <c r="M128" i="20"/>
  <c r="L128" i="20"/>
  <c r="K128" i="20"/>
  <c r="J128" i="20"/>
  <c r="I128" i="20"/>
  <c r="H128" i="20"/>
  <c r="G128" i="20"/>
  <c r="F128" i="20"/>
  <c r="E128" i="20"/>
  <c r="AO128" i="20" s="1"/>
  <c r="D128" i="20"/>
  <c r="AJ127" i="20"/>
  <c r="AI127" i="20"/>
  <c r="AH127" i="20"/>
  <c r="AG127" i="20"/>
  <c r="AF127" i="20"/>
  <c r="AE127" i="20"/>
  <c r="AD127" i="20"/>
  <c r="AC127" i="20"/>
  <c r="AB127" i="20"/>
  <c r="AA127" i="20"/>
  <c r="Z127" i="20"/>
  <c r="Y127" i="20"/>
  <c r="X127" i="20"/>
  <c r="W127" i="20"/>
  <c r="V127" i="20"/>
  <c r="U127" i="20"/>
  <c r="T127" i="20"/>
  <c r="S127" i="20"/>
  <c r="R127" i="20"/>
  <c r="Q127" i="20"/>
  <c r="P127" i="20"/>
  <c r="O127" i="20"/>
  <c r="N127" i="20"/>
  <c r="M127" i="20"/>
  <c r="L127" i="20"/>
  <c r="K127" i="20"/>
  <c r="J127" i="20"/>
  <c r="I127" i="20"/>
  <c r="H127" i="20"/>
  <c r="G127" i="20"/>
  <c r="F127" i="20"/>
  <c r="E127" i="20"/>
  <c r="D127" i="20"/>
  <c r="AJ126" i="20"/>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AJ125" i="20"/>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K125" i="20"/>
  <c r="J125" i="20"/>
  <c r="I125" i="20"/>
  <c r="H125" i="20"/>
  <c r="G125" i="20"/>
  <c r="F125" i="20"/>
  <c r="E125" i="20"/>
  <c r="D125" i="20"/>
  <c r="AJ124" i="20"/>
  <c r="AI124" i="20"/>
  <c r="AH124" i="20"/>
  <c r="AG124" i="20"/>
  <c r="AF124" i="20"/>
  <c r="AE124" i="20"/>
  <c r="AD124" i="20"/>
  <c r="AC124" i="20"/>
  <c r="AB124" i="20"/>
  <c r="AA124" i="20"/>
  <c r="Z124" i="20"/>
  <c r="Y124" i="20"/>
  <c r="X124" i="20"/>
  <c r="W124" i="20"/>
  <c r="V124" i="20"/>
  <c r="U124" i="20"/>
  <c r="T124" i="20"/>
  <c r="S124" i="20"/>
  <c r="R124" i="20"/>
  <c r="Q124" i="20"/>
  <c r="P124" i="20"/>
  <c r="O124" i="20"/>
  <c r="N124" i="20"/>
  <c r="M124" i="20"/>
  <c r="L124" i="20"/>
  <c r="K124" i="20"/>
  <c r="J124" i="20"/>
  <c r="I124" i="20"/>
  <c r="H124" i="20"/>
  <c r="G124" i="20"/>
  <c r="F124" i="20"/>
  <c r="E124" i="20"/>
  <c r="D124" i="20"/>
  <c r="AJ123" i="20"/>
  <c r="AI123" i="20"/>
  <c r="AH123" i="20"/>
  <c r="AG123" i="20"/>
  <c r="AF123" i="20"/>
  <c r="AE123" i="20"/>
  <c r="AD123" i="20"/>
  <c r="AC123" i="20"/>
  <c r="AB123" i="20"/>
  <c r="AA123" i="20"/>
  <c r="Z123" i="20"/>
  <c r="Y123" i="20"/>
  <c r="X123" i="20"/>
  <c r="W123" i="20"/>
  <c r="V123" i="20"/>
  <c r="U123" i="20"/>
  <c r="T123" i="20"/>
  <c r="S123" i="20"/>
  <c r="R123" i="20"/>
  <c r="Q123" i="20"/>
  <c r="P123" i="20"/>
  <c r="O123" i="20"/>
  <c r="N123" i="20"/>
  <c r="M123" i="20"/>
  <c r="L123" i="20"/>
  <c r="K123" i="20"/>
  <c r="J123" i="20"/>
  <c r="I123" i="20"/>
  <c r="H123" i="20"/>
  <c r="G123" i="20"/>
  <c r="F123" i="20"/>
  <c r="E123" i="20"/>
  <c r="D123" i="20"/>
  <c r="AJ122" i="20"/>
  <c r="AI122" i="20"/>
  <c r="AH122" i="20"/>
  <c r="AG122" i="20"/>
  <c r="AF122" i="20"/>
  <c r="AE122" i="20"/>
  <c r="AD122" i="20"/>
  <c r="AC122" i="20"/>
  <c r="AB122" i="20"/>
  <c r="AA122" i="20"/>
  <c r="Z122" i="20"/>
  <c r="Y122" i="20"/>
  <c r="X122" i="20"/>
  <c r="W122" i="20"/>
  <c r="V122" i="20"/>
  <c r="U122" i="20"/>
  <c r="T122" i="20"/>
  <c r="S122" i="20"/>
  <c r="R122" i="20"/>
  <c r="Q122" i="20"/>
  <c r="P122" i="20"/>
  <c r="O122" i="20"/>
  <c r="N122" i="20"/>
  <c r="M122" i="20"/>
  <c r="L122" i="20"/>
  <c r="K122" i="20"/>
  <c r="J122" i="20"/>
  <c r="I122" i="20"/>
  <c r="H122" i="20"/>
  <c r="G122" i="20"/>
  <c r="F122" i="20"/>
  <c r="E122" i="20"/>
  <c r="D122" i="20"/>
  <c r="AO122" i="20" s="1"/>
  <c r="AJ121" i="20"/>
  <c r="AI121" i="20"/>
  <c r="AH121" i="20"/>
  <c r="AG121" i="20"/>
  <c r="AF121" i="20"/>
  <c r="AE121" i="20"/>
  <c r="AD121" i="20"/>
  <c r="AC121" i="20"/>
  <c r="AB121" i="20"/>
  <c r="AA121" i="20"/>
  <c r="Z121" i="20"/>
  <c r="Y121" i="20"/>
  <c r="X121" i="20"/>
  <c r="W121" i="20"/>
  <c r="V121" i="20"/>
  <c r="U121" i="20"/>
  <c r="T121" i="20"/>
  <c r="S121" i="20"/>
  <c r="R121" i="20"/>
  <c r="Q121" i="20"/>
  <c r="P121" i="20"/>
  <c r="O121" i="20"/>
  <c r="N121" i="20"/>
  <c r="M121" i="20"/>
  <c r="L121" i="20"/>
  <c r="K121" i="20"/>
  <c r="J121" i="20"/>
  <c r="I121" i="20"/>
  <c r="H121" i="20"/>
  <c r="G121" i="20"/>
  <c r="F121" i="20"/>
  <c r="E121" i="20"/>
  <c r="D121" i="20"/>
  <c r="AJ120" i="20"/>
  <c r="AI120" i="20"/>
  <c r="AH120" i="20"/>
  <c r="AG120" i="20"/>
  <c r="AF120" i="20"/>
  <c r="AE120" i="20"/>
  <c r="AD120" i="20"/>
  <c r="AC120" i="20"/>
  <c r="AB120" i="20"/>
  <c r="AA120" i="20"/>
  <c r="Z120" i="20"/>
  <c r="Y120" i="20"/>
  <c r="X120" i="20"/>
  <c r="W120" i="20"/>
  <c r="V120" i="20"/>
  <c r="U120" i="20"/>
  <c r="T120" i="20"/>
  <c r="S120" i="20"/>
  <c r="R120" i="20"/>
  <c r="Q120" i="20"/>
  <c r="P120" i="20"/>
  <c r="O120" i="20"/>
  <c r="N120" i="20"/>
  <c r="M120" i="20"/>
  <c r="L120" i="20"/>
  <c r="K120" i="20"/>
  <c r="J120" i="20"/>
  <c r="I120" i="20"/>
  <c r="H120" i="20"/>
  <c r="G120" i="20"/>
  <c r="F120" i="20"/>
  <c r="E120" i="20"/>
  <c r="D120" i="20"/>
  <c r="AJ119" i="20"/>
  <c r="AI119" i="20"/>
  <c r="AH119" i="20"/>
  <c r="AG119" i="20"/>
  <c r="AF119" i="20"/>
  <c r="AE119" i="20"/>
  <c r="AD119" i="20"/>
  <c r="AC119" i="20"/>
  <c r="AB119" i="20"/>
  <c r="AL119" i="20" s="1"/>
  <c r="AA119" i="20"/>
  <c r="Z119" i="20"/>
  <c r="Y119" i="20"/>
  <c r="X119" i="20"/>
  <c r="W119" i="20"/>
  <c r="V119" i="20"/>
  <c r="U119" i="20"/>
  <c r="T119" i="20"/>
  <c r="S119" i="20"/>
  <c r="R119" i="20"/>
  <c r="Q119" i="20"/>
  <c r="P119" i="20"/>
  <c r="O119" i="20"/>
  <c r="N119" i="20"/>
  <c r="M119" i="20"/>
  <c r="L119" i="20"/>
  <c r="K119" i="20"/>
  <c r="J119" i="20"/>
  <c r="I119" i="20"/>
  <c r="H119" i="20"/>
  <c r="G119" i="20"/>
  <c r="F119" i="20"/>
  <c r="E119" i="20"/>
  <c r="D119" i="20"/>
  <c r="AJ118" i="20"/>
  <c r="AI118" i="20"/>
  <c r="AH118" i="20"/>
  <c r="AG118" i="20"/>
  <c r="AF118" i="20"/>
  <c r="AE118" i="20"/>
  <c r="AD118" i="20"/>
  <c r="AC118" i="20"/>
  <c r="AB118" i="20"/>
  <c r="AA118" i="20"/>
  <c r="Z118" i="20"/>
  <c r="Y118" i="20"/>
  <c r="X118" i="20"/>
  <c r="W118" i="20"/>
  <c r="V118" i="20"/>
  <c r="U118" i="20"/>
  <c r="T118" i="20"/>
  <c r="S118" i="20"/>
  <c r="R118" i="20"/>
  <c r="Q118" i="20"/>
  <c r="P118" i="20"/>
  <c r="O118" i="20"/>
  <c r="N118" i="20"/>
  <c r="M118" i="20"/>
  <c r="L118" i="20"/>
  <c r="AN118" i="20" s="1"/>
  <c r="K118" i="20"/>
  <c r="J118" i="20"/>
  <c r="I118" i="20"/>
  <c r="H118" i="20"/>
  <c r="G118" i="20"/>
  <c r="F118" i="20"/>
  <c r="E118" i="20"/>
  <c r="D118" i="20"/>
  <c r="AJ117" i="20"/>
  <c r="AI117" i="20"/>
  <c r="AH117" i="20"/>
  <c r="AG117" i="20"/>
  <c r="AF117" i="20"/>
  <c r="AE117" i="20"/>
  <c r="AD117" i="20"/>
  <c r="AC117" i="20"/>
  <c r="AB117" i="20"/>
  <c r="AA117" i="20"/>
  <c r="Z117" i="20"/>
  <c r="Y117" i="20"/>
  <c r="X117" i="20"/>
  <c r="W117" i="20"/>
  <c r="V117" i="20"/>
  <c r="U117" i="20"/>
  <c r="T117" i="20"/>
  <c r="S117" i="20"/>
  <c r="R117" i="20"/>
  <c r="Q117" i="20"/>
  <c r="P117" i="20"/>
  <c r="O117" i="20"/>
  <c r="N117" i="20"/>
  <c r="M117" i="20"/>
  <c r="L117" i="20"/>
  <c r="K117" i="20"/>
  <c r="J117" i="20"/>
  <c r="I117" i="20"/>
  <c r="H117" i="20"/>
  <c r="G117" i="20"/>
  <c r="F117" i="20"/>
  <c r="E117" i="20"/>
  <c r="AO117" i="20" s="1"/>
  <c r="D117" i="20"/>
  <c r="AJ116" i="20"/>
  <c r="AI116" i="20"/>
  <c r="AH116" i="20"/>
  <c r="AG116" i="20"/>
  <c r="AF116" i="20"/>
  <c r="AE116" i="20"/>
  <c r="AD116" i="20"/>
  <c r="AC116" i="20"/>
  <c r="AB116" i="20"/>
  <c r="AA116" i="20"/>
  <c r="Z116" i="20"/>
  <c r="Y116" i="20"/>
  <c r="X116" i="20"/>
  <c r="W116" i="20"/>
  <c r="V116" i="20"/>
  <c r="U116" i="20"/>
  <c r="T116" i="20"/>
  <c r="S116" i="20"/>
  <c r="R116" i="20"/>
  <c r="Q116" i="20"/>
  <c r="P116" i="20"/>
  <c r="O116" i="20"/>
  <c r="N116" i="20"/>
  <c r="M116" i="20"/>
  <c r="L116" i="20"/>
  <c r="K116" i="20"/>
  <c r="J116" i="20"/>
  <c r="I116" i="20"/>
  <c r="H116" i="20"/>
  <c r="G116" i="20"/>
  <c r="F116" i="20"/>
  <c r="E116" i="20"/>
  <c r="D116" i="20"/>
  <c r="AO116" i="20" s="1"/>
  <c r="AJ115" i="20"/>
  <c r="AI115" i="20"/>
  <c r="AH115" i="20"/>
  <c r="AG115" i="20"/>
  <c r="AF115" i="20"/>
  <c r="AE115" i="20"/>
  <c r="AD115" i="20"/>
  <c r="AC115" i="20"/>
  <c r="AB115" i="20"/>
  <c r="AA115" i="20"/>
  <c r="Z115" i="20"/>
  <c r="Y115" i="20"/>
  <c r="X115" i="20"/>
  <c r="W115" i="20"/>
  <c r="V115" i="20"/>
  <c r="U115" i="20"/>
  <c r="T115" i="20"/>
  <c r="S115" i="20"/>
  <c r="R115" i="20"/>
  <c r="Q115" i="20"/>
  <c r="P115" i="20"/>
  <c r="O115" i="20"/>
  <c r="N115" i="20"/>
  <c r="M115" i="20"/>
  <c r="L115" i="20"/>
  <c r="K115" i="20"/>
  <c r="J115" i="20"/>
  <c r="I115" i="20"/>
  <c r="H115" i="20"/>
  <c r="G115" i="20"/>
  <c r="F115" i="20"/>
  <c r="E115" i="20"/>
  <c r="D115" i="20"/>
  <c r="AO115" i="20" s="1"/>
  <c r="AJ114" i="20"/>
  <c r="AI114" i="20"/>
  <c r="AH114" i="20"/>
  <c r="AG114" i="20"/>
  <c r="AF114" i="20"/>
  <c r="AE114" i="20"/>
  <c r="AD114" i="20"/>
  <c r="AC114" i="20"/>
  <c r="AB114" i="20"/>
  <c r="AA114" i="20"/>
  <c r="Z114" i="20"/>
  <c r="Y114" i="20"/>
  <c r="X114" i="20"/>
  <c r="W114" i="20"/>
  <c r="V114" i="20"/>
  <c r="U114" i="20"/>
  <c r="T114" i="20"/>
  <c r="S114" i="20"/>
  <c r="R114" i="20"/>
  <c r="Q114" i="20"/>
  <c r="P114" i="20"/>
  <c r="O114" i="20"/>
  <c r="N114" i="20"/>
  <c r="M114" i="20"/>
  <c r="L114" i="20"/>
  <c r="K114" i="20"/>
  <c r="J114" i="20"/>
  <c r="I114" i="20"/>
  <c r="H114" i="20"/>
  <c r="G114" i="20"/>
  <c r="F114" i="20"/>
  <c r="E114" i="20"/>
  <c r="D114" i="20"/>
  <c r="AJ113" i="20"/>
  <c r="AI113" i="20"/>
  <c r="AH113" i="20"/>
  <c r="AG113" i="20"/>
  <c r="AF113" i="20"/>
  <c r="AE113" i="20"/>
  <c r="AD113" i="20"/>
  <c r="AC113" i="20"/>
  <c r="AB113" i="20"/>
  <c r="AA113" i="20"/>
  <c r="Z113" i="20"/>
  <c r="Y113" i="20"/>
  <c r="X113" i="20"/>
  <c r="W113" i="20"/>
  <c r="V113" i="20"/>
  <c r="U113" i="20"/>
  <c r="T113" i="20"/>
  <c r="S113" i="20"/>
  <c r="R113" i="20"/>
  <c r="Q113" i="20"/>
  <c r="P113" i="20"/>
  <c r="O113" i="20"/>
  <c r="N113" i="20"/>
  <c r="M113" i="20"/>
  <c r="L113" i="20"/>
  <c r="K113" i="20"/>
  <c r="J113" i="20"/>
  <c r="I113" i="20"/>
  <c r="H113" i="20"/>
  <c r="G113" i="20"/>
  <c r="F113" i="20"/>
  <c r="E113" i="20"/>
  <c r="D113" i="20"/>
  <c r="AJ112" i="20"/>
  <c r="AI112" i="20"/>
  <c r="AH112" i="20"/>
  <c r="AG112" i="20"/>
  <c r="AF112" i="20"/>
  <c r="AE112" i="20"/>
  <c r="AD112" i="20"/>
  <c r="AC112" i="20"/>
  <c r="AB112" i="20"/>
  <c r="AA112" i="20"/>
  <c r="Z112" i="20"/>
  <c r="Y112" i="20"/>
  <c r="X112" i="20"/>
  <c r="W112" i="20"/>
  <c r="V112" i="20"/>
  <c r="U112" i="20"/>
  <c r="T112" i="20"/>
  <c r="AM112" i="20" s="1"/>
  <c r="S112" i="20"/>
  <c r="R112" i="20"/>
  <c r="Q112" i="20"/>
  <c r="P112" i="20"/>
  <c r="O112" i="20"/>
  <c r="N112" i="20"/>
  <c r="M112" i="20"/>
  <c r="L112" i="20"/>
  <c r="K112" i="20"/>
  <c r="J112" i="20"/>
  <c r="I112" i="20"/>
  <c r="H112" i="20"/>
  <c r="G112" i="20"/>
  <c r="F112" i="20"/>
  <c r="E112" i="20"/>
  <c r="D112" i="20"/>
  <c r="AJ111" i="20"/>
  <c r="AI111" i="20"/>
  <c r="AH111" i="20"/>
  <c r="AG111" i="20"/>
  <c r="AF111" i="20"/>
  <c r="AE111" i="20"/>
  <c r="AD111" i="20"/>
  <c r="AC111" i="20"/>
  <c r="AB111" i="20"/>
  <c r="AA111" i="20"/>
  <c r="Z111" i="20"/>
  <c r="Y111" i="20"/>
  <c r="X111" i="20"/>
  <c r="W111" i="20"/>
  <c r="V111" i="20"/>
  <c r="U111" i="20"/>
  <c r="T111" i="20"/>
  <c r="S111" i="20"/>
  <c r="R111" i="20"/>
  <c r="Q111" i="20"/>
  <c r="P111" i="20"/>
  <c r="O111" i="20"/>
  <c r="N111" i="20"/>
  <c r="M111" i="20"/>
  <c r="L111" i="20"/>
  <c r="K111" i="20"/>
  <c r="J111" i="20"/>
  <c r="I111" i="20"/>
  <c r="H111" i="20"/>
  <c r="G111" i="20"/>
  <c r="F111" i="20"/>
  <c r="E111" i="20"/>
  <c r="D111" i="20"/>
  <c r="AJ110" i="20"/>
  <c r="AI110" i="20"/>
  <c r="AH110" i="20"/>
  <c r="AG110" i="20"/>
  <c r="AF110" i="20"/>
  <c r="AE110" i="20"/>
  <c r="AD110" i="20"/>
  <c r="AC110" i="20"/>
  <c r="AB110" i="20"/>
  <c r="AA110" i="20"/>
  <c r="Z110" i="20"/>
  <c r="Y110" i="20"/>
  <c r="X110" i="20"/>
  <c r="W110" i="20"/>
  <c r="V110" i="20"/>
  <c r="U110" i="20"/>
  <c r="T110" i="20"/>
  <c r="S110" i="20"/>
  <c r="R110" i="20"/>
  <c r="Q110" i="20"/>
  <c r="P110" i="20"/>
  <c r="O110" i="20"/>
  <c r="N110" i="20"/>
  <c r="M110" i="20"/>
  <c r="L110" i="20"/>
  <c r="K110" i="20"/>
  <c r="J110" i="20"/>
  <c r="I110" i="20"/>
  <c r="H110" i="20"/>
  <c r="G110" i="20"/>
  <c r="F110" i="20"/>
  <c r="E110" i="20"/>
  <c r="D110" i="20"/>
  <c r="AO110" i="20" s="1"/>
  <c r="AJ109" i="20"/>
  <c r="AI109" i="20"/>
  <c r="AH109" i="20"/>
  <c r="AG109" i="20"/>
  <c r="AF109" i="20"/>
  <c r="AE109" i="20"/>
  <c r="AD109" i="20"/>
  <c r="AC109" i="20"/>
  <c r="AB109" i="20"/>
  <c r="AA109" i="20"/>
  <c r="Z109" i="20"/>
  <c r="Y109" i="20"/>
  <c r="X109" i="20"/>
  <c r="W109" i="20"/>
  <c r="V109" i="20"/>
  <c r="U109" i="20"/>
  <c r="T109" i="20"/>
  <c r="S109" i="20"/>
  <c r="R109" i="20"/>
  <c r="Q109" i="20"/>
  <c r="P109" i="20"/>
  <c r="O109" i="20"/>
  <c r="N109" i="20"/>
  <c r="M109" i="20"/>
  <c r="L109" i="20"/>
  <c r="K109" i="20"/>
  <c r="J109" i="20"/>
  <c r="I109" i="20"/>
  <c r="H109" i="20"/>
  <c r="G109" i="20"/>
  <c r="F109" i="20"/>
  <c r="E109" i="20"/>
  <c r="D109" i="20"/>
  <c r="AJ108" i="20"/>
  <c r="AI108" i="20"/>
  <c r="AH108" i="20"/>
  <c r="AG108" i="20"/>
  <c r="AF108" i="20"/>
  <c r="AE108" i="20"/>
  <c r="AD108" i="20"/>
  <c r="AC108" i="20"/>
  <c r="AB108" i="20"/>
  <c r="AA108" i="20"/>
  <c r="Z108" i="20"/>
  <c r="Y108" i="20"/>
  <c r="X108" i="20"/>
  <c r="W108" i="20"/>
  <c r="V108" i="20"/>
  <c r="U108" i="20"/>
  <c r="T108" i="20"/>
  <c r="S108" i="20"/>
  <c r="R108" i="20"/>
  <c r="Q108" i="20"/>
  <c r="P108" i="20"/>
  <c r="O108" i="20"/>
  <c r="N108" i="20"/>
  <c r="M108" i="20"/>
  <c r="L108" i="20"/>
  <c r="K108" i="20"/>
  <c r="J108" i="20"/>
  <c r="I108" i="20"/>
  <c r="H108" i="20"/>
  <c r="G108" i="20"/>
  <c r="F108" i="20"/>
  <c r="E108" i="20"/>
  <c r="D108" i="20"/>
  <c r="AJ107" i="20"/>
  <c r="AI107" i="20"/>
  <c r="AH107" i="20"/>
  <c r="AG107" i="20"/>
  <c r="AF107" i="20"/>
  <c r="AE107" i="20"/>
  <c r="AD107" i="20"/>
  <c r="AC107" i="20"/>
  <c r="AB107" i="20"/>
  <c r="AA107" i="20"/>
  <c r="Z107" i="20"/>
  <c r="Y107" i="20"/>
  <c r="X107" i="20"/>
  <c r="W107" i="20"/>
  <c r="V107" i="20"/>
  <c r="U107" i="20"/>
  <c r="T107" i="20"/>
  <c r="S107" i="20"/>
  <c r="R107" i="20"/>
  <c r="Q107" i="20"/>
  <c r="P107" i="20"/>
  <c r="O107" i="20"/>
  <c r="N107" i="20"/>
  <c r="M107" i="20"/>
  <c r="L107" i="20"/>
  <c r="K107" i="20"/>
  <c r="J107" i="20"/>
  <c r="I107" i="20"/>
  <c r="H107" i="20"/>
  <c r="G107" i="20"/>
  <c r="F107" i="20"/>
  <c r="E107" i="20"/>
  <c r="D107" i="20"/>
  <c r="AJ106" i="20"/>
  <c r="AI106" i="20"/>
  <c r="AH106" i="20"/>
  <c r="AG106" i="20"/>
  <c r="AF106" i="20"/>
  <c r="AE106" i="20"/>
  <c r="AD106" i="20"/>
  <c r="AC106" i="20"/>
  <c r="AB106" i="20"/>
  <c r="AA106" i="20"/>
  <c r="Z106" i="20"/>
  <c r="Y106" i="20"/>
  <c r="X106" i="20"/>
  <c r="W106" i="20"/>
  <c r="V106" i="20"/>
  <c r="U106" i="20"/>
  <c r="T106" i="20"/>
  <c r="S106" i="20"/>
  <c r="R106" i="20"/>
  <c r="Q106" i="20"/>
  <c r="P106" i="20"/>
  <c r="O106" i="20"/>
  <c r="N106" i="20"/>
  <c r="M106" i="20"/>
  <c r="L106" i="20"/>
  <c r="K106" i="20"/>
  <c r="J106" i="20"/>
  <c r="I106" i="20"/>
  <c r="H106" i="20"/>
  <c r="G106" i="20"/>
  <c r="F106" i="20"/>
  <c r="E106" i="20"/>
  <c r="D106" i="20"/>
  <c r="AJ105" i="20"/>
  <c r="AI105" i="20"/>
  <c r="AH105" i="20"/>
  <c r="AG105" i="20"/>
  <c r="AF105" i="20"/>
  <c r="AE105" i="20"/>
  <c r="AD105" i="20"/>
  <c r="AC105" i="20"/>
  <c r="AB105" i="20"/>
  <c r="AA105" i="20"/>
  <c r="Z105" i="20"/>
  <c r="Y105" i="20"/>
  <c r="X105" i="20"/>
  <c r="W105" i="20"/>
  <c r="V105" i="20"/>
  <c r="U105" i="20"/>
  <c r="T105" i="20"/>
  <c r="AM105" i="20" s="1"/>
  <c r="S105" i="20"/>
  <c r="R105" i="20"/>
  <c r="Q105" i="20"/>
  <c r="P105" i="20"/>
  <c r="O105" i="20"/>
  <c r="N105" i="20"/>
  <c r="M105" i="20"/>
  <c r="L105" i="20"/>
  <c r="K105" i="20"/>
  <c r="J105" i="20"/>
  <c r="I105" i="20"/>
  <c r="H105" i="20"/>
  <c r="G105" i="20"/>
  <c r="F105" i="20"/>
  <c r="E105" i="20"/>
  <c r="D105" i="20"/>
  <c r="AO105" i="20" s="1"/>
  <c r="AJ104" i="20"/>
  <c r="AI104" i="20"/>
  <c r="AH104" i="20"/>
  <c r="AG104" i="20"/>
  <c r="AF104" i="20"/>
  <c r="AE104" i="20"/>
  <c r="AD104" i="20"/>
  <c r="AC104" i="20"/>
  <c r="AB104" i="20"/>
  <c r="AA104" i="20"/>
  <c r="Z104" i="20"/>
  <c r="Y104" i="20"/>
  <c r="X104" i="20"/>
  <c r="W104" i="20"/>
  <c r="V104" i="20"/>
  <c r="U104" i="20"/>
  <c r="T104" i="20"/>
  <c r="S104" i="20"/>
  <c r="R104" i="20"/>
  <c r="Q104" i="20"/>
  <c r="P104" i="20"/>
  <c r="O104" i="20"/>
  <c r="N104" i="20"/>
  <c r="M104" i="20"/>
  <c r="L104" i="20"/>
  <c r="K104" i="20"/>
  <c r="J104" i="20"/>
  <c r="I104" i="20"/>
  <c r="H104" i="20"/>
  <c r="G104" i="20"/>
  <c r="F104" i="20"/>
  <c r="E104" i="20"/>
  <c r="D104" i="20"/>
  <c r="AJ103" i="20"/>
  <c r="AI103" i="20"/>
  <c r="AH103" i="20"/>
  <c r="AG103" i="20"/>
  <c r="AF103" i="20"/>
  <c r="AE103" i="20"/>
  <c r="AD103" i="20"/>
  <c r="AC103" i="20"/>
  <c r="AB103" i="20"/>
  <c r="AA103" i="20"/>
  <c r="Z103" i="20"/>
  <c r="Y103" i="20"/>
  <c r="X103" i="20"/>
  <c r="W103" i="20"/>
  <c r="V103" i="20"/>
  <c r="U103" i="20"/>
  <c r="T103" i="20"/>
  <c r="S103" i="20"/>
  <c r="R103" i="20"/>
  <c r="Q103" i="20"/>
  <c r="P103" i="20"/>
  <c r="O103" i="20"/>
  <c r="N103" i="20"/>
  <c r="M103" i="20"/>
  <c r="L103" i="20"/>
  <c r="K103" i="20"/>
  <c r="J103" i="20"/>
  <c r="I103" i="20"/>
  <c r="H103" i="20"/>
  <c r="G103" i="20"/>
  <c r="F103" i="20"/>
  <c r="E103" i="20"/>
  <c r="D103" i="20"/>
  <c r="AJ102" i="20"/>
  <c r="AI102" i="20"/>
  <c r="AH102" i="20"/>
  <c r="AG102" i="20"/>
  <c r="AF102" i="20"/>
  <c r="AE102" i="20"/>
  <c r="AD102" i="20"/>
  <c r="AC102" i="20"/>
  <c r="AB102" i="20"/>
  <c r="AA102" i="20"/>
  <c r="Z102" i="20"/>
  <c r="Y102" i="20"/>
  <c r="X102" i="20"/>
  <c r="W102" i="20"/>
  <c r="V102" i="20"/>
  <c r="U102" i="20"/>
  <c r="T102" i="20"/>
  <c r="S102" i="20"/>
  <c r="R102" i="20"/>
  <c r="Q102" i="20"/>
  <c r="P102" i="20"/>
  <c r="O102" i="20"/>
  <c r="N102" i="20"/>
  <c r="M102" i="20"/>
  <c r="L102" i="20"/>
  <c r="K102" i="20"/>
  <c r="J102" i="20"/>
  <c r="I102" i="20"/>
  <c r="H102" i="20"/>
  <c r="G102" i="20"/>
  <c r="AO102" i="20" s="1"/>
  <c r="F102" i="20"/>
  <c r="E102" i="20"/>
  <c r="D102" i="20"/>
  <c r="AJ101" i="20"/>
  <c r="AI101" i="20"/>
  <c r="AH101" i="20"/>
  <c r="AG101" i="20"/>
  <c r="AF101" i="20"/>
  <c r="AE101" i="20"/>
  <c r="AD101" i="20"/>
  <c r="AC101" i="20"/>
  <c r="AB101" i="20"/>
  <c r="AA101" i="20"/>
  <c r="Z101" i="20"/>
  <c r="Y101" i="20"/>
  <c r="X101" i="20"/>
  <c r="W101" i="20"/>
  <c r="V101" i="20"/>
  <c r="U101" i="20"/>
  <c r="T101" i="20"/>
  <c r="S101" i="20"/>
  <c r="R101" i="20"/>
  <c r="Q101" i="20"/>
  <c r="P101" i="20"/>
  <c r="O101" i="20"/>
  <c r="N101" i="20"/>
  <c r="M101" i="20"/>
  <c r="L101" i="20"/>
  <c r="K101" i="20"/>
  <c r="J101" i="20"/>
  <c r="I101" i="20"/>
  <c r="H101" i="20"/>
  <c r="G101" i="20"/>
  <c r="F101" i="20"/>
  <c r="E101" i="20"/>
  <c r="D101" i="20"/>
  <c r="AJ100" i="20"/>
  <c r="AI100" i="20"/>
  <c r="AH100" i="20"/>
  <c r="AG100" i="20"/>
  <c r="AF100" i="20"/>
  <c r="AE100" i="20"/>
  <c r="AD100" i="20"/>
  <c r="AC100" i="20"/>
  <c r="AB100" i="20"/>
  <c r="AA100" i="20"/>
  <c r="Z100" i="20"/>
  <c r="Y100" i="20"/>
  <c r="X100" i="20"/>
  <c r="W100" i="20"/>
  <c r="V100" i="20"/>
  <c r="U100" i="20"/>
  <c r="T100" i="20"/>
  <c r="S100" i="20"/>
  <c r="R100" i="20"/>
  <c r="Q100" i="20"/>
  <c r="P100" i="20"/>
  <c r="O100" i="20"/>
  <c r="N100" i="20"/>
  <c r="M100" i="20"/>
  <c r="L100" i="20"/>
  <c r="K100" i="20"/>
  <c r="J100" i="20"/>
  <c r="I100" i="20"/>
  <c r="H100" i="20"/>
  <c r="G100" i="20"/>
  <c r="F100" i="20"/>
  <c r="E100" i="20"/>
  <c r="D100" i="20"/>
  <c r="AJ99" i="20"/>
  <c r="AI99" i="20"/>
  <c r="AH99" i="20"/>
  <c r="AG99" i="20"/>
  <c r="AF99" i="20"/>
  <c r="AE99" i="20"/>
  <c r="AD99" i="20"/>
  <c r="AC99" i="20"/>
  <c r="AB99" i="20"/>
  <c r="AA99" i="20"/>
  <c r="Z99" i="20"/>
  <c r="Y99" i="20"/>
  <c r="X99" i="20"/>
  <c r="W99" i="20"/>
  <c r="V99" i="20"/>
  <c r="U99" i="20"/>
  <c r="T99" i="20"/>
  <c r="S99" i="20"/>
  <c r="R99" i="20"/>
  <c r="Q99" i="20"/>
  <c r="P99" i="20"/>
  <c r="O99" i="20"/>
  <c r="N99" i="20"/>
  <c r="M99" i="20"/>
  <c r="L99" i="20"/>
  <c r="K99" i="20"/>
  <c r="J99" i="20"/>
  <c r="I99" i="20"/>
  <c r="H99" i="20"/>
  <c r="G99" i="20"/>
  <c r="F99" i="20"/>
  <c r="E99" i="20"/>
  <c r="D99" i="20"/>
  <c r="AJ98" i="20"/>
  <c r="AI98" i="20"/>
  <c r="AH98" i="20"/>
  <c r="AG98" i="20"/>
  <c r="AF98" i="20"/>
  <c r="AE98" i="20"/>
  <c r="AD98" i="20"/>
  <c r="AC98" i="20"/>
  <c r="AB98" i="20"/>
  <c r="AA98" i="20"/>
  <c r="Z98" i="20"/>
  <c r="Y98" i="20"/>
  <c r="X98" i="20"/>
  <c r="W98" i="20"/>
  <c r="V98" i="20"/>
  <c r="U98" i="20"/>
  <c r="T98" i="20"/>
  <c r="S98" i="20"/>
  <c r="R98" i="20"/>
  <c r="Q98" i="20"/>
  <c r="P98" i="20"/>
  <c r="O98" i="20"/>
  <c r="N98" i="20"/>
  <c r="M98" i="20"/>
  <c r="AN98" i="20" s="1"/>
  <c r="L98" i="20"/>
  <c r="K98" i="20"/>
  <c r="J98" i="20"/>
  <c r="I98" i="20"/>
  <c r="H98" i="20"/>
  <c r="G98" i="20"/>
  <c r="F98" i="20"/>
  <c r="E98" i="20"/>
  <c r="AO98" i="20" s="1"/>
  <c r="D98" i="20"/>
  <c r="AJ97" i="20"/>
  <c r="AI97" i="20"/>
  <c r="AH97" i="20"/>
  <c r="AG97" i="20"/>
  <c r="AF97" i="20"/>
  <c r="AE97" i="20"/>
  <c r="AD97" i="20"/>
  <c r="AC97" i="20"/>
  <c r="AB97" i="20"/>
  <c r="AL97" i="20" s="1"/>
  <c r="AA97" i="20"/>
  <c r="Z97" i="20"/>
  <c r="Y97" i="20"/>
  <c r="X97" i="20"/>
  <c r="W97" i="20"/>
  <c r="V97" i="20"/>
  <c r="U97" i="20"/>
  <c r="T97" i="20"/>
  <c r="S97" i="20"/>
  <c r="R97" i="20"/>
  <c r="Q97" i="20"/>
  <c r="P97" i="20"/>
  <c r="O97" i="20"/>
  <c r="N97" i="20"/>
  <c r="M97" i="20"/>
  <c r="L97" i="20"/>
  <c r="K97" i="20"/>
  <c r="J97" i="20"/>
  <c r="I97" i="20"/>
  <c r="H97" i="20"/>
  <c r="G97" i="20"/>
  <c r="F97" i="20"/>
  <c r="E97" i="20"/>
  <c r="D97" i="20"/>
  <c r="AJ96" i="20"/>
  <c r="AI96" i="20"/>
  <c r="AH96" i="20"/>
  <c r="AG96" i="20"/>
  <c r="AF96" i="20"/>
  <c r="AE96" i="20"/>
  <c r="AD96" i="20"/>
  <c r="AC96" i="20"/>
  <c r="AB96" i="20"/>
  <c r="AA96" i="20"/>
  <c r="Z96" i="20"/>
  <c r="Y96" i="20"/>
  <c r="X96" i="20"/>
  <c r="W96" i="20"/>
  <c r="V96" i="20"/>
  <c r="U96" i="20"/>
  <c r="T96" i="20"/>
  <c r="S96" i="20"/>
  <c r="R96" i="20"/>
  <c r="Q96" i="20"/>
  <c r="P96" i="20"/>
  <c r="O96" i="20"/>
  <c r="N96" i="20"/>
  <c r="M96" i="20"/>
  <c r="L96" i="20"/>
  <c r="K96" i="20"/>
  <c r="J96" i="20"/>
  <c r="I96" i="20"/>
  <c r="H96" i="20"/>
  <c r="G96" i="20"/>
  <c r="F96" i="20"/>
  <c r="E96" i="20"/>
  <c r="D96" i="20"/>
  <c r="AJ95" i="20"/>
  <c r="AI95" i="20"/>
  <c r="AH95" i="20"/>
  <c r="AG95" i="20"/>
  <c r="AF95" i="20"/>
  <c r="AE95" i="20"/>
  <c r="AD95" i="20"/>
  <c r="AC95" i="20"/>
  <c r="AB95" i="20"/>
  <c r="AA95" i="20"/>
  <c r="Z95" i="20"/>
  <c r="Y95" i="20"/>
  <c r="X95" i="20"/>
  <c r="W95" i="20"/>
  <c r="V95" i="20"/>
  <c r="U95" i="20"/>
  <c r="T95" i="20"/>
  <c r="S95" i="20"/>
  <c r="R95" i="20"/>
  <c r="Q95" i="20"/>
  <c r="P95" i="20"/>
  <c r="O95" i="20"/>
  <c r="N95" i="20"/>
  <c r="M95" i="20"/>
  <c r="L95" i="20"/>
  <c r="K95" i="20"/>
  <c r="J95" i="20"/>
  <c r="I95" i="20"/>
  <c r="H95" i="20"/>
  <c r="G95" i="20"/>
  <c r="F95" i="20"/>
  <c r="E95" i="20"/>
  <c r="D95" i="20"/>
  <c r="AJ94" i="20"/>
  <c r="AI94" i="20"/>
  <c r="AH94" i="20"/>
  <c r="AG94" i="20"/>
  <c r="AF94" i="20"/>
  <c r="AE94" i="20"/>
  <c r="AD94" i="20"/>
  <c r="AC94" i="20"/>
  <c r="AB94" i="20"/>
  <c r="AA94" i="20"/>
  <c r="Z94" i="20"/>
  <c r="Y94" i="20"/>
  <c r="X94" i="20"/>
  <c r="W94" i="20"/>
  <c r="V94" i="20"/>
  <c r="U94" i="20"/>
  <c r="T94" i="20"/>
  <c r="S94" i="20"/>
  <c r="R94" i="20"/>
  <c r="Q94" i="20"/>
  <c r="P94" i="20"/>
  <c r="O94" i="20"/>
  <c r="N94" i="20"/>
  <c r="M94" i="20"/>
  <c r="L94" i="20"/>
  <c r="AN94" i="20" s="1"/>
  <c r="K94" i="20"/>
  <c r="J94" i="20"/>
  <c r="I94" i="20"/>
  <c r="H94" i="20"/>
  <c r="G94" i="20"/>
  <c r="F94" i="20"/>
  <c r="E94" i="20"/>
  <c r="D94" i="20"/>
  <c r="AJ93" i="20"/>
  <c r="AI93" i="20"/>
  <c r="AH93" i="20"/>
  <c r="AG93" i="20"/>
  <c r="AF93" i="20"/>
  <c r="AE93" i="20"/>
  <c r="AD93" i="20"/>
  <c r="AL93" i="20" s="1"/>
  <c r="AC93" i="20"/>
  <c r="AB93" i="20"/>
  <c r="AA93" i="20"/>
  <c r="Z93" i="20"/>
  <c r="Y93" i="20"/>
  <c r="X93" i="20"/>
  <c r="W93" i="20"/>
  <c r="V93" i="20"/>
  <c r="U93" i="20"/>
  <c r="T93" i="20"/>
  <c r="S93" i="20"/>
  <c r="R93" i="20"/>
  <c r="Q93" i="20"/>
  <c r="P93" i="20"/>
  <c r="O93" i="20"/>
  <c r="N93" i="20"/>
  <c r="M93" i="20"/>
  <c r="L93" i="20"/>
  <c r="K93" i="20"/>
  <c r="J93" i="20"/>
  <c r="I93" i="20"/>
  <c r="H93" i="20"/>
  <c r="G93" i="20"/>
  <c r="F93" i="20"/>
  <c r="E93" i="20"/>
  <c r="D93" i="20"/>
  <c r="AO93" i="20" s="1"/>
  <c r="AJ92" i="20"/>
  <c r="AI92" i="20"/>
  <c r="AH92" i="20"/>
  <c r="AG92" i="20"/>
  <c r="AF92" i="20"/>
  <c r="AE92" i="20"/>
  <c r="AD92" i="20"/>
  <c r="AC92" i="20"/>
  <c r="AB92" i="20"/>
  <c r="AA92" i="20"/>
  <c r="Z92" i="20"/>
  <c r="Y92" i="20"/>
  <c r="X92" i="20"/>
  <c r="W92" i="20"/>
  <c r="V92" i="20"/>
  <c r="U92" i="20"/>
  <c r="T92" i="20"/>
  <c r="S92" i="20"/>
  <c r="R92" i="20"/>
  <c r="Q92" i="20"/>
  <c r="P92" i="20"/>
  <c r="O92" i="20"/>
  <c r="N92" i="20"/>
  <c r="M92" i="20"/>
  <c r="L92" i="20"/>
  <c r="K92" i="20"/>
  <c r="J92" i="20"/>
  <c r="I92" i="20"/>
  <c r="H92" i="20"/>
  <c r="G92" i="20"/>
  <c r="F92" i="20"/>
  <c r="E92" i="20"/>
  <c r="D92" i="20"/>
  <c r="AJ91" i="20"/>
  <c r="AI91" i="20"/>
  <c r="AH91" i="20"/>
  <c r="AG91" i="20"/>
  <c r="AF91" i="20"/>
  <c r="AE91" i="20"/>
  <c r="AD91" i="20"/>
  <c r="AC91" i="20"/>
  <c r="AB91" i="20"/>
  <c r="AA91" i="20"/>
  <c r="Z91" i="20"/>
  <c r="Y91" i="20"/>
  <c r="X91" i="20"/>
  <c r="W91" i="20"/>
  <c r="V91" i="20"/>
  <c r="U91" i="20"/>
  <c r="T91" i="20"/>
  <c r="S91" i="20"/>
  <c r="R91" i="20"/>
  <c r="Q91" i="20"/>
  <c r="P91" i="20"/>
  <c r="O91" i="20"/>
  <c r="N91" i="20"/>
  <c r="M91" i="20"/>
  <c r="L91" i="20"/>
  <c r="K91" i="20"/>
  <c r="J91" i="20"/>
  <c r="I91" i="20"/>
  <c r="H91" i="20"/>
  <c r="G91" i="20"/>
  <c r="F91" i="20"/>
  <c r="E91" i="20"/>
  <c r="D91" i="20"/>
  <c r="AJ90" i="20"/>
  <c r="AI90" i="20"/>
  <c r="AH90" i="20"/>
  <c r="AG90" i="20"/>
  <c r="AF90" i="20"/>
  <c r="AE90" i="20"/>
  <c r="AD90" i="20"/>
  <c r="AC90" i="20"/>
  <c r="AB90" i="20"/>
  <c r="AA90" i="20"/>
  <c r="Z90" i="20"/>
  <c r="Y90" i="20"/>
  <c r="X90" i="20"/>
  <c r="W90" i="20"/>
  <c r="V90" i="20"/>
  <c r="U90" i="20"/>
  <c r="T90" i="20"/>
  <c r="S90" i="20"/>
  <c r="R90" i="20"/>
  <c r="Q90" i="20"/>
  <c r="P90" i="20"/>
  <c r="O90" i="20"/>
  <c r="N90" i="20"/>
  <c r="M90" i="20"/>
  <c r="L90" i="20"/>
  <c r="K90" i="20"/>
  <c r="J90" i="20"/>
  <c r="I90" i="20"/>
  <c r="H90" i="20"/>
  <c r="G90" i="20"/>
  <c r="F90" i="20"/>
  <c r="E90" i="20"/>
  <c r="D90" i="20"/>
  <c r="AJ89" i="20"/>
  <c r="AI89" i="20"/>
  <c r="AH89" i="20"/>
  <c r="AG89" i="20"/>
  <c r="AF89" i="20"/>
  <c r="AE89" i="20"/>
  <c r="AD89" i="20"/>
  <c r="AC89" i="20"/>
  <c r="AB89" i="20"/>
  <c r="AA89" i="20"/>
  <c r="Z89" i="20"/>
  <c r="Y89" i="20"/>
  <c r="X89" i="20"/>
  <c r="W89" i="20"/>
  <c r="V89" i="20"/>
  <c r="U89" i="20"/>
  <c r="T89" i="20"/>
  <c r="S89" i="20"/>
  <c r="R89" i="20"/>
  <c r="Q89" i="20"/>
  <c r="P89" i="20"/>
  <c r="O89" i="20"/>
  <c r="N89" i="20"/>
  <c r="M89" i="20"/>
  <c r="L89" i="20"/>
  <c r="K89" i="20"/>
  <c r="J89" i="20"/>
  <c r="I89" i="20"/>
  <c r="H89" i="20"/>
  <c r="G89" i="20"/>
  <c r="F89" i="20"/>
  <c r="E89" i="20"/>
  <c r="D89" i="20"/>
  <c r="AJ88" i="20"/>
  <c r="AI88" i="20"/>
  <c r="AH88" i="20"/>
  <c r="AG88" i="20"/>
  <c r="AF88" i="20"/>
  <c r="AE88" i="20"/>
  <c r="AD88" i="20"/>
  <c r="AC88" i="20"/>
  <c r="AB88" i="20"/>
  <c r="AL88" i="20" s="1"/>
  <c r="AA88" i="20"/>
  <c r="Z88" i="20"/>
  <c r="Y88" i="20"/>
  <c r="X88" i="20"/>
  <c r="W88" i="20"/>
  <c r="V88" i="20"/>
  <c r="U88" i="20"/>
  <c r="T88" i="20"/>
  <c r="S88" i="20"/>
  <c r="R88" i="20"/>
  <c r="Q88" i="20"/>
  <c r="P88" i="20"/>
  <c r="O88" i="20"/>
  <c r="N88" i="20"/>
  <c r="M88" i="20"/>
  <c r="L88" i="20"/>
  <c r="K88" i="20"/>
  <c r="J88" i="20"/>
  <c r="I88" i="20"/>
  <c r="H88" i="20"/>
  <c r="G88" i="20"/>
  <c r="F88" i="20"/>
  <c r="E88" i="20"/>
  <c r="D88" i="20"/>
  <c r="AO88" i="20" s="1"/>
  <c r="AJ87" i="20"/>
  <c r="AI87" i="20"/>
  <c r="AH87" i="20"/>
  <c r="AG87" i="20"/>
  <c r="AF87" i="20"/>
  <c r="AE87" i="20"/>
  <c r="AD87" i="20"/>
  <c r="AC87" i="20"/>
  <c r="AB87" i="20"/>
  <c r="AA87" i="20"/>
  <c r="Z87" i="20"/>
  <c r="Y87" i="20"/>
  <c r="X87" i="20"/>
  <c r="W87" i="20"/>
  <c r="V87" i="20"/>
  <c r="U87" i="20"/>
  <c r="T87" i="20"/>
  <c r="S87" i="20"/>
  <c r="R87" i="20"/>
  <c r="Q87" i="20"/>
  <c r="P87" i="20"/>
  <c r="O87" i="20"/>
  <c r="N87" i="20"/>
  <c r="M87" i="20"/>
  <c r="AN87" i="20" s="1"/>
  <c r="L87" i="20"/>
  <c r="K87" i="20"/>
  <c r="J87" i="20"/>
  <c r="I87" i="20"/>
  <c r="H87" i="20"/>
  <c r="G87" i="20"/>
  <c r="F87" i="20"/>
  <c r="E87" i="20"/>
  <c r="D87" i="20"/>
  <c r="AJ86" i="20"/>
  <c r="AI86" i="20"/>
  <c r="AH86" i="20"/>
  <c r="AG86" i="20"/>
  <c r="AF86" i="20"/>
  <c r="AE86" i="20"/>
  <c r="AD86" i="20"/>
  <c r="AC86" i="20"/>
  <c r="AB86" i="20"/>
  <c r="AA86" i="20"/>
  <c r="Z86" i="20"/>
  <c r="Y86" i="20"/>
  <c r="X86" i="20"/>
  <c r="W86" i="20"/>
  <c r="V86" i="20"/>
  <c r="U86" i="20"/>
  <c r="T86" i="20"/>
  <c r="S86" i="20"/>
  <c r="R86" i="20"/>
  <c r="Q86" i="20"/>
  <c r="P86" i="20"/>
  <c r="O86" i="20"/>
  <c r="N86" i="20"/>
  <c r="M86" i="20"/>
  <c r="L86" i="20"/>
  <c r="K86" i="20"/>
  <c r="J86" i="20"/>
  <c r="I86" i="20"/>
  <c r="H86" i="20"/>
  <c r="G86" i="20"/>
  <c r="AO86" i="20" s="1"/>
  <c r="F86" i="20"/>
  <c r="E86" i="20"/>
  <c r="D86" i="20"/>
  <c r="AJ85" i="20"/>
  <c r="AI85" i="20"/>
  <c r="AH85" i="20"/>
  <c r="AG85" i="20"/>
  <c r="AF85" i="20"/>
  <c r="AE85" i="20"/>
  <c r="AD85" i="20"/>
  <c r="AC85" i="20"/>
  <c r="AB85" i="20"/>
  <c r="AA85" i="20"/>
  <c r="Z85" i="20"/>
  <c r="Y85" i="20"/>
  <c r="X85" i="20"/>
  <c r="W85" i="20"/>
  <c r="V85" i="20"/>
  <c r="U85" i="20"/>
  <c r="T85" i="20"/>
  <c r="S85" i="20"/>
  <c r="R85" i="20"/>
  <c r="Q85" i="20"/>
  <c r="P85" i="20"/>
  <c r="O85" i="20"/>
  <c r="N85" i="20"/>
  <c r="M85" i="20"/>
  <c r="L85" i="20"/>
  <c r="K85" i="20"/>
  <c r="J85" i="20"/>
  <c r="I85" i="20"/>
  <c r="H85" i="20"/>
  <c r="G85" i="20"/>
  <c r="F85" i="20"/>
  <c r="E85" i="20"/>
  <c r="D85" i="20"/>
  <c r="AJ84" i="20"/>
  <c r="AI84" i="20"/>
  <c r="AH84" i="20"/>
  <c r="AG84" i="20"/>
  <c r="AF84" i="20"/>
  <c r="AE84" i="20"/>
  <c r="AD84" i="20"/>
  <c r="AC84" i="20"/>
  <c r="AB84" i="20"/>
  <c r="AA84" i="20"/>
  <c r="Z84" i="20"/>
  <c r="Y84" i="20"/>
  <c r="X84" i="20"/>
  <c r="W84" i="20"/>
  <c r="V84" i="20"/>
  <c r="U84" i="20"/>
  <c r="T84" i="20"/>
  <c r="S84" i="20"/>
  <c r="R84" i="20"/>
  <c r="Q84" i="20"/>
  <c r="P84" i="20"/>
  <c r="O84" i="20"/>
  <c r="N84" i="20"/>
  <c r="M84" i="20"/>
  <c r="L84" i="20"/>
  <c r="K84" i="20"/>
  <c r="J84" i="20"/>
  <c r="I84" i="20"/>
  <c r="H84" i="20"/>
  <c r="G84" i="20"/>
  <c r="F84" i="20"/>
  <c r="E84" i="20"/>
  <c r="D84" i="20"/>
  <c r="AJ83" i="20"/>
  <c r="AI83" i="20"/>
  <c r="AH83" i="20"/>
  <c r="AG83" i="20"/>
  <c r="AF83" i="20"/>
  <c r="AE83" i="20"/>
  <c r="AD83" i="20"/>
  <c r="AC83" i="20"/>
  <c r="AB83" i="20"/>
  <c r="AA83" i="20"/>
  <c r="Z83" i="20"/>
  <c r="Y83" i="20"/>
  <c r="X83" i="20"/>
  <c r="W83" i="20"/>
  <c r="V83" i="20"/>
  <c r="U83" i="20"/>
  <c r="T83" i="20"/>
  <c r="AM83" i="20" s="1"/>
  <c r="S83" i="20"/>
  <c r="R83" i="20"/>
  <c r="Q83" i="20"/>
  <c r="P83" i="20"/>
  <c r="O83" i="20"/>
  <c r="N83" i="20"/>
  <c r="M83" i="20"/>
  <c r="L83" i="20"/>
  <c r="AN83" i="20" s="1"/>
  <c r="K83" i="20"/>
  <c r="J83" i="20"/>
  <c r="I83" i="20"/>
  <c r="H83" i="20"/>
  <c r="G83" i="20"/>
  <c r="F83" i="20"/>
  <c r="E83" i="20"/>
  <c r="D83" i="20"/>
  <c r="AO83" i="20" s="1"/>
  <c r="AJ82" i="20"/>
  <c r="AI82" i="20"/>
  <c r="AH82" i="20"/>
  <c r="AG82" i="20"/>
  <c r="AF82" i="20"/>
  <c r="AE82" i="20"/>
  <c r="AD82" i="20"/>
  <c r="AC82" i="20"/>
  <c r="AB82" i="20"/>
  <c r="AA82" i="20"/>
  <c r="Z82" i="20"/>
  <c r="Y82" i="20"/>
  <c r="X82" i="20"/>
  <c r="W82" i="20"/>
  <c r="V82" i="20"/>
  <c r="U82" i="20"/>
  <c r="T82" i="20"/>
  <c r="S82" i="20"/>
  <c r="R82" i="20"/>
  <c r="Q82" i="20"/>
  <c r="P82" i="20"/>
  <c r="O82" i="20"/>
  <c r="N82" i="20"/>
  <c r="M82" i="20"/>
  <c r="L82" i="20"/>
  <c r="K82" i="20"/>
  <c r="J82" i="20"/>
  <c r="I82" i="20"/>
  <c r="H82" i="20"/>
  <c r="G82" i="20"/>
  <c r="F82" i="20"/>
  <c r="E82" i="20"/>
  <c r="D82" i="20"/>
  <c r="AJ81" i="20"/>
  <c r="AI81" i="20"/>
  <c r="AH81" i="20"/>
  <c r="AG81" i="20"/>
  <c r="AF81" i="20"/>
  <c r="AE81" i="20"/>
  <c r="AD81" i="20"/>
  <c r="AC81" i="20"/>
  <c r="AB81" i="20"/>
  <c r="AA81" i="20"/>
  <c r="Z81" i="20"/>
  <c r="Y81" i="20"/>
  <c r="X81" i="20"/>
  <c r="W81" i="20"/>
  <c r="V81" i="20"/>
  <c r="U81" i="20"/>
  <c r="T81" i="20"/>
  <c r="S81" i="20"/>
  <c r="R81" i="20"/>
  <c r="Q81" i="20"/>
  <c r="P81" i="20"/>
  <c r="O81" i="20"/>
  <c r="AN81" i="20" s="1"/>
  <c r="N81" i="20"/>
  <c r="M81" i="20"/>
  <c r="L81" i="20"/>
  <c r="K81" i="20"/>
  <c r="J81" i="20"/>
  <c r="I81" i="20"/>
  <c r="H81" i="20"/>
  <c r="G81" i="20"/>
  <c r="F81" i="20"/>
  <c r="E81" i="20"/>
  <c r="D81" i="20"/>
  <c r="AJ80" i="20"/>
  <c r="AI80" i="20"/>
  <c r="AH80" i="20"/>
  <c r="AG80" i="20"/>
  <c r="AF80" i="20"/>
  <c r="AE80" i="20"/>
  <c r="AD80" i="20"/>
  <c r="AC80" i="20"/>
  <c r="AB80" i="20"/>
  <c r="AA80" i="20"/>
  <c r="Z80" i="20"/>
  <c r="Y80" i="20"/>
  <c r="X80" i="20"/>
  <c r="W80" i="20"/>
  <c r="V80" i="20"/>
  <c r="U80" i="20"/>
  <c r="T80" i="20"/>
  <c r="S80" i="20"/>
  <c r="R80" i="20"/>
  <c r="Q80" i="20"/>
  <c r="P80" i="20"/>
  <c r="O80" i="20"/>
  <c r="N80" i="20"/>
  <c r="M80" i="20"/>
  <c r="L80" i="20"/>
  <c r="K80" i="20"/>
  <c r="J80" i="20"/>
  <c r="I80" i="20"/>
  <c r="H80" i="20"/>
  <c r="G80" i="20"/>
  <c r="F80" i="20"/>
  <c r="E80" i="20"/>
  <c r="D80" i="20"/>
  <c r="AJ79" i="20"/>
  <c r="AI79" i="20"/>
  <c r="AH79" i="20"/>
  <c r="AG79" i="20"/>
  <c r="AF79" i="20"/>
  <c r="AE79" i="20"/>
  <c r="AD79" i="20"/>
  <c r="AC79" i="20"/>
  <c r="AB79" i="20"/>
  <c r="AA79" i="20"/>
  <c r="Z79" i="20"/>
  <c r="Y79" i="20"/>
  <c r="X79" i="20"/>
  <c r="W79" i="20"/>
  <c r="V79" i="20"/>
  <c r="U79" i="20"/>
  <c r="T79" i="20"/>
  <c r="S79" i="20"/>
  <c r="R79" i="20"/>
  <c r="Q79" i="20"/>
  <c r="P79" i="20"/>
  <c r="O79" i="20"/>
  <c r="N79" i="20"/>
  <c r="M79" i="20"/>
  <c r="L79" i="20"/>
  <c r="K79" i="20"/>
  <c r="J79" i="20"/>
  <c r="I79" i="20"/>
  <c r="H79" i="20"/>
  <c r="G79" i="20"/>
  <c r="F79" i="20"/>
  <c r="E79" i="20"/>
  <c r="D79" i="20"/>
  <c r="AJ78" i="20"/>
  <c r="AI78" i="20"/>
  <c r="AH78" i="20"/>
  <c r="AG78" i="20"/>
  <c r="AF78" i="20"/>
  <c r="AE78" i="20"/>
  <c r="AD78" i="20"/>
  <c r="AC78" i="20"/>
  <c r="AB78" i="20"/>
  <c r="AA78" i="20"/>
  <c r="Z78" i="20"/>
  <c r="Y78" i="20"/>
  <c r="X78" i="20"/>
  <c r="W78" i="20"/>
  <c r="V78" i="20"/>
  <c r="U78" i="20"/>
  <c r="T78" i="20"/>
  <c r="S78" i="20"/>
  <c r="R78" i="20"/>
  <c r="Q78" i="20"/>
  <c r="P78" i="20"/>
  <c r="O78" i="20"/>
  <c r="N78" i="20"/>
  <c r="M78" i="20"/>
  <c r="L78" i="20"/>
  <c r="K78" i="20"/>
  <c r="J78" i="20"/>
  <c r="I78" i="20"/>
  <c r="H78" i="20"/>
  <c r="G78" i="20"/>
  <c r="F78" i="20"/>
  <c r="E78" i="20"/>
  <c r="D78" i="20"/>
  <c r="AJ77" i="20"/>
  <c r="AI77" i="20"/>
  <c r="AH77" i="20"/>
  <c r="AG77" i="20"/>
  <c r="AF77" i="20"/>
  <c r="AE77" i="20"/>
  <c r="AD77" i="20"/>
  <c r="AC77" i="20"/>
  <c r="AB77" i="20"/>
  <c r="AA77" i="20"/>
  <c r="Z77" i="20"/>
  <c r="Y77" i="20"/>
  <c r="X77" i="20"/>
  <c r="W77" i="20"/>
  <c r="V77" i="20"/>
  <c r="U77" i="20"/>
  <c r="T77" i="20"/>
  <c r="S77" i="20"/>
  <c r="R77" i="20"/>
  <c r="Q77" i="20"/>
  <c r="P77" i="20"/>
  <c r="O77" i="20"/>
  <c r="N77" i="20"/>
  <c r="M77" i="20"/>
  <c r="L77" i="20"/>
  <c r="K77" i="20"/>
  <c r="J77" i="20"/>
  <c r="I77" i="20"/>
  <c r="H77" i="20"/>
  <c r="G77" i="20"/>
  <c r="F77" i="20"/>
  <c r="E77" i="20"/>
  <c r="D77" i="20"/>
  <c r="AJ76" i="20"/>
  <c r="AI76" i="20"/>
  <c r="AH76" i="20"/>
  <c r="AG76" i="20"/>
  <c r="AF76" i="20"/>
  <c r="AE76" i="20"/>
  <c r="AD76" i="20"/>
  <c r="AC76" i="20"/>
  <c r="AB76" i="20"/>
  <c r="AL76" i="20" s="1"/>
  <c r="AA76" i="20"/>
  <c r="Z76" i="20"/>
  <c r="Y76" i="20"/>
  <c r="X76" i="20"/>
  <c r="W76" i="20"/>
  <c r="V76" i="20"/>
  <c r="U76" i="20"/>
  <c r="T76" i="20"/>
  <c r="S76" i="20"/>
  <c r="R76" i="20"/>
  <c r="Q76" i="20"/>
  <c r="P76" i="20"/>
  <c r="O76" i="20"/>
  <c r="N76" i="20"/>
  <c r="M76" i="20"/>
  <c r="L76" i="20"/>
  <c r="K76" i="20"/>
  <c r="J76" i="20"/>
  <c r="I76" i="20"/>
  <c r="H76" i="20"/>
  <c r="G76" i="20"/>
  <c r="F76" i="20"/>
  <c r="E76" i="20"/>
  <c r="D76" i="20"/>
  <c r="AJ75" i="20"/>
  <c r="AI75" i="20"/>
  <c r="AH75" i="20"/>
  <c r="AG75" i="20"/>
  <c r="AF75" i="20"/>
  <c r="AE75" i="20"/>
  <c r="AD75" i="20"/>
  <c r="AC75" i="20"/>
  <c r="AB75" i="20"/>
  <c r="AL75" i="20" s="1"/>
  <c r="AA75" i="20"/>
  <c r="Z75" i="20"/>
  <c r="Y75" i="20"/>
  <c r="X75" i="20"/>
  <c r="W75" i="20"/>
  <c r="V75" i="20"/>
  <c r="U75" i="20"/>
  <c r="T75" i="20"/>
  <c r="AM75" i="20" s="1"/>
  <c r="S75" i="20"/>
  <c r="R75" i="20"/>
  <c r="Q75" i="20"/>
  <c r="P75" i="20"/>
  <c r="O75" i="20"/>
  <c r="N75" i="20"/>
  <c r="M75" i="20"/>
  <c r="L75" i="20"/>
  <c r="K75" i="20"/>
  <c r="J75" i="20"/>
  <c r="I75" i="20"/>
  <c r="H75" i="20"/>
  <c r="G75" i="20"/>
  <c r="F75" i="20"/>
  <c r="E75" i="20"/>
  <c r="D75" i="20"/>
  <c r="AJ74" i="20"/>
  <c r="AI74" i="20"/>
  <c r="AH74" i="20"/>
  <c r="AG74" i="20"/>
  <c r="AF74" i="20"/>
  <c r="AE74" i="20"/>
  <c r="AD74" i="20"/>
  <c r="AC74" i="20"/>
  <c r="AB74" i="20"/>
  <c r="AA74" i="20"/>
  <c r="Z74" i="20"/>
  <c r="Y74" i="20"/>
  <c r="X74" i="20"/>
  <c r="W74" i="20"/>
  <c r="V74" i="20"/>
  <c r="U74" i="20"/>
  <c r="T74" i="20"/>
  <c r="S74" i="20"/>
  <c r="R74" i="20"/>
  <c r="Q74" i="20"/>
  <c r="P74" i="20"/>
  <c r="O74" i="20"/>
  <c r="N74" i="20"/>
  <c r="M74" i="20"/>
  <c r="L74" i="20"/>
  <c r="AN74" i="20" s="1"/>
  <c r="K74" i="20"/>
  <c r="J74" i="20"/>
  <c r="I74" i="20"/>
  <c r="H74" i="20"/>
  <c r="G74" i="20"/>
  <c r="F74" i="20"/>
  <c r="E74" i="20"/>
  <c r="D74" i="20"/>
  <c r="AO74" i="20" s="1"/>
  <c r="AJ73" i="20"/>
  <c r="AI73" i="20"/>
  <c r="AH73" i="20"/>
  <c r="AG73" i="20"/>
  <c r="AF73" i="20"/>
  <c r="AE73" i="20"/>
  <c r="AD73" i="20"/>
  <c r="AL73" i="20" s="1"/>
  <c r="AC73" i="20"/>
  <c r="AB73" i="20"/>
  <c r="AA73" i="20"/>
  <c r="Z73" i="20"/>
  <c r="Y73" i="20"/>
  <c r="X73" i="20"/>
  <c r="W73" i="20"/>
  <c r="V73" i="20"/>
  <c r="U73" i="20"/>
  <c r="T73" i="20"/>
  <c r="S73" i="20"/>
  <c r="R73" i="20"/>
  <c r="Q73" i="20"/>
  <c r="P73" i="20"/>
  <c r="O73" i="20"/>
  <c r="N73" i="20"/>
  <c r="M73" i="20"/>
  <c r="L73" i="20"/>
  <c r="K73" i="20"/>
  <c r="J73" i="20"/>
  <c r="I73" i="20"/>
  <c r="H73" i="20"/>
  <c r="G73" i="20"/>
  <c r="F73" i="20"/>
  <c r="E73" i="20"/>
  <c r="D73" i="20"/>
  <c r="AJ72" i="20"/>
  <c r="AI72" i="20"/>
  <c r="AH72" i="20"/>
  <c r="AG72" i="20"/>
  <c r="AF72" i="20"/>
  <c r="AE72" i="20"/>
  <c r="AD72" i="20"/>
  <c r="AC72" i="20"/>
  <c r="AB72" i="20"/>
  <c r="AA72" i="20"/>
  <c r="Z72" i="20"/>
  <c r="Y72" i="20"/>
  <c r="X72" i="20"/>
  <c r="W72" i="20"/>
  <c r="V72" i="20"/>
  <c r="U72" i="20"/>
  <c r="T72" i="20"/>
  <c r="S72" i="20"/>
  <c r="R72" i="20"/>
  <c r="Q72" i="20"/>
  <c r="P72" i="20"/>
  <c r="O72" i="20"/>
  <c r="N72" i="20"/>
  <c r="M72" i="20"/>
  <c r="L72" i="20"/>
  <c r="K72" i="20"/>
  <c r="J72" i="20"/>
  <c r="I72" i="20"/>
  <c r="H72" i="20"/>
  <c r="G72" i="20"/>
  <c r="F72" i="20"/>
  <c r="E72" i="20"/>
  <c r="D72" i="20"/>
  <c r="AJ71" i="20"/>
  <c r="AI71" i="20"/>
  <c r="AH71" i="20"/>
  <c r="AG71" i="20"/>
  <c r="AF71" i="20"/>
  <c r="AE71" i="20"/>
  <c r="AD71" i="20"/>
  <c r="AC71" i="20"/>
  <c r="AB71" i="20"/>
  <c r="AA71" i="20"/>
  <c r="Z71" i="20"/>
  <c r="Y71" i="20"/>
  <c r="X71" i="20"/>
  <c r="W71" i="20"/>
  <c r="V71" i="20"/>
  <c r="U71" i="20"/>
  <c r="T71" i="20"/>
  <c r="S71" i="20"/>
  <c r="R71" i="20"/>
  <c r="Q71" i="20"/>
  <c r="P71" i="20"/>
  <c r="O71" i="20"/>
  <c r="N71" i="20"/>
  <c r="M71" i="20"/>
  <c r="L71" i="20"/>
  <c r="K71" i="20"/>
  <c r="J71" i="20"/>
  <c r="I71" i="20"/>
  <c r="H71" i="20"/>
  <c r="G71" i="20"/>
  <c r="F71" i="20"/>
  <c r="E71" i="20"/>
  <c r="D71" i="20"/>
  <c r="AT70" i="20"/>
  <c r="C69" i="20"/>
  <c r="C199" i="20" s="1"/>
  <c r="C68" i="20"/>
  <c r="C67" i="20"/>
  <c r="C66" i="20"/>
  <c r="C131" i="20" s="1"/>
  <c r="AT65" i="20"/>
  <c r="C65" i="20"/>
  <c r="C195" i="20" s="1"/>
  <c r="AT64" i="20"/>
  <c r="C64" i="20"/>
  <c r="C194" i="20" s="1"/>
  <c r="C63" i="20"/>
  <c r="C62" i="20"/>
  <c r="C127" i="20" s="1"/>
  <c r="AT61" i="20"/>
  <c r="C61" i="20"/>
  <c r="C191" i="20" s="1"/>
  <c r="AT60" i="20"/>
  <c r="C60" i="20"/>
  <c r="AT59" i="20"/>
  <c r="C59" i="20"/>
  <c r="C58" i="20"/>
  <c r="C123" i="20" s="1"/>
  <c r="C57" i="20"/>
  <c r="C187" i="20" s="1"/>
  <c r="C56" i="20"/>
  <c r="C55" i="20"/>
  <c r="AT54" i="20"/>
  <c r="C54" i="20"/>
  <c r="C119" i="20" s="1"/>
  <c r="AT53" i="20"/>
  <c r="C53" i="20"/>
  <c r="C183" i="20" s="1"/>
  <c r="AT52" i="20"/>
  <c r="C52" i="20"/>
  <c r="C182" i="20" s="1"/>
  <c r="C51" i="20"/>
  <c r="C50" i="20"/>
  <c r="C115" i="20" s="1"/>
  <c r="C49" i="20"/>
  <c r="C179" i="20" s="1"/>
  <c r="C48" i="20"/>
  <c r="C47" i="20"/>
  <c r="AT47" i="20" s="1"/>
  <c r="AT46" i="20"/>
  <c r="C46" i="20"/>
  <c r="C111" i="20" s="1"/>
  <c r="C45" i="20"/>
  <c r="C175" i="20" s="1"/>
  <c r="C44" i="20"/>
  <c r="C43" i="20"/>
  <c r="C42" i="20"/>
  <c r="C107" i="20" s="1"/>
  <c r="AT41" i="20"/>
  <c r="C41" i="20"/>
  <c r="C171" i="20" s="1"/>
  <c r="C40" i="20"/>
  <c r="C170" i="20" s="1"/>
  <c r="C39" i="20"/>
  <c r="C38" i="20"/>
  <c r="C103" i="20" s="1"/>
  <c r="AL37" i="20"/>
  <c r="C37" i="20"/>
  <c r="C167" i="20" s="1"/>
  <c r="AL36" i="20"/>
  <c r="C36" i="20"/>
  <c r="AL35" i="20"/>
  <c r="AT35" i="20" s="1"/>
  <c r="C35" i="20"/>
  <c r="AL34" i="20"/>
  <c r="C34" i="20"/>
  <c r="C99" i="20" s="1"/>
  <c r="AL33" i="20"/>
  <c r="C33" i="20"/>
  <c r="C163" i="20" s="1"/>
  <c r="AL32" i="20"/>
  <c r="C32" i="20"/>
  <c r="AL31" i="20"/>
  <c r="AT31" i="20" s="1"/>
  <c r="C31" i="20"/>
  <c r="AL30" i="20"/>
  <c r="AT30" i="20" s="1"/>
  <c r="C30" i="20"/>
  <c r="C95" i="20" s="1"/>
  <c r="AL29" i="20"/>
  <c r="AT29" i="20" s="1"/>
  <c r="C29" i="20"/>
  <c r="C159" i="20" s="1"/>
  <c r="AL28" i="20"/>
  <c r="C28" i="20"/>
  <c r="C158" i="20" s="1"/>
  <c r="AL27" i="20"/>
  <c r="C27" i="20"/>
  <c r="AL26" i="20"/>
  <c r="AT26" i="20" s="1"/>
  <c r="C26" i="20"/>
  <c r="C91" i="20" s="1"/>
  <c r="AL25" i="20"/>
  <c r="AT25" i="20" s="1"/>
  <c r="C25" i="20"/>
  <c r="C155" i="20" s="1"/>
  <c r="AL24" i="20"/>
  <c r="C24" i="20"/>
  <c r="C154" i="20" s="1"/>
  <c r="AL23" i="20"/>
  <c r="C23" i="20"/>
  <c r="AL22" i="20"/>
  <c r="AT22" i="20" s="1"/>
  <c r="C22" i="20"/>
  <c r="C87" i="20" s="1"/>
  <c r="AL21" i="20"/>
  <c r="C21" i="20"/>
  <c r="C151" i="20" s="1"/>
  <c r="AL20" i="20"/>
  <c r="C20" i="20"/>
  <c r="C150" i="20" s="1"/>
  <c r="AL19" i="20"/>
  <c r="C19" i="20"/>
  <c r="AL18" i="20"/>
  <c r="C18" i="20"/>
  <c r="C148" i="20" s="1"/>
  <c r="AL17" i="20"/>
  <c r="AT17" i="20" s="1"/>
  <c r="C17" i="20"/>
  <c r="C147" i="20" s="1"/>
  <c r="AL16" i="20"/>
  <c r="C16" i="20"/>
  <c r="C146" i="20" s="1"/>
  <c r="C15" i="20"/>
  <c r="AL14" i="20"/>
  <c r="C14" i="20"/>
  <c r="C144" i="20" s="1"/>
  <c r="AW13" i="20"/>
  <c r="C13" i="20"/>
  <c r="C143" i="20" s="1"/>
  <c r="C12" i="20"/>
  <c r="C142" i="20" s="1"/>
  <c r="C11" i="20"/>
  <c r="C141" i="20" s="1"/>
  <c r="C10" i="20"/>
  <c r="C140" i="20" s="1"/>
  <c r="C9" i="20"/>
  <c r="C139" i="20" s="1"/>
  <c r="C8" i="20"/>
  <c r="C138" i="20" s="1"/>
  <c r="AW7" i="20"/>
  <c r="C7" i="20"/>
  <c r="AW6" i="20"/>
  <c r="AL6" i="20"/>
  <c r="C6" i="20"/>
  <c r="AJ199" i="19"/>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J197" i="19"/>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D197" i="19"/>
  <c r="AJ196" i="19"/>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AO196" i="19" s="1"/>
  <c r="AJ195" i="19"/>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AJ194" i="19"/>
  <c r="AI194" i="19"/>
  <c r="AH194" i="19"/>
  <c r="AG194" i="19"/>
  <c r="AF194" i="19"/>
  <c r="AE194" i="19"/>
  <c r="AL194" i="19" s="1"/>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AJ191" i="19"/>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J190" i="19"/>
  <c r="AI190" i="19"/>
  <c r="AH190" i="19"/>
  <c r="AG190" i="19"/>
  <c r="AF190" i="19"/>
  <c r="AE190" i="19"/>
  <c r="AD190" i="19"/>
  <c r="AC190" i="19"/>
  <c r="AB190" i="19"/>
  <c r="AA190" i="19"/>
  <c r="Z190" i="19"/>
  <c r="Y190" i="19"/>
  <c r="X190" i="19"/>
  <c r="W190" i="19"/>
  <c r="V190" i="19"/>
  <c r="U190" i="19"/>
  <c r="T190" i="19"/>
  <c r="AM190" i="19" s="1"/>
  <c r="S190" i="19"/>
  <c r="R190" i="19"/>
  <c r="Q190" i="19"/>
  <c r="P190" i="19"/>
  <c r="O190" i="19"/>
  <c r="N190" i="19"/>
  <c r="M190" i="19"/>
  <c r="L190" i="19"/>
  <c r="AN190" i="19" s="1"/>
  <c r="K190" i="19"/>
  <c r="J190" i="19"/>
  <c r="I190" i="19"/>
  <c r="H190" i="19"/>
  <c r="G190" i="19"/>
  <c r="F190" i="19"/>
  <c r="E190" i="19"/>
  <c r="D190" i="19"/>
  <c r="AO190" i="19" s="1"/>
  <c r="AJ189" i="19"/>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AJ188" i="19"/>
  <c r="AI188" i="19"/>
  <c r="AH188" i="19"/>
  <c r="AG188" i="19"/>
  <c r="AF188" i="19"/>
  <c r="AE188" i="19"/>
  <c r="AD188" i="19"/>
  <c r="AC188" i="19"/>
  <c r="AB188" i="19"/>
  <c r="AA188" i="19"/>
  <c r="Z188" i="19"/>
  <c r="Y188" i="19"/>
  <c r="X188" i="19"/>
  <c r="W188" i="19"/>
  <c r="V188" i="19"/>
  <c r="U188" i="19"/>
  <c r="T188" i="19"/>
  <c r="S188" i="19"/>
  <c r="R188" i="19"/>
  <c r="Q188" i="19"/>
  <c r="P188" i="19"/>
  <c r="O188" i="19"/>
  <c r="N188" i="19"/>
  <c r="M188" i="19"/>
  <c r="L188" i="19"/>
  <c r="K188" i="19"/>
  <c r="J188" i="19"/>
  <c r="I188" i="19"/>
  <c r="H188" i="19"/>
  <c r="G188" i="19"/>
  <c r="F188" i="19"/>
  <c r="E188" i="19"/>
  <c r="D188" i="19"/>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AJ185" i="19"/>
  <c r="AI185" i="19"/>
  <c r="AH185" i="19"/>
  <c r="AG185" i="19"/>
  <c r="AF185" i="19"/>
  <c r="AE185" i="19"/>
  <c r="AD185" i="19"/>
  <c r="AC185" i="19"/>
  <c r="AB185" i="19"/>
  <c r="AA185" i="19"/>
  <c r="Z185" i="19"/>
  <c r="Y185" i="19"/>
  <c r="X185" i="19"/>
  <c r="W185" i="19"/>
  <c r="V185" i="19"/>
  <c r="U185" i="19"/>
  <c r="T185" i="19"/>
  <c r="S185" i="19"/>
  <c r="R185" i="19"/>
  <c r="Q185" i="19"/>
  <c r="P185" i="19"/>
  <c r="O185" i="19"/>
  <c r="N185" i="19"/>
  <c r="M185" i="19"/>
  <c r="L185" i="19"/>
  <c r="K185" i="19"/>
  <c r="J185" i="19"/>
  <c r="I185" i="19"/>
  <c r="H185" i="19"/>
  <c r="G185" i="19"/>
  <c r="F185" i="19"/>
  <c r="E185" i="19"/>
  <c r="D185" i="19"/>
  <c r="AJ184" i="19"/>
  <c r="AI184" i="19"/>
  <c r="AH184" i="19"/>
  <c r="AG184" i="19"/>
  <c r="AF184" i="19"/>
  <c r="AE184" i="19"/>
  <c r="AD184" i="19"/>
  <c r="AC184" i="19"/>
  <c r="AB184" i="19"/>
  <c r="AA184" i="19"/>
  <c r="Z184" i="19"/>
  <c r="Y184" i="19"/>
  <c r="X184" i="19"/>
  <c r="W184" i="19"/>
  <c r="V184" i="19"/>
  <c r="U184" i="19"/>
  <c r="T184" i="19"/>
  <c r="S184" i="19"/>
  <c r="R184" i="19"/>
  <c r="Q184" i="19"/>
  <c r="P184" i="19"/>
  <c r="O184" i="19"/>
  <c r="N184" i="19"/>
  <c r="M184" i="19"/>
  <c r="L184" i="19"/>
  <c r="K184" i="19"/>
  <c r="J184" i="19"/>
  <c r="I184" i="19"/>
  <c r="H184" i="19"/>
  <c r="G184" i="19"/>
  <c r="F184" i="19"/>
  <c r="E184" i="19"/>
  <c r="D184" i="19"/>
  <c r="AJ183" i="19"/>
  <c r="AI183" i="19"/>
  <c r="AH183" i="19"/>
  <c r="AG183" i="19"/>
  <c r="AF183" i="19"/>
  <c r="AE183" i="19"/>
  <c r="AD183" i="19"/>
  <c r="AC183" i="19"/>
  <c r="AB183" i="19"/>
  <c r="AA183" i="19"/>
  <c r="Z183" i="19"/>
  <c r="Y183" i="19"/>
  <c r="X183" i="19"/>
  <c r="W183" i="19"/>
  <c r="V183" i="19"/>
  <c r="U183" i="19"/>
  <c r="T183" i="19"/>
  <c r="S183" i="19"/>
  <c r="R183" i="19"/>
  <c r="Q183" i="19"/>
  <c r="P183" i="19"/>
  <c r="O183" i="19"/>
  <c r="N183" i="19"/>
  <c r="M183" i="19"/>
  <c r="L183" i="19"/>
  <c r="K183" i="19"/>
  <c r="J183" i="19"/>
  <c r="I183" i="19"/>
  <c r="H183" i="19"/>
  <c r="G183" i="19"/>
  <c r="F183" i="19"/>
  <c r="E183" i="19"/>
  <c r="D183"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J181" i="19"/>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I180" i="19"/>
  <c r="AH180" i="19"/>
  <c r="AG180" i="19"/>
  <c r="AF180" i="19"/>
  <c r="AE180" i="19"/>
  <c r="AD180" i="19"/>
  <c r="AC180" i="19"/>
  <c r="AB180" i="19"/>
  <c r="AA180" i="19"/>
  <c r="Z180" i="19"/>
  <c r="Y180" i="19"/>
  <c r="X180" i="19"/>
  <c r="W180" i="19"/>
  <c r="V180" i="19"/>
  <c r="U180" i="19"/>
  <c r="T180" i="19"/>
  <c r="S180" i="19"/>
  <c r="R180" i="19"/>
  <c r="Q180" i="19"/>
  <c r="P180" i="19"/>
  <c r="O180" i="19"/>
  <c r="N180" i="19"/>
  <c r="M180" i="19"/>
  <c r="L180" i="19"/>
  <c r="K180" i="19"/>
  <c r="J180" i="19"/>
  <c r="I180" i="19"/>
  <c r="H180" i="19"/>
  <c r="G180" i="19"/>
  <c r="F180" i="19"/>
  <c r="E180" i="19"/>
  <c r="D180" i="19"/>
  <c r="AJ179" i="19"/>
  <c r="AI179" i="19"/>
  <c r="AH179" i="19"/>
  <c r="AG179" i="19"/>
  <c r="AF179" i="19"/>
  <c r="AE179" i="19"/>
  <c r="AD179" i="19"/>
  <c r="AC179" i="19"/>
  <c r="AB179" i="19"/>
  <c r="AA179" i="19"/>
  <c r="Z179" i="19"/>
  <c r="Y179" i="19"/>
  <c r="X179" i="19"/>
  <c r="W179" i="19"/>
  <c r="V179" i="19"/>
  <c r="U179" i="19"/>
  <c r="T179" i="19"/>
  <c r="S179" i="19"/>
  <c r="R179" i="19"/>
  <c r="Q179" i="19"/>
  <c r="P179" i="19"/>
  <c r="O179" i="19"/>
  <c r="N179" i="19"/>
  <c r="M179" i="19"/>
  <c r="L179" i="19"/>
  <c r="K179" i="19"/>
  <c r="J179" i="19"/>
  <c r="I179" i="19"/>
  <c r="H179" i="19"/>
  <c r="G179" i="19"/>
  <c r="F179" i="19"/>
  <c r="E179" i="19"/>
  <c r="D179" i="19"/>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I177" i="19"/>
  <c r="AH177" i="19"/>
  <c r="AG177" i="19"/>
  <c r="AF177" i="19"/>
  <c r="AE177" i="19"/>
  <c r="AD177" i="19"/>
  <c r="AC177" i="19"/>
  <c r="AB177" i="19"/>
  <c r="AL177" i="19" s="1"/>
  <c r="AA177" i="19"/>
  <c r="Z177" i="19"/>
  <c r="Y177" i="19"/>
  <c r="X177" i="19"/>
  <c r="W177" i="19"/>
  <c r="V177" i="19"/>
  <c r="U177" i="19"/>
  <c r="T177" i="19"/>
  <c r="AM177" i="19" s="1"/>
  <c r="S177" i="19"/>
  <c r="R177" i="19"/>
  <c r="Q177" i="19"/>
  <c r="P177" i="19"/>
  <c r="O177" i="19"/>
  <c r="N177" i="19"/>
  <c r="M177" i="19"/>
  <c r="L177" i="19"/>
  <c r="AN177" i="19" s="1"/>
  <c r="K177" i="19"/>
  <c r="J177" i="19"/>
  <c r="I177" i="19"/>
  <c r="H177" i="19"/>
  <c r="G177" i="19"/>
  <c r="F177" i="19"/>
  <c r="E177" i="19"/>
  <c r="D177" i="19"/>
  <c r="AO177" i="19" s="1"/>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AJ175" i="19"/>
  <c r="AI175" i="19"/>
  <c r="AH175" i="19"/>
  <c r="AG175" i="19"/>
  <c r="AF175" i="19"/>
  <c r="AE175" i="19"/>
  <c r="AD175" i="19"/>
  <c r="AC175" i="19"/>
  <c r="AB175" i="19"/>
  <c r="AA175" i="19"/>
  <c r="Z175" i="19"/>
  <c r="Y175" i="19"/>
  <c r="X175" i="19"/>
  <c r="W175" i="19"/>
  <c r="V175" i="19"/>
  <c r="U175" i="19"/>
  <c r="T175" i="19"/>
  <c r="S175" i="19"/>
  <c r="R175" i="19"/>
  <c r="Q175" i="19"/>
  <c r="P175" i="19"/>
  <c r="O175" i="19"/>
  <c r="AN175" i="19" s="1"/>
  <c r="N175" i="19"/>
  <c r="M175" i="19"/>
  <c r="L175" i="19"/>
  <c r="K175" i="19"/>
  <c r="J175" i="19"/>
  <c r="I175" i="19"/>
  <c r="H175" i="19"/>
  <c r="G175" i="19"/>
  <c r="F175" i="19"/>
  <c r="E175" i="19"/>
  <c r="D175" i="19"/>
  <c r="AJ174" i="19"/>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AJ173" i="19"/>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AJ172" i="19"/>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K172" i="19"/>
  <c r="J172" i="19"/>
  <c r="I172" i="19"/>
  <c r="H172" i="19"/>
  <c r="G172" i="19"/>
  <c r="F172" i="19"/>
  <c r="E172" i="19"/>
  <c r="D172" i="19"/>
  <c r="AJ171" i="19"/>
  <c r="AI171" i="19"/>
  <c r="AH171" i="19"/>
  <c r="AG171" i="19"/>
  <c r="AF171" i="19"/>
  <c r="AE171" i="19"/>
  <c r="AD171" i="19"/>
  <c r="AC171" i="19"/>
  <c r="AB171" i="19"/>
  <c r="AA171" i="19"/>
  <c r="Z171" i="19"/>
  <c r="Y171" i="19"/>
  <c r="X171" i="19"/>
  <c r="W171" i="19"/>
  <c r="V171" i="19"/>
  <c r="U171" i="19"/>
  <c r="T171" i="19"/>
  <c r="S171" i="19"/>
  <c r="R171" i="19"/>
  <c r="Q171" i="19"/>
  <c r="P171" i="19"/>
  <c r="O171" i="19"/>
  <c r="N171" i="19"/>
  <c r="M171" i="19"/>
  <c r="L171" i="19"/>
  <c r="K171" i="19"/>
  <c r="J171" i="19"/>
  <c r="I171" i="19"/>
  <c r="H171" i="19"/>
  <c r="G171" i="19"/>
  <c r="F171" i="19"/>
  <c r="E171" i="19"/>
  <c r="D171" i="19"/>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I169" i="19"/>
  <c r="AH169" i="19"/>
  <c r="AG169" i="19"/>
  <c r="AF169" i="19"/>
  <c r="AE169" i="19"/>
  <c r="AD169" i="19"/>
  <c r="AC169" i="19"/>
  <c r="AB169" i="19"/>
  <c r="AA169" i="19"/>
  <c r="Z169" i="19"/>
  <c r="Y169" i="19"/>
  <c r="X169" i="19"/>
  <c r="W169" i="19"/>
  <c r="V169" i="19"/>
  <c r="U169" i="19"/>
  <c r="T169" i="19"/>
  <c r="S169" i="19"/>
  <c r="R169" i="19"/>
  <c r="Q169" i="19"/>
  <c r="P169" i="19"/>
  <c r="O169" i="19"/>
  <c r="N169" i="19"/>
  <c r="M169" i="19"/>
  <c r="L169" i="19"/>
  <c r="K169" i="19"/>
  <c r="J169" i="19"/>
  <c r="I169" i="19"/>
  <c r="H169" i="19"/>
  <c r="G169" i="19"/>
  <c r="F169" i="19"/>
  <c r="E169" i="19"/>
  <c r="D169" i="19"/>
  <c r="AJ168" i="19"/>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N167" i="19"/>
  <c r="M167" i="19"/>
  <c r="L167" i="19"/>
  <c r="K167" i="19"/>
  <c r="J167" i="19"/>
  <c r="I167" i="19"/>
  <c r="H167" i="19"/>
  <c r="G167" i="19"/>
  <c r="F167" i="19"/>
  <c r="E167" i="19"/>
  <c r="D167" i="19"/>
  <c r="AJ166" i="19"/>
  <c r="AI166" i="19"/>
  <c r="AH166" i="19"/>
  <c r="AG166" i="19"/>
  <c r="AF166" i="19"/>
  <c r="AE166" i="19"/>
  <c r="AD166" i="19"/>
  <c r="AC166" i="19"/>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J165" i="19"/>
  <c r="AI165" i="19"/>
  <c r="AH165" i="19"/>
  <c r="AG165" i="19"/>
  <c r="AF165" i="19"/>
  <c r="AE165" i="19"/>
  <c r="AD165" i="19"/>
  <c r="AC165" i="19"/>
  <c r="AB165" i="19"/>
  <c r="AL165" i="19" s="1"/>
  <c r="AA165" i="19"/>
  <c r="Z165" i="19"/>
  <c r="Y165" i="19"/>
  <c r="X165" i="19"/>
  <c r="W165" i="19"/>
  <c r="V165" i="19"/>
  <c r="U165" i="19"/>
  <c r="T165" i="19"/>
  <c r="AM165" i="19" s="1"/>
  <c r="S165" i="19"/>
  <c r="R165" i="19"/>
  <c r="Q165" i="19"/>
  <c r="P165" i="19"/>
  <c r="O165" i="19"/>
  <c r="N165" i="19"/>
  <c r="M165" i="19"/>
  <c r="L165" i="19"/>
  <c r="AN165" i="19" s="1"/>
  <c r="K165" i="19"/>
  <c r="J165" i="19"/>
  <c r="I165" i="19"/>
  <c r="H165" i="19"/>
  <c r="G165" i="19"/>
  <c r="F165" i="19"/>
  <c r="E165" i="19"/>
  <c r="D165" i="19"/>
  <c r="AO165" i="19" s="1"/>
  <c r="AJ164" i="19"/>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J163" i="19"/>
  <c r="AI163" i="19"/>
  <c r="AH163" i="19"/>
  <c r="AG163" i="19"/>
  <c r="AF163" i="19"/>
  <c r="AE163" i="19"/>
  <c r="AD163" i="19"/>
  <c r="AC163" i="19"/>
  <c r="AB163" i="19"/>
  <c r="AA163" i="19"/>
  <c r="Z163" i="19"/>
  <c r="Y163" i="19"/>
  <c r="X163" i="19"/>
  <c r="W163" i="19"/>
  <c r="V163" i="19"/>
  <c r="U163" i="19"/>
  <c r="T163" i="19"/>
  <c r="S163" i="19"/>
  <c r="R163" i="19"/>
  <c r="Q163" i="19"/>
  <c r="P163" i="19"/>
  <c r="O163" i="19"/>
  <c r="AN163" i="19" s="1"/>
  <c r="N163" i="19"/>
  <c r="M163" i="19"/>
  <c r="L163" i="19"/>
  <c r="K163" i="19"/>
  <c r="J163" i="19"/>
  <c r="I163" i="19"/>
  <c r="H163" i="19"/>
  <c r="G163" i="19"/>
  <c r="F163" i="19"/>
  <c r="E163" i="19"/>
  <c r="D163" i="19"/>
  <c r="AJ162" i="19"/>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J157" i="19"/>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D157" i="19"/>
  <c r="AJ156" i="19"/>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J155" i="19"/>
  <c r="AI155" i="19"/>
  <c r="AH155" i="19"/>
  <c r="AG155" i="19"/>
  <c r="AF155" i="19"/>
  <c r="AE155" i="19"/>
  <c r="AD155" i="19"/>
  <c r="AC155" i="19"/>
  <c r="AB155" i="19"/>
  <c r="AA155" i="19"/>
  <c r="Z155" i="19"/>
  <c r="Y155" i="19"/>
  <c r="X155" i="19"/>
  <c r="W155" i="19"/>
  <c r="V155" i="19"/>
  <c r="U155" i="19"/>
  <c r="T155" i="19"/>
  <c r="S155" i="19"/>
  <c r="R155" i="19"/>
  <c r="Q155" i="19"/>
  <c r="P155" i="19"/>
  <c r="O155" i="19"/>
  <c r="N155" i="19"/>
  <c r="M155" i="19"/>
  <c r="L155" i="19"/>
  <c r="K155" i="19"/>
  <c r="J155" i="19"/>
  <c r="I155" i="19"/>
  <c r="H155" i="19"/>
  <c r="G155" i="19"/>
  <c r="F155" i="19"/>
  <c r="E155" i="19"/>
  <c r="D155" i="19"/>
  <c r="AJ154" i="19"/>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I153" i="19"/>
  <c r="AH153" i="19"/>
  <c r="AG153" i="19"/>
  <c r="AF153" i="19"/>
  <c r="AE153" i="19"/>
  <c r="AD153" i="19"/>
  <c r="AC153" i="19"/>
  <c r="AB153" i="19"/>
  <c r="AL153" i="19" s="1"/>
  <c r="AA153" i="19"/>
  <c r="Z153" i="19"/>
  <c r="Y153" i="19"/>
  <c r="X153" i="19"/>
  <c r="W153" i="19"/>
  <c r="V153" i="19"/>
  <c r="U153" i="19"/>
  <c r="T153" i="19"/>
  <c r="AM153" i="19" s="1"/>
  <c r="S153" i="19"/>
  <c r="R153" i="19"/>
  <c r="Q153" i="19"/>
  <c r="P153" i="19"/>
  <c r="O153" i="19"/>
  <c r="N153" i="19"/>
  <c r="M153" i="19"/>
  <c r="L153" i="19"/>
  <c r="AN153" i="19" s="1"/>
  <c r="K153" i="19"/>
  <c r="J153" i="19"/>
  <c r="I153" i="19"/>
  <c r="H153" i="19"/>
  <c r="G153" i="19"/>
  <c r="F153" i="19"/>
  <c r="E153" i="19"/>
  <c r="D153" i="19"/>
  <c r="AO153" i="19" s="1"/>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J151" i="19"/>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AJ150" i="19"/>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AJ148" i="19"/>
  <c r="AI148" i="19"/>
  <c r="AH148" i="19"/>
  <c r="AG148" i="19"/>
  <c r="AF148" i="19"/>
  <c r="AE148" i="19"/>
  <c r="AD148" i="19"/>
  <c r="AC148" i="19"/>
  <c r="AB148" i="19"/>
  <c r="AA148" i="19"/>
  <c r="Z148" i="19"/>
  <c r="Y148" i="19"/>
  <c r="X148" i="19"/>
  <c r="W148" i="19"/>
  <c r="V148" i="19"/>
  <c r="U148" i="19"/>
  <c r="T148" i="19"/>
  <c r="AM148" i="19" s="1"/>
  <c r="S148" i="19"/>
  <c r="R148" i="19"/>
  <c r="Q148" i="19"/>
  <c r="P148" i="19"/>
  <c r="O148" i="19"/>
  <c r="N148" i="19"/>
  <c r="M148" i="19"/>
  <c r="L148" i="19"/>
  <c r="AN148" i="19" s="1"/>
  <c r="K148" i="19"/>
  <c r="J148" i="19"/>
  <c r="I148" i="19"/>
  <c r="H148" i="19"/>
  <c r="G148" i="19"/>
  <c r="F148" i="19"/>
  <c r="E148" i="19"/>
  <c r="D148" i="19"/>
  <c r="AO148" i="19" s="1"/>
  <c r="AJ147" i="19"/>
  <c r="AI147" i="19"/>
  <c r="AH147" i="19"/>
  <c r="AG147" i="19"/>
  <c r="AF147" i="19"/>
  <c r="AE147" i="19"/>
  <c r="AD147" i="19"/>
  <c r="AC147" i="19"/>
  <c r="AB147" i="19"/>
  <c r="AA147" i="19"/>
  <c r="Z147" i="19"/>
  <c r="Y147" i="19"/>
  <c r="X147" i="19"/>
  <c r="W147" i="19"/>
  <c r="V147" i="19"/>
  <c r="U147" i="19"/>
  <c r="T147" i="19"/>
  <c r="S147" i="19"/>
  <c r="R147" i="19"/>
  <c r="Q147" i="19"/>
  <c r="P147" i="19"/>
  <c r="O147" i="19"/>
  <c r="N147" i="19"/>
  <c r="M147" i="19"/>
  <c r="L147" i="19"/>
  <c r="K147" i="19"/>
  <c r="J147" i="19"/>
  <c r="I147" i="19"/>
  <c r="H147" i="19"/>
  <c r="G147" i="19"/>
  <c r="F147" i="19"/>
  <c r="E147" i="19"/>
  <c r="D147" i="19"/>
  <c r="AJ146" i="19"/>
  <c r="AI146" i="19"/>
  <c r="AH146" i="19"/>
  <c r="AG146" i="19"/>
  <c r="AF146" i="19"/>
  <c r="AE146" i="19"/>
  <c r="AD146" i="19"/>
  <c r="AC146" i="19"/>
  <c r="AB146" i="19"/>
  <c r="AA146" i="19"/>
  <c r="Z146" i="19"/>
  <c r="Y146" i="19"/>
  <c r="X146" i="19"/>
  <c r="W146" i="19"/>
  <c r="V146" i="19"/>
  <c r="U146" i="19"/>
  <c r="T146" i="19"/>
  <c r="S146" i="19"/>
  <c r="R146" i="19"/>
  <c r="Q146" i="19"/>
  <c r="P146" i="19"/>
  <c r="O146" i="19"/>
  <c r="N146" i="19"/>
  <c r="M146" i="19"/>
  <c r="L146" i="19"/>
  <c r="K146" i="19"/>
  <c r="J146" i="19"/>
  <c r="I146" i="19"/>
  <c r="H146" i="19"/>
  <c r="G146" i="19"/>
  <c r="F146" i="19"/>
  <c r="E146" i="19"/>
  <c r="D146" i="19"/>
  <c r="AJ145" i="19"/>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AN144" i="19" s="1"/>
  <c r="K144" i="19"/>
  <c r="J144" i="19"/>
  <c r="I144" i="19"/>
  <c r="H144" i="19"/>
  <c r="G144" i="19"/>
  <c r="F144" i="19"/>
  <c r="E144" i="19"/>
  <c r="D144" i="19"/>
  <c r="AJ143" i="19"/>
  <c r="AI143" i="19"/>
  <c r="AH143" i="19"/>
  <c r="AG143" i="19"/>
  <c r="AF143" i="19"/>
  <c r="AE143" i="19"/>
  <c r="AD143" i="19"/>
  <c r="AC143" i="19"/>
  <c r="AB143" i="19"/>
  <c r="AL143" i="19" s="1"/>
  <c r="AA143" i="19"/>
  <c r="Z143" i="19"/>
  <c r="Y143" i="19"/>
  <c r="X143" i="19"/>
  <c r="W143" i="19"/>
  <c r="V143" i="19"/>
  <c r="U143" i="19"/>
  <c r="T143" i="19"/>
  <c r="AM143" i="19" s="1"/>
  <c r="S143" i="19"/>
  <c r="R143" i="19"/>
  <c r="Q143" i="19"/>
  <c r="P143" i="19"/>
  <c r="O143" i="19"/>
  <c r="N143" i="19"/>
  <c r="M143" i="19"/>
  <c r="L143" i="19"/>
  <c r="K143" i="19"/>
  <c r="J143" i="19"/>
  <c r="I143" i="19"/>
  <c r="H143" i="19"/>
  <c r="G143" i="19"/>
  <c r="F143" i="19"/>
  <c r="E143" i="19"/>
  <c r="D143" i="19"/>
  <c r="AO143" i="19" s="1"/>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AJ140" i="19"/>
  <c r="AI140" i="19"/>
  <c r="AH140" i="19"/>
  <c r="AG140" i="19"/>
  <c r="AF140" i="19"/>
  <c r="AE140" i="19"/>
  <c r="AL140" i="19" s="1"/>
  <c r="AD140" i="19"/>
  <c r="AC140" i="19"/>
  <c r="AB140" i="19"/>
  <c r="AA140" i="19"/>
  <c r="Z140" i="19"/>
  <c r="Y140" i="19"/>
  <c r="X140" i="19"/>
  <c r="W140" i="19"/>
  <c r="V140" i="19"/>
  <c r="U140" i="19"/>
  <c r="T140" i="19"/>
  <c r="S140" i="19"/>
  <c r="R140" i="19"/>
  <c r="Q140" i="19"/>
  <c r="P140" i="19"/>
  <c r="O140" i="19"/>
  <c r="AN140" i="19" s="1"/>
  <c r="N140" i="19"/>
  <c r="M140" i="19"/>
  <c r="L140" i="19"/>
  <c r="K140" i="19"/>
  <c r="J140" i="19"/>
  <c r="I140" i="19"/>
  <c r="H140" i="19"/>
  <c r="G140" i="19"/>
  <c r="F140" i="19"/>
  <c r="E140" i="19"/>
  <c r="D140" i="19"/>
  <c r="AJ139" i="19"/>
  <c r="AI139" i="19"/>
  <c r="AH139" i="19"/>
  <c r="AG139" i="19"/>
  <c r="AF139" i="19"/>
  <c r="AE139" i="19"/>
  <c r="AD139" i="19"/>
  <c r="AC139" i="19"/>
  <c r="AB139" i="19"/>
  <c r="AA139" i="19"/>
  <c r="Z139" i="19"/>
  <c r="Y139" i="19"/>
  <c r="X139" i="19"/>
  <c r="W139" i="19"/>
  <c r="V139" i="19"/>
  <c r="U139" i="19"/>
  <c r="T139" i="19"/>
  <c r="S139" i="19"/>
  <c r="R139" i="19"/>
  <c r="Q139" i="19"/>
  <c r="P139" i="19"/>
  <c r="O139" i="19"/>
  <c r="N139" i="19"/>
  <c r="M139" i="19"/>
  <c r="L139" i="19"/>
  <c r="K139" i="19"/>
  <c r="J139" i="19"/>
  <c r="I139" i="19"/>
  <c r="H139" i="19"/>
  <c r="G139" i="19"/>
  <c r="F139" i="19"/>
  <c r="E139" i="19"/>
  <c r="D139" i="19"/>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AN136" i="19" s="1"/>
  <c r="L136" i="19"/>
  <c r="K136" i="19"/>
  <c r="J136" i="19"/>
  <c r="I136" i="19"/>
  <c r="H136" i="19"/>
  <c r="G136" i="19"/>
  <c r="F136" i="19"/>
  <c r="E136" i="19"/>
  <c r="D136" i="19"/>
  <c r="AJ134" i="19"/>
  <c r="AI134" i="19"/>
  <c r="AH134" i="19"/>
  <c r="AG134" i="19"/>
  <c r="AF134" i="19"/>
  <c r="AE134" i="19"/>
  <c r="AD134" i="19"/>
  <c r="AC134" i="19"/>
  <c r="AB134" i="19"/>
  <c r="AA134" i="19"/>
  <c r="Z134" i="19"/>
  <c r="Y134" i="19"/>
  <c r="X134" i="19"/>
  <c r="W134" i="19"/>
  <c r="V134" i="19"/>
  <c r="U134" i="19"/>
  <c r="T134" i="19"/>
  <c r="S134" i="19"/>
  <c r="R134" i="19"/>
  <c r="Q134" i="19"/>
  <c r="P134" i="19"/>
  <c r="O134" i="19"/>
  <c r="N134" i="19"/>
  <c r="M134" i="19"/>
  <c r="L134" i="19"/>
  <c r="K134" i="19"/>
  <c r="J134" i="19"/>
  <c r="I134" i="19"/>
  <c r="H134" i="19"/>
  <c r="G134" i="19"/>
  <c r="F134" i="19"/>
  <c r="E134" i="19"/>
  <c r="D134" i="19"/>
  <c r="AJ133" i="19"/>
  <c r="AI133" i="19"/>
  <c r="AH133" i="19"/>
  <c r="AG133" i="19"/>
  <c r="AF133" i="19"/>
  <c r="AL133" i="19" s="1"/>
  <c r="AE133" i="19"/>
  <c r="AD133" i="19"/>
  <c r="AC133" i="19"/>
  <c r="AB133" i="19"/>
  <c r="AA133" i="19"/>
  <c r="Z133" i="19"/>
  <c r="Y133" i="19"/>
  <c r="X133" i="19"/>
  <c r="W133" i="19"/>
  <c r="V133" i="19"/>
  <c r="U133" i="19"/>
  <c r="T133" i="19"/>
  <c r="S133" i="19"/>
  <c r="R133" i="19"/>
  <c r="Q133" i="19"/>
  <c r="P133" i="19"/>
  <c r="O133" i="19"/>
  <c r="N133" i="19"/>
  <c r="AN133" i="19" s="1"/>
  <c r="M133" i="19"/>
  <c r="L133" i="19"/>
  <c r="K133" i="19"/>
  <c r="J133" i="19"/>
  <c r="I133" i="19"/>
  <c r="H133" i="19"/>
  <c r="G133" i="19"/>
  <c r="F133" i="19"/>
  <c r="E133" i="19"/>
  <c r="D133" i="19"/>
  <c r="AJ132" i="19"/>
  <c r="AI132" i="19"/>
  <c r="AH132" i="19"/>
  <c r="AG132" i="19"/>
  <c r="AF132" i="19"/>
  <c r="AE132" i="19"/>
  <c r="AD132" i="19"/>
  <c r="AC132" i="19"/>
  <c r="AL132" i="19" s="1"/>
  <c r="AB132" i="19"/>
  <c r="AA132" i="19"/>
  <c r="Z132" i="19"/>
  <c r="Y132" i="19"/>
  <c r="X132" i="19"/>
  <c r="W132" i="19"/>
  <c r="V132" i="19"/>
  <c r="U132" i="19"/>
  <c r="T132" i="19"/>
  <c r="S132" i="19"/>
  <c r="R132" i="19"/>
  <c r="Q132" i="19"/>
  <c r="P132" i="19"/>
  <c r="O132" i="19"/>
  <c r="N132" i="19"/>
  <c r="M132" i="19"/>
  <c r="L132" i="19"/>
  <c r="K132" i="19"/>
  <c r="J132" i="19"/>
  <c r="I132" i="19"/>
  <c r="H132" i="19"/>
  <c r="G132" i="19"/>
  <c r="F132" i="19"/>
  <c r="E132" i="19"/>
  <c r="D132" i="19"/>
  <c r="AJ131" i="19"/>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G131" i="19"/>
  <c r="F131" i="19"/>
  <c r="E131" i="19"/>
  <c r="D131" i="19"/>
  <c r="AJ130" i="19"/>
  <c r="AI130" i="19"/>
  <c r="AH130" i="19"/>
  <c r="AG130" i="19"/>
  <c r="AF130" i="19"/>
  <c r="AE130" i="19"/>
  <c r="AD130" i="19"/>
  <c r="AC130" i="19"/>
  <c r="AB130" i="19"/>
  <c r="AA130" i="19"/>
  <c r="Z130" i="19"/>
  <c r="Y130" i="19"/>
  <c r="X130" i="19"/>
  <c r="W130" i="19"/>
  <c r="V130" i="19"/>
  <c r="U130" i="19"/>
  <c r="T130" i="19"/>
  <c r="S130" i="19"/>
  <c r="R130" i="19"/>
  <c r="Q130" i="19"/>
  <c r="P130" i="19"/>
  <c r="O130" i="19"/>
  <c r="N130" i="19"/>
  <c r="M130" i="19"/>
  <c r="L130" i="19"/>
  <c r="K130" i="19"/>
  <c r="J130" i="19"/>
  <c r="I130" i="19"/>
  <c r="H130" i="19"/>
  <c r="G130" i="19"/>
  <c r="F130" i="19"/>
  <c r="E130" i="19"/>
  <c r="D130" i="19"/>
  <c r="AJ129" i="19"/>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I128" i="19"/>
  <c r="AH128" i="19"/>
  <c r="AG128" i="19"/>
  <c r="AF128" i="19"/>
  <c r="AE128" i="19"/>
  <c r="AD128" i="19"/>
  <c r="AC128" i="19"/>
  <c r="AL128" i="19" s="1"/>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D128" i="19"/>
  <c r="AJ127" i="19"/>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AO127" i="19" s="1"/>
  <c r="D127" i="19"/>
  <c r="AJ126" i="19"/>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AJ125" i="19"/>
  <c r="AI125" i="19"/>
  <c r="AH125" i="19"/>
  <c r="AG125" i="19"/>
  <c r="AF125" i="19"/>
  <c r="AE125" i="19"/>
  <c r="AD125" i="19"/>
  <c r="AC125" i="19"/>
  <c r="AB125" i="19"/>
  <c r="AA125" i="19"/>
  <c r="Z125" i="19"/>
  <c r="Y125" i="19"/>
  <c r="X125" i="19"/>
  <c r="W125" i="19"/>
  <c r="V125" i="19"/>
  <c r="U125" i="19"/>
  <c r="T125" i="19"/>
  <c r="S125" i="19"/>
  <c r="R125" i="19"/>
  <c r="Q125" i="19"/>
  <c r="P125" i="19"/>
  <c r="O125" i="19"/>
  <c r="N125" i="19"/>
  <c r="M125" i="19"/>
  <c r="L125" i="19"/>
  <c r="K125" i="19"/>
  <c r="J125" i="19"/>
  <c r="I125" i="19"/>
  <c r="H125" i="19"/>
  <c r="G125" i="19"/>
  <c r="F125" i="19"/>
  <c r="E125" i="19"/>
  <c r="D125" i="19"/>
  <c r="AJ124" i="19"/>
  <c r="AI124" i="19"/>
  <c r="AH124" i="19"/>
  <c r="AG124" i="19"/>
  <c r="AF124" i="19"/>
  <c r="AE124" i="19"/>
  <c r="AD124" i="19"/>
  <c r="AC124" i="19"/>
  <c r="AB124" i="19"/>
  <c r="AL124" i="19" s="1"/>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AO124" i="19" s="1"/>
  <c r="AJ123" i="19"/>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J122" i="19"/>
  <c r="AI122" i="19"/>
  <c r="AH122" i="19"/>
  <c r="AG122" i="19"/>
  <c r="AF122" i="19"/>
  <c r="AE122" i="19"/>
  <c r="AD122" i="19"/>
  <c r="AC122" i="19"/>
  <c r="AB122" i="19"/>
  <c r="AA122" i="19"/>
  <c r="Z122" i="19"/>
  <c r="Y122" i="19"/>
  <c r="X122" i="19"/>
  <c r="W122" i="19"/>
  <c r="V122" i="19"/>
  <c r="U122" i="19"/>
  <c r="T122" i="19"/>
  <c r="S122" i="19"/>
  <c r="R122" i="19"/>
  <c r="Q122" i="19"/>
  <c r="P122" i="19"/>
  <c r="O122" i="19"/>
  <c r="N122" i="19"/>
  <c r="M122" i="19"/>
  <c r="L122" i="19"/>
  <c r="K122" i="19"/>
  <c r="J122" i="19"/>
  <c r="I122" i="19"/>
  <c r="H122" i="19"/>
  <c r="G122" i="19"/>
  <c r="F122" i="19"/>
  <c r="E122" i="19"/>
  <c r="D122" i="19"/>
  <c r="AJ121" i="19"/>
  <c r="AI121" i="19"/>
  <c r="AH121" i="19"/>
  <c r="AG121" i="19"/>
  <c r="AF121" i="19"/>
  <c r="AE121" i="19"/>
  <c r="AD121" i="19"/>
  <c r="AC121" i="19"/>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J120" i="19"/>
  <c r="AI120" i="19"/>
  <c r="AH120" i="19"/>
  <c r="AG120" i="19"/>
  <c r="AF120" i="19"/>
  <c r="AE120" i="19"/>
  <c r="AD120" i="19"/>
  <c r="AC120" i="19"/>
  <c r="AB120" i="19"/>
  <c r="AL120" i="19" s="1"/>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AJ119" i="19"/>
  <c r="AI119" i="19"/>
  <c r="AH119" i="19"/>
  <c r="AG119" i="19"/>
  <c r="AF119" i="19"/>
  <c r="AE119" i="19"/>
  <c r="AD119" i="19"/>
  <c r="AC119" i="19"/>
  <c r="AB119" i="19"/>
  <c r="AA119" i="19"/>
  <c r="Z119" i="19"/>
  <c r="Y119" i="19"/>
  <c r="X119" i="19"/>
  <c r="W119" i="19"/>
  <c r="V119" i="19"/>
  <c r="U119" i="19"/>
  <c r="T119" i="19"/>
  <c r="S119" i="19"/>
  <c r="R119" i="19"/>
  <c r="Q119" i="19"/>
  <c r="P119" i="19"/>
  <c r="O119" i="19"/>
  <c r="N119" i="19"/>
  <c r="M119" i="19"/>
  <c r="L119" i="19"/>
  <c r="K119" i="19"/>
  <c r="J119" i="19"/>
  <c r="I119" i="19"/>
  <c r="H119" i="19"/>
  <c r="G119" i="19"/>
  <c r="F119" i="19"/>
  <c r="E119" i="19"/>
  <c r="D119" i="19"/>
  <c r="AJ118" i="19"/>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J117" i="19"/>
  <c r="AI117" i="19"/>
  <c r="AH117" i="19"/>
  <c r="AG117" i="19"/>
  <c r="AF117" i="19"/>
  <c r="AE117" i="19"/>
  <c r="AD117" i="19"/>
  <c r="AC117" i="19"/>
  <c r="AB117" i="19"/>
  <c r="AA117" i="19"/>
  <c r="Z117" i="19"/>
  <c r="Y117" i="19"/>
  <c r="X117" i="19"/>
  <c r="W117" i="19"/>
  <c r="V117" i="19"/>
  <c r="U117" i="19"/>
  <c r="T117" i="19"/>
  <c r="AM117" i="19" s="1"/>
  <c r="S117" i="19"/>
  <c r="R117" i="19"/>
  <c r="Q117" i="19"/>
  <c r="P117" i="19"/>
  <c r="O117" i="19"/>
  <c r="N117" i="19"/>
  <c r="M117" i="19"/>
  <c r="L117" i="19"/>
  <c r="K117" i="19"/>
  <c r="J117" i="19"/>
  <c r="I117" i="19"/>
  <c r="H117" i="19"/>
  <c r="G117" i="19"/>
  <c r="F117" i="19"/>
  <c r="E117" i="19"/>
  <c r="D117" i="19"/>
  <c r="AO117" i="19" s="1"/>
  <c r="AJ116" i="19"/>
  <c r="AI116" i="19"/>
  <c r="AH116" i="19"/>
  <c r="AG116" i="19"/>
  <c r="AF116" i="19"/>
  <c r="AE116" i="19"/>
  <c r="AD116" i="19"/>
  <c r="AC116" i="19"/>
  <c r="AL116" i="19" s="1"/>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J115" i="19"/>
  <c r="AI115" i="19"/>
  <c r="AH115" i="19"/>
  <c r="AG115" i="19"/>
  <c r="AF115" i="19"/>
  <c r="AE115" i="19"/>
  <c r="AD115" i="19"/>
  <c r="AC115" i="19"/>
  <c r="AB115" i="19"/>
  <c r="AA115" i="19"/>
  <c r="Z115" i="19"/>
  <c r="Y115" i="19"/>
  <c r="X115" i="19"/>
  <c r="W115" i="19"/>
  <c r="V115" i="19"/>
  <c r="U115" i="19"/>
  <c r="T115" i="19"/>
  <c r="S115" i="19"/>
  <c r="R115" i="19"/>
  <c r="Q115" i="19"/>
  <c r="P115" i="19"/>
  <c r="O115" i="19"/>
  <c r="N115" i="19"/>
  <c r="M115" i="19"/>
  <c r="L115" i="19"/>
  <c r="K115" i="19"/>
  <c r="J115" i="19"/>
  <c r="I115" i="19"/>
  <c r="H115" i="19"/>
  <c r="G115" i="19"/>
  <c r="F115" i="19"/>
  <c r="E115" i="19"/>
  <c r="D115" i="19"/>
  <c r="AJ114" i="19"/>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L114" i="19"/>
  <c r="K114" i="19"/>
  <c r="J114" i="19"/>
  <c r="I114" i="19"/>
  <c r="H114" i="19"/>
  <c r="G114" i="19"/>
  <c r="F114" i="19"/>
  <c r="E114" i="19"/>
  <c r="D114" i="19"/>
  <c r="AJ113" i="19"/>
  <c r="AI113" i="19"/>
  <c r="AH113" i="19"/>
  <c r="AG113" i="19"/>
  <c r="AF113" i="19"/>
  <c r="AE113" i="19"/>
  <c r="AD113" i="19"/>
  <c r="AC113" i="19"/>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J112" i="19"/>
  <c r="AI112" i="19"/>
  <c r="AH112" i="19"/>
  <c r="AG112" i="19"/>
  <c r="AF112" i="19"/>
  <c r="AE112" i="19"/>
  <c r="AD112" i="19"/>
  <c r="AC112" i="19"/>
  <c r="AL112" i="19" s="1"/>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AJ111" i="19"/>
  <c r="AI111" i="19"/>
  <c r="AH111" i="19"/>
  <c r="AG111" i="19"/>
  <c r="AF111" i="19"/>
  <c r="AE111" i="19"/>
  <c r="AD111" i="19"/>
  <c r="AC111" i="19"/>
  <c r="AB111" i="19"/>
  <c r="AL111" i="19" s="1"/>
  <c r="AA111" i="19"/>
  <c r="Z111" i="19"/>
  <c r="Y111" i="19"/>
  <c r="X111" i="19"/>
  <c r="W111" i="19"/>
  <c r="V111" i="19"/>
  <c r="U111" i="19"/>
  <c r="T111" i="19"/>
  <c r="AM111" i="19" s="1"/>
  <c r="S111" i="19"/>
  <c r="R111" i="19"/>
  <c r="Q111" i="19"/>
  <c r="P111" i="19"/>
  <c r="O111" i="19"/>
  <c r="N111" i="19"/>
  <c r="M111" i="19"/>
  <c r="L111" i="19"/>
  <c r="K111" i="19"/>
  <c r="J111" i="19"/>
  <c r="I111" i="19"/>
  <c r="H111" i="19"/>
  <c r="G111" i="19"/>
  <c r="F111" i="19"/>
  <c r="E111" i="19"/>
  <c r="D111" i="19"/>
  <c r="AO111" i="19" s="1"/>
  <c r="AJ110" i="19"/>
  <c r="AI110" i="19"/>
  <c r="AH110" i="19"/>
  <c r="AG110" i="19"/>
  <c r="AF110" i="19"/>
  <c r="AE110" i="19"/>
  <c r="AD110" i="19"/>
  <c r="AC110" i="19"/>
  <c r="AB110" i="19"/>
  <c r="AA110" i="19"/>
  <c r="Z110" i="19"/>
  <c r="Y110" i="19"/>
  <c r="X110" i="19"/>
  <c r="W110" i="19"/>
  <c r="V110" i="19"/>
  <c r="U110" i="19"/>
  <c r="AM110" i="19" s="1"/>
  <c r="T110" i="19"/>
  <c r="S110" i="19"/>
  <c r="R110" i="19"/>
  <c r="Q110" i="19"/>
  <c r="P110" i="19"/>
  <c r="O110" i="19"/>
  <c r="N110" i="19"/>
  <c r="M110" i="19"/>
  <c r="L110" i="19"/>
  <c r="K110" i="19"/>
  <c r="J110" i="19"/>
  <c r="I110" i="19"/>
  <c r="H110" i="19"/>
  <c r="G110" i="19"/>
  <c r="F110" i="19"/>
  <c r="E110" i="19"/>
  <c r="D110" i="19"/>
  <c r="AJ109" i="19"/>
  <c r="AI109" i="19"/>
  <c r="AH109" i="19"/>
  <c r="AG109" i="19"/>
  <c r="AF109" i="19"/>
  <c r="AE109" i="19"/>
  <c r="AD109" i="19"/>
  <c r="AC109" i="19"/>
  <c r="AB109" i="19"/>
  <c r="AA109" i="19"/>
  <c r="Z109" i="19"/>
  <c r="Y109" i="19"/>
  <c r="X109" i="19"/>
  <c r="W109" i="19"/>
  <c r="V109" i="19"/>
  <c r="U109" i="19"/>
  <c r="T109" i="19"/>
  <c r="S109" i="19"/>
  <c r="R109" i="19"/>
  <c r="Q109" i="19"/>
  <c r="P109" i="19"/>
  <c r="O109" i="19"/>
  <c r="N109" i="19"/>
  <c r="AN109" i="19" s="1"/>
  <c r="M109" i="19"/>
  <c r="L109" i="19"/>
  <c r="K109" i="19"/>
  <c r="J109" i="19"/>
  <c r="I109" i="19"/>
  <c r="H109" i="19"/>
  <c r="G109" i="19"/>
  <c r="F109" i="19"/>
  <c r="E109" i="19"/>
  <c r="D109" i="19"/>
  <c r="AJ108" i="19"/>
  <c r="AI108" i="19"/>
  <c r="AH108" i="19"/>
  <c r="AG108" i="19"/>
  <c r="AF108" i="19"/>
  <c r="AE108" i="19"/>
  <c r="AD108" i="19"/>
  <c r="AC108" i="19"/>
  <c r="AB108" i="19"/>
  <c r="AL108" i="19" s="1"/>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J107" i="19"/>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J106" i="19"/>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K106" i="19"/>
  <c r="J106" i="19"/>
  <c r="I106" i="19"/>
  <c r="H106" i="19"/>
  <c r="G106" i="19"/>
  <c r="F106" i="19"/>
  <c r="E106" i="19"/>
  <c r="D106" i="19"/>
  <c r="AJ105" i="19"/>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J104" i="19"/>
  <c r="AI104" i="19"/>
  <c r="AH104" i="19"/>
  <c r="AG104" i="19"/>
  <c r="AF104" i="19"/>
  <c r="AE104" i="19"/>
  <c r="AD104" i="19"/>
  <c r="AC104" i="19"/>
  <c r="AL104" i="19" s="1"/>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J103" i="19"/>
  <c r="AI103" i="19"/>
  <c r="AH103" i="19"/>
  <c r="AG103" i="19"/>
  <c r="AF103" i="19"/>
  <c r="AE103" i="19"/>
  <c r="AD103" i="19"/>
  <c r="AC103" i="19"/>
  <c r="AB103" i="19"/>
  <c r="AA103" i="19"/>
  <c r="Z103" i="19"/>
  <c r="Y103" i="19"/>
  <c r="X103" i="19"/>
  <c r="W103" i="19"/>
  <c r="V103" i="19"/>
  <c r="U103" i="19"/>
  <c r="T103" i="19"/>
  <c r="S103" i="19"/>
  <c r="R103" i="19"/>
  <c r="Q103" i="19"/>
  <c r="P103" i="19"/>
  <c r="O103" i="19"/>
  <c r="N103" i="19"/>
  <c r="M103" i="19"/>
  <c r="L103" i="19"/>
  <c r="K103" i="19"/>
  <c r="J103" i="19"/>
  <c r="I103" i="19"/>
  <c r="H103" i="19"/>
  <c r="G103" i="19"/>
  <c r="F103" i="19"/>
  <c r="E103" i="19"/>
  <c r="D103" i="19"/>
  <c r="AO103" i="19" s="1"/>
  <c r="AJ102" i="19"/>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K102" i="19"/>
  <c r="J102" i="19"/>
  <c r="I102" i="19"/>
  <c r="H102" i="19"/>
  <c r="G102" i="19"/>
  <c r="F102" i="19"/>
  <c r="E102" i="19"/>
  <c r="D102" i="19"/>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J100" i="19"/>
  <c r="AI100" i="19"/>
  <c r="AH100" i="19"/>
  <c r="AG100" i="19"/>
  <c r="AF100" i="19"/>
  <c r="AE100" i="19"/>
  <c r="AD100" i="19"/>
  <c r="AC100" i="19"/>
  <c r="AL100" i="19" s="1"/>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J99" i="19"/>
  <c r="AI99" i="19"/>
  <c r="AH99" i="19"/>
  <c r="AG99" i="19"/>
  <c r="AF99" i="19"/>
  <c r="AE99" i="19"/>
  <c r="AD99" i="19"/>
  <c r="AC99" i="19"/>
  <c r="AB99" i="19"/>
  <c r="AL99" i="19" s="1"/>
  <c r="AA99" i="19"/>
  <c r="Z99" i="19"/>
  <c r="Y99" i="19"/>
  <c r="X99" i="19"/>
  <c r="W99" i="19"/>
  <c r="V99" i="19"/>
  <c r="U99" i="19"/>
  <c r="T99" i="19"/>
  <c r="AM99" i="19" s="1"/>
  <c r="S99" i="19"/>
  <c r="R99" i="19"/>
  <c r="Q99" i="19"/>
  <c r="P99" i="19"/>
  <c r="O99" i="19"/>
  <c r="N99" i="19"/>
  <c r="M99" i="19"/>
  <c r="L99" i="19"/>
  <c r="K99" i="19"/>
  <c r="J99" i="19"/>
  <c r="I99" i="19"/>
  <c r="H99" i="19"/>
  <c r="G99" i="19"/>
  <c r="F99" i="19"/>
  <c r="E99" i="19"/>
  <c r="D99" i="19"/>
  <c r="AO99" i="19" s="1"/>
  <c r="AJ98" i="19"/>
  <c r="AI98" i="19"/>
  <c r="AH98" i="19"/>
  <c r="AG98" i="19"/>
  <c r="AF98" i="19"/>
  <c r="AE98" i="19"/>
  <c r="AD98" i="19"/>
  <c r="AC98" i="19"/>
  <c r="AB98" i="19"/>
  <c r="AA98" i="19"/>
  <c r="Z98" i="19"/>
  <c r="Y98" i="19"/>
  <c r="X98" i="19"/>
  <c r="W98" i="19"/>
  <c r="V98" i="19"/>
  <c r="U98" i="19"/>
  <c r="AM98" i="19" s="1"/>
  <c r="T98" i="19"/>
  <c r="S98" i="19"/>
  <c r="R98" i="19"/>
  <c r="Q98" i="19"/>
  <c r="P98" i="19"/>
  <c r="O98" i="19"/>
  <c r="N98" i="19"/>
  <c r="M98" i="19"/>
  <c r="L98" i="19"/>
  <c r="K98" i="19"/>
  <c r="J98" i="19"/>
  <c r="I98" i="19"/>
  <c r="H98" i="19"/>
  <c r="G98" i="19"/>
  <c r="F98" i="19"/>
  <c r="E98" i="19"/>
  <c r="D98" i="19"/>
  <c r="AJ97" i="19"/>
  <c r="AI97" i="19"/>
  <c r="AH97" i="19"/>
  <c r="AG97" i="19"/>
  <c r="AF97" i="19"/>
  <c r="AE97" i="19"/>
  <c r="AD97" i="19"/>
  <c r="AC97" i="19"/>
  <c r="AB97" i="19"/>
  <c r="AA97" i="19"/>
  <c r="Z97" i="19"/>
  <c r="Y97" i="19"/>
  <c r="X97" i="19"/>
  <c r="W97" i="19"/>
  <c r="V97" i="19"/>
  <c r="U97" i="19"/>
  <c r="T97" i="19"/>
  <c r="S97" i="19"/>
  <c r="R97" i="19"/>
  <c r="Q97" i="19"/>
  <c r="P97" i="19"/>
  <c r="O97" i="19"/>
  <c r="N97" i="19"/>
  <c r="AN97" i="19" s="1"/>
  <c r="M97" i="19"/>
  <c r="L97" i="19"/>
  <c r="K97" i="19"/>
  <c r="J97" i="19"/>
  <c r="I97" i="19"/>
  <c r="H97" i="19"/>
  <c r="G97" i="19"/>
  <c r="F97" i="19"/>
  <c r="E97" i="19"/>
  <c r="D97" i="19"/>
  <c r="AJ96" i="19"/>
  <c r="AI96" i="19"/>
  <c r="AH96" i="19"/>
  <c r="AG96" i="19"/>
  <c r="AF96" i="19"/>
  <c r="AE96" i="19"/>
  <c r="AD96" i="19"/>
  <c r="AC96" i="19"/>
  <c r="AL96" i="19" s="1"/>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J92" i="19"/>
  <c r="AI92" i="19"/>
  <c r="AH92" i="19"/>
  <c r="AG92" i="19"/>
  <c r="AF92" i="19"/>
  <c r="AE92" i="19"/>
  <c r="AD92" i="19"/>
  <c r="AC92" i="19"/>
  <c r="AL92" i="19" s="1"/>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AJ91" i="19"/>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D91" i="19"/>
  <c r="AJ90" i="19"/>
  <c r="AI90" i="19"/>
  <c r="AH90" i="19"/>
  <c r="AG90" i="19"/>
  <c r="AF90" i="19"/>
  <c r="AE90" i="19"/>
  <c r="AD90" i="19"/>
  <c r="AC90" i="19"/>
  <c r="AB90" i="19"/>
  <c r="AA90" i="19"/>
  <c r="Z90" i="19"/>
  <c r="Y90" i="19"/>
  <c r="X90" i="19"/>
  <c r="W90" i="19"/>
  <c r="V90" i="19"/>
  <c r="U90" i="19"/>
  <c r="T90" i="19"/>
  <c r="S90" i="19"/>
  <c r="R90" i="19"/>
  <c r="Q90" i="19"/>
  <c r="P90" i="19"/>
  <c r="O90" i="19"/>
  <c r="N90" i="19"/>
  <c r="M90" i="19"/>
  <c r="L90" i="19"/>
  <c r="K90" i="19"/>
  <c r="J90" i="19"/>
  <c r="I90" i="19"/>
  <c r="H90" i="19"/>
  <c r="G90" i="19"/>
  <c r="F90" i="19"/>
  <c r="E90" i="19"/>
  <c r="D90" i="19"/>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AJ88" i="19"/>
  <c r="AI88" i="19"/>
  <c r="AH88" i="19"/>
  <c r="AG88" i="19"/>
  <c r="AF88" i="19"/>
  <c r="AE88" i="19"/>
  <c r="AD88" i="19"/>
  <c r="AC88" i="19"/>
  <c r="AB88" i="19"/>
  <c r="AL88" i="19" s="1"/>
  <c r="AA88" i="19"/>
  <c r="Z88" i="19"/>
  <c r="Y88" i="19"/>
  <c r="X88" i="19"/>
  <c r="W88" i="19"/>
  <c r="V88" i="19"/>
  <c r="U88" i="19"/>
  <c r="T88" i="19"/>
  <c r="S88" i="19"/>
  <c r="R88" i="19"/>
  <c r="Q88" i="19"/>
  <c r="P88" i="19"/>
  <c r="O88" i="19"/>
  <c r="N88" i="19"/>
  <c r="M88" i="19"/>
  <c r="L88" i="19"/>
  <c r="K88" i="19"/>
  <c r="J88" i="19"/>
  <c r="I88" i="19"/>
  <c r="H88" i="19"/>
  <c r="G88" i="19"/>
  <c r="F88" i="19"/>
  <c r="E88" i="19"/>
  <c r="D88" i="19"/>
  <c r="AJ87" i="19"/>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AN86" i="19" s="1"/>
  <c r="K86" i="19"/>
  <c r="J86" i="19"/>
  <c r="I86" i="19"/>
  <c r="H86" i="19"/>
  <c r="G86" i="19"/>
  <c r="F86" i="19"/>
  <c r="E86" i="19"/>
  <c r="D86" i="19"/>
  <c r="AJ85" i="19"/>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AJ84" i="19"/>
  <c r="AI84" i="19"/>
  <c r="AH84" i="19"/>
  <c r="AG84" i="19"/>
  <c r="AF84" i="19"/>
  <c r="AE84" i="19"/>
  <c r="AD84" i="19"/>
  <c r="AC84" i="19"/>
  <c r="AL84" i="19" s="1"/>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G81" i="19"/>
  <c r="F81" i="19"/>
  <c r="E81" i="19"/>
  <c r="D81" i="19"/>
  <c r="AJ80" i="19"/>
  <c r="AI80" i="19"/>
  <c r="AH80" i="19"/>
  <c r="AG80" i="19"/>
  <c r="AF80" i="19"/>
  <c r="AE80" i="19"/>
  <c r="AD80" i="19"/>
  <c r="AC80" i="19"/>
  <c r="AB80" i="19"/>
  <c r="AL80" i="19" s="1"/>
  <c r="AA80" i="19"/>
  <c r="Z80" i="19"/>
  <c r="Y80" i="19"/>
  <c r="X80" i="19"/>
  <c r="W80" i="19"/>
  <c r="V80" i="19"/>
  <c r="U80" i="19"/>
  <c r="T80" i="19"/>
  <c r="AM80" i="19" s="1"/>
  <c r="S80" i="19"/>
  <c r="R80" i="19"/>
  <c r="Q80" i="19"/>
  <c r="P80" i="19"/>
  <c r="O80" i="19"/>
  <c r="N80" i="19"/>
  <c r="M80" i="19"/>
  <c r="L80" i="19"/>
  <c r="AN80" i="19" s="1"/>
  <c r="K80" i="19"/>
  <c r="J80" i="19"/>
  <c r="I80" i="19"/>
  <c r="H80" i="19"/>
  <c r="G80" i="19"/>
  <c r="F80" i="19"/>
  <c r="E80" i="19"/>
  <c r="D80" i="19"/>
  <c r="AO80" i="19" s="1"/>
  <c r="AJ79" i="19"/>
  <c r="AI79" i="19"/>
  <c r="AH79" i="19"/>
  <c r="AG79" i="19"/>
  <c r="AF79" i="19"/>
  <c r="AE79" i="19"/>
  <c r="AD79" i="19"/>
  <c r="AC79" i="19"/>
  <c r="AB79" i="19"/>
  <c r="AA79" i="19"/>
  <c r="Z79" i="19"/>
  <c r="Y79" i="19"/>
  <c r="X79" i="19"/>
  <c r="W79" i="19"/>
  <c r="V79" i="19"/>
  <c r="U79" i="19"/>
  <c r="T79" i="19"/>
  <c r="S79" i="19"/>
  <c r="R79" i="19"/>
  <c r="Q79" i="19"/>
  <c r="P79" i="19"/>
  <c r="O79" i="19"/>
  <c r="N79" i="19"/>
  <c r="AN79" i="19" s="1"/>
  <c r="M79" i="19"/>
  <c r="L79" i="19"/>
  <c r="K79" i="19"/>
  <c r="J79" i="19"/>
  <c r="I79" i="19"/>
  <c r="H79" i="19"/>
  <c r="G79" i="19"/>
  <c r="F79" i="19"/>
  <c r="E79" i="19"/>
  <c r="AO79" i="19" s="1"/>
  <c r="D79" i="19"/>
  <c r="AJ78" i="19"/>
  <c r="AI78" i="19"/>
  <c r="AH78" i="19"/>
  <c r="AG78" i="19"/>
  <c r="AF78" i="19"/>
  <c r="AE78" i="19"/>
  <c r="AD78" i="19"/>
  <c r="AC78" i="19"/>
  <c r="AB78" i="19"/>
  <c r="AA78" i="19"/>
  <c r="Z78" i="19"/>
  <c r="Y78" i="19"/>
  <c r="X78" i="19"/>
  <c r="W78" i="19"/>
  <c r="V78" i="19"/>
  <c r="U78" i="19"/>
  <c r="T78" i="19"/>
  <c r="S78" i="19"/>
  <c r="R78" i="19"/>
  <c r="Q78" i="19"/>
  <c r="P78" i="19"/>
  <c r="O78" i="19"/>
  <c r="N78" i="19"/>
  <c r="M78" i="19"/>
  <c r="L78" i="19"/>
  <c r="K78" i="19"/>
  <c r="J78" i="19"/>
  <c r="I78" i="19"/>
  <c r="H78" i="19"/>
  <c r="G78" i="19"/>
  <c r="F78" i="19"/>
  <c r="E78" i="19"/>
  <c r="D78"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AJ76" i="19"/>
  <c r="AI76" i="19"/>
  <c r="AH76" i="19"/>
  <c r="AG76" i="19"/>
  <c r="AF76" i="19"/>
  <c r="AE76" i="19"/>
  <c r="AD76" i="19"/>
  <c r="AC76" i="19"/>
  <c r="AB76" i="19"/>
  <c r="AL76" i="19" s="1"/>
  <c r="AA76" i="19"/>
  <c r="Z76" i="19"/>
  <c r="Y76" i="19"/>
  <c r="X76" i="19"/>
  <c r="W76" i="19"/>
  <c r="V76" i="19"/>
  <c r="U76" i="19"/>
  <c r="T76" i="19"/>
  <c r="S76" i="19"/>
  <c r="R76" i="19"/>
  <c r="Q76" i="19"/>
  <c r="P76" i="19"/>
  <c r="O76" i="19"/>
  <c r="N76" i="19"/>
  <c r="M76" i="19"/>
  <c r="L76" i="19"/>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K75" i="19"/>
  <c r="J75" i="19"/>
  <c r="I75" i="19"/>
  <c r="H75" i="19"/>
  <c r="G75" i="19"/>
  <c r="F75" i="19"/>
  <c r="E75" i="19"/>
  <c r="D75" i="19"/>
  <c r="C75" i="19"/>
  <c r="AJ74" i="19"/>
  <c r="AI74" i="19"/>
  <c r="AH74" i="19"/>
  <c r="AG74" i="19"/>
  <c r="AF74" i="19"/>
  <c r="AE74" i="19"/>
  <c r="AD74" i="19"/>
  <c r="AC74" i="19"/>
  <c r="AB74" i="19"/>
  <c r="AA74" i="19"/>
  <c r="Z74" i="19"/>
  <c r="Y74" i="19"/>
  <c r="X74" i="19"/>
  <c r="W74" i="19"/>
  <c r="V74" i="19"/>
  <c r="U74" i="19"/>
  <c r="AM74" i="19" s="1"/>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B73" i="19"/>
  <c r="AA73" i="19"/>
  <c r="Z73" i="19"/>
  <c r="Y73" i="19"/>
  <c r="X73" i="19"/>
  <c r="W73" i="19"/>
  <c r="V73" i="19"/>
  <c r="U73" i="19"/>
  <c r="T73" i="19"/>
  <c r="S73" i="19"/>
  <c r="R73" i="19"/>
  <c r="Q73" i="19"/>
  <c r="P73" i="19"/>
  <c r="O73" i="19"/>
  <c r="N73" i="19"/>
  <c r="AN73" i="19" s="1"/>
  <c r="M73" i="19"/>
  <c r="L73" i="19"/>
  <c r="K73" i="19"/>
  <c r="J73" i="19"/>
  <c r="I73" i="19"/>
  <c r="H73" i="19"/>
  <c r="G73" i="19"/>
  <c r="F73" i="19"/>
  <c r="E73" i="19"/>
  <c r="D73" i="19"/>
  <c r="AJ72" i="19"/>
  <c r="AI72" i="19"/>
  <c r="AH72" i="19"/>
  <c r="AG72" i="19"/>
  <c r="AF72" i="19"/>
  <c r="AE72" i="19"/>
  <c r="AD72" i="19"/>
  <c r="AC72" i="19"/>
  <c r="AB72" i="19"/>
  <c r="AL72" i="19" s="1"/>
  <c r="AA72" i="19"/>
  <c r="Z72" i="19"/>
  <c r="Y72" i="19"/>
  <c r="X72" i="19"/>
  <c r="W72" i="19"/>
  <c r="V72" i="19"/>
  <c r="U72" i="19"/>
  <c r="T72" i="19"/>
  <c r="S72" i="19"/>
  <c r="R72" i="19"/>
  <c r="Q72" i="19"/>
  <c r="P72" i="19"/>
  <c r="O72" i="19"/>
  <c r="N72" i="19"/>
  <c r="M72" i="19"/>
  <c r="L72" i="19"/>
  <c r="K72" i="19"/>
  <c r="J72" i="19"/>
  <c r="I72" i="19"/>
  <c r="H72" i="19"/>
  <c r="G72" i="19"/>
  <c r="F72" i="19"/>
  <c r="E72" i="19"/>
  <c r="D72" i="19"/>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K71" i="19"/>
  <c r="J71" i="19"/>
  <c r="I71" i="19"/>
  <c r="H71" i="19"/>
  <c r="G71" i="19"/>
  <c r="F71" i="19"/>
  <c r="E71" i="19"/>
  <c r="D71" i="19"/>
  <c r="AO71" i="19" s="1"/>
  <c r="AT70" i="19"/>
  <c r="AL69" i="19"/>
  <c r="AT69" i="19" s="1"/>
  <c r="C69" i="19"/>
  <c r="C199" i="19" s="1"/>
  <c r="AL68" i="19"/>
  <c r="AT68" i="19" s="1"/>
  <c r="C68" i="19"/>
  <c r="C198" i="19" s="1"/>
  <c r="AL67" i="19"/>
  <c r="AT67" i="19" s="1"/>
  <c r="C67" i="19"/>
  <c r="C197" i="19" s="1"/>
  <c r="AL66" i="19"/>
  <c r="AT66" i="19" s="1"/>
  <c r="C66" i="19"/>
  <c r="AT65" i="19"/>
  <c r="AL65" i="19"/>
  <c r="C65" i="19"/>
  <c r="C195" i="19" s="1"/>
  <c r="AL64" i="19"/>
  <c r="C64" i="19"/>
  <c r="C194" i="19" s="1"/>
  <c r="AL63" i="19"/>
  <c r="C63" i="19"/>
  <c r="C193" i="19" s="1"/>
  <c r="AL62" i="19"/>
  <c r="C62" i="19"/>
  <c r="AL61" i="19"/>
  <c r="AT61" i="19" s="1"/>
  <c r="C61" i="19"/>
  <c r="C191" i="19" s="1"/>
  <c r="AL60" i="19"/>
  <c r="C60" i="19"/>
  <c r="AL59" i="19"/>
  <c r="C59" i="19"/>
  <c r="AL58" i="19"/>
  <c r="C58" i="19"/>
  <c r="AL57" i="19"/>
  <c r="AT57" i="19" s="1"/>
  <c r="C57" i="19"/>
  <c r="C187" i="19" s="1"/>
  <c r="AL56" i="19"/>
  <c r="AT56" i="19" s="1"/>
  <c r="C56" i="19"/>
  <c r="C186" i="19" s="1"/>
  <c r="AL55" i="19"/>
  <c r="C55" i="19"/>
  <c r="C185" i="19" s="1"/>
  <c r="AL54" i="19"/>
  <c r="C54" i="19"/>
  <c r="C119" i="19" s="1"/>
  <c r="AL53" i="19"/>
  <c r="AT53" i="19" s="1"/>
  <c r="C53" i="19"/>
  <c r="C183" i="19" s="1"/>
  <c r="AL52" i="19"/>
  <c r="AT52" i="19" s="1"/>
  <c r="C52" i="19"/>
  <c r="C182" i="19" s="1"/>
  <c r="AL51" i="19"/>
  <c r="AT51" i="19" s="1"/>
  <c r="C51" i="19"/>
  <c r="C181" i="19" s="1"/>
  <c r="AL50" i="19"/>
  <c r="AT50" i="19" s="1"/>
  <c r="C50" i="19"/>
  <c r="AL49" i="19"/>
  <c r="AT49" i="19" s="1"/>
  <c r="C49" i="19"/>
  <c r="C179" i="19" s="1"/>
  <c r="AL48" i="19"/>
  <c r="C48" i="19"/>
  <c r="C47" i="19"/>
  <c r="AL46" i="19"/>
  <c r="C46" i="19"/>
  <c r="AL45" i="19"/>
  <c r="AT45" i="19" s="1"/>
  <c r="C45" i="19"/>
  <c r="C175" i="19" s="1"/>
  <c r="AL44" i="19"/>
  <c r="AT44" i="19" s="1"/>
  <c r="C44" i="19"/>
  <c r="C174" i="19" s="1"/>
  <c r="AL43" i="19"/>
  <c r="C43" i="19"/>
  <c r="C173" i="19" s="1"/>
  <c r="C42" i="19"/>
  <c r="C107" i="19" s="1"/>
  <c r="C41" i="19"/>
  <c r="C171" i="19" s="1"/>
  <c r="C40" i="19"/>
  <c r="C170" i="19" s="1"/>
  <c r="C39" i="19"/>
  <c r="C169" i="19" s="1"/>
  <c r="AL38" i="19"/>
  <c r="AT38" i="19" s="1"/>
  <c r="C38" i="19"/>
  <c r="AL37" i="19"/>
  <c r="C37" i="19"/>
  <c r="C167" i="19" s="1"/>
  <c r="AL36" i="19"/>
  <c r="C36" i="19"/>
  <c r="AL35" i="19"/>
  <c r="C35" i="19"/>
  <c r="AL34" i="19"/>
  <c r="AT34" i="19" s="1"/>
  <c r="C34" i="19"/>
  <c r="AL33" i="19"/>
  <c r="C33" i="19"/>
  <c r="C163" i="19" s="1"/>
  <c r="AL32" i="19"/>
  <c r="C32" i="19"/>
  <c r="C162" i="19" s="1"/>
  <c r="AL31" i="19"/>
  <c r="AT31" i="19" s="1"/>
  <c r="C31" i="19"/>
  <c r="C161" i="19" s="1"/>
  <c r="AL30" i="19"/>
  <c r="AT30" i="19" s="1"/>
  <c r="C30" i="19"/>
  <c r="C95" i="19" s="1"/>
  <c r="AL29" i="19"/>
  <c r="AT29" i="19" s="1"/>
  <c r="C29" i="19"/>
  <c r="C159" i="19" s="1"/>
  <c r="AL28" i="19"/>
  <c r="AT28" i="19" s="1"/>
  <c r="C28" i="19"/>
  <c r="C158" i="19" s="1"/>
  <c r="AL27" i="19"/>
  <c r="C27" i="19"/>
  <c r="C157" i="19" s="1"/>
  <c r="AL26" i="19"/>
  <c r="AT26" i="19" s="1"/>
  <c r="C26" i="19"/>
  <c r="AL25" i="19"/>
  <c r="AT25" i="19" s="1"/>
  <c r="C25" i="19"/>
  <c r="C155" i="19" s="1"/>
  <c r="AL24" i="19"/>
  <c r="C24" i="19"/>
  <c r="AL23" i="19"/>
  <c r="C23" i="19"/>
  <c r="AL22" i="19"/>
  <c r="AT22" i="19" s="1"/>
  <c r="C22" i="19"/>
  <c r="AL21" i="19"/>
  <c r="AT21" i="19" s="1"/>
  <c r="C21" i="19"/>
  <c r="C151" i="19" s="1"/>
  <c r="AL20" i="19"/>
  <c r="AT20" i="19" s="1"/>
  <c r="C20" i="19"/>
  <c r="C150" i="19" s="1"/>
  <c r="C19" i="19"/>
  <c r="C149" i="19" s="1"/>
  <c r="AL18" i="19"/>
  <c r="AT18" i="19" s="1"/>
  <c r="C18" i="19"/>
  <c r="AL17" i="19"/>
  <c r="C17" i="19"/>
  <c r="C147" i="19" s="1"/>
  <c r="AL16" i="19"/>
  <c r="C16" i="19"/>
  <c r="C146" i="19" s="1"/>
  <c r="C15" i="19"/>
  <c r="C145" i="19" s="1"/>
  <c r="C14" i="19"/>
  <c r="AW13" i="19"/>
  <c r="AL13" i="19"/>
  <c r="AT13" i="19" s="1"/>
  <c r="C13" i="19"/>
  <c r="C143" i="19" s="1"/>
  <c r="AL12" i="19"/>
  <c r="AT12" i="19" s="1"/>
  <c r="C12" i="19"/>
  <c r="C142" i="19" s="1"/>
  <c r="AL11" i="19"/>
  <c r="AT11" i="19" s="1"/>
  <c r="C11" i="19"/>
  <c r="C141" i="19" s="1"/>
  <c r="C10" i="19"/>
  <c r="C140" i="19" s="1"/>
  <c r="C9" i="19"/>
  <c r="C8" i="19"/>
  <c r="C138" i="19" s="1"/>
  <c r="AW7" i="19"/>
  <c r="C7" i="19"/>
  <c r="C137" i="19" s="1"/>
  <c r="AW6" i="19"/>
  <c r="AL6" i="19"/>
  <c r="AT6" i="19" s="1"/>
  <c r="C6" i="19"/>
  <c r="AJ199" i="18"/>
  <c r="AI199" i="18"/>
  <c r="AH199" i="18"/>
  <c r="AG199" i="18"/>
  <c r="AF199" i="18"/>
  <c r="AE199" i="18"/>
  <c r="AD199" i="18"/>
  <c r="AC199" i="18"/>
  <c r="AB199" i="18"/>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J198" i="18"/>
  <c r="AI198" i="18"/>
  <c r="AH198" i="18"/>
  <c r="AG198" i="18"/>
  <c r="AF198" i="18"/>
  <c r="AE198" i="18"/>
  <c r="AD198" i="18"/>
  <c r="AC198" i="18"/>
  <c r="AB198" i="18"/>
  <c r="AA198" i="18"/>
  <c r="Z198" i="18"/>
  <c r="Y198" i="18"/>
  <c r="X198" i="18"/>
  <c r="W198" i="18"/>
  <c r="V198" i="18"/>
  <c r="U198" i="18"/>
  <c r="T198" i="18"/>
  <c r="S198" i="18"/>
  <c r="R198" i="18"/>
  <c r="Q198" i="18"/>
  <c r="P198" i="18"/>
  <c r="O198" i="18"/>
  <c r="AN198" i="18" s="1"/>
  <c r="N198" i="18"/>
  <c r="M198" i="18"/>
  <c r="L198" i="18"/>
  <c r="K198" i="18"/>
  <c r="J198" i="18"/>
  <c r="I198" i="18"/>
  <c r="H198" i="18"/>
  <c r="G198" i="18"/>
  <c r="F198" i="18"/>
  <c r="E198" i="18"/>
  <c r="D198" i="18"/>
  <c r="AJ197" i="18"/>
  <c r="AI197" i="18"/>
  <c r="AH197" i="18"/>
  <c r="AG197" i="18"/>
  <c r="AF197" i="18"/>
  <c r="AE197" i="18"/>
  <c r="AD197" i="18"/>
  <c r="AC197" i="18"/>
  <c r="AB197" i="18"/>
  <c r="AA197" i="18"/>
  <c r="Z197" i="18"/>
  <c r="Y197" i="18"/>
  <c r="X197" i="18"/>
  <c r="W197" i="18"/>
  <c r="V197" i="18"/>
  <c r="U197" i="18"/>
  <c r="T197" i="18"/>
  <c r="S197" i="18"/>
  <c r="R197" i="18"/>
  <c r="Q197" i="18"/>
  <c r="P197" i="18"/>
  <c r="O197" i="18"/>
  <c r="N197" i="18"/>
  <c r="M197" i="18"/>
  <c r="L197" i="18"/>
  <c r="K197" i="18"/>
  <c r="J197" i="18"/>
  <c r="I197" i="18"/>
  <c r="H197" i="18"/>
  <c r="G197" i="18"/>
  <c r="F197" i="18"/>
  <c r="E197" i="18"/>
  <c r="D197" i="18"/>
  <c r="AJ196" i="18"/>
  <c r="AI196" i="18"/>
  <c r="AH196" i="18"/>
  <c r="AG196" i="18"/>
  <c r="AF196" i="18"/>
  <c r="AE196" i="18"/>
  <c r="AD196" i="18"/>
  <c r="AC196" i="18"/>
  <c r="AB196" i="18"/>
  <c r="AA196" i="18"/>
  <c r="Z196" i="18"/>
  <c r="Y196" i="18"/>
  <c r="X196" i="18"/>
  <c r="W196" i="18"/>
  <c r="V196" i="18"/>
  <c r="U196" i="18"/>
  <c r="T196" i="18"/>
  <c r="S196" i="18"/>
  <c r="R196" i="18"/>
  <c r="Q196" i="18"/>
  <c r="P196" i="18"/>
  <c r="O196" i="18"/>
  <c r="N196" i="18"/>
  <c r="M196" i="18"/>
  <c r="L196" i="18"/>
  <c r="AN196" i="18" s="1"/>
  <c r="K196" i="18"/>
  <c r="J196" i="18"/>
  <c r="I196" i="18"/>
  <c r="H196" i="18"/>
  <c r="G196" i="18"/>
  <c r="F196" i="18"/>
  <c r="E196" i="18"/>
  <c r="D196" i="18"/>
  <c r="AJ195" i="18"/>
  <c r="AI195" i="18"/>
  <c r="AH195" i="18"/>
  <c r="AG195" i="18"/>
  <c r="AF195" i="18"/>
  <c r="AE195" i="18"/>
  <c r="AD195" i="18"/>
  <c r="AC195" i="18"/>
  <c r="AB195" i="18"/>
  <c r="AA195" i="18"/>
  <c r="Z195" i="18"/>
  <c r="Y195" i="18"/>
  <c r="X195" i="18"/>
  <c r="W195" i="18"/>
  <c r="V195" i="18"/>
  <c r="U195" i="18"/>
  <c r="T195" i="18"/>
  <c r="S195" i="18"/>
  <c r="R195" i="18"/>
  <c r="Q195" i="18"/>
  <c r="P195" i="18"/>
  <c r="O195" i="18"/>
  <c r="N195" i="18"/>
  <c r="M195" i="18"/>
  <c r="L195" i="18"/>
  <c r="AN195" i="18" s="1"/>
  <c r="K195" i="18"/>
  <c r="J195" i="18"/>
  <c r="I195" i="18"/>
  <c r="H195" i="18"/>
  <c r="G195" i="18"/>
  <c r="F195" i="18"/>
  <c r="E195" i="18"/>
  <c r="D195" i="18"/>
  <c r="AO195" i="18" s="1"/>
  <c r="AJ194" i="18"/>
  <c r="AI194" i="18"/>
  <c r="AH194" i="18"/>
  <c r="AG194" i="18"/>
  <c r="AF194" i="18"/>
  <c r="AE194" i="18"/>
  <c r="AD194" i="18"/>
  <c r="AC194" i="18"/>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I193" i="18"/>
  <c r="AH193" i="18"/>
  <c r="AG193" i="18"/>
  <c r="AF193" i="18"/>
  <c r="AE193" i="18"/>
  <c r="AD193" i="18"/>
  <c r="AC193" i="18"/>
  <c r="AB193" i="18"/>
  <c r="AA193" i="18"/>
  <c r="Z193" i="18"/>
  <c r="Y193" i="18"/>
  <c r="X193" i="18"/>
  <c r="W193" i="18"/>
  <c r="V193" i="18"/>
  <c r="U193" i="18"/>
  <c r="T193" i="18"/>
  <c r="S193" i="18"/>
  <c r="R193" i="18"/>
  <c r="Q193" i="18"/>
  <c r="P193" i="18"/>
  <c r="O193" i="18"/>
  <c r="N193" i="18"/>
  <c r="M193" i="18"/>
  <c r="L193" i="18"/>
  <c r="K193" i="18"/>
  <c r="J193" i="18"/>
  <c r="I193" i="18"/>
  <c r="H193" i="18"/>
  <c r="G193" i="18"/>
  <c r="F193" i="18"/>
  <c r="E193" i="18"/>
  <c r="D193" i="18"/>
  <c r="AJ192" i="18"/>
  <c r="AI192" i="18"/>
  <c r="AH192" i="18"/>
  <c r="AG192" i="18"/>
  <c r="AF192" i="18"/>
  <c r="AE192" i="18"/>
  <c r="AD192" i="18"/>
  <c r="AC192" i="18"/>
  <c r="AB192" i="18"/>
  <c r="AA192" i="18"/>
  <c r="Z192" i="18"/>
  <c r="Y192" i="18"/>
  <c r="X192" i="18"/>
  <c r="W192" i="18"/>
  <c r="V192" i="18"/>
  <c r="U192" i="18"/>
  <c r="T192" i="18"/>
  <c r="S192" i="18"/>
  <c r="R192" i="18"/>
  <c r="Q192" i="18"/>
  <c r="P192" i="18"/>
  <c r="O192" i="18"/>
  <c r="N192" i="18"/>
  <c r="M192" i="18"/>
  <c r="AN192" i="18" s="1"/>
  <c r="L192" i="18"/>
  <c r="K192" i="18"/>
  <c r="J192" i="18"/>
  <c r="I192" i="18"/>
  <c r="H192" i="18"/>
  <c r="G192" i="18"/>
  <c r="F192" i="18"/>
  <c r="E192" i="18"/>
  <c r="D192" i="18"/>
  <c r="AJ191" i="18"/>
  <c r="AI191" i="18"/>
  <c r="AH191" i="18"/>
  <c r="AG191" i="18"/>
  <c r="AF191" i="18"/>
  <c r="AE191" i="18"/>
  <c r="AD191" i="18"/>
  <c r="AC191" i="18"/>
  <c r="AB191" i="18"/>
  <c r="AA191" i="18"/>
  <c r="Z191" i="18"/>
  <c r="Y191" i="18"/>
  <c r="X191" i="18"/>
  <c r="W191" i="18"/>
  <c r="V191" i="18"/>
  <c r="U191" i="18"/>
  <c r="T191" i="18"/>
  <c r="S191" i="18"/>
  <c r="R191" i="18"/>
  <c r="Q191" i="18"/>
  <c r="P191" i="18"/>
  <c r="O191" i="18"/>
  <c r="N191" i="18"/>
  <c r="M191" i="18"/>
  <c r="L191" i="18"/>
  <c r="K191" i="18"/>
  <c r="J191" i="18"/>
  <c r="I191" i="18"/>
  <c r="H191" i="18"/>
  <c r="G191" i="18"/>
  <c r="F191" i="18"/>
  <c r="E191" i="18"/>
  <c r="D191" i="18"/>
  <c r="AJ190" i="18"/>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J189" i="18"/>
  <c r="AI189" i="18"/>
  <c r="AH189" i="18"/>
  <c r="AG189" i="18"/>
  <c r="AF189" i="18"/>
  <c r="AE189" i="18"/>
  <c r="AD189" i="18"/>
  <c r="AC189" i="18"/>
  <c r="AB189" i="18"/>
  <c r="AA189" i="18"/>
  <c r="Z189" i="18"/>
  <c r="Y189" i="18"/>
  <c r="X189" i="18"/>
  <c r="W189" i="18"/>
  <c r="V189" i="18"/>
  <c r="U189" i="18"/>
  <c r="T189" i="18"/>
  <c r="AM189" i="18" s="1"/>
  <c r="S189" i="18"/>
  <c r="R189" i="18"/>
  <c r="Q189" i="18"/>
  <c r="P189" i="18"/>
  <c r="O189" i="18"/>
  <c r="N189" i="18"/>
  <c r="M189" i="18"/>
  <c r="L189" i="18"/>
  <c r="AN189" i="18" s="1"/>
  <c r="K189" i="18"/>
  <c r="J189" i="18"/>
  <c r="I189" i="18"/>
  <c r="H189" i="18"/>
  <c r="G189" i="18"/>
  <c r="F189" i="18"/>
  <c r="E189" i="18"/>
  <c r="D189" i="18"/>
  <c r="AO189" i="18" s="1"/>
  <c r="AJ188" i="18"/>
  <c r="AI188" i="18"/>
  <c r="AH188" i="18"/>
  <c r="AG188" i="18"/>
  <c r="AF188" i="18"/>
  <c r="AE188" i="18"/>
  <c r="AD188" i="18"/>
  <c r="AC188" i="18"/>
  <c r="AB188" i="18"/>
  <c r="AA188" i="18"/>
  <c r="Z188" i="18"/>
  <c r="Y188" i="18"/>
  <c r="X188" i="18"/>
  <c r="W188" i="18"/>
  <c r="V188" i="18"/>
  <c r="U188" i="18"/>
  <c r="T188" i="18"/>
  <c r="S188" i="18"/>
  <c r="R188" i="18"/>
  <c r="Q188" i="18"/>
  <c r="P188" i="18"/>
  <c r="O188" i="18"/>
  <c r="N188" i="18"/>
  <c r="M188" i="18"/>
  <c r="L188" i="18"/>
  <c r="K188" i="18"/>
  <c r="J188" i="18"/>
  <c r="I188" i="18"/>
  <c r="H188" i="18"/>
  <c r="G188" i="18"/>
  <c r="F188" i="18"/>
  <c r="E188" i="18"/>
  <c r="D188" i="18"/>
  <c r="AJ187" i="18"/>
  <c r="AI187" i="18"/>
  <c r="AH187" i="18"/>
  <c r="AG187" i="18"/>
  <c r="AF187" i="18"/>
  <c r="AE187" i="18"/>
  <c r="AD187" i="18"/>
  <c r="AC187" i="18"/>
  <c r="AB187" i="18"/>
  <c r="AA187" i="18"/>
  <c r="Z187" i="18"/>
  <c r="Y187" i="18"/>
  <c r="X187" i="18"/>
  <c r="W187" i="18"/>
  <c r="V187" i="18"/>
  <c r="U187" i="18"/>
  <c r="T187" i="18"/>
  <c r="S187" i="18"/>
  <c r="R187" i="18"/>
  <c r="Q187" i="18"/>
  <c r="P187" i="18"/>
  <c r="O187" i="18"/>
  <c r="N187" i="18"/>
  <c r="M187" i="18"/>
  <c r="L187" i="18"/>
  <c r="K187" i="18"/>
  <c r="J187" i="18"/>
  <c r="I187" i="18"/>
  <c r="H187" i="18"/>
  <c r="G187" i="18"/>
  <c r="F187" i="18"/>
  <c r="E187" i="18"/>
  <c r="D187" i="18"/>
  <c r="AJ186" i="18"/>
  <c r="AI186" i="18"/>
  <c r="AH186" i="18"/>
  <c r="AG186" i="18"/>
  <c r="AF186" i="18"/>
  <c r="AE186" i="18"/>
  <c r="AD186" i="18"/>
  <c r="AC186" i="18"/>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I185" i="18"/>
  <c r="AH185" i="18"/>
  <c r="AG185" i="18"/>
  <c r="AF185" i="18"/>
  <c r="AE185" i="18"/>
  <c r="AD185" i="18"/>
  <c r="AC185" i="18"/>
  <c r="AB185" i="18"/>
  <c r="AA185" i="18"/>
  <c r="Z185" i="18"/>
  <c r="Y185" i="18"/>
  <c r="X185" i="18"/>
  <c r="W185" i="18"/>
  <c r="V185" i="18"/>
  <c r="U185" i="18"/>
  <c r="T185" i="18"/>
  <c r="S185" i="18"/>
  <c r="R185" i="18"/>
  <c r="Q185" i="18"/>
  <c r="P185" i="18"/>
  <c r="O185" i="18"/>
  <c r="N185" i="18"/>
  <c r="M185" i="18"/>
  <c r="L185" i="18"/>
  <c r="K185" i="18"/>
  <c r="J185" i="18"/>
  <c r="I185" i="18"/>
  <c r="H185" i="18"/>
  <c r="G185" i="18"/>
  <c r="F185" i="18"/>
  <c r="E185" i="18"/>
  <c r="D185" i="18"/>
  <c r="AJ184" i="18"/>
  <c r="AI184" i="18"/>
  <c r="AH184" i="18"/>
  <c r="AG184" i="18"/>
  <c r="AF184" i="18"/>
  <c r="AE184" i="18"/>
  <c r="AD184" i="18"/>
  <c r="AC184" i="18"/>
  <c r="AB184" i="18"/>
  <c r="AA184" i="18"/>
  <c r="Z184" i="18"/>
  <c r="Y184" i="18"/>
  <c r="X184" i="18"/>
  <c r="W184" i="18"/>
  <c r="V184" i="18"/>
  <c r="U184" i="18"/>
  <c r="T184" i="18"/>
  <c r="S184" i="18"/>
  <c r="R184" i="18"/>
  <c r="Q184" i="18"/>
  <c r="P184" i="18"/>
  <c r="O184" i="18"/>
  <c r="N184" i="18"/>
  <c r="M184" i="18"/>
  <c r="AN184" i="18" s="1"/>
  <c r="L184" i="18"/>
  <c r="K184" i="18"/>
  <c r="J184" i="18"/>
  <c r="I184" i="18"/>
  <c r="H184" i="18"/>
  <c r="G184" i="18"/>
  <c r="F184" i="18"/>
  <c r="E184" i="18"/>
  <c r="D184" i="18"/>
  <c r="AJ183" i="18"/>
  <c r="AI183" i="18"/>
  <c r="AH183" i="18"/>
  <c r="AG183" i="18"/>
  <c r="AF183" i="18"/>
  <c r="AE183" i="18"/>
  <c r="AD183" i="18"/>
  <c r="AC183" i="18"/>
  <c r="AB183" i="18"/>
  <c r="AA183" i="18"/>
  <c r="Z183" i="18"/>
  <c r="Y183" i="18"/>
  <c r="X183" i="18"/>
  <c r="W183" i="18"/>
  <c r="V183" i="18"/>
  <c r="U183" i="18"/>
  <c r="AM183" i="18" s="1"/>
  <c r="T183" i="18"/>
  <c r="S183" i="18"/>
  <c r="R183" i="18"/>
  <c r="Q183" i="18"/>
  <c r="P183" i="18"/>
  <c r="O183" i="18"/>
  <c r="N183" i="18"/>
  <c r="M183" i="18"/>
  <c r="L183" i="18"/>
  <c r="K183" i="18"/>
  <c r="J183" i="18"/>
  <c r="I183" i="18"/>
  <c r="H183" i="18"/>
  <c r="G183" i="18"/>
  <c r="F183" i="18"/>
  <c r="E183" i="18"/>
  <c r="D183" i="18"/>
  <c r="AJ182" i="18"/>
  <c r="AI182" i="18"/>
  <c r="AH182" i="18"/>
  <c r="AG182" i="18"/>
  <c r="AF182" i="18"/>
  <c r="AE182" i="18"/>
  <c r="AD182" i="18"/>
  <c r="AC182" i="18"/>
  <c r="AB182" i="18"/>
  <c r="AA182" i="18"/>
  <c r="Z182" i="18"/>
  <c r="Y182" i="18"/>
  <c r="X182" i="18"/>
  <c r="W182" i="18"/>
  <c r="V182" i="18"/>
  <c r="U182" i="18"/>
  <c r="T182" i="18"/>
  <c r="S182" i="18"/>
  <c r="R182" i="18"/>
  <c r="Q182" i="18"/>
  <c r="P182" i="18"/>
  <c r="O182" i="18"/>
  <c r="N182" i="18"/>
  <c r="M182" i="18"/>
  <c r="L182" i="18"/>
  <c r="K182" i="18"/>
  <c r="J182" i="18"/>
  <c r="I182" i="18"/>
  <c r="H182" i="18"/>
  <c r="G182" i="18"/>
  <c r="F182" i="18"/>
  <c r="E182" i="18"/>
  <c r="D182" i="18"/>
  <c r="AJ181" i="18"/>
  <c r="AI181" i="18"/>
  <c r="AH181" i="18"/>
  <c r="AG181" i="18"/>
  <c r="AF181" i="18"/>
  <c r="AE181" i="18"/>
  <c r="AD181" i="18"/>
  <c r="AC181" i="18"/>
  <c r="AB181" i="18"/>
  <c r="AA181" i="18"/>
  <c r="Z181" i="18"/>
  <c r="Y181" i="18"/>
  <c r="X181" i="18"/>
  <c r="W181" i="18"/>
  <c r="V181" i="18"/>
  <c r="U181" i="18"/>
  <c r="T181" i="18"/>
  <c r="S181" i="18"/>
  <c r="R181" i="18"/>
  <c r="Q181" i="18"/>
  <c r="P181" i="18"/>
  <c r="O181" i="18"/>
  <c r="N181" i="18"/>
  <c r="M181" i="18"/>
  <c r="L181" i="18"/>
  <c r="K181" i="18"/>
  <c r="J181" i="18"/>
  <c r="I181" i="18"/>
  <c r="H181" i="18"/>
  <c r="G181" i="18"/>
  <c r="F181" i="18"/>
  <c r="E181" i="18"/>
  <c r="D181" i="18"/>
  <c r="AJ180" i="18"/>
  <c r="AI180" i="18"/>
  <c r="AH180" i="18"/>
  <c r="AG180" i="18"/>
  <c r="AF180" i="18"/>
  <c r="AE180" i="18"/>
  <c r="AD180" i="18"/>
  <c r="AC180" i="18"/>
  <c r="AB180" i="18"/>
  <c r="AA180" i="18"/>
  <c r="Z180" i="18"/>
  <c r="Y180" i="18"/>
  <c r="X180" i="18"/>
  <c r="W180" i="18"/>
  <c r="V180" i="18"/>
  <c r="U180" i="18"/>
  <c r="T180" i="18"/>
  <c r="S180" i="18"/>
  <c r="R180" i="18"/>
  <c r="Q180" i="18"/>
  <c r="P180" i="18"/>
  <c r="O180" i="18"/>
  <c r="N180" i="18"/>
  <c r="M180" i="18"/>
  <c r="L180" i="18"/>
  <c r="AN180" i="18" s="1"/>
  <c r="K180" i="18"/>
  <c r="J180" i="18"/>
  <c r="I180" i="18"/>
  <c r="H180" i="18"/>
  <c r="G180" i="18"/>
  <c r="F180" i="18"/>
  <c r="E180" i="18"/>
  <c r="D180" i="18"/>
  <c r="AJ179" i="18"/>
  <c r="AI179" i="18"/>
  <c r="AH179" i="18"/>
  <c r="AG179" i="18"/>
  <c r="AF179" i="18"/>
  <c r="AE179" i="18"/>
  <c r="AD179" i="18"/>
  <c r="AC179" i="18"/>
  <c r="AB179" i="18"/>
  <c r="AA179" i="18"/>
  <c r="Z179" i="18"/>
  <c r="Y179" i="18"/>
  <c r="X179" i="18"/>
  <c r="W179" i="18"/>
  <c r="V179" i="18"/>
  <c r="U179" i="18"/>
  <c r="T179" i="18"/>
  <c r="S179" i="18"/>
  <c r="R179" i="18"/>
  <c r="Q179" i="18"/>
  <c r="P179" i="18"/>
  <c r="O179" i="18"/>
  <c r="N179" i="18"/>
  <c r="M179" i="18"/>
  <c r="L179" i="18"/>
  <c r="K179" i="18"/>
  <c r="J179" i="18"/>
  <c r="I179" i="18"/>
  <c r="H179" i="18"/>
  <c r="G179" i="18"/>
  <c r="F179" i="18"/>
  <c r="E179" i="18"/>
  <c r="D179" i="18"/>
  <c r="AJ178" i="18"/>
  <c r="AI178" i="18"/>
  <c r="AH178" i="18"/>
  <c r="AG178" i="18"/>
  <c r="AF178" i="18"/>
  <c r="AE178" i="18"/>
  <c r="AD178" i="18"/>
  <c r="AC178" i="18"/>
  <c r="AB178" i="18"/>
  <c r="AA178" i="18"/>
  <c r="Z178" i="18"/>
  <c r="Y178" i="18"/>
  <c r="X178" i="18"/>
  <c r="W178" i="18"/>
  <c r="V178" i="18"/>
  <c r="U178" i="18"/>
  <c r="T178" i="18"/>
  <c r="AM178" i="18" s="1"/>
  <c r="S178" i="18"/>
  <c r="R178" i="18"/>
  <c r="Q178" i="18"/>
  <c r="P178" i="18"/>
  <c r="O178" i="18"/>
  <c r="N178" i="18"/>
  <c r="M178" i="18"/>
  <c r="L178" i="18"/>
  <c r="AN178" i="18" s="1"/>
  <c r="K178" i="18"/>
  <c r="J178" i="18"/>
  <c r="I178" i="18"/>
  <c r="H178" i="18"/>
  <c r="G178" i="18"/>
  <c r="F178" i="18"/>
  <c r="E178" i="18"/>
  <c r="D178" i="18"/>
  <c r="AO178" i="18" s="1"/>
  <c r="AJ177" i="18"/>
  <c r="AI177" i="18"/>
  <c r="AH177" i="18"/>
  <c r="AG177" i="18"/>
  <c r="AF177" i="18"/>
  <c r="AE177" i="18"/>
  <c r="AD177" i="18"/>
  <c r="AC177" i="18"/>
  <c r="AB177" i="18"/>
  <c r="AA177" i="18"/>
  <c r="Z177" i="18"/>
  <c r="Y177" i="18"/>
  <c r="X177" i="18"/>
  <c r="W177" i="18"/>
  <c r="V177" i="18"/>
  <c r="U177" i="18"/>
  <c r="T177" i="18"/>
  <c r="S177" i="18"/>
  <c r="R177" i="18"/>
  <c r="Q177" i="18"/>
  <c r="P177" i="18"/>
  <c r="O177" i="18"/>
  <c r="N177" i="18"/>
  <c r="M177" i="18"/>
  <c r="L177" i="18"/>
  <c r="K177" i="18"/>
  <c r="J177" i="18"/>
  <c r="I177" i="18"/>
  <c r="H177" i="18"/>
  <c r="G177" i="18"/>
  <c r="F177" i="18"/>
  <c r="E177" i="18"/>
  <c r="D177" i="18"/>
  <c r="AJ176" i="18"/>
  <c r="AI176" i="18"/>
  <c r="AH176" i="18"/>
  <c r="AG176" i="18"/>
  <c r="AF176" i="18"/>
  <c r="AE176" i="18"/>
  <c r="AD176" i="18"/>
  <c r="AC176" i="18"/>
  <c r="AB176" i="18"/>
  <c r="AA176" i="18"/>
  <c r="Z176" i="18"/>
  <c r="Y176" i="18"/>
  <c r="X176" i="18"/>
  <c r="W176" i="18"/>
  <c r="V176" i="18"/>
  <c r="U176" i="18"/>
  <c r="T176" i="18"/>
  <c r="S176" i="18"/>
  <c r="R176" i="18"/>
  <c r="Q176" i="18"/>
  <c r="P176" i="18"/>
  <c r="O176" i="18"/>
  <c r="N176" i="18"/>
  <c r="M176" i="18"/>
  <c r="L176" i="18"/>
  <c r="K176" i="18"/>
  <c r="J176" i="18"/>
  <c r="I176" i="18"/>
  <c r="H176" i="18"/>
  <c r="G176" i="18"/>
  <c r="F176" i="18"/>
  <c r="E176" i="18"/>
  <c r="D176" i="18"/>
  <c r="AJ175" i="18"/>
  <c r="AI175" i="18"/>
  <c r="AH175" i="18"/>
  <c r="AG175" i="18"/>
  <c r="AF175" i="18"/>
  <c r="AE175" i="18"/>
  <c r="AD175" i="18"/>
  <c r="AC175" i="18"/>
  <c r="AB175" i="18"/>
  <c r="AA175" i="18"/>
  <c r="Z175" i="18"/>
  <c r="Y175" i="18"/>
  <c r="X175" i="18"/>
  <c r="W175" i="18"/>
  <c r="V175" i="18"/>
  <c r="U175" i="18"/>
  <c r="T175" i="18"/>
  <c r="S175" i="18"/>
  <c r="R175" i="18"/>
  <c r="Q175" i="18"/>
  <c r="P175" i="18"/>
  <c r="O175" i="18"/>
  <c r="N175" i="18"/>
  <c r="M175" i="18"/>
  <c r="L175" i="18"/>
  <c r="K175" i="18"/>
  <c r="J175" i="18"/>
  <c r="I175" i="18"/>
  <c r="H175" i="18"/>
  <c r="G175" i="18"/>
  <c r="F175" i="18"/>
  <c r="E175" i="18"/>
  <c r="D175" i="18"/>
  <c r="AJ174" i="18"/>
  <c r="AI174" i="18"/>
  <c r="AH174" i="18"/>
  <c r="AG174" i="18"/>
  <c r="AF174" i="18"/>
  <c r="AE174" i="18"/>
  <c r="AD174" i="18"/>
  <c r="AC174" i="18"/>
  <c r="AB174" i="18"/>
  <c r="AA174" i="18"/>
  <c r="Z174" i="18"/>
  <c r="Y174" i="18"/>
  <c r="X174" i="18"/>
  <c r="W174" i="18"/>
  <c r="V174" i="18"/>
  <c r="U174" i="18"/>
  <c r="T174" i="18"/>
  <c r="S174" i="18"/>
  <c r="R174" i="18"/>
  <c r="Q174" i="18"/>
  <c r="P174" i="18"/>
  <c r="O174" i="18"/>
  <c r="N174" i="18"/>
  <c r="M174" i="18"/>
  <c r="L174" i="18"/>
  <c r="K174" i="18"/>
  <c r="J174" i="18"/>
  <c r="I174" i="18"/>
  <c r="H174" i="18"/>
  <c r="G174" i="18"/>
  <c r="F174" i="18"/>
  <c r="E174" i="18"/>
  <c r="D174" i="18"/>
  <c r="AJ173" i="18"/>
  <c r="AI173" i="18"/>
  <c r="AH173" i="18"/>
  <c r="AG173" i="18"/>
  <c r="AF173" i="18"/>
  <c r="AE173" i="18"/>
  <c r="AD173" i="18"/>
  <c r="AC173" i="18"/>
  <c r="AB173" i="18"/>
  <c r="AA173" i="18"/>
  <c r="Z173" i="18"/>
  <c r="Y173" i="18"/>
  <c r="X173" i="18"/>
  <c r="W173" i="18"/>
  <c r="V173" i="18"/>
  <c r="U173" i="18"/>
  <c r="T173" i="18"/>
  <c r="S173" i="18"/>
  <c r="R173" i="18"/>
  <c r="Q173" i="18"/>
  <c r="P173" i="18"/>
  <c r="O173" i="18"/>
  <c r="N173" i="18"/>
  <c r="M173" i="18"/>
  <c r="L173" i="18"/>
  <c r="K173" i="18"/>
  <c r="J173" i="18"/>
  <c r="I173" i="18"/>
  <c r="H173" i="18"/>
  <c r="G173" i="18"/>
  <c r="F173" i="18"/>
  <c r="E173" i="18"/>
  <c r="D173" i="18"/>
  <c r="AJ172" i="18"/>
  <c r="AI172" i="18"/>
  <c r="AH172" i="18"/>
  <c r="AG172" i="18"/>
  <c r="AF172" i="18"/>
  <c r="AE172" i="18"/>
  <c r="AD172" i="18"/>
  <c r="AC172" i="18"/>
  <c r="AB172" i="18"/>
  <c r="AA172" i="18"/>
  <c r="Z172" i="18"/>
  <c r="Y172" i="18"/>
  <c r="X172" i="18"/>
  <c r="W172" i="18"/>
  <c r="V172" i="18"/>
  <c r="U172" i="18"/>
  <c r="T172" i="18"/>
  <c r="S172" i="18"/>
  <c r="R172" i="18"/>
  <c r="Q172" i="18"/>
  <c r="P172" i="18"/>
  <c r="O172" i="18"/>
  <c r="N172" i="18"/>
  <c r="M172" i="18"/>
  <c r="L172" i="18"/>
  <c r="K172" i="18"/>
  <c r="J172" i="18"/>
  <c r="I172" i="18"/>
  <c r="H172" i="18"/>
  <c r="G172" i="18"/>
  <c r="F172" i="18"/>
  <c r="E172" i="18"/>
  <c r="D172" i="18"/>
  <c r="AJ171" i="18"/>
  <c r="AI171" i="18"/>
  <c r="AH171" i="18"/>
  <c r="AG171" i="18"/>
  <c r="AF171" i="18"/>
  <c r="AE171" i="18"/>
  <c r="AD171" i="18"/>
  <c r="AC171" i="18"/>
  <c r="AB171" i="18"/>
  <c r="AA171" i="18"/>
  <c r="Z171" i="18"/>
  <c r="Y171" i="18"/>
  <c r="X171" i="18"/>
  <c r="W171" i="18"/>
  <c r="V171" i="18"/>
  <c r="U171" i="18"/>
  <c r="T171" i="18"/>
  <c r="S171" i="18"/>
  <c r="R171" i="18"/>
  <c r="Q171" i="18"/>
  <c r="P171" i="18"/>
  <c r="O171" i="18"/>
  <c r="N171" i="18"/>
  <c r="M171" i="18"/>
  <c r="L171" i="18"/>
  <c r="K171" i="18"/>
  <c r="J171" i="18"/>
  <c r="I171" i="18"/>
  <c r="H171" i="18"/>
  <c r="G171" i="18"/>
  <c r="F171" i="18"/>
  <c r="E171" i="18"/>
  <c r="D171" i="18"/>
  <c r="AJ170" i="18"/>
  <c r="AI170" i="18"/>
  <c r="AH170" i="18"/>
  <c r="AG170" i="18"/>
  <c r="AF170" i="18"/>
  <c r="AE170" i="18"/>
  <c r="AD170" i="18"/>
  <c r="AC170" i="18"/>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I169" i="18"/>
  <c r="AH169" i="18"/>
  <c r="AG169" i="18"/>
  <c r="AF169" i="18"/>
  <c r="AE169" i="18"/>
  <c r="AD169" i="18"/>
  <c r="AC169" i="18"/>
  <c r="AB169" i="18"/>
  <c r="AA169" i="18"/>
  <c r="Z169" i="18"/>
  <c r="Y169" i="18"/>
  <c r="X169" i="18"/>
  <c r="W169" i="18"/>
  <c r="V169" i="18"/>
  <c r="U169" i="18"/>
  <c r="T169" i="18"/>
  <c r="S169" i="18"/>
  <c r="R169" i="18"/>
  <c r="Q169" i="18"/>
  <c r="P169" i="18"/>
  <c r="O169" i="18"/>
  <c r="N169" i="18"/>
  <c r="M169" i="18"/>
  <c r="L169" i="18"/>
  <c r="K169" i="18"/>
  <c r="J169" i="18"/>
  <c r="I169" i="18"/>
  <c r="H169" i="18"/>
  <c r="G169" i="18"/>
  <c r="F169" i="18"/>
  <c r="E169" i="18"/>
  <c r="D169" i="18"/>
  <c r="AJ168" i="18"/>
  <c r="AI168" i="18"/>
  <c r="AH168" i="18"/>
  <c r="AG168" i="18"/>
  <c r="AF168" i="18"/>
  <c r="AE168" i="18"/>
  <c r="AD168" i="18"/>
  <c r="AC168" i="18"/>
  <c r="AB168" i="18"/>
  <c r="AA168" i="18"/>
  <c r="Z168" i="18"/>
  <c r="Y168" i="18"/>
  <c r="X168" i="18"/>
  <c r="W168" i="18"/>
  <c r="V168" i="18"/>
  <c r="U168" i="18"/>
  <c r="T168" i="18"/>
  <c r="S168" i="18"/>
  <c r="R168" i="18"/>
  <c r="Q168" i="18"/>
  <c r="P168" i="18"/>
  <c r="O168" i="18"/>
  <c r="N168" i="18"/>
  <c r="M168" i="18"/>
  <c r="L168" i="18"/>
  <c r="K168" i="18"/>
  <c r="J168" i="18"/>
  <c r="I168" i="18"/>
  <c r="H168" i="18"/>
  <c r="G168" i="18"/>
  <c r="F168" i="18"/>
  <c r="E168" i="18"/>
  <c r="D168" i="18"/>
  <c r="AJ167" i="18"/>
  <c r="AI167" i="18"/>
  <c r="AH167" i="18"/>
  <c r="AG167" i="18"/>
  <c r="AF167" i="18"/>
  <c r="AE167" i="18"/>
  <c r="AD167" i="18"/>
  <c r="AC167" i="18"/>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J165" i="18"/>
  <c r="AI165" i="18"/>
  <c r="AH165" i="18"/>
  <c r="AG165" i="18"/>
  <c r="AF165" i="18"/>
  <c r="AE165" i="18"/>
  <c r="AD165" i="18"/>
  <c r="AC165" i="18"/>
  <c r="AB165" i="18"/>
  <c r="AL165" i="18" s="1"/>
  <c r="AA165" i="18"/>
  <c r="Z165" i="18"/>
  <c r="Y165" i="18"/>
  <c r="X165" i="18"/>
  <c r="W165" i="18"/>
  <c r="V165" i="18"/>
  <c r="U165" i="18"/>
  <c r="T165" i="18"/>
  <c r="AM165" i="18" s="1"/>
  <c r="S165" i="18"/>
  <c r="R165" i="18"/>
  <c r="Q165" i="18"/>
  <c r="P165" i="18"/>
  <c r="O165" i="18"/>
  <c r="N165" i="18"/>
  <c r="M165" i="18"/>
  <c r="L165" i="18"/>
  <c r="AN165" i="18" s="1"/>
  <c r="K165" i="18"/>
  <c r="J165" i="18"/>
  <c r="I165" i="18"/>
  <c r="H165" i="18"/>
  <c r="G165" i="18"/>
  <c r="F165" i="18"/>
  <c r="E165" i="18"/>
  <c r="D165" i="18"/>
  <c r="AO165" i="18" s="1"/>
  <c r="AJ164" i="18"/>
  <c r="AI164" i="18"/>
  <c r="AH164" i="18"/>
  <c r="AG164" i="18"/>
  <c r="AF164" i="18"/>
  <c r="AE164" i="18"/>
  <c r="AD164" i="18"/>
  <c r="AC164" i="18"/>
  <c r="AB164" i="18"/>
  <c r="AA164" i="18"/>
  <c r="Z164" i="18"/>
  <c r="Y164" i="18"/>
  <c r="X164" i="18"/>
  <c r="W164" i="18"/>
  <c r="V164" i="18"/>
  <c r="U164" i="18"/>
  <c r="T164" i="18"/>
  <c r="S164" i="18"/>
  <c r="R164" i="18"/>
  <c r="Q164" i="18"/>
  <c r="P164" i="18"/>
  <c r="O164" i="18"/>
  <c r="N164" i="18"/>
  <c r="M164" i="18"/>
  <c r="L164" i="18"/>
  <c r="AN164" i="18" s="1"/>
  <c r="K164" i="18"/>
  <c r="J164" i="18"/>
  <c r="I164" i="18"/>
  <c r="H164" i="18"/>
  <c r="G164" i="18"/>
  <c r="F164" i="18"/>
  <c r="E164" i="18"/>
  <c r="D164" i="18"/>
  <c r="AJ163" i="18"/>
  <c r="AI163" i="18"/>
  <c r="AH163" i="18"/>
  <c r="AG163" i="18"/>
  <c r="AF163" i="18"/>
  <c r="AE163" i="18"/>
  <c r="AD163" i="18"/>
  <c r="AC163" i="18"/>
  <c r="AB163" i="18"/>
  <c r="AA163" i="18"/>
  <c r="Z163" i="18"/>
  <c r="Y163" i="18"/>
  <c r="X163" i="18"/>
  <c r="W163" i="18"/>
  <c r="V163" i="18"/>
  <c r="U163" i="18"/>
  <c r="T163" i="18"/>
  <c r="S163" i="18"/>
  <c r="R163" i="18"/>
  <c r="Q163" i="18"/>
  <c r="P163" i="18"/>
  <c r="O163" i="18"/>
  <c r="N163" i="18"/>
  <c r="M163" i="18"/>
  <c r="L163" i="18"/>
  <c r="K163" i="18"/>
  <c r="J163" i="18"/>
  <c r="I163" i="18"/>
  <c r="H163" i="18"/>
  <c r="G163" i="18"/>
  <c r="F163" i="18"/>
  <c r="E163" i="18"/>
  <c r="D163" i="18"/>
  <c r="AJ162" i="18"/>
  <c r="AI162" i="18"/>
  <c r="AH162" i="18"/>
  <c r="AG162" i="18"/>
  <c r="AF162" i="18"/>
  <c r="AE162" i="18"/>
  <c r="AD162" i="18"/>
  <c r="AC162" i="18"/>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I161" i="18"/>
  <c r="AH161" i="18"/>
  <c r="AG161" i="18"/>
  <c r="AF161" i="18"/>
  <c r="AE161" i="18"/>
  <c r="AD161" i="18"/>
  <c r="AC161" i="18"/>
  <c r="AB161" i="18"/>
  <c r="AA161" i="18"/>
  <c r="Z161" i="18"/>
  <c r="Y161" i="18"/>
  <c r="X161" i="18"/>
  <c r="W161" i="18"/>
  <c r="V161" i="18"/>
  <c r="U161" i="18"/>
  <c r="T161" i="18"/>
  <c r="S161" i="18"/>
  <c r="R161" i="18"/>
  <c r="Q161" i="18"/>
  <c r="P161" i="18"/>
  <c r="O161" i="18"/>
  <c r="N161" i="18"/>
  <c r="M161" i="18"/>
  <c r="L161" i="18"/>
  <c r="K161" i="18"/>
  <c r="J161" i="18"/>
  <c r="I161" i="18"/>
  <c r="H161" i="18"/>
  <c r="G161" i="18"/>
  <c r="F161" i="18"/>
  <c r="E161" i="18"/>
  <c r="D161"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AN160" i="18" s="1"/>
  <c r="K160" i="18"/>
  <c r="J160" i="18"/>
  <c r="I160" i="18"/>
  <c r="H160" i="18"/>
  <c r="G160" i="18"/>
  <c r="F160" i="18"/>
  <c r="E160" i="18"/>
  <c r="D160" i="18"/>
  <c r="AO160" i="18" s="1"/>
  <c r="AJ159" i="18"/>
  <c r="AI159" i="18"/>
  <c r="AH159" i="18"/>
  <c r="AG159" i="18"/>
  <c r="AF159" i="18"/>
  <c r="AE159" i="18"/>
  <c r="AD159" i="18"/>
  <c r="AC159" i="18"/>
  <c r="AB159" i="18"/>
  <c r="AA159" i="18"/>
  <c r="Z159" i="18"/>
  <c r="Y159" i="18"/>
  <c r="X159" i="18"/>
  <c r="W159" i="18"/>
  <c r="V159" i="18"/>
  <c r="U159" i="18"/>
  <c r="T159" i="18"/>
  <c r="S159" i="18"/>
  <c r="R159" i="18"/>
  <c r="Q159" i="18"/>
  <c r="P159" i="18"/>
  <c r="O159" i="18"/>
  <c r="N159" i="18"/>
  <c r="M159" i="18"/>
  <c r="L159" i="18"/>
  <c r="K159" i="18"/>
  <c r="J159" i="18"/>
  <c r="I159" i="18"/>
  <c r="H159" i="18"/>
  <c r="G159" i="18"/>
  <c r="F159" i="18"/>
  <c r="E159" i="18"/>
  <c r="D159"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AJ157" i="18"/>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J156" i="18"/>
  <c r="AI156" i="18"/>
  <c r="AH156" i="18"/>
  <c r="AG156" i="18"/>
  <c r="AF156" i="18"/>
  <c r="AE156" i="18"/>
  <c r="AD156" i="18"/>
  <c r="AC156" i="18"/>
  <c r="AB156" i="18"/>
  <c r="AA156" i="18"/>
  <c r="Z156" i="18"/>
  <c r="Y156" i="18"/>
  <c r="X156" i="18"/>
  <c r="W156" i="18"/>
  <c r="V156" i="18"/>
  <c r="U156" i="18"/>
  <c r="T156" i="18"/>
  <c r="S156" i="18"/>
  <c r="R156" i="18"/>
  <c r="Q156" i="18"/>
  <c r="P156" i="18"/>
  <c r="O156" i="18"/>
  <c r="N156" i="18"/>
  <c r="M156" i="18"/>
  <c r="L156" i="18"/>
  <c r="AN156" i="18" s="1"/>
  <c r="K156" i="18"/>
  <c r="J156" i="18"/>
  <c r="I156" i="18"/>
  <c r="H156" i="18"/>
  <c r="G156" i="18"/>
  <c r="F156" i="18"/>
  <c r="E156" i="18"/>
  <c r="D156" i="18"/>
  <c r="AJ155" i="18"/>
  <c r="AI155" i="18"/>
  <c r="AH155" i="18"/>
  <c r="AG155" i="18"/>
  <c r="AF155" i="18"/>
  <c r="AE155" i="18"/>
  <c r="AD155" i="18"/>
  <c r="AC155" i="18"/>
  <c r="AB155" i="18"/>
  <c r="AA155" i="18"/>
  <c r="Z155" i="18"/>
  <c r="Y155" i="18"/>
  <c r="X155" i="18"/>
  <c r="W155" i="18"/>
  <c r="V155" i="18"/>
  <c r="U155" i="18"/>
  <c r="T155" i="18"/>
  <c r="S155" i="18"/>
  <c r="R155" i="18"/>
  <c r="Q155" i="18"/>
  <c r="P155" i="18"/>
  <c r="O155" i="18"/>
  <c r="N155" i="18"/>
  <c r="M155" i="18"/>
  <c r="L155" i="18"/>
  <c r="K155" i="18"/>
  <c r="J155" i="18"/>
  <c r="I155" i="18"/>
  <c r="H155" i="18"/>
  <c r="G155" i="18"/>
  <c r="F155" i="18"/>
  <c r="E155" i="18"/>
  <c r="D155" i="18"/>
  <c r="AO155" i="18" s="1"/>
  <c r="AJ154" i="18"/>
  <c r="AI154" i="18"/>
  <c r="AH154" i="18"/>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I154" i="18"/>
  <c r="H154" i="18"/>
  <c r="G154" i="18"/>
  <c r="F154" i="18"/>
  <c r="E154" i="18"/>
  <c r="D154" i="18"/>
  <c r="AJ153" i="18"/>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J152" i="18"/>
  <c r="AI152" i="18"/>
  <c r="AH152" i="18"/>
  <c r="AG152" i="18"/>
  <c r="AF152" i="18"/>
  <c r="AE152" i="18"/>
  <c r="AD152" i="18"/>
  <c r="AC152" i="18"/>
  <c r="AB152" i="18"/>
  <c r="AA152" i="18"/>
  <c r="Z152" i="18"/>
  <c r="Y152" i="18"/>
  <c r="X152" i="18"/>
  <c r="W152" i="18"/>
  <c r="V152" i="18"/>
  <c r="U152" i="18"/>
  <c r="T152" i="18"/>
  <c r="S152" i="18"/>
  <c r="R152" i="18"/>
  <c r="Q152" i="18"/>
  <c r="P152" i="18"/>
  <c r="O152" i="18"/>
  <c r="AN152" i="18" s="1"/>
  <c r="N152" i="18"/>
  <c r="M152" i="18"/>
  <c r="L152" i="18"/>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S151" i="18"/>
  <c r="R151" i="18"/>
  <c r="Q151" i="18"/>
  <c r="P151" i="18"/>
  <c r="O151" i="18"/>
  <c r="N151" i="18"/>
  <c r="M151" i="18"/>
  <c r="L151" i="18"/>
  <c r="K151" i="18"/>
  <c r="J151" i="18"/>
  <c r="I151" i="18"/>
  <c r="H151" i="18"/>
  <c r="G151" i="18"/>
  <c r="F151" i="18"/>
  <c r="E151" i="18"/>
  <c r="D151" i="18"/>
  <c r="AJ150" i="18"/>
  <c r="AI150" i="18"/>
  <c r="AH150" i="18"/>
  <c r="AG150" i="18"/>
  <c r="AF150" i="18"/>
  <c r="AE150" i="18"/>
  <c r="AD150" i="18"/>
  <c r="AC150" i="18"/>
  <c r="AB150" i="18"/>
  <c r="AA150" i="18"/>
  <c r="Z150" i="18"/>
  <c r="Y150" i="18"/>
  <c r="X150" i="18"/>
  <c r="W150" i="18"/>
  <c r="V150" i="18"/>
  <c r="U150" i="18"/>
  <c r="T150" i="18"/>
  <c r="S150" i="18"/>
  <c r="R150" i="18"/>
  <c r="Q150" i="18"/>
  <c r="P150" i="18"/>
  <c r="O150" i="18"/>
  <c r="N150" i="18"/>
  <c r="M150" i="18"/>
  <c r="L150" i="18"/>
  <c r="K150" i="18"/>
  <c r="J150" i="18"/>
  <c r="I150" i="18"/>
  <c r="H150" i="18"/>
  <c r="G150" i="18"/>
  <c r="F150" i="18"/>
  <c r="E150" i="18"/>
  <c r="D150" i="18"/>
  <c r="AJ149" i="18"/>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K148" i="18"/>
  <c r="J148" i="18"/>
  <c r="I148" i="18"/>
  <c r="H148" i="18"/>
  <c r="G148" i="18"/>
  <c r="F148" i="18"/>
  <c r="E148" i="18"/>
  <c r="D148" i="18"/>
  <c r="AO148" i="18" s="1"/>
  <c r="AJ147" i="18"/>
  <c r="AI147" i="18"/>
  <c r="AH147" i="18"/>
  <c r="AG147" i="18"/>
  <c r="AF147" i="18"/>
  <c r="AE147" i="18"/>
  <c r="AD147" i="18"/>
  <c r="AC147" i="18"/>
  <c r="AB147" i="18"/>
  <c r="AA147" i="18"/>
  <c r="Z147" i="18"/>
  <c r="Y147" i="18"/>
  <c r="X147" i="18"/>
  <c r="W147" i="18"/>
  <c r="V147" i="18"/>
  <c r="U147" i="18"/>
  <c r="T147" i="18"/>
  <c r="S147" i="18"/>
  <c r="R147" i="18"/>
  <c r="Q147" i="18"/>
  <c r="P147" i="18"/>
  <c r="O147" i="18"/>
  <c r="N147" i="18"/>
  <c r="M147" i="18"/>
  <c r="L147" i="18"/>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U146" i="18"/>
  <c r="T146" i="18"/>
  <c r="S146" i="18"/>
  <c r="R146" i="18"/>
  <c r="Q146" i="18"/>
  <c r="P146" i="18"/>
  <c r="O146" i="18"/>
  <c r="N146" i="18"/>
  <c r="M146" i="18"/>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U145" i="18"/>
  <c r="T145" i="18"/>
  <c r="S145" i="18"/>
  <c r="R145" i="18"/>
  <c r="Q145" i="18"/>
  <c r="P145" i="18"/>
  <c r="O145" i="18"/>
  <c r="N145" i="18"/>
  <c r="M145" i="18"/>
  <c r="L145" i="18"/>
  <c r="K145" i="18"/>
  <c r="J145" i="18"/>
  <c r="I145" i="18"/>
  <c r="H145" i="18"/>
  <c r="G145" i="18"/>
  <c r="F145" i="18"/>
  <c r="E145" i="18"/>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AN142" i="18" s="1"/>
  <c r="K142" i="18"/>
  <c r="J142" i="18"/>
  <c r="I142" i="18"/>
  <c r="H142" i="18"/>
  <c r="G142" i="18"/>
  <c r="F142" i="18"/>
  <c r="E142" i="18"/>
  <c r="D142" i="18"/>
  <c r="AO142" i="18" s="1"/>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K141" i="18"/>
  <c r="J141" i="18"/>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N140" i="18"/>
  <c r="M140" i="18"/>
  <c r="L140" i="18"/>
  <c r="AN140" i="18" s="1"/>
  <c r="K140" i="18"/>
  <c r="J140" i="18"/>
  <c r="I140" i="18"/>
  <c r="H140" i="18"/>
  <c r="G140" i="18"/>
  <c r="F140" i="18"/>
  <c r="E140" i="18"/>
  <c r="D140" i="18"/>
  <c r="AJ139" i="18"/>
  <c r="AI139" i="18"/>
  <c r="AH139" i="18"/>
  <c r="AG139" i="18"/>
  <c r="AF139" i="18"/>
  <c r="AE139" i="18"/>
  <c r="AD139" i="18"/>
  <c r="AC139" i="18"/>
  <c r="AB139" i="18"/>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J138" i="18"/>
  <c r="AI138" i="18"/>
  <c r="AH138" i="18"/>
  <c r="AG138" i="18"/>
  <c r="AF138" i="18"/>
  <c r="AE138" i="18"/>
  <c r="AD138" i="18"/>
  <c r="AC138" i="18"/>
  <c r="AB138" i="18"/>
  <c r="AA138" i="18"/>
  <c r="Z138" i="18"/>
  <c r="Y138" i="18"/>
  <c r="X138" i="18"/>
  <c r="W138" i="18"/>
  <c r="V138" i="18"/>
  <c r="U138" i="18"/>
  <c r="T138" i="18"/>
  <c r="S138" i="18"/>
  <c r="R138" i="18"/>
  <c r="Q138" i="18"/>
  <c r="P138" i="18"/>
  <c r="O138" i="18"/>
  <c r="N138" i="18"/>
  <c r="M138" i="18"/>
  <c r="L138" i="18"/>
  <c r="K138" i="18"/>
  <c r="J138" i="18"/>
  <c r="I138" i="18"/>
  <c r="H138" i="18"/>
  <c r="G138" i="18"/>
  <c r="F138" i="18"/>
  <c r="E138" i="18"/>
  <c r="D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AN136" i="18" s="1"/>
  <c r="L136" i="18"/>
  <c r="K136" i="18"/>
  <c r="J136" i="18"/>
  <c r="I136" i="18"/>
  <c r="H136" i="18"/>
  <c r="G136" i="18"/>
  <c r="F136" i="18"/>
  <c r="E136" i="18"/>
  <c r="D136" i="18"/>
  <c r="AJ134" i="18"/>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I133"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I133" i="18"/>
  <c r="H133" i="18"/>
  <c r="G133" i="18"/>
  <c r="F133" i="18"/>
  <c r="E133" i="18"/>
  <c r="D133" i="18"/>
  <c r="AJ132" i="18"/>
  <c r="AI132" i="18"/>
  <c r="AH132" i="18"/>
  <c r="AG132" i="18"/>
  <c r="AF132" i="18"/>
  <c r="AE132" i="18"/>
  <c r="AD132" i="18"/>
  <c r="AC132" i="18"/>
  <c r="AB132" i="18"/>
  <c r="AA132" i="18"/>
  <c r="Z132" i="18"/>
  <c r="Y132" i="18"/>
  <c r="X132" i="18"/>
  <c r="W132" i="18"/>
  <c r="V132" i="18"/>
  <c r="U132" i="18"/>
  <c r="T132" i="18"/>
  <c r="S132" i="18"/>
  <c r="R132" i="18"/>
  <c r="Q132" i="18"/>
  <c r="P132" i="18"/>
  <c r="O132" i="18"/>
  <c r="N132" i="18"/>
  <c r="M132" i="18"/>
  <c r="L132" i="18"/>
  <c r="K132" i="18"/>
  <c r="J132" i="18"/>
  <c r="I132" i="18"/>
  <c r="H132" i="18"/>
  <c r="G132" i="18"/>
  <c r="F132" i="18"/>
  <c r="E132" i="18"/>
  <c r="D132" i="18"/>
  <c r="AJ131" i="18"/>
  <c r="AI131" i="18"/>
  <c r="AH131" i="18"/>
  <c r="AG131" i="18"/>
  <c r="AF131" i="18"/>
  <c r="AE131" i="18"/>
  <c r="AD131" i="18"/>
  <c r="AC131" i="18"/>
  <c r="AB131" i="18"/>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O131" i="18" s="1"/>
  <c r="AJ130" i="18"/>
  <c r="AI130" i="18"/>
  <c r="AH130" i="18"/>
  <c r="AG130" i="18"/>
  <c r="AF130" i="18"/>
  <c r="AE130" i="18"/>
  <c r="AD130" i="18"/>
  <c r="AC130" i="18"/>
  <c r="AB130" i="18"/>
  <c r="AA130" i="18"/>
  <c r="Z130" i="18"/>
  <c r="Y130" i="18"/>
  <c r="X130" i="18"/>
  <c r="W130" i="18"/>
  <c r="V130" i="18"/>
  <c r="U130" i="18"/>
  <c r="T130" i="18"/>
  <c r="AM130" i="18" s="1"/>
  <c r="S130" i="18"/>
  <c r="R130" i="18"/>
  <c r="Q130" i="18"/>
  <c r="P130" i="18"/>
  <c r="O130" i="18"/>
  <c r="N130" i="18"/>
  <c r="M130" i="18"/>
  <c r="L130" i="18"/>
  <c r="K130" i="18"/>
  <c r="J130" i="18"/>
  <c r="I130" i="18"/>
  <c r="H130" i="18"/>
  <c r="G130" i="18"/>
  <c r="F130" i="18"/>
  <c r="E130" i="18"/>
  <c r="D130" i="18"/>
  <c r="AO130" i="18" s="1"/>
  <c r="AJ129" i="18"/>
  <c r="AI129" i="18"/>
  <c r="AH129" i="18"/>
  <c r="AG129" i="18"/>
  <c r="AF129" i="18"/>
  <c r="AE129" i="18"/>
  <c r="AD129" i="18"/>
  <c r="AC129" i="18"/>
  <c r="AB129" i="18"/>
  <c r="AA129" i="18"/>
  <c r="Z129" i="18"/>
  <c r="Y129" i="18"/>
  <c r="X129" i="18"/>
  <c r="W129" i="18"/>
  <c r="V129" i="18"/>
  <c r="U129" i="18"/>
  <c r="T129" i="18"/>
  <c r="S129" i="18"/>
  <c r="R129" i="18"/>
  <c r="Q129" i="18"/>
  <c r="P129" i="18"/>
  <c r="O129" i="18"/>
  <c r="N129" i="18"/>
  <c r="M129" i="18"/>
  <c r="L129" i="18"/>
  <c r="K129" i="18"/>
  <c r="J129" i="18"/>
  <c r="I129" i="18"/>
  <c r="H129" i="18"/>
  <c r="G129" i="18"/>
  <c r="F129" i="18"/>
  <c r="E129" i="18"/>
  <c r="D129" i="18"/>
  <c r="AJ128" i="18"/>
  <c r="AI128" i="18"/>
  <c r="AH128" i="18"/>
  <c r="AG128" i="18"/>
  <c r="AF128" i="18"/>
  <c r="AE128" i="18"/>
  <c r="AD128" i="18"/>
  <c r="AC128" i="18"/>
  <c r="AB128" i="18"/>
  <c r="AL128" i="18" s="1"/>
  <c r="AA128" i="18"/>
  <c r="Z128" i="18"/>
  <c r="Y128" i="18"/>
  <c r="X128" i="18"/>
  <c r="W128" i="18"/>
  <c r="V128" i="18"/>
  <c r="U128" i="18"/>
  <c r="T128" i="18"/>
  <c r="S128" i="18"/>
  <c r="R128" i="18"/>
  <c r="Q128" i="18"/>
  <c r="P128" i="18"/>
  <c r="O128" i="18"/>
  <c r="N128" i="18"/>
  <c r="M128" i="18"/>
  <c r="L128" i="18"/>
  <c r="K128" i="18"/>
  <c r="J128" i="18"/>
  <c r="I128" i="18"/>
  <c r="H128" i="18"/>
  <c r="G128" i="18"/>
  <c r="F128" i="18"/>
  <c r="E128" i="18"/>
  <c r="D128" i="18"/>
  <c r="AJ127" i="18"/>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K127" i="18"/>
  <c r="J127" i="18"/>
  <c r="I127" i="18"/>
  <c r="H127" i="18"/>
  <c r="G127" i="18"/>
  <c r="F127" i="18"/>
  <c r="E127" i="18"/>
  <c r="D127" i="18"/>
  <c r="AJ126" i="18"/>
  <c r="AI126" i="18"/>
  <c r="AH126" i="18"/>
  <c r="AG126" i="18"/>
  <c r="AF126" i="18"/>
  <c r="AE126" i="18"/>
  <c r="AD126" i="18"/>
  <c r="AC126" i="18"/>
  <c r="AB126" i="18"/>
  <c r="AA126" i="18"/>
  <c r="Z126" i="18"/>
  <c r="Y126" i="18"/>
  <c r="X126" i="18"/>
  <c r="W126" i="18"/>
  <c r="V126" i="18"/>
  <c r="U126" i="18"/>
  <c r="T126" i="18"/>
  <c r="S126" i="18"/>
  <c r="R126" i="18"/>
  <c r="Q126" i="18"/>
  <c r="P126" i="18"/>
  <c r="O126" i="18"/>
  <c r="N126" i="18"/>
  <c r="M126" i="18"/>
  <c r="L126" i="18"/>
  <c r="K126" i="18"/>
  <c r="J126" i="18"/>
  <c r="I126" i="18"/>
  <c r="H126" i="18"/>
  <c r="G126" i="18"/>
  <c r="F126" i="18"/>
  <c r="E126" i="18"/>
  <c r="D126" i="18"/>
  <c r="AJ125" i="18"/>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G125" i="18"/>
  <c r="F125" i="18"/>
  <c r="E125" i="18"/>
  <c r="D125" i="18"/>
  <c r="AJ124" i="18"/>
  <c r="AI124" i="18"/>
  <c r="AH124" i="18"/>
  <c r="AG124" i="18"/>
  <c r="AF124" i="18"/>
  <c r="AE124" i="18"/>
  <c r="AD124" i="18"/>
  <c r="AC124" i="18"/>
  <c r="AB124" i="18"/>
  <c r="AL124" i="18" s="1"/>
  <c r="AA124" i="18"/>
  <c r="Z124" i="18"/>
  <c r="Y124" i="18"/>
  <c r="X124" i="18"/>
  <c r="W124" i="18"/>
  <c r="V124" i="18"/>
  <c r="U124" i="18"/>
  <c r="T124" i="18"/>
  <c r="AM124" i="18" s="1"/>
  <c r="S124" i="18"/>
  <c r="R124" i="18"/>
  <c r="Q124" i="18"/>
  <c r="P124" i="18"/>
  <c r="O124" i="18"/>
  <c r="N124" i="18"/>
  <c r="M124" i="18"/>
  <c r="L124" i="18"/>
  <c r="K124" i="18"/>
  <c r="J124" i="18"/>
  <c r="I124" i="18"/>
  <c r="H124" i="18"/>
  <c r="G124" i="18"/>
  <c r="F124" i="18"/>
  <c r="E124" i="18"/>
  <c r="D124" i="18"/>
  <c r="AO124" i="18" s="1"/>
  <c r="AJ123" i="18"/>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K123" i="18"/>
  <c r="J123" i="18"/>
  <c r="I123" i="18"/>
  <c r="H123" i="18"/>
  <c r="G123" i="18"/>
  <c r="F123" i="18"/>
  <c r="E123" i="18"/>
  <c r="D123" i="18"/>
  <c r="AJ122" i="18"/>
  <c r="AI122" i="18"/>
  <c r="AH122" i="18"/>
  <c r="AG122" i="18"/>
  <c r="AF122" i="18"/>
  <c r="AE122" i="18"/>
  <c r="AD122" i="18"/>
  <c r="AC122" i="18"/>
  <c r="AB122" i="18"/>
  <c r="AA122" i="18"/>
  <c r="Z122" i="18"/>
  <c r="Y122" i="18"/>
  <c r="X122" i="18"/>
  <c r="W122" i="18"/>
  <c r="V122" i="18"/>
  <c r="U122" i="18"/>
  <c r="T122" i="18"/>
  <c r="S122" i="18"/>
  <c r="R122" i="18"/>
  <c r="Q122" i="18"/>
  <c r="P122" i="18"/>
  <c r="O122" i="18"/>
  <c r="N122" i="18"/>
  <c r="M122" i="18"/>
  <c r="L122" i="18"/>
  <c r="K122" i="18"/>
  <c r="J122" i="18"/>
  <c r="I122" i="18"/>
  <c r="H122" i="18"/>
  <c r="G122" i="18"/>
  <c r="F122" i="18"/>
  <c r="E122" i="18"/>
  <c r="D122" i="18"/>
  <c r="AJ121" i="18"/>
  <c r="AI121" i="18"/>
  <c r="AH121" i="18"/>
  <c r="AG121" i="18"/>
  <c r="AF121" i="18"/>
  <c r="AE121" i="18"/>
  <c r="AD121" i="18"/>
  <c r="AC121" i="18"/>
  <c r="AB121" i="18"/>
  <c r="AA121" i="18"/>
  <c r="Z121" i="18"/>
  <c r="Y121" i="18"/>
  <c r="X121" i="18"/>
  <c r="W121" i="18"/>
  <c r="V121" i="18"/>
  <c r="U121" i="18"/>
  <c r="T121" i="18"/>
  <c r="S121" i="18"/>
  <c r="R121" i="18"/>
  <c r="Q121" i="18"/>
  <c r="P121" i="18"/>
  <c r="O121" i="18"/>
  <c r="N121" i="18"/>
  <c r="M121" i="18"/>
  <c r="L121" i="18"/>
  <c r="K121" i="18"/>
  <c r="J121" i="18"/>
  <c r="I121" i="18"/>
  <c r="H121" i="18"/>
  <c r="G121" i="18"/>
  <c r="F121" i="18"/>
  <c r="E121" i="18"/>
  <c r="D121" i="18"/>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J119" i="18"/>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O119" i="18" s="1"/>
  <c r="AJ118" i="18"/>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K118" i="18"/>
  <c r="J118" i="18"/>
  <c r="I118" i="18"/>
  <c r="H118" i="18"/>
  <c r="G118" i="18"/>
  <c r="F118" i="18"/>
  <c r="E118" i="18"/>
  <c r="D118" i="18"/>
  <c r="AJ117" i="18"/>
  <c r="AI117" i="18"/>
  <c r="AH117" i="18"/>
  <c r="AG117" i="18"/>
  <c r="AF117" i="18"/>
  <c r="AE117" i="18"/>
  <c r="AD117" i="18"/>
  <c r="AC117" i="18"/>
  <c r="AB117" i="18"/>
  <c r="AA117" i="18"/>
  <c r="Z117" i="18"/>
  <c r="Y117" i="18"/>
  <c r="X117" i="18"/>
  <c r="W117" i="18"/>
  <c r="V117" i="18"/>
  <c r="U117" i="18"/>
  <c r="T117" i="18"/>
  <c r="S117" i="18"/>
  <c r="R117" i="18"/>
  <c r="Q117" i="18"/>
  <c r="P117" i="18"/>
  <c r="O117" i="18"/>
  <c r="N117" i="18"/>
  <c r="M117" i="18"/>
  <c r="L117" i="18"/>
  <c r="AN117" i="18" s="1"/>
  <c r="K117" i="18"/>
  <c r="J117" i="18"/>
  <c r="I117" i="18"/>
  <c r="H117" i="18"/>
  <c r="G117" i="18"/>
  <c r="F117" i="18"/>
  <c r="E117" i="18"/>
  <c r="D117" i="18"/>
  <c r="AO117" i="18" s="1"/>
  <c r="AJ116" i="18"/>
  <c r="AI116" i="18"/>
  <c r="AH116" i="18"/>
  <c r="AG116" i="18"/>
  <c r="AF116" i="18"/>
  <c r="AE116" i="18"/>
  <c r="AD116" i="18"/>
  <c r="AC116" i="18"/>
  <c r="AB116" i="18"/>
  <c r="AA116" i="18"/>
  <c r="Z116" i="18"/>
  <c r="Y116" i="18"/>
  <c r="X116" i="18"/>
  <c r="W116" i="18"/>
  <c r="V116" i="18"/>
  <c r="U116" i="18"/>
  <c r="T116" i="18"/>
  <c r="S116" i="18"/>
  <c r="R116" i="18"/>
  <c r="Q116" i="18"/>
  <c r="P116" i="18"/>
  <c r="O116" i="18"/>
  <c r="N116" i="18"/>
  <c r="M116" i="18"/>
  <c r="L116" i="18"/>
  <c r="K116" i="18"/>
  <c r="J116" i="18"/>
  <c r="I116" i="18"/>
  <c r="H116" i="18"/>
  <c r="G116" i="18"/>
  <c r="F116" i="18"/>
  <c r="E116" i="18"/>
  <c r="D116" i="18"/>
  <c r="AJ115" i="18"/>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O115" i="18" s="1"/>
  <c r="AJ114" i="18"/>
  <c r="AI114" i="18"/>
  <c r="AH114" i="18"/>
  <c r="AG114" i="18"/>
  <c r="AF114" i="18"/>
  <c r="AE114" i="18"/>
  <c r="AD114" i="18"/>
  <c r="AC114" i="18"/>
  <c r="AB114" i="18"/>
  <c r="AA114" i="18"/>
  <c r="Z114" i="18"/>
  <c r="Y114" i="18"/>
  <c r="X114" i="18"/>
  <c r="W114" i="18"/>
  <c r="V114" i="18"/>
  <c r="U114" i="18"/>
  <c r="T114" i="18"/>
  <c r="S114" i="18"/>
  <c r="R114" i="18"/>
  <c r="Q114" i="18"/>
  <c r="P114" i="18"/>
  <c r="O114" i="18"/>
  <c r="N114" i="18"/>
  <c r="M114" i="18"/>
  <c r="L114" i="18"/>
  <c r="K114" i="18"/>
  <c r="J114" i="18"/>
  <c r="I114" i="18"/>
  <c r="H114" i="18"/>
  <c r="G114" i="18"/>
  <c r="F114" i="18"/>
  <c r="E114" i="18"/>
  <c r="D114" i="18"/>
  <c r="AJ113" i="18"/>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J112" i="18"/>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I111" i="18"/>
  <c r="AH111" i="18"/>
  <c r="AG111" i="18"/>
  <c r="AF111" i="18"/>
  <c r="AE111" i="18"/>
  <c r="AD111" i="18"/>
  <c r="AC111" i="18"/>
  <c r="AB111" i="18"/>
  <c r="AA111" i="18"/>
  <c r="Z111" i="18"/>
  <c r="Y111" i="18"/>
  <c r="X111" i="18"/>
  <c r="W111" i="18"/>
  <c r="V111" i="18"/>
  <c r="U111" i="18"/>
  <c r="T111" i="18"/>
  <c r="S111" i="18"/>
  <c r="R111" i="18"/>
  <c r="Q111" i="18"/>
  <c r="P111" i="18"/>
  <c r="O111" i="18"/>
  <c r="N111" i="18"/>
  <c r="M111" i="18"/>
  <c r="L111" i="18"/>
  <c r="K111" i="18"/>
  <c r="J111" i="18"/>
  <c r="I111" i="18"/>
  <c r="H111" i="18"/>
  <c r="G111" i="18"/>
  <c r="F111" i="18"/>
  <c r="E111" i="18"/>
  <c r="D111" i="18"/>
  <c r="AJ110" i="18"/>
  <c r="AI110" i="18"/>
  <c r="AH110" i="18"/>
  <c r="AG110" i="18"/>
  <c r="AF110" i="18"/>
  <c r="AE110" i="18"/>
  <c r="AD110" i="18"/>
  <c r="AC110" i="18"/>
  <c r="AB110" i="18"/>
  <c r="AA110" i="18"/>
  <c r="Z110" i="18"/>
  <c r="Y110" i="18"/>
  <c r="X110" i="18"/>
  <c r="W110" i="18"/>
  <c r="V110" i="18"/>
  <c r="U110" i="18"/>
  <c r="T110" i="18"/>
  <c r="AM110" i="18" s="1"/>
  <c r="S110" i="18"/>
  <c r="R110" i="18"/>
  <c r="Q110" i="18"/>
  <c r="P110" i="18"/>
  <c r="O110" i="18"/>
  <c r="N110" i="18"/>
  <c r="M110" i="18"/>
  <c r="L110" i="18"/>
  <c r="AN110" i="18" s="1"/>
  <c r="K110" i="18"/>
  <c r="J110" i="18"/>
  <c r="I110" i="18"/>
  <c r="H110" i="18"/>
  <c r="G110" i="18"/>
  <c r="F110" i="18"/>
  <c r="E110" i="18"/>
  <c r="D110" i="18"/>
  <c r="AJ109" i="18"/>
  <c r="AI109" i="18"/>
  <c r="AH109" i="18"/>
  <c r="AG109" i="18"/>
  <c r="AF109" i="18"/>
  <c r="AE109" i="18"/>
  <c r="AD109" i="18"/>
  <c r="AC109" i="18"/>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E109" i="18"/>
  <c r="D109" i="18"/>
  <c r="AJ108" i="18"/>
  <c r="AI108" i="18"/>
  <c r="AH108" i="18"/>
  <c r="AG108" i="18"/>
  <c r="AF108" i="18"/>
  <c r="AE108" i="18"/>
  <c r="AD108" i="18"/>
  <c r="AL108" i="18" s="1"/>
  <c r="AC108" i="18"/>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J107" i="18"/>
  <c r="AI107" i="18"/>
  <c r="AH107" i="18"/>
  <c r="AG107" i="18"/>
  <c r="AF107" i="18"/>
  <c r="AE107" i="18"/>
  <c r="AD107" i="18"/>
  <c r="AC107" i="18"/>
  <c r="AB107" i="18"/>
  <c r="AA107" i="18"/>
  <c r="Z107" i="18"/>
  <c r="Y107" i="18"/>
  <c r="X107" i="18"/>
  <c r="W107" i="18"/>
  <c r="V107" i="18"/>
  <c r="U107" i="18"/>
  <c r="T107" i="18"/>
  <c r="S107" i="18"/>
  <c r="R107" i="18"/>
  <c r="Q107" i="18"/>
  <c r="P107" i="18"/>
  <c r="O107" i="18"/>
  <c r="N107" i="18"/>
  <c r="M107" i="18"/>
  <c r="L107" i="18"/>
  <c r="K107" i="18"/>
  <c r="J107" i="18"/>
  <c r="I107" i="18"/>
  <c r="H107" i="18"/>
  <c r="G107" i="18"/>
  <c r="F107" i="18"/>
  <c r="E107" i="18"/>
  <c r="D107" i="18"/>
  <c r="AJ106" i="18"/>
  <c r="AI106" i="18"/>
  <c r="AH106" i="18"/>
  <c r="AG106" i="18"/>
  <c r="AF106" i="18"/>
  <c r="AE106" i="18"/>
  <c r="AD106" i="18"/>
  <c r="AC106" i="18"/>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AJ105" i="18"/>
  <c r="AI105" i="18"/>
  <c r="AH105" i="18"/>
  <c r="AG105" i="18"/>
  <c r="AF105" i="18"/>
  <c r="AE105" i="18"/>
  <c r="AD105" i="18"/>
  <c r="AC105" i="18"/>
  <c r="AB105" i="18"/>
  <c r="AA105" i="18"/>
  <c r="Z105" i="18"/>
  <c r="Y105" i="18"/>
  <c r="X105" i="18"/>
  <c r="W105" i="18"/>
  <c r="V105" i="18"/>
  <c r="U105" i="18"/>
  <c r="T105" i="18"/>
  <c r="S105" i="18"/>
  <c r="R105" i="18"/>
  <c r="Q105" i="18"/>
  <c r="P105" i="18"/>
  <c r="O105" i="18"/>
  <c r="N105" i="18"/>
  <c r="M105" i="18"/>
  <c r="L105" i="18"/>
  <c r="K105" i="18"/>
  <c r="J105" i="18"/>
  <c r="I105" i="18"/>
  <c r="H105" i="18"/>
  <c r="G105" i="18"/>
  <c r="F105" i="18"/>
  <c r="E105" i="18"/>
  <c r="D105" i="18"/>
  <c r="AJ104" i="18"/>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AN102" i="18" s="1"/>
  <c r="K102" i="18"/>
  <c r="J102" i="18"/>
  <c r="I102" i="18"/>
  <c r="H102" i="18"/>
  <c r="G102" i="18"/>
  <c r="F102" i="18"/>
  <c r="E102" i="18"/>
  <c r="D102" i="18"/>
  <c r="AO102" i="18" s="1"/>
  <c r="AJ101" i="18"/>
  <c r="AI101" i="18"/>
  <c r="AH101" i="18"/>
  <c r="AG101" i="18"/>
  <c r="AF101" i="18"/>
  <c r="AE101" i="18"/>
  <c r="AD101" i="18"/>
  <c r="AC101" i="18"/>
  <c r="AB101" i="18"/>
  <c r="AA101" i="18"/>
  <c r="Z101" i="18"/>
  <c r="Y101" i="18"/>
  <c r="X101" i="18"/>
  <c r="W101" i="18"/>
  <c r="V101" i="18"/>
  <c r="U101" i="18"/>
  <c r="T101" i="18"/>
  <c r="S101" i="18"/>
  <c r="R101" i="18"/>
  <c r="Q101" i="18"/>
  <c r="P101" i="18"/>
  <c r="O101" i="18"/>
  <c r="N101" i="18"/>
  <c r="M101" i="18"/>
  <c r="L101" i="18"/>
  <c r="K101" i="18"/>
  <c r="J101" i="18"/>
  <c r="I101" i="18"/>
  <c r="H101" i="18"/>
  <c r="G101" i="18"/>
  <c r="F101" i="18"/>
  <c r="E101" i="18"/>
  <c r="D101" i="18"/>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I100" i="18"/>
  <c r="H100" i="18"/>
  <c r="G100" i="18"/>
  <c r="F100" i="18"/>
  <c r="E100" i="18"/>
  <c r="D100" i="18"/>
  <c r="AJ99" i="18"/>
  <c r="AI99" i="18"/>
  <c r="AH99" i="18"/>
  <c r="AG99" i="18"/>
  <c r="AF99" i="18"/>
  <c r="AE99" i="18"/>
  <c r="AD99" i="18"/>
  <c r="AC99" i="18"/>
  <c r="AB99" i="18"/>
  <c r="AA99" i="18"/>
  <c r="Z99" i="18"/>
  <c r="Y99" i="18"/>
  <c r="X99" i="18"/>
  <c r="W99" i="18"/>
  <c r="V99" i="18"/>
  <c r="U99" i="18"/>
  <c r="T99" i="18"/>
  <c r="S99" i="18"/>
  <c r="R99" i="18"/>
  <c r="Q99" i="18"/>
  <c r="P99" i="18"/>
  <c r="O99" i="18"/>
  <c r="N99" i="18"/>
  <c r="M99" i="18"/>
  <c r="L99" i="18"/>
  <c r="K99" i="18"/>
  <c r="J99" i="18"/>
  <c r="I99" i="18"/>
  <c r="H99" i="18"/>
  <c r="G99" i="18"/>
  <c r="F99" i="18"/>
  <c r="E99" i="18"/>
  <c r="D99" i="18"/>
  <c r="AJ98" i="18"/>
  <c r="AI98" i="18"/>
  <c r="AH98" i="18"/>
  <c r="AG98" i="18"/>
  <c r="AF98" i="18"/>
  <c r="AE98" i="18"/>
  <c r="AD98" i="18"/>
  <c r="AC98" i="18"/>
  <c r="AB98" i="18"/>
  <c r="AA98" i="18"/>
  <c r="Z98" i="18"/>
  <c r="Y98" i="18"/>
  <c r="X98" i="18"/>
  <c r="W98" i="18"/>
  <c r="V98" i="18"/>
  <c r="U98" i="18"/>
  <c r="T98" i="18"/>
  <c r="S98" i="18"/>
  <c r="R98" i="18"/>
  <c r="Q98" i="18"/>
  <c r="P98" i="18"/>
  <c r="O98" i="18"/>
  <c r="N98" i="18"/>
  <c r="M98" i="18"/>
  <c r="L98" i="18"/>
  <c r="K98" i="18"/>
  <c r="J98" i="18"/>
  <c r="I98" i="18"/>
  <c r="H98" i="18"/>
  <c r="G98" i="18"/>
  <c r="F98" i="18"/>
  <c r="E98" i="18"/>
  <c r="D98" i="18"/>
  <c r="AJ97" i="18"/>
  <c r="AI97" i="18"/>
  <c r="AH97" i="18"/>
  <c r="AG97" i="18"/>
  <c r="AF97" i="18"/>
  <c r="AE97" i="18"/>
  <c r="AD97" i="18"/>
  <c r="AC97" i="18"/>
  <c r="AB97" i="18"/>
  <c r="AA97" i="18"/>
  <c r="Z97" i="18"/>
  <c r="Y97" i="18"/>
  <c r="X97" i="18"/>
  <c r="W97" i="18"/>
  <c r="V97" i="18"/>
  <c r="U97" i="18"/>
  <c r="T97" i="18"/>
  <c r="S97" i="18"/>
  <c r="R97" i="18"/>
  <c r="Q97" i="18"/>
  <c r="P97" i="18"/>
  <c r="O97" i="18"/>
  <c r="N97" i="18"/>
  <c r="M97" i="18"/>
  <c r="L97" i="18"/>
  <c r="K97" i="18"/>
  <c r="J97" i="18"/>
  <c r="I97" i="18"/>
  <c r="H97" i="18"/>
  <c r="G97" i="18"/>
  <c r="F97" i="18"/>
  <c r="E97" i="18"/>
  <c r="D97" i="18"/>
  <c r="AJ96" i="18"/>
  <c r="AI96" i="18"/>
  <c r="AH96" i="18"/>
  <c r="AG96" i="18"/>
  <c r="AF96" i="18"/>
  <c r="AE96" i="18"/>
  <c r="AD96" i="18"/>
  <c r="AC96" i="18"/>
  <c r="AB96" i="18"/>
  <c r="AA96" i="18"/>
  <c r="Z96" i="18"/>
  <c r="Y96" i="18"/>
  <c r="X96" i="18"/>
  <c r="W96" i="18"/>
  <c r="V96" i="18"/>
  <c r="U96" i="18"/>
  <c r="T96" i="18"/>
  <c r="S96" i="18"/>
  <c r="R96" i="18"/>
  <c r="Q96" i="18"/>
  <c r="P96" i="18"/>
  <c r="O96" i="18"/>
  <c r="N96" i="18"/>
  <c r="M96" i="18"/>
  <c r="L96" i="18"/>
  <c r="K96" i="18"/>
  <c r="J96" i="18"/>
  <c r="I96" i="18"/>
  <c r="H96" i="18"/>
  <c r="G96" i="18"/>
  <c r="F96" i="18"/>
  <c r="E96" i="18"/>
  <c r="D96" i="18"/>
  <c r="AJ95" i="18"/>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G95" i="18"/>
  <c r="F95" i="18"/>
  <c r="E95" i="18"/>
  <c r="AO95" i="18" s="1"/>
  <c r="D95" i="18"/>
  <c r="AJ94" i="18"/>
  <c r="AI94" i="18"/>
  <c r="AH94" i="18"/>
  <c r="AG94" i="18"/>
  <c r="AF94" i="18"/>
  <c r="AE94" i="18"/>
  <c r="AD94" i="18"/>
  <c r="AC94" i="18"/>
  <c r="AB94" i="18"/>
  <c r="AA94" i="18"/>
  <c r="Z94" i="18"/>
  <c r="Y94" i="18"/>
  <c r="X94" i="18"/>
  <c r="W94" i="18"/>
  <c r="V94" i="18"/>
  <c r="U94" i="18"/>
  <c r="T94" i="18"/>
  <c r="S94" i="18"/>
  <c r="R94" i="18"/>
  <c r="Q94" i="18"/>
  <c r="P94" i="18"/>
  <c r="O94" i="18"/>
  <c r="N94" i="18"/>
  <c r="M94" i="18"/>
  <c r="L94" i="18"/>
  <c r="K94" i="18"/>
  <c r="J94" i="18"/>
  <c r="I94" i="18"/>
  <c r="H94" i="18"/>
  <c r="G94" i="18"/>
  <c r="F94" i="18"/>
  <c r="E94" i="18"/>
  <c r="D94" i="18"/>
  <c r="AJ93" i="18"/>
  <c r="AI93" i="18"/>
  <c r="AH93" i="18"/>
  <c r="AG93" i="18"/>
  <c r="AF93" i="18"/>
  <c r="AE93" i="18"/>
  <c r="AD93" i="18"/>
  <c r="AC93" i="18"/>
  <c r="AB93" i="18"/>
  <c r="AA93" i="18"/>
  <c r="Z93" i="18"/>
  <c r="Y93" i="18"/>
  <c r="X93" i="18"/>
  <c r="W93" i="18"/>
  <c r="V93" i="18"/>
  <c r="U93" i="18"/>
  <c r="T93" i="18"/>
  <c r="S93" i="18"/>
  <c r="R93" i="18"/>
  <c r="Q93" i="18"/>
  <c r="P93" i="18"/>
  <c r="O93" i="18"/>
  <c r="N93" i="18"/>
  <c r="M93" i="18"/>
  <c r="L93" i="18"/>
  <c r="K93" i="18"/>
  <c r="J93" i="18"/>
  <c r="I93" i="18"/>
  <c r="H93" i="18"/>
  <c r="G93" i="18"/>
  <c r="F93" i="18"/>
  <c r="E93" i="18"/>
  <c r="D93" i="18"/>
  <c r="AJ92" i="18"/>
  <c r="AI92" i="18"/>
  <c r="AH92" i="18"/>
  <c r="AG92" i="18"/>
  <c r="AF92" i="18"/>
  <c r="AE92" i="18"/>
  <c r="AD92" i="18"/>
  <c r="AC92" i="18"/>
  <c r="AB92" i="18"/>
  <c r="AL92" i="18" s="1"/>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I91" i="18"/>
  <c r="AH91" i="18"/>
  <c r="AG91" i="18"/>
  <c r="AF91" i="18"/>
  <c r="AE91" i="18"/>
  <c r="AD91" i="18"/>
  <c r="AC91" i="18"/>
  <c r="AB91" i="18"/>
  <c r="AA91" i="18"/>
  <c r="Z91" i="18"/>
  <c r="Y91" i="18"/>
  <c r="X91" i="18"/>
  <c r="W91" i="18"/>
  <c r="V91" i="18"/>
  <c r="U91" i="18"/>
  <c r="T91" i="18"/>
  <c r="S91" i="18"/>
  <c r="R91" i="18"/>
  <c r="Q91" i="18"/>
  <c r="P91" i="18"/>
  <c r="O91" i="18"/>
  <c r="N91" i="18"/>
  <c r="M91" i="18"/>
  <c r="L91" i="18"/>
  <c r="K91" i="18"/>
  <c r="J91" i="18"/>
  <c r="I91" i="18"/>
  <c r="H91" i="18"/>
  <c r="G91" i="18"/>
  <c r="F91" i="18"/>
  <c r="E91" i="18"/>
  <c r="D91" i="18"/>
  <c r="AO91" i="18" s="1"/>
  <c r="AJ90" i="18"/>
  <c r="AI90" i="18"/>
  <c r="AH90" i="18"/>
  <c r="AG90" i="18"/>
  <c r="AF90" i="18"/>
  <c r="AE90" i="18"/>
  <c r="AD90" i="18"/>
  <c r="AC90" i="18"/>
  <c r="AB90" i="18"/>
  <c r="AA90" i="18"/>
  <c r="Z90" i="18"/>
  <c r="Y90" i="18"/>
  <c r="X90" i="18"/>
  <c r="W90" i="18"/>
  <c r="V90" i="18"/>
  <c r="U90" i="18"/>
  <c r="T90" i="18"/>
  <c r="AM90" i="18" s="1"/>
  <c r="S90" i="18"/>
  <c r="R90" i="18"/>
  <c r="Q90" i="18"/>
  <c r="P90" i="18"/>
  <c r="O90" i="18"/>
  <c r="N90" i="18"/>
  <c r="M90" i="18"/>
  <c r="L90" i="18"/>
  <c r="K90" i="18"/>
  <c r="J90" i="18"/>
  <c r="I90" i="18"/>
  <c r="H90" i="18"/>
  <c r="G90" i="18"/>
  <c r="F90" i="18"/>
  <c r="E90" i="18"/>
  <c r="D90" i="18"/>
  <c r="AJ89" i="18"/>
  <c r="AI89" i="18"/>
  <c r="AH89" i="18"/>
  <c r="AG89" i="18"/>
  <c r="AF89" i="18"/>
  <c r="AE89" i="18"/>
  <c r="AD89" i="18"/>
  <c r="AC89" i="18"/>
  <c r="AB89" i="18"/>
  <c r="AA89" i="18"/>
  <c r="Z89" i="18"/>
  <c r="Y89" i="18"/>
  <c r="X89" i="18"/>
  <c r="W89" i="18"/>
  <c r="V89" i="18"/>
  <c r="U89" i="18"/>
  <c r="T89" i="18"/>
  <c r="S89" i="18"/>
  <c r="R89" i="18"/>
  <c r="Q89" i="18"/>
  <c r="P89" i="18"/>
  <c r="O89" i="18"/>
  <c r="N89" i="18"/>
  <c r="M89" i="18"/>
  <c r="L89" i="18"/>
  <c r="K89" i="18"/>
  <c r="J89" i="18"/>
  <c r="I89" i="18"/>
  <c r="H89" i="18"/>
  <c r="G89" i="18"/>
  <c r="F89" i="18"/>
  <c r="E89" i="18"/>
  <c r="D89" i="18"/>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AJ87" i="18"/>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P86" i="18"/>
  <c r="O86" i="18"/>
  <c r="N86" i="18"/>
  <c r="M86" i="18"/>
  <c r="L86" i="18"/>
  <c r="K86" i="18"/>
  <c r="J86" i="18"/>
  <c r="I86" i="18"/>
  <c r="H86" i="18"/>
  <c r="G86" i="18"/>
  <c r="F86" i="18"/>
  <c r="E86" i="18"/>
  <c r="D86" i="18"/>
  <c r="AJ85" i="18"/>
  <c r="AI85" i="18"/>
  <c r="AH85" i="18"/>
  <c r="AG85" i="18"/>
  <c r="AF85" i="18"/>
  <c r="AE85" i="18"/>
  <c r="AD85" i="18"/>
  <c r="AC85" i="18"/>
  <c r="AB85" i="18"/>
  <c r="AA85" i="18"/>
  <c r="Z85" i="18"/>
  <c r="Y85" i="18"/>
  <c r="X85" i="18"/>
  <c r="W85" i="18"/>
  <c r="V85" i="18"/>
  <c r="U85" i="18"/>
  <c r="T85" i="18"/>
  <c r="S85" i="18"/>
  <c r="R85" i="18"/>
  <c r="Q85" i="18"/>
  <c r="P85" i="18"/>
  <c r="O85" i="18"/>
  <c r="N85" i="18"/>
  <c r="M85" i="18"/>
  <c r="L85" i="18"/>
  <c r="K85" i="18"/>
  <c r="J85" i="18"/>
  <c r="I85" i="18"/>
  <c r="H85" i="18"/>
  <c r="G85" i="18"/>
  <c r="F85" i="18"/>
  <c r="E85" i="18"/>
  <c r="D85" i="18"/>
  <c r="AJ84" i="18"/>
  <c r="AI84" i="18"/>
  <c r="AH84" i="18"/>
  <c r="AG84" i="18"/>
  <c r="AF84" i="18"/>
  <c r="AE84" i="18"/>
  <c r="AD84" i="18"/>
  <c r="AC84" i="18"/>
  <c r="AB84" i="18"/>
  <c r="AA84" i="18"/>
  <c r="Z84" i="18"/>
  <c r="Y84" i="18"/>
  <c r="X84" i="18"/>
  <c r="W84" i="18"/>
  <c r="V84" i="18"/>
  <c r="U84" i="18"/>
  <c r="T84" i="18"/>
  <c r="S84" i="18"/>
  <c r="R84" i="18"/>
  <c r="Q84" i="18"/>
  <c r="P84" i="18"/>
  <c r="O84" i="18"/>
  <c r="N84" i="18"/>
  <c r="M84" i="18"/>
  <c r="L84" i="18"/>
  <c r="K84" i="18"/>
  <c r="J84" i="18"/>
  <c r="I84" i="18"/>
  <c r="H84" i="18"/>
  <c r="G84" i="18"/>
  <c r="F84" i="18"/>
  <c r="E84" i="18"/>
  <c r="D84" i="18"/>
  <c r="AJ83" i="18"/>
  <c r="AI83" i="18"/>
  <c r="AH83" i="18"/>
  <c r="AG83" i="18"/>
  <c r="AF83" i="18"/>
  <c r="AE83" i="18"/>
  <c r="AD83" i="18"/>
  <c r="AC83" i="18"/>
  <c r="AB83" i="18"/>
  <c r="AA83" i="18"/>
  <c r="Z83" i="18"/>
  <c r="Y83" i="18"/>
  <c r="X83" i="18"/>
  <c r="W83" i="18"/>
  <c r="V83" i="18"/>
  <c r="U83" i="18"/>
  <c r="T83" i="18"/>
  <c r="S83" i="18"/>
  <c r="R83" i="18"/>
  <c r="Q83" i="18"/>
  <c r="P83" i="18"/>
  <c r="O83" i="18"/>
  <c r="N83" i="18"/>
  <c r="M83" i="18"/>
  <c r="L83" i="18"/>
  <c r="K83" i="18"/>
  <c r="J83" i="18"/>
  <c r="I83" i="18"/>
  <c r="H83" i="18"/>
  <c r="G83" i="18"/>
  <c r="F83" i="18"/>
  <c r="E83" i="18"/>
  <c r="D83" i="18"/>
  <c r="AO83" i="18" s="1"/>
  <c r="AJ82" i="18"/>
  <c r="AI82" i="18"/>
  <c r="AH82" i="18"/>
  <c r="AG82" i="18"/>
  <c r="AF82" i="18"/>
  <c r="AE82" i="18"/>
  <c r="AD82" i="18"/>
  <c r="AC82" i="18"/>
  <c r="AB82" i="18"/>
  <c r="AA82" i="18"/>
  <c r="Z82" i="18"/>
  <c r="Y82" i="18"/>
  <c r="X82" i="18"/>
  <c r="W82" i="18"/>
  <c r="V82" i="18"/>
  <c r="U82" i="18"/>
  <c r="T82" i="18"/>
  <c r="S82" i="18"/>
  <c r="R82" i="18"/>
  <c r="Q82" i="18"/>
  <c r="P82" i="18"/>
  <c r="O82" i="18"/>
  <c r="N82" i="18"/>
  <c r="M82" i="18"/>
  <c r="L82" i="18"/>
  <c r="K82" i="18"/>
  <c r="J82" i="18"/>
  <c r="I82" i="18"/>
  <c r="H82" i="18"/>
  <c r="G82" i="18"/>
  <c r="F82" i="18"/>
  <c r="E82" i="18"/>
  <c r="D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AJ79" i="18"/>
  <c r="AI79" i="18"/>
  <c r="AH79" i="18"/>
  <c r="AG79" i="18"/>
  <c r="AF79" i="18"/>
  <c r="AE79" i="18"/>
  <c r="AD79" i="18"/>
  <c r="AC79" i="18"/>
  <c r="AB79" i="18"/>
  <c r="AA79" i="18"/>
  <c r="Z79" i="18"/>
  <c r="Y79" i="18"/>
  <c r="X79" i="18"/>
  <c r="W79" i="18"/>
  <c r="V79" i="18"/>
  <c r="U79" i="18"/>
  <c r="T79" i="18"/>
  <c r="S79" i="18"/>
  <c r="R79" i="18"/>
  <c r="Q79" i="18"/>
  <c r="P79" i="18"/>
  <c r="O79" i="18"/>
  <c r="N79" i="18"/>
  <c r="M79" i="18"/>
  <c r="L79" i="18"/>
  <c r="K79" i="18"/>
  <c r="J79" i="18"/>
  <c r="I79" i="18"/>
  <c r="H79" i="18"/>
  <c r="G79" i="18"/>
  <c r="F79" i="18"/>
  <c r="E79" i="18"/>
  <c r="D79" i="18"/>
  <c r="AJ78" i="18"/>
  <c r="AI78" i="18"/>
  <c r="AH78" i="18"/>
  <c r="AG78" i="18"/>
  <c r="AF78" i="18"/>
  <c r="AE78" i="18"/>
  <c r="AD78" i="18"/>
  <c r="AC78" i="18"/>
  <c r="AB78" i="18"/>
  <c r="AA78" i="18"/>
  <c r="Z78" i="18"/>
  <c r="Y78" i="18"/>
  <c r="X78" i="18"/>
  <c r="W78" i="18"/>
  <c r="V78" i="18"/>
  <c r="U78" i="18"/>
  <c r="T78" i="18"/>
  <c r="S78" i="18"/>
  <c r="R78" i="18"/>
  <c r="Q78" i="18"/>
  <c r="P78" i="18"/>
  <c r="O78" i="18"/>
  <c r="N78" i="18"/>
  <c r="M78" i="18"/>
  <c r="L78" i="18"/>
  <c r="K78" i="18"/>
  <c r="J78" i="18"/>
  <c r="I78" i="18"/>
  <c r="H78" i="18"/>
  <c r="G78" i="18"/>
  <c r="F78" i="18"/>
  <c r="E78" i="18"/>
  <c r="D78"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D77" i="18"/>
  <c r="AJ76" i="18"/>
  <c r="AI76" i="18"/>
  <c r="AH76" i="18"/>
  <c r="AG76" i="18"/>
  <c r="AF76" i="18"/>
  <c r="AE76" i="18"/>
  <c r="AD76" i="18"/>
  <c r="AC76" i="18"/>
  <c r="AB76" i="18"/>
  <c r="AL76" i="18" s="1"/>
  <c r="AA76" i="18"/>
  <c r="Z76" i="18"/>
  <c r="Y76" i="18"/>
  <c r="X76" i="18"/>
  <c r="W76" i="18"/>
  <c r="V76" i="18"/>
  <c r="U76" i="18"/>
  <c r="T76" i="18"/>
  <c r="AM76" i="18" s="1"/>
  <c r="S76" i="18"/>
  <c r="R76" i="18"/>
  <c r="Q76" i="18"/>
  <c r="P76" i="18"/>
  <c r="O76" i="18"/>
  <c r="N76" i="18"/>
  <c r="M76" i="18"/>
  <c r="L76" i="18"/>
  <c r="K76" i="18"/>
  <c r="J76" i="18"/>
  <c r="I76" i="18"/>
  <c r="H76" i="18"/>
  <c r="G76" i="18"/>
  <c r="F76" i="18"/>
  <c r="E76" i="18"/>
  <c r="D76" i="18"/>
  <c r="AO76" i="18" s="1"/>
  <c r="AJ75" i="18"/>
  <c r="AI75" i="18"/>
  <c r="AH75" i="18"/>
  <c r="AG75" i="18"/>
  <c r="AF75" i="18"/>
  <c r="AE75" i="18"/>
  <c r="AD75" i="18"/>
  <c r="AC75" i="18"/>
  <c r="AB75" i="18"/>
  <c r="AA75" i="18"/>
  <c r="Z75" i="18"/>
  <c r="Y75" i="18"/>
  <c r="X75" i="18"/>
  <c r="W75" i="18"/>
  <c r="V75" i="18"/>
  <c r="U75" i="18"/>
  <c r="T75" i="18"/>
  <c r="S75" i="18"/>
  <c r="R75" i="18"/>
  <c r="Q75" i="18"/>
  <c r="P75" i="18"/>
  <c r="O75" i="18"/>
  <c r="N75" i="18"/>
  <c r="M75" i="18"/>
  <c r="L75" i="18"/>
  <c r="K75" i="18"/>
  <c r="J75" i="18"/>
  <c r="I75" i="18"/>
  <c r="H75" i="18"/>
  <c r="G75" i="18"/>
  <c r="F75" i="18"/>
  <c r="E75" i="18"/>
  <c r="D75" i="18"/>
  <c r="AJ74" i="18"/>
  <c r="AI74" i="18"/>
  <c r="AH74" i="18"/>
  <c r="AG74" i="18"/>
  <c r="AF74" i="18"/>
  <c r="AE74" i="18"/>
  <c r="AD74" i="18"/>
  <c r="AC74" i="18"/>
  <c r="AB74" i="18"/>
  <c r="AA74" i="18"/>
  <c r="Z74" i="18"/>
  <c r="Y74" i="18"/>
  <c r="X74" i="18"/>
  <c r="W74" i="18"/>
  <c r="V74" i="18"/>
  <c r="U74" i="18"/>
  <c r="T74" i="18"/>
  <c r="S74" i="18"/>
  <c r="R74" i="18"/>
  <c r="Q74" i="18"/>
  <c r="P74" i="18"/>
  <c r="O74" i="18"/>
  <c r="N74" i="18"/>
  <c r="M74" i="18"/>
  <c r="L74" i="18"/>
  <c r="K74" i="18"/>
  <c r="J74" i="18"/>
  <c r="I74" i="18"/>
  <c r="H74" i="18"/>
  <c r="G74" i="18"/>
  <c r="F74" i="18"/>
  <c r="E74" i="18"/>
  <c r="D74" i="18"/>
  <c r="AJ73" i="18"/>
  <c r="AI73" i="18"/>
  <c r="AH73" i="18"/>
  <c r="AG73" i="18"/>
  <c r="AF73" i="18"/>
  <c r="AE73" i="18"/>
  <c r="AD73" i="18"/>
  <c r="AC73" i="18"/>
  <c r="AB73" i="18"/>
  <c r="AA73" i="18"/>
  <c r="Z73" i="18"/>
  <c r="Y73" i="18"/>
  <c r="X73" i="18"/>
  <c r="W73" i="18"/>
  <c r="V73" i="18"/>
  <c r="U73" i="18"/>
  <c r="T73" i="18"/>
  <c r="S73" i="18"/>
  <c r="R73" i="18"/>
  <c r="Q73" i="18"/>
  <c r="P73" i="18"/>
  <c r="O73" i="18"/>
  <c r="N73" i="18"/>
  <c r="M73" i="18"/>
  <c r="L73" i="18"/>
  <c r="K73" i="18"/>
  <c r="J73" i="18"/>
  <c r="I73" i="18"/>
  <c r="H73" i="18"/>
  <c r="G73" i="18"/>
  <c r="F73" i="18"/>
  <c r="E73" i="18"/>
  <c r="D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AO71" i="18" s="1"/>
  <c r="AT70" i="18"/>
  <c r="C69" i="18"/>
  <c r="C199" i="18" s="1"/>
  <c r="C68" i="18"/>
  <c r="C198" i="18" s="1"/>
  <c r="C67" i="18"/>
  <c r="C197" i="18" s="1"/>
  <c r="C66" i="18"/>
  <c r="C131" i="18" s="1"/>
  <c r="AT65" i="18"/>
  <c r="C65" i="18"/>
  <c r="C195" i="18" s="1"/>
  <c r="AT64" i="18"/>
  <c r="C64" i="18"/>
  <c r="C194" i="18" s="1"/>
  <c r="AT63" i="18"/>
  <c r="C63" i="18"/>
  <c r="C193" i="18" s="1"/>
  <c r="C62" i="18"/>
  <c r="C127" i="18" s="1"/>
  <c r="C61" i="18"/>
  <c r="C191" i="18" s="1"/>
  <c r="C60" i="18"/>
  <c r="AT60" i="18" s="1"/>
  <c r="C59" i="18"/>
  <c r="AT58" i="18"/>
  <c r="C58" i="18"/>
  <c r="C57" i="18"/>
  <c r="C187" i="18" s="1"/>
  <c r="C56" i="18"/>
  <c r="C186" i="18" s="1"/>
  <c r="C55" i="18"/>
  <c r="C185" i="18" s="1"/>
  <c r="C54" i="18"/>
  <c r="C119" i="18" s="1"/>
  <c r="AT53" i="18"/>
  <c r="C53" i="18"/>
  <c r="C183" i="18" s="1"/>
  <c r="AT52" i="18"/>
  <c r="C52" i="18"/>
  <c r="C182" i="18" s="1"/>
  <c r="AT51" i="18"/>
  <c r="C51" i="18"/>
  <c r="C181" i="18" s="1"/>
  <c r="C50" i="18"/>
  <c r="C115" i="18" s="1"/>
  <c r="C49" i="18"/>
  <c r="C179" i="18" s="1"/>
  <c r="C48" i="18"/>
  <c r="AT48" i="18" s="1"/>
  <c r="C47" i="18"/>
  <c r="AT46" i="18"/>
  <c r="C46" i="18"/>
  <c r="C45" i="18"/>
  <c r="C175" i="18" s="1"/>
  <c r="C44" i="18"/>
  <c r="C174" i="18" s="1"/>
  <c r="C43" i="18"/>
  <c r="C173" i="18" s="1"/>
  <c r="C42" i="18"/>
  <c r="C107" i="18" s="1"/>
  <c r="AT41" i="18"/>
  <c r="C41" i="18"/>
  <c r="C171" i="18" s="1"/>
  <c r="AT40" i="18"/>
  <c r="C40" i="18"/>
  <c r="C170" i="18" s="1"/>
  <c r="AT39" i="18"/>
  <c r="C39" i="18"/>
  <c r="C169" i="18" s="1"/>
  <c r="C38" i="18"/>
  <c r="C103" i="18" s="1"/>
  <c r="C37" i="18"/>
  <c r="C167" i="18" s="1"/>
  <c r="C36" i="18"/>
  <c r="C35" i="18"/>
  <c r="C34" i="18"/>
  <c r="C99" i="18" s="1"/>
  <c r="C33" i="18"/>
  <c r="C163" i="18" s="1"/>
  <c r="C32" i="18"/>
  <c r="C162" i="18" s="1"/>
  <c r="C31" i="18"/>
  <c r="C161" i="18" s="1"/>
  <c r="C30" i="18"/>
  <c r="C95" i="18" s="1"/>
  <c r="C29" i="18"/>
  <c r="C159" i="18" s="1"/>
  <c r="C28" i="18"/>
  <c r="C27" i="18"/>
  <c r="C157" i="18" s="1"/>
  <c r="C26" i="18"/>
  <c r="C91" i="18" s="1"/>
  <c r="C25" i="18"/>
  <c r="C155" i="18" s="1"/>
  <c r="C24" i="18"/>
  <c r="C23" i="18"/>
  <c r="C22" i="18"/>
  <c r="C87" i="18" s="1"/>
  <c r="C21" i="18"/>
  <c r="C151" i="18" s="1"/>
  <c r="C20" i="18"/>
  <c r="C150" i="18" s="1"/>
  <c r="C19" i="18"/>
  <c r="C149" i="18" s="1"/>
  <c r="C18" i="18"/>
  <c r="C83" i="18" s="1"/>
  <c r="C17" i="18"/>
  <c r="C147" i="18" s="1"/>
  <c r="C16" i="18"/>
  <c r="C146" i="18" s="1"/>
  <c r="C15" i="18"/>
  <c r="C145" i="18" s="1"/>
  <c r="C14" i="18"/>
  <c r="C79" i="18" s="1"/>
  <c r="AW13" i="18"/>
  <c r="C13" i="18"/>
  <c r="C143" i="18" s="1"/>
  <c r="C12" i="18"/>
  <c r="C142" i="18" s="1"/>
  <c r="C11" i="18"/>
  <c r="C141" i="18" s="1"/>
  <c r="C10" i="18"/>
  <c r="C75" i="18" s="1"/>
  <c r="C9" i="18"/>
  <c r="C8" i="18"/>
  <c r="AW7" i="18"/>
  <c r="C7" i="18"/>
  <c r="C137" i="18" s="1"/>
  <c r="AW6" i="18"/>
  <c r="C6" i="18"/>
  <c r="C71" i="18" s="1"/>
  <c r="AJ199" i="16"/>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J198" i="16"/>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I197" i="16"/>
  <c r="AH197" i="16"/>
  <c r="AG197" i="16"/>
  <c r="AF197" i="16"/>
  <c r="AE197" i="16"/>
  <c r="AD197" i="16"/>
  <c r="AC197" i="16"/>
  <c r="AB197" i="16"/>
  <c r="AA197" i="16"/>
  <c r="Z197" i="16"/>
  <c r="Y197" i="16"/>
  <c r="X197" i="16"/>
  <c r="W197" i="16"/>
  <c r="V197" i="16"/>
  <c r="U197" i="16"/>
  <c r="T197" i="16"/>
  <c r="AM197" i="16" s="1"/>
  <c r="S197" i="16"/>
  <c r="R197" i="16"/>
  <c r="Q197" i="16"/>
  <c r="P197" i="16"/>
  <c r="O197" i="16"/>
  <c r="N197" i="16"/>
  <c r="M197" i="16"/>
  <c r="L197" i="16"/>
  <c r="AN197" i="16" s="1"/>
  <c r="K197" i="16"/>
  <c r="J197" i="16"/>
  <c r="I197" i="16"/>
  <c r="H197" i="16"/>
  <c r="G197" i="16"/>
  <c r="F197" i="16"/>
  <c r="E197" i="16"/>
  <c r="D197" i="16"/>
  <c r="AO197" i="16" s="1"/>
  <c r="AJ196" i="16"/>
  <c r="AI196" i="16"/>
  <c r="AH196" i="16"/>
  <c r="AG196" i="16"/>
  <c r="AF196" i="16"/>
  <c r="AE196" i="16"/>
  <c r="AD196" i="16"/>
  <c r="AC196" i="16"/>
  <c r="AB196" i="16"/>
  <c r="AA196" i="16"/>
  <c r="Z196" i="16"/>
  <c r="Y196" i="16"/>
  <c r="X196" i="16"/>
  <c r="W196" i="16"/>
  <c r="V196" i="16"/>
  <c r="U196" i="16"/>
  <c r="AM196" i="16" s="1"/>
  <c r="T196" i="16"/>
  <c r="S196" i="16"/>
  <c r="R196" i="16"/>
  <c r="Q196" i="16"/>
  <c r="P196" i="16"/>
  <c r="O196" i="16"/>
  <c r="N196" i="16"/>
  <c r="M196" i="16"/>
  <c r="L196" i="16"/>
  <c r="K196" i="16"/>
  <c r="J196" i="16"/>
  <c r="I196" i="16"/>
  <c r="H196" i="16"/>
  <c r="G196" i="16"/>
  <c r="F196" i="16"/>
  <c r="E196" i="16"/>
  <c r="D196" i="16"/>
  <c r="AJ195" i="16"/>
  <c r="AI195" i="16"/>
  <c r="AH195" i="16"/>
  <c r="AG195" i="16"/>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I194" i="16"/>
  <c r="AH194" i="16"/>
  <c r="AG194" i="16"/>
  <c r="AF194" i="16"/>
  <c r="AE194" i="16"/>
  <c r="AD194" i="16"/>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J193" i="16"/>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J191" i="16"/>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AN191" i="16" s="1"/>
  <c r="K191" i="16"/>
  <c r="J191" i="16"/>
  <c r="I191" i="16"/>
  <c r="H191" i="16"/>
  <c r="G191" i="16"/>
  <c r="F191" i="16"/>
  <c r="E191" i="16"/>
  <c r="D191" i="16"/>
  <c r="AO191" i="16" s="1"/>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J189" i="16"/>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AJ188" i="16"/>
  <c r="AI188" i="16"/>
  <c r="AH188" i="16"/>
  <c r="AG188" i="16"/>
  <c r="AF188" i="16"/>
  <c r="AE188" i="16"/>
  <c r="AD188" i="16"/>
  <c r="AC188" i="16"/>
  <c r="AB188" i="16"/>
  <c r="AA188" i="16"/>
  <c r="Z188" i="16"/>
  <c r="Y188" i="16"/>
  <c r="X188" i="16"/>
  <c r="W188" i="16"/>
  <c r="V188" i="16"/>
  <c r="U188" i="16"/>
  <c r="T188" i="16"/>
  <c r="S188" i="16"/>
  <c r="R188" i="16"/>
  <c r="Q188" i="16"/>
  <c r="P188" i="16"/>
  <c r="O188" i="16"/>
  <c r="AN188" i="16" s="1"/>
  <c r="N188" i="16"/>
  <c r="M188" i="16"/>
  <c r="L188" i="16"/>
  <c r="K188" i="16"/>
  <c r="J188" i="16"/>
  <c r="I188" i="16"/>
  <c r="H188" i="16"/>
  <c r="G188" i="16"/>
  <c r="F188" i="16"/>
  <c r="E188" i="16"/>
  <c r="D188" i="16"/>
  <c r="AJ187" i="16"/>
  <c r="AI187" i="16"/>
  <c r="AH187" i="16"/>
  <c r="AG187" i="16"/>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AJ186" i="16"/>
  <c r="AI186" i="16"/>
  <c r="AH186" i="16"/>
  <c r="AG186" i="16"/>
  <c r="AF186" i="16"/>
  <c r="AE186" i="16"/>
  <c r="AD186" i="16"/>
  <c r="AC186" i="16"/>
  <c r="AB186" i="16"/>
  <c r="AA186" i="16"/>
  <c r="Z186" i="16"/>
  <c r="Y186" i="16"/>
  <c r="X186" i="16"/>
  <c r="W186" i="16"/>
  <c r="V186" i="16"/>
  <c r="U186" i="16"/>
  <c r="T186" i="16"/>
  <c r="S186" i="16"/>
  <c r="R186" i="16"/>
  <c r="Q186" i="16"/>
  <c r="P186" i="16"/>
  <c r="O186" i="16"/>
  <c r="N186" i="16"/>
  <c r="M186" i="16"/>
  <c r="L186" i="16"/>
  <c r="K186" i="16"/>
  <c r="J186" i="16"/>
  <c r="I186" i="16"/>
  <c r="H186" i="16"/>
  <c r="G186" i="16"/>
  <c r="F186" i="16"/>
  <c r="E186" i="16"/>
  <c r="D186" i="16"/>
  <c r="AJ185" i="16"/>
  <c r="AI185" i="16"/>
  <c r="AH185" i="16"/>
  <c r="AG185" i="16"/>
  <c r="AF185" i="16"/>
  <c r="AE185" i="16"/>
  <c r="AD185" i="16"/>
  <c r="AC185" i="16"/>
  <c r="AB185" i="16"/>
  <c r="AA185" i="16"/>
  <c r="Z185" i="16"/>
  <c r="Y185" i="16"/>
  <c r="X185" i="16"/>
  <c r="W185" i="16"/>
  <c r="V185" i="16"/>
  <c r="U185" i="16"/>
  <c r="T185" i="16"/>
  <c r="S185" i="16"/>
  <c r="R185" i="16"/>
  <c r="Q185" i="16"/>
  <c r="P185" i="16"/>
  <c r="O185" i="16"/>
  <c r="N185" i="16"/>
  <c r="M185" i="16"/>
  <c r="L185" i="16"/>
  <c r="K185" i="16"/>
  <c r="J185" i="16"/>
  <c r="I185" i="16"/>
  <c r="H185" i="16"/>
  <c r="G185" i="16"/>
  <c r="F185" i="16"/>
  <c r="E185" i="16"/>
  <c r="D185"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AO184" i="16" s="1"/>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J181" i="16"/>
  <c r="AI181" i="16"/>
  <c r="AH181" i="16"/>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J179" i="16"/>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O179" i="16" s="1"/>
  <c r="AJ178" i="16"/>
  <c r="AI178" i="16"/>
  <c r="AH178" i="16"/>
  <c r="AG178" i="16"/>
  <c r="AF178" i="16"/>
  <c r="AE178" i="16"/>
  <c r="AD178" i="16"/>
  <c r="AC178" i="16"/>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E178" i="16"/>
  <c r="D178"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E177" i="16"/>
  <c r="D177"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AN176" i="16" s="1"/>
  <c r="N176" i="16"/>
  <c r="M176" i="16"/>
  <c r="L176" i="16"/>
  <c r="K176" i="16"/>
  <c r="J176" i="16"/>
  <c r="I176" i="16"/>
  <c r="H176" i="16"/>
  <c r="G176" i="16"/>
  <c r="F176" i="16"/>
  <c r="E176" i="16"/>
  <c r="D176" i="16"/>
  <c r="AJ175" i="16"/>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AN173" i="16" s="1"/>
  <c r="K173" i="16"/>
  <c r="J173" i="16"/>
  <c r="I173" i="16"/>
  <c r="H173" i="16"/>
  <c r="G173" i="16"/>
  <c r="F173" i="16"/>
  <c r="E173" i="16"/>
  <c r="D173" i="16"/>
  <c r="AJ172" i="16"/>
  <c r="AI172" i="16"/>
  <c r="AH172" i="16"/>
  <c r="AG172" i="16"/>
  <c r="AF172" i="16"/>
  <c r="AE172" i="16"/>
  <c r="AD172" i="16"/>
  <c r="AC172" i="16"/>
  <c r="AB172" i="16"/>
  <c r="AA172" i="16"/>
  <c r="Z172" i="16"/>
  <c r="Y172" i="16"/>
  <c r="X172" i="16"/>
  <c r="W172" i="16"/>
  <c r="V172" i="16"/>
  <c r="U172" i="16"/>
  <c r="T172" i="16"/>
  <c r="S172" i="16"/>
  <c r="R172" i="16"/>
  <c r="Q172" i="16"/>
  <c r="P172" i="16"/>
  <c r="O172" i="16"/>
  <c r="AN172" i="16" s="1"/>
  <c r="N172" i="16"/>
  <c r="M172" i="16"/>
  <c r="L172" i="16"/>
  <c r="K172" i="16"/>
  <c r="J172" i="16"/>
  <c r="I172" i="16"/>
  <c r="H172" i="16"/>
  <c r="G172" i="16"/>
  <c r="F172" i="16"/>
  <c r="E172" i="16"/>
  <c r="D172" i="16"/>
  <c r="AJ171" i="16"/>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J170" i="16"/>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E170" i="16"/>
  <c r="D170" i="16"/>
  <c r="AJ169" i="16"/>
  <c r="AI169" i="16"/>
  <c r="AH169" i="16"/>
  <c r="AG169" i="16"/>
  <c r="AF169" i="16"/>
  <c r="AE169" i="16"/>
  <c r="AD169" i="16"/>
  <c r="AC169" i="16"/>
  <c r="AB169" i="16"/>
  <c r="AA169" i="16"/>
  <c r="Z169" i="16"/>
  <c r="Y169" i="16"/>
  <c r="X169" i="16"/>
  <c r="W169" i="16"/>
  <c r="V169" i="16"/>
  <c r="U169" i="16"/>
  <c r="T169" i="16"/>
  <c r="S169" i="16"/>
  <c r="R169" i="16"/>
  <c r="Q169" i="16"/>
  <c r="P169" i="16"/>
  <c r="O169" i="16"/>
  <c r="N169" i="16"/>
  <c r="M169" i="16"/>
  <c r="L169" i="16"/>
  <c r="K169" i="16"/>
  <c r="J169" i="16"/>
  <c r="I169" i="16"/>
  <c r="H169" i="16"/>
  <c r="G169" i="16"/>
  <c r="F169" i="16"/>
  <c r="E169" i="16"/>
  <c r="D169" i="16"/>
  <c r="AJ168" i="16"/>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O168" i="16" s="1"/>
  <c r="AJ167" i="16"/>
  <c r="AI167" i="16"/>
  <c r="AH167" i="16"/>
  <c r="AG167" i="16"/>
  <c r="AF167" i="16"/>
  <c r="AE167" i="16"/>
  <c r="AD167" i="16"/>
  <c r="AC167" i="16"/>
  <c r="AB167" i="16"/>
  <c r="AA167" i="16"/>
  <c r="Z167" i="16"/>
  <c r="Y167" i="16"/>
  <c r="X167" i="16"/>
  <c r="W167" i="16"/>
  <c r="V167" i="16"/>
  <c r="U167" i="16"/>
  <c r="T167" i="16"/>
  <c r="S167" i="16"/>
  <c r="R167" i="16"/>
  <c r="Q167" i="16"/>
  <c r="P167" i="16"/>
  <c r="O167" i="16"/>
  <c r="N167" i="16"/>
  <c r="M167" i="16"/>
  <c r="L167" i="16"/>
  <c r="K167" i="16"/>
  <c r="J167" i="16"/>
  <c r="I167" i="16"/>
  <c r="H167" i="16"/>
  <c r="G167" i="16"/>
  <c r="F167" i="16"/>
  <c r="E167" i="16"/>
  <c r="D167" i="16"/>
  <c r="AJ166" i="16"/>
  <c r="AI166" i="16"/>
  <c r="AH166" i="16"/>
  <c r="AG166" i="16"/>
  <c r="AF166" i="16"/>
  <c r="AE166" i="16"/>
  <c r="AD166" i="16"/>
  <c r="AC166" i="16"/>
  <c r="AB166" i="16"/>
  <c r="AA166" i="16"/>
  <c r="Z166" i="16"/>
  <c r="Y166" i="16"/>
  <c r="X166" i="16"/>
  <c r="W166" i="16"/>
  <c r="V166" i="16"/>
  <c r="U166" i="16"/>
  <c r="T166" i="16"/>
  <c r="S166" i="16"/>
  <c r="R166" i="16"/>
  <c r="Q166" i="16"/>
  <c r="P166" i="16"/>
  <c r="O166" i="16"/>
  <c r="AN166" i="16" s="1"/>
  <c r="N166" i="16"/>
  <c r="M166" i="16"/>
  <c r="L166" i="16"/>
  <c r="K166" i="16"/>
  <c r="J166" i="16"/>
  <c r="I166" i="16"/>
  <c r="H166" i="16"/>
  <c r="G166" i="16"/>
  <c r="F166" i="16"/>
  <c r="E166" i="16"/>
  <c r="D166" i="16"/>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J162" i="16"/>
  <c r="AI162" i="16"/>
  <c r="AH162" i="16"/>
  <c r="AG162" i="16"/>
  <c r="AF162" i="16"/>
  <c r="AE162" i="16"/>
  <c r="AD162" i="16"/>
  <c r="AC162" i="16"/>
  <c r="AB162" i="16"/>
  <c r="AA162" i="16"/>
  <c r="Z162" i="16"/>
  <c r="Y162" i="16"/>
  <c r="X162" i="16"/>
  <c r="W162" i="16"/>
  <c r="V162" i="16"/>
  <c r="U162" i="16"/>
  <c r="T162" i="16"/>
  <c r="AM162" i="16" s="1"/>
  <c r="S162" i="16"/>
  <c r="R162" i="16"/>
  <c r="Q162" i="16"/>
  <c r="P162" i="16"/>
  <c r="O162" i="16"/>
  <c r="N162" i="16"/>
  <c r="M162" i="16"/>
  <c r="L162" i="16"/>
  <c r="K162" i="16"/>
  <c r="J162" i="16"/>
  <c r="I162" i="16"/>
  <c r="H162" i="16"/>
  <c r="G162" i="16"/>
  <c r="F162" i="16"/>
  <c r="E162" i="16"/>
  <c r="D162" i="16"/>
  <c r="AJ161" i="16"/>
  <c r="AI161" i="16"/>
  <c r="AH161" i="16"/>
  <c r="AG161" i="16"/>
  <c r="AF161" i="16"/>
  <c r="AE161" i="16"/>
  <c r="AD161" i="16"/>
  <c r="AC161" i="16"/>
  <c r="AB161" i="16"/>
  <c r="AA161" i="16"/>
  <c r="Z161" i="16"/>
  <c r="Y161" i="16"/>
  <c r="X161" i="16"/>
  <c r="W161" i="16"/>
  <c r="V161" i="16"/>
  <c r="U161" i="16"/>
  <c r="T161" i="16"/>
  <c r="S161" i="16"/>
  <c r="R161" i="16"/>
  <c r="Q161" i="16"/>
  <c r="P161" i="16"/>
  <c r="O161" i="16"/>
  <c r="N161" i="16"/>
  <c r="M161" i="16"/>
  <c r="L161" i="16"/>
  <c r="K161" i="16"/>
  <c r="J161" i="16"/>
  <c r="I161" i="16"/>
  <c r="H161" i="16"/>
  <c r="G161" i="16"/>
  <c r="F161" i="16"/>
  <c r="E161" i="16"/>
  <c r="D161" i="16"/>
  <c r="AJ160" i="16"/>
  <c r="AI160" i="16"/>
  <c r="AH160" i="16"/>
  <c r="AG160" i="16"/>
  <c r="AF160" i="16"/>
  <c r="AE160" i="16"/>
  <c r="AD160" i="16"/>
  <c r="AL160" i="16" s="1"/>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C156" i="16"/>
  <c r="AJ155" i="16"/>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AJ153" i="16"/>
  <c r="AI153" i="16"/>
  <c r="AH153" i="16"/>
  <c r="AG153" i="16"/>
  <c r="AF153" i="16"/>
  <c r="AE153" i="16"/>
  <c r="AD153" i="16"/>
  <c r="AC153" i="16"/>
  <c r="AB153" i="16"/>
  <c r="AA153" i="16"/>
  <c r="Z153" i="16"/>
  <c r="Y153" i="16"/>
  <c r="X153" i="16"/>
  <c r="W153" i="16"/>
  <c r="V153" i="16"/>
  <c r="U153" i="16"/>
  <c r="T153" i="16"/>
  <c r="S153" i="16"/>
  <c r="R153" i="16"/>
  <c r="Q153" i="16"/>
  <c r="P153" i="16"/>
  <c r="O153" i="16"/>
  <c r="N153" i="16"/>
  <c r="M153" i="16"/>
  <c r="L153" i="16"/>
  <c r="K153" i="16"/>
  <c r="J153" i="16"/>
  <c r="I153" i="16"/>
  <c r="H153" i="16"/>
  <c r="G153" i="16"/>
  <c r="F153" i="16"/>
  <c r="E153" i="16"/>
  <c r="D153" i="16"/>
  <c r="AJ152" i="16"/>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AN152" i="16" s="1"/>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T150" i="16"/>
  <c r="AM150" i="16" s="1"/>
  <c r="S150" i="16"/>
  <c r="R150" i="16"/>
  <c r="Q150" i="16"/>
  <c r="P150" i="16"/>
  <c r="O150" i="16"/>
  <c r="N150" i="16"/>
  <c r="M150" i="16"/>
  <c r="L150" i="16"/>
  <c r="K150" i="16"/>
  <c r="J150" i="16"/>
  <c r="I150" i="16"/>
  <c r="H150" i="16"/>
  <c r="G150" i="16"/>
  <c r="F150" i="16"/>
  <c r="E150" i="16"/>
  <c r="D150" i="16"/>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AJ145" i="16"/>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C144" i="16"/>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AN136" i="16" s="1"/>
  <c r="K136" i="16"/>
  <c r="J136" i="16"/>
  <c r="I136" i="16"/>
  <c r="H136" i="16"/>
  <c r="G136" i="16"/>
  <c r="F136" i="16"/>
  <c r="E136" i="16"/>
  <c r="D136" i="16"/>
  <c r="AJ134" i="16"/>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J133" i="16"/>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AN133" i="16" s="1"/>
  <c r="K133" i="16"/>
  <c r="J133" i="16"/>
  <c r="I133" i="16"/>
  <c r="H133" i="16"/>
  <c r="G133" i="16"/>
  <c r="F133" i="16"/>
  <c r="E133" i="16"/>
  <c r="D133" i="16"/>
  <c r="AJ132" i="16"/>
  <c r="AI132" i="16"/>
  <c r="AH132" i="16"/>
  <c r="AG132" i="16"/>
  <c r="AF132" i="16"/>
  <c r="AE132" i="16"/>
  <c r="AD132" i="16"/>
  <c r="AC132" i="16"/>
  <c r="AB132" i="16"/>
  <c r="AA132" i="16"/>
  <c r="Z132" i="16"/>
  <c r="Y132" i="16"/>
  <c r="X132" i="16"/>
  <c r="W132" i="16"/>
  <c r="V132" i="16"/>
  <c r="U132" i="16"/>
  <c r="T132" i="16"/>
  <c r="S132" i="16"/>
  <c r="R132" i="16"/>
  <c r="Q132" i="16"/>
  <c r="P132" i="16"/>
  <c r="O132" i="16"/>
  <c r="N132" i="16"/>
  <c r="M132" i="16"/>
  <c r="L132" i="16"/>
  <c r="K132" i="16"/>
  <c r="J132" i="16"/>
  <c r="I132" i="16"/>
  <c r="H132" i="16"/>
  <c r="G132" i="16"/>
  <c r="F132" i="16"/>
  <c r="E132" i="16"/>
  <c r="D132"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J129" i="16"/>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H129" i="16"/>
  <c r="G129" i="16"/>
  <c r="F129" i="16"/>
  <c r="E129" i="16"/>
  <c r="D129"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AN128" i="16" s="1"/>
  <c r="K128" i="16"/>
  <c r="J128" i="16"/>
  <c r="I128" i="16"/>
  <c r="H128" i="16"/>
  <c r="G128" i="16"/>
  <c r="F128" i="16"/>
  <c r="E128" i="16"/>
  <c r="D128" i="16"/>
  <c r="AO128" i="16" s="1"/>
  <c r="AJ127" i="16"/>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AJ126" i="16"/>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J125" i="16"/>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J123" i="16"/>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J122" i="16"/>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J120" i="16"/>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J119" i="16"/>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AO119" i="16" s="1"/>
  <c r="AJ118" i="16"/>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AJ117" i="16"/>
  <c r="AI117" i="16"/>
  <c r="AH117" i="16"/>
  <c r="AG117" i="16"/>
  <c r="AF117" i="16"/>
  <c r="AE117" i="16"/>
  <c r="AD117" i="16"/>
  <c r="AC117" i="16"/>
  <c r="AB117" i="16"/>
  <c r="AA117" i="16"/>
  <c r="Z117" i="16"/>
  <c r="Y117" i="16"/>
  <c r="X117" i="16"/>
  <c r="W117" i="16"/>
  <c r="V117" i="16"/>
  <c r="U117" i="16"/>
  <c r="T117" i="16"/>
  <c r="AM117" i="16" s="1"/>
  <c r="S117" i="16"/>
  <c r="R117" i="16"/>
  <c r="Q117" i="16"/>
  <c r="P117" i="16"/>
  <c r="O117" i="16"/>
  <c r="N117" i="16"/>
  <c r="M117" i="16"/>
  <c r="L117" i="16"/>
  <c r="AN117" i="16" s="1"/>
  <c r="K117" i="16"/>
  <c r="J117" i="16"/>
  <c r="I117" i="16"/>
  <c r="H117" i="16"/>
  <c r="G117" i="16"/>
  <c r="F117" i="16"/>
  <c r="E117" i="16"/>
  <c r="D117" i="16"/>
  <c r="AJ116" i="16"/>
  <c r="AI116" i="16"/>
  <c r="AH116" i="16"/>
  <c r="AG116" i="16"/>
  <c r="AF116" i="16"/>
  <c r="AE116" i="16"/>
  <c r="AD116" i="16"/>
  <c r="AC116" i="16"/>
  <c r="AB116" i="16"/>
  <c r="AA116" i="16"/>
  <c r="Z116" i="16"/>
  <c r="Y116" i="16"/>
  <c r="X116" i="16"/>
  <c r="W116" i="16"/>
  <c r="V116" i="16"/>
  <c r="U116" i="16"/>
  <c r="T116" i="16"/>
  <c r="S116" i="16"/>
  <c r="R116" i="16"/>
  <c r="Q116" i="16"/>
  <c r="P116" i="16"/>
  <c r="O116" i="16"/>
  <c r="N116" i="16"/>
  <c r="M116" i="16"/>
  <c r="L116" i="16"/>
  <c r="K116" i="16"/>
  <c r="J116" i="16"/>
  <c r="I116" i="16"/>
  <c r="H116" i="16"/>
  <c r="G116" i="16"/>
  <c r="F116" i="16"/>
  <c r="E116" i="16"/>
  <c r="D116"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J112" i="16"/>
  <c r="AI112" i="16"/>
  <c r="AH112" i="16"/>
  <c r="AG112" i="16"/>
  <c r="AF112" i="16"/>
  <c r="AE112" i="16"/>
  <c r="AD112" i="16"/>
  <c r="AC112" i="16"/>
  <c r="AB112" i="16"/>
  <c r="AA112" i="16"/>
  <c r="Z112" i="16"/>
  <c r="Y112" i="16"/>
  <c r="X112" i="16"/>
  <c r="W112" i="16"/>
  <c r="V112" i="16"/>
  <c r="U112" i="16"/>
  <c r="T112" i="16"/>
  <c r="S112" i="16"/>
  <c r="R112" i="16"/>
  <c r="Q112" i="16"/>
  <c r="P112" i="16"/>
  <c r="O112" i="16"/>
  <c r="N112" i="16"/>
  <c r="M112" i="16"/>
  <c r="L112" i="16"/>
  <c r="K112" i="16"/>
  <c r="J112" i="16"/>
  <c r="I112" i="16"/>
  <c r="H112" i="16"/>
  <c r="G112" i="16"/>
  <c r="F112" i="16"/>
  <c r="E112" i="16"/>
  <c r="D112" i="16"/>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AN111" i="16" s="1"/>
  <c r="K111" i="16"/>
  <c r="J111" i="16"/>
  <c r="I111" i="16"/>
  <c r="H111" i="16"/>
  <c r="G111" i="16"/>
  <c r="F111" i="16"/>
  <c r="E111" i="16"/>
  <c r="D111" i="16"/>
  <c r="AO111" i="16" s="1"/>
  <c r="AJ110" i="16"/>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AJ109" i="16"/>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D108"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O107" i="16" s="1"/>
  <c r="AJ106" i="16"/>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E106" i="16"/>
  <c r="D106" i="16"/>
  <c r="C106"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J104" i="16"/>
  <c r="AI104" i="16"/>
  <c r="AH104" i="16"/>
  <c r="AG104" i="16"/>
  <c r="AF104" i="16"/>
  <c r="AE104" i="16"/>
  <c r="AD104" i="16"/>
  <c r="AC104" i="16"/>
  <c r="AB104" i="16"/>
  <c r="AL104" i="16" s="1"/>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J103" i="16"/>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D103" i="16"/>
  <c r="AJ102" i="16"/>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J100" i="16"/>
  <c r="AI100" i="16"/>
  <c r="AH100" i="16"/>
  <c r="AG100" i="16"/>
  <c r="AF100" i="16"/>
  <c r="AE100" i="16"/>
  <c r="AD100" i="16"/>
  <c r="AC100" i="16"/>
  <c r="AL100" i="16" s="1"/>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E100" i="16"/>
  <c r="D100" i="16"/>
  <c r="AJ99" i="16"/>
  <c r="AI99" i="16"/>
  <c r="AH99" i="16"/>
  <c r="AG99" i="16"/>
  <c r="AF99" i="16"/>
  <c r="AE99" i="16"/>
  <c r="AD99" i="16"/>
  <c r="AC99" i="16"/>
  <c r="AB99" i="16"/>
  <c r="AA99" i="16"/>
  <c r="Z99" i="16"/>
  <c r="Y99" i="16"/>
  <c r="X99" i="16"/>
  <c r="W99" i="16"/>
  <c r="AM99" i="16" s="1"/>
  <c r="V99" i="16"/>
  <c r="U99" i="16"/>
  <c r="T99" i="16"/>
  <c r="S99" i="16"/>
  <c r="R99" i="16"/>
  <c r="Q99" i="16"/>
  <c r="P99" i="16"/>
  <c r="O99" i="16"/>
  <c r="N99" i="16"/>
  <c r="M99" i="16"/>
  <c r="L99" i="16"/>
  <c r="K99" i="16"/>
  <c r="J99" i="16"/>
  <c r="I99" i="16"/>
  <c r="H99" i="16"/>
  <c r="G99" i="16"/>
  <c r="F99" i="16"/>
  <c r="E99" i="16"/>
  <c r="D99"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G97" i="16"/>
  <c r="F97" i="16"/>
  <c r="E97" i="16"/>
  <c r="D97"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J95" i="16"/>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D95" i="16"/>
  <c r="AO95" i="16" s="1"/>
  <c r="AJ94" i="16"/>
  <c r="AI94" i="16"/>
  <c r="AH94" i="16"/>
  <c r="AG94" i="16"/>
  <c r="AF94" i="16"/>
  <c r="AE94" i="16"/>
  <c r="AD94" i="16"/>
  <c r="AC94" i="16"/>
  <c r="AL94" i="16" s="1"/>
  <c r="AB94" i="16"/>
  <c r="AA94" i="16"/>
  <c r="Z94" i="16"/>
  <c r="Y94" i="16"/>
  <c r="X94" i="16"/>
  <c r="W94" i="16"/>
  <c r="V94" i="16"/>
  <c r="U94" i="16"/>
  <c r="T94" i="16"/>
  <c r="S94" i="16"/>
  <c r="R94" i="16"/>
  <c r="Q94" i="16"/>
  <c r="P94" i="16"/>
  <c r="O94" i="16"/>
  <c r="N94" i="16"/>
  <c r="M94" i="16"/>
  <c r="L94" i="16"/>
  <c r="K94" i="16"/>
  <c r="J94" i="16"/>
  <c r="I94" i="16"/>
  <c r="H94" i="16"/>
  <c r="G94" i="16"/>
  <c r="F94" i="16"/>
  <c r="E94" i="16"/>
  <c r="D94" i="16"/>
  <c r="AJ93" i="16"/>
  <c r="AI93" i="16"/>
  <c r="AH93" i="16"/>
  <c r="AG93" i="16"/>
  <c r="AF93" i="16"/>
  <c r="AE93" i="16"/>
  <c r="AD93" i="16"/>
  <c r="AC93" i="16"/>
  <c r="AB93" i="16"/>
  <c r="AA93" i="16"/>
  <c r="Z93" i="16"/>
  <c r="Y93" i="16"/>
  <c r="X93" i="16"/>
  <c r="W93" i="16"/>
  <c r="V93" i="16"/>
  <c r="U93" i="16"/>
  <c r="T93" i="16"/>
  <c r="S93" i="16"/>
  <c r="R93" i="16"/>
  <c r="Q93" i="16"/>
  <c r="P93" i="16"/>
  <c r="O93" i="16"/>
  <c r="N93" i="16"/>
  <c r="M93" i="16"/>
  <c r="L93" i="16"/>
  <c r="K93" i="16"/>
  <c r="J93" i="16"/>
  <c r="I93" i="16"/>
  <c r="H93" i="16"/>
  <c r="G93" i="16"/>
  <c r="F93" i="16"/>
  <c r="E93" i="16"/>
  <c r="D93" i="16"/>
  <c r="AJ92" i="16"/>
  <c r="AI92" i="16"/>
  <c r="AH92" i="16"/>
  <c r="AG92" i="16"/>
  <c r="AF92" i="16"/>
  <c r="AE92" i="16"/>
  <c r="AD92" i="16"/>
  <c r="AC92" i="16"/>
  <c r="AB92" i="16"/>
  <c r="AA92" i="16"/>
  <c r="Z92" i="16"/>
  <c r="Y92" i="16"/>
  <c r="X92" i="16"/>
  <c r="W92" i="16"/>
  <c r="V92" i="16"/>
  <c r="U92" i="16"/>
  <c r="T92" i="16"/>
  <c r="S92" i="16"/>
  <c r="R92" i="16"/>
  <c r="Q92" i="16"/>
  <c r="P92" i="16"/>
  <c r="O92" i="16"/>
  <c r="N92" i="16"/>
  <c r="M92" i="16"/>
  <c r="L92" i="16"/>
  <c r="K92" i="16"/>
  <c r="J92" i="16"/>
  <c r="I92" i="16"/>
  <c r="H92" i="16"/>
  <c r="G92" i="16"/>
  <c r="F92" i="16"/>
  <c r="E92" i="16"/>
  <c r="D92" i="16"/>
  <c r="AJ91" i="16"/>
  <c r="AI91" i="16"/>
  <c r="AH91" i="16"/>
  <c r="AG91" i="16"/>
  <c r="AF91" i="16"/>
  <c r="AE91" i="16"/>
  <c r="AD91" i="16"/>
  <c r="AC91" i="16"/>
  <c r="AB91" i="16"/>
  <c r="AA91" i="16"/>
  <c r="Z91" i="16"/>
  <c r="Y91" i="16"/>
  <c r="X91" i="16"/>
  <c r="W91" i="16"/>
  <c r="V91" i="16"/>
  <c r="U91" i="16"/>
  <c r="T91" i="16"/>
  <c r="S91" i="16"/>
  <c r="R91" i="16"/>
  <c r="Q91" i="16"/>
  <c r="P91" i="16"/>
  <c r="O91" i="16"/>
  <c r="N91" i="16"/>
  <c r="M91" i="16"/>
  <c r="L91" i="16"/>
  <c r="K91" i="16"/>
  <c r="J91" i="16"/>
  <c r="I91" i="16"/>
  <c r="H91" i="16"/>
  <c r="G91" i="16"/>
  <c r="F91" i="16"/>
  <c r="E91" i="16"/>
  <c r="D91"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D88"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I86" i="16"/>
  <c r="AH86" i="16"/>
  <c r="AG86" i="16"/>
  <c r="AF86" i="16"/>
  <c r="AE86" i="16"/>
  <c r="AD86" i="16"/>
  <c r="AC86" i="16"/>
  <c r="AB86" i="16"/>
  <c r="AA86" i="16"/>
  <c r="Z86" i="16"/>
  <c r="AM86" i="16" s="1"/>
  <c r="Y86" i="16"/>
  <c r="X86" i="16"/>
  <c r="W86" i="16"/>
  <c r="V86" i="16"/>
  <c r="U86" i="16"/>
  <c r="T86" i="16"/>
  <c r="S86" i="16"/>
  <c r="R86" i="16"/>
  <c r="Q86" i="16"/>
  <c r="P86" i="16"/>
  <c r="O86" i="16"/>
  <c r="N86" i="16"/>
  <c r="M86" i="16"/>
  <c r="L86" i="16"/>
  <c r="AN86" i="16" s="1"/>
  <c r="K86" i="16"/>
  <c r="J86" i="16"/>
  <c r="I86" i="16"/>
  <c r="H86" i="16"/>
  <c r="G86" i="16"/>
  <c r="F86" i="16"/>
  <c r="E86" i="16"/>
  <c r="D86"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AN85" i="16" s="1"/>
  <c r="K85" i="16"/>
  <c r="J85" i="16"/>
  <c r="I85" i="16"/>
  <c r="H85" i="16"/>
  <c r="G85" i="16"/>
  <c r="F85" i="16"/>
  <c r="E85" i="16"/>
  <c r="D85" i="16"/>
  <c r="AO85" i="16" s="1"/>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J83" i="16"/>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D83" i="16"/>
  <c r="AJ82" i="16"/>
  <c r="AI82" i="16"/>
  <c r="AH82" i="16"/>
  <c r="AG82" i="16"/>
  <c r="AF82" i="16"/>
  <c r="AE82" i="16"/>
  <c r="AD82" i="16"/>
  <c r="AC82" i="16"/>
  <c r="AB82" i="16"/>
  <c r="AA82" i="16"/>
  <c r="Z82" i="16"/>
  <c r="Y82" i="16"/>
  <c r="X82" i="16"/>
  <c r="W82" i="16"/>
  <c r="V82" i="16"/>
  <c r="U82" i="16"/>
  <c r="T82" i="16"/>
  <c r="S82" i="16"/>
  <c r="R82" i="16"/>
  <c r="Q82" i="16"/>
  <c r="P82" i="16"/>
  <c r="O82" i="16"/>
  <c r="N82" i="16"/>
  <c r="M82" i="16"/>
  <c r="L82" i="16"/>
  <c r="K82" i="16"/>
  <c r="J82" i="16"/>
  <c r="I82" i="16"/>
  <c r="H82" i="16"/>
  <c r="G82" i="16"/>
  <c r="F82" i="16"/>
  <c r="E82" i="16"/>
  <c r="D82"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K80" i="16"/>
  <c r="J80" i="16"/>
  <c r="I80" i="16"/>
  <c r="H80" i="16"/>
  <c r="G80" i="16"/>
  <c r="F80" i="16"/>
  <c r="E80" i="16"/>
  <c r="D80"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AJ78" i="16"/>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E78" i="16"/>
  <c r="D78" i="16"/>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K77" i="16"/>
  <c r="J77" i="16"/>
  <c r="I77" i="16"/>
  <c r="H77" i="16"/>
  <c r="G77" i="16"/>
  <c r="F77" i="16"/>
  <c r="E77" i="16"/>
  <c r="D77"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K75" i="16"/>
  <c r="J75" i="16"/>
  <c r="I75" i="16"/>
  <c r="H75" i="16"/>
  <c r="G75" i="16"/>
  <c r="F75" i="16"/>
  <c r="E75" i="16"/>
  <c r="D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G74" i="16"/>
  <c r="F74" i="16"/>
  <c r="E74" i="16"/>
  <c r="D74"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AJ71" i="16"/>
  <c r="AI71" i="16"/>
  <c r="AH71" i="16"/>
  <c r="AG71" i="16"/>
  <c r="AF71" i="16"/>
  <c r="AE71" i="16"/>
  <c r="AD71" i="16"/>
  <c r="AC71" i="16"/>
  <c r="AB71" i="16"/>
  <c r="AL71" i="16" s="1"/>
  <c r="AA71" i="16"/>
  <c r="Z71" i="16"/>
  <c r="Y71" i="16"/>
  <c r="X71" i="16"/>
  <c r="W71" i="16"/>
  <c r="V71" i="16"/>
  <c r="U71" i="16"/>
  <c r="T71" i="16"/>
  <c r="S71" i="16"/>
  <c r="R71" i="16"/>
  <c r="Q71" i="16"/>
  <c r="P71" i="16"/>
  <c r="O71" i="16"/>
  <c r="N71" i="16"/>
  <c r="M71" i="16"/>
  <c r="L71" i="16"/>
  <c r="K71" i="16"/>
  <c r="J71" i="16"/>
  <c r="I71" i="16"/>
  <c r="H71" i="16"/>
  <c r="G71" i="16"/>
  <c r="F71" i="16"/>
  <c r="E71" i="16"/>
  <c r="D71" i="16"/>
  <c r="AO71" i="16" s="1"/>
  <c r="AT70" i="16"/>
  <c r="C69" i="16"/>
  <c r="C199" i="16" s="1"/>
  <c r="C68" i="16"/>
  <c r="C198" i="16" s="1"/>
  <c r="C67" i="16"/>
  <c r="C197" i="16" s="1"/>
  <c r="C66" i="16"/>
  <c r="C65" i="16"/>
  <c r="C195" i="16" s="1"/>
  <c r="C64" i="16"/>
  <c r="C194" i="16" s="1"/>
  <c r="C63" i="16"/>
  <c r="C193" i="16" s="1"/>
  <c r="C62" i="16"/>
  <c r="C61" i="16"/>
  <c r="C191" i="16" s="1"/>
  <c r="C60" i="16"/>
  <c r="C190" i="16" s="1"/>
  <c r="C59" i="16"/>
  <c r="C58" i="16"/>
  <c r="C57" i="16"/>
  <c r="C187" i="16" s="1"/>
  <c r="C56" i="16"/>
  <c r="C186" i="16" s="1"/>
  <c r="C55" i="16"/>
  <c r="C185" i="16" s="1"/>
  <c r="C54" i="16"/>
  <c r="C53" i="16"/>
  <c r="C183" i="16" s="1"/>
  <c r="C52" i="16"/>
  <c r="C182" i="16" s="1"/>
  <c r="C51" i="16"/>
  <c r="C181" i="16" s="1"/>
  <c r="C50" i="16"/>
  <c r="C49" i="16"/>
  <c r="C179" i="16" s="1"/>
  <c r="C48" i="16"/>
  <c r="C178" i="16" s="1"/>
  <c r="C47" i="16"/>
  <c r="C46" i="16"/>
  <c r="C45" i="16"/>
  <c r="C175" i="16" s="1"/>
  <c r="C44" i="16"/>
  <c r="C174" i="16" s="1"/>
  <c r="C43" i="16"/>
  <c r="C173" i="16" s="1"/>
  <c r="C42" i="16"/>
  <c r="C107" i="16" s="1"/>
  <c r="C41" i="16"/>
  <c r="C171" i="16" s="1"/>
  <c r="C40" i="16"/>
  <c r="C170" i="16" s="1"/>
  <c r="C39" i="16"/>
  <c r="C38" i="16"/>
  <c r="C103" i="16" s="1"/>
  <c r="C37" i="16"/>
  <c r="C167" i="16" s="1"/>
  <c r="C36" i="16"/>
  <c r="C166" i="16" s="1"/>
  <c r="C35" i="16"/>
  <c r="C34" i="16"/>
  <c r="C99" i="16" s="1"/>
  <c r="C33" i="16"/>
  <c r="C163" i="16" s="1"/>
  <c r="C32" i="16"/>
  <c r="C162" i="16" s="1"/>
  <c r="C31" i="16"/>
  <c r="C161" i="16" s="1"/>
  <c r="C30" i="16"/>
  <c r="C95" i="16" s="1"/>
  <c r="C29" i="16"/>
  <c r="C159" i="16" s="1"/>
  <c r="C28" i="16"/>
  <c r="C158" i="16" s="1"/>
  <c r="C27" i="16"/>
  <c r="C26" i="16"/>
  <c r="C91" i="16" s="1"/>
  <c r="C25" i="16"/>
  <c r="C155" i="16" s="1"/>
  <c r="C24" i="16"/>
  <c r="C154" i="16" s="1"/>
  <c r="C23" i="16"/>
  <c r="C22" i="16"/>
  <c r="C87" i="16" s="1"/>
  <c r="C21" i="16"/>
  <c r="C151" i="16" s="1"/>
  <c r="C20" i="16"/>
  <c r="C150" i="16" s="1"/>
  <c r="C19" i="16"/>
  <c r="C149" i="16" s="1"/>
  <c r="C18" i="16"/>
  <c r="C83" i="16" s="1"/>
  <c r="C17" i="16"/>
  <c r="C147" i="16" s="1"/>
  <c r="C16" i="16"/>
  <c r="C146" i="16" s="1"/>
  <c r="C15" i="16"/>
  <c r="C145" i="16" s="1"/>
  <c r="C14" i="16"/>
  <c r="C79" i="16" s="1"/>
  <c r="AW13" i="16"/>
  <c r="C13" i="16"/>
  <c r="C143" i="16" s="1"/>
  <c r="C12" i="16"/>
  <c r="C11" i="16"/>
  <c r="C141" i="16" s="1"/>
  <c r="C10" i="16"/>
  <c r="C75" i="16" s="1"/>
  <c r="C9" i="16"/>
  <c r="C8" i="16"/>
  <c r="AW7" i="16"/>
  <c r="C7" i="16"/>
  <c r="C137" i="16" s="1"/>
  <c r="AW6" i="16"/>
  <c r="C6" i="16"/>
  <c r="C71" i="16" s="1"/>
  <c r="AJ199" i="15"/>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AN197" i="15" s="1"/>
  <c r="K197" i="15"/>
  <c r="J197" i="15"/>
  <c r="I197" i="15"/>
  <c r="H197" i="15"/>
  <c r="G197" i="15"/>
  <c r="F197" i="15"/>
  <c r="E197" i="15"/>
  <c r="D197" i="15"/>
  <c r="AO197" i="15" s="1"/>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I193" i="15"/>
  <c r="AH193" i="15"/>
  <c r="AG193" i="15"/>
  <c r="AF193" i="15"/>
  <c r="AE193" i="15"/>
  <c r="AD193" i="15"/>
  <c r="AC193" i="15"/>
  <c r="AB193" i="15"/>
  <c r="AL193" i="15" s="1"/>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AN192" i="15" s="1"/>
  <c r="L192" i="15"/>
  <c r="K192" i="15"/>
  <c r="J192" i="15"/>
  <c r="I192" i="15"/>
  <c r="H192" i="15"/>
  <c r="G192" i="15"/>
  <c r="F192" i="15"/>
  <c r="E192" i="15"/>
  <c r="D192"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O188" i="15" s="1"/>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AN184" i="15" s="1"/>
  <c r="K184" i="15"/>
  <c r="J184" i="15"/>
  <c r="I184" i="15"/>
  <c r="H184" i="15"/>
  <c r="G184" i="15"/>
  <c r="F184" i="15"/>
  <c r="E184" i="15"/>
  <c r="D184" i="15"/>
  <c r="AO184" i="15" s="1"/>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AN180" i="15" s="1"/>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AO176" i="15" s="1"/>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AN172" i="15" s="1"/>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O167" i="15" s="1"/>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AM163" i="15" s="1"/>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AM161" i="15" s="1"/>
  <c r="S161" i="15"/>
  <c r="R161" i="15"/>
  <c r="Q161" i="15"/>
  <c r="P161" i="15"/>
  <c r="O161" i="15"/>
  <c r="N161" i="15"/>
  <c r="M161" i="15"/>
  <c r="L161" i="15"/>
  <c r="AN161" i="15" s="1"/>
  <c r="K161" i="15"/>
  <c r="J161" i="15"/>
  <c r="I161" i="15"/>
  <c r="H161" i="15"/>
  <c r="G161" i="15"/>
  <c r="F161" i="15"/>
  <c r="E161" i="15"/>
  <c r="D161" i="15"/>
  <c r="AO161" i="15" s="1"/>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O152" i="15" s="1"/>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AN148" i="15" s="1"/>
  <c r="O148" i="15"/>
  <c r="N148" i="15"/>
  <c r="M148" i="15"/>
  <c r="L148" i="15"/>
  <c r="K148" i="15"/>
  <c r="J148" i="15"/>
  <c r="I148" i="15"/>
  <c r="H148" i="15"/>
  <c r="G148" i="15"/>
  <c r="F148" i="15"/>
  <c r="E148" i="15"/>
  <c r="D148" i="15"/>
  <c r="AO148" i="15" s="1"/>
  <c r="AJ147" i="15"/>
  <c r="AI147" i="15"/>
  <c r="AH147" i="15"/>
  <c r="AG147" i="15"/>
  <c r="AF147" i="15"/>
  <c r="AE147" i="15"/>
  <c r="AD147" i="15"/>
  <c r="AC147" i="15"/>
  <c r="AB147" i="15"/>
  <c r="AA147" i="15"/>
  <c r="Z147" i="15"/>
  <c r="AM147" i="15" s="1"/>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O145" i="15" s="1"/>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AM140" i="15" s="1"/>
  <c r="S140" i="15"/>
  <c r="R140" i="15"/>
  <c r="Q140" i="15"/>
  <c r="P140" i="15"/>
  <c r="O140" i="15"/>
  <c r="N140" i="15"/>
  <c r="M140" i="15"/>
  <c r="L140" i="15"/>
  <c r="K140" i="15"/>
  <c r="J140" i="15"/>
  <c r="I140" i="15"/>
  <c r="H140" i="15"/>
  <c r="G140" i="15"/>
  <c r="F140" i="15"/>
  <c r="E140" i="15"/>
  <c r="D140" i="15"/>
  <c r="AO140" i="15" s="1"/>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AN138" i="15" s="1"/>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3" i="15" s="1"/>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AN130" i="15" s="1"/>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O127" i="15" s="1"/>
  <c r="AJ126" i="15"/>
  <c r="AI126" i="15"/>
  <c r="AH126" i="15"/>
  <c r="AG126" i="15"/>
  <c r="AF126" i="15"/>
  <c r="AE126" i="15"/>
  <c r="AD126" i="15"/>
  <c r="AC126" i="15"/>
  <c r="AB126" i="15"/>
  <c r="AA126" i="15"/>
  <c r="Z126" i="15"/>
  <c r="Y126" i="15"/>
  <c r="X126" i="15"/>
  <c r="W126" i="15"/>
  <c r="V126" i="15"/>
  <c r="U126" i="15"/>
  <c r="T126" i="15"/>
  <c r="AM126" i="15" s="1"/>
  <c r="S126" i="15"/>
  <c r="R126" i="15"/>
  <c r="Q126" i="15"/>
  <c r="P126" i="15"/>
  <c r="O126" i="15"/>
  <c r="N126" i="15"/>
  <c r="M126" i="15"/>
  <c r="L126" i="15"/>
  <c r="K126" i="15"/>
  <c r="J126" i="15"/>
  <c r="I126" i="15"/>
  <c r="H126" i="15"/>
  <c r="G126" i="15"/>
  <c r="F126" i="15"/>
  <c r="E126" i="15"/>
  <c r="D126" i="15"/>
  <c r="AO126" i="15" s="1"/>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O123" i="15" s="1"/>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AM119" i="15" s="1"/>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AO111" i="15" s="1"/>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AN109" i="15" s="1"/>
  <c r="N109" i="15"/>
  <c r="M109" i="15"/>
  <c r="L109" i="15"/>
  <c r="K109" i="15"/>
  <c r="J109" i="15"/>
  <c r="I109" i="15"/>
  <c r="H109" i="15"/>
  <c r="G109" i="15"/>
  <c r="F109" i="15"/>
  <c r="E109" i="15"/>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O104" i="15" s="1"/>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AN102" i="15" s="1"/>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AM99" i="15" s="1"/>
  <c r="S99" i="15"/>
  <c r="R99" i="15"/>
  <c r="Q99" i="15"/>
  <c r="P99" i="15"/>
  <c r="O99" i="15"/>
  <c r="N99" i="15"/>
  <c r="M99" i="15"/>
  <c r="L99" i="15"/>
  <c r="K99" i="15"/>
  <c r="J99" i="15"/>
  <c r="I99" i="15"/>
  <c r="H99" i="15"/>
  <c r="G99" i="15"/>
  <c r="F99" i="15"/>
  <c r="E99" i="15"/>
  <c r="D99" i="15"/>
  <c r="AO99" i="15" s="1"/>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AN93" i="15" s="1"/>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AM87" i="15" s="1"/>
  <c r="S87" i="15"/>
  <c r="R87" i="15"/>
  <c r="Q87" i="15"/>
  <c r="P87" i="15"/>
  <c r="O87" i="15"/>
  <c r="N87" i="15"/>
  <c r="M87" i="15"/>
  <c r="L87" i="15"/>
  <c r="AN87" i="15" s="1"/>
  <c r="K87" i="15"/>
  <c r="J87" i="15"/>
  <c r="I87" i="15"/>
  <c r="H87" i="15"/>
  <c r="G87" i="15"/>
  <c r="F87" i="15"/>
  <c r="E87" i="15"/>
  <c r="D87" i="15"/>
  <c r="AO87" i="15" s="1"/>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O83" i="15" s="1"/>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O82" i="15" s="1"/>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O76" i="15" s="1"/>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O75" i="15" s="1"/>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AM72" i="15" s="1"/>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C69" i="15"/>
  <c r="C199" i="15" s="1"/>
  <c r="C68" i="15"/>
  <c r="C198" i="15" s="1"/>
  <c r="C67" i="15"/>
  <c r="C197" i="15" s="1"/>
  <c r="C66" i="15"/>
  <c r="C65" i="15"/>
  <c r="C195" i="15" s="1"/>
  <c r="C64" i="15"/>
  <c r="C63" i="15"/>
  <c r="C193" i="15" s="1"/>
  <c r="C62" i="15"/>
  <c r="C61" i="15"/>
  <c r="C191" i="15" s="1"/>
  <c r="C60" i="15"/>
  <c r="C190" i="15" s="1"/>
  <c r="C59" i="15"/>
  <c r="C58" i="15"/>
  <c r="C123" i="15" s="1"/>
  <c r="C57" i="15"/>
  <c r="C187" i="15" s="1"/>
  <c r="C56" i="15"/>
  <c r="C186" i="15" s="1"/>
  <c r="C55" i="15"/>
  <c r="C185" i="15" s="1"/>
  <c r="C54" i="15"/>
  <c r="C53" i="15"/>
  <c r="C183" i="15" s="1"/>
  <c r="C52" i="15"/>
  <c r="C51" i="15"/>
  <c r="C181" i="15" s="1"/>
  <c r="C50" i="15"/>
  <c r="C49" i="15"/>
  <c r="C179" i="15" s="1"/>
  <c r="C48" i="15"/>
  <c r="C178" i="15" s="1"/>
  <c r="C47" i="15"/>
  <c r="C46" i="15"/>
  <c r="C45" i="15"/>
  <c r="C175" i="15" s="1"/>
  <c r="C44" i="15"/>
  <c r="C174" i="15" s="1"/>
  <c r="C43" i="15"/>
  <c r="C173" i="15" s="1"/>
  <c r="C42" i="15"/>
  <c r="C41" i="15"/>
  <c r="C171" i="15" s="1"/>
  <c r="C40" i="15"/>
  <c r="C39" i="15"/>
  <c r="C169" i="15" s="1"/>
  <c r="C38" i="15"/>
  <c r="C37" i="15"/>
  <c r="C167" i="15" s="1"/>
  <c r="C36" i="15"/>
  <c r="C166" i="15" s="1"/>
  <c r="C35" i="15"/>
  <c r="C34" i="15"/>
  <c r="C33" i="15"/>
  <c r="C163" i="15" s="1"/>
  <c r="C32" i="15"/>
  <c r="C162" i="15" s="1"/>
  <c r="C31" i="15"/>
  <c r="C161" i="15" s="1"/>
  <c r="C30" i="15"/>
  <c r="C29" i="15"/>
  <c r="C159" i="15" s="1"/>
  <c r="C28" i="15"/>
  <c r="C27" i="15"/>
  <c r="C157" i="15" s="1"/>
  <c r="C26" i="15"/>
  <c r="C91" i="15" s="1"/>
  <c r="C25" i="15"/>
  <c r="C155" i="15" s="1"/>
  <c r="C24" i="15"/>
  <c r="C154" i="15" s="1"/>
  <c r="C23" i="15"/>
  <c r="C22" i="15"/>
  <c r="C21" i="15"/>
  <c r="C151" i="15" s="1"/>
  <c r="C20" i="15"/>
  <c r="C150" i="15" s="1"/>
  <c r="C19" i="15"/>
  <c r="C149" i="15" s="1"/>
  <c r="C18" i="15"/>
  <c r="C17" i="15"/>
  <c r="C147" i="15" s="1"/>
  <c r="C16" i="15"/>
  <c r="C146" i="15" s="1"/>
  <c r="C15" i="15"/>
  <c r="C145" i="15" s="1"/>
  <c r="C14" i="15"/>
  <c r="AW13" i="15"/>
  <c r="C13" i="15"/>
  <c r="C143" i="15" s="1"/>
  <c r="C12" i="15"/>
  <c r="C142" i="15" s="1"/>
  <c r="C11" i="15"/>
  <c r="C10" i="15"/>
  <c r="C9" i="15"/>
  <c r="C8" i="15"/>
  <c r="C138" i="15" s="1"/>
  <c r="AW7" i="15"/>
  <c r="C7" i="15"/>
  <c r="C137" i="15" s="1"/>
  <c r="AW6" i="15"/>
  <c r="C6" i="15"/>
  <c r="AM160" i="18" l="1"/>
  <c r="AM102" i="18"/>
  <c r="AM155" i="18"/>
  <c r="AM83" i="18"/>
  <c r="AM148" i="18"/>
  <c r="AL100" i="18"/>
  <c r="AL102" i="18"/>
  <c r="AL160" i="18"/>
  <c r="AL72" i="18"/>
  <c r="AL88" i="18"/>
  <c r="AL96" i="18"/>
  <c r="AL155" i="18"/>
  <c r="AL83" i="18"/>
  <c r="AL148" i="18"/>
  <c r="AT6" i="20"/>
  <c r="C111" i="15"/>
  <c r="C176" i="15"/>
  <c r="AN77" i="15"/>
  <c r="C127" i="15"/>
  <c r="C192" i="15"/>
  <c r="AO77" i="15"/>
  <c r="AN81" i="15"/>
  <c r="AM71" i="15"/>
  <c r="AL76" i="15"/>
  <c r="AM78" i="15"/>
  <c r="AM80" i="15"/>
  <c r="AM100" i="15"/>
  <c r="C156" i="15"/>
  <c r="C83" i="15"/>
  <c r="C148" i="15"/>
  <c r="C99" i="15"/>
  <c r="C164" i="15"/>
  <c r="C107" i="15"/>
  <c r="C172" i="15"/>
  <c r="AO72" i="15"/>
  <c r="AO79" i="15"/>
  <c r="AQ79" i="15" s="1"/>
  <c r="AR14" i="15" s="1"/>
  <c r="AN79" i="15"/>
  <c r="AM79" i="15"/>
  <c r="AO164" i="15"/>
  <c r="AO172" i="15"/>
  <c r="AO91" i="16"/>
  <c r="AO99" i="16"/>
  <c r="C75" i="15"/>
  <c r="C140" i="15"/>
  <c r="C71" i="15"/>
  <c r="C136" i="15"/>
  <c r="AN73" i="15"/>
  <c r="AM73" i="15"/>
  <c r="AL157" i="15"/>
  <c r="C115" i="15"/>
  <c r="C180" i="15"/>
  <c r="C131" i="15"/>
  <c r="C196" i="15"/>
  <c r="AM74" i="15"/>
  <c r="AO80" i="15"/>
  <c r="AQ80" i="15" s="1"/>
  <c r="AR15" i="15" s="1"/>
  <c r="C188" i="15"/>
  <c r="AL92" i="16"/>
  <c r="AO115" i="16"/>
  <c r="AO131" i="16"/>
  <c r="AN140" i="16"/>
  <c r="C119" i="15"/>
  <c r="C184" i="15"/>
  <c r="AM75" i="15"/>
  <c r="AM76" i="15"/>
  <c r="AN144" i="15"/>
  <c r="AL124" i="16"/>
  <c r="AL132" i="16"/>
  <c r="C79" i="15"/>
  <c r="C144" i="15"/>
  <c r="C87" i="15"/>
  <c r="C152" i="15"/>
  <c r="C95" i="15"/>
  <c r="C160" i="15"/>
  <c r="C103" i="15"/>
  <c r="C168" i="15"/>
  <c r="AL80" i="15"/>
  <c r="AO196" i="15"/>
  <c r="C73" i="16"/>
  <c r="C138" i="16"/>
  <c r="AO85" i="15"/>
  <c r="AN89" i="15"/>
  <c r="AO91" i="15"/>
  <c r="AQ91" i="15" s="1"/>
  <c r="AR26" i="15" s="1"/>
  <c r="AO97" i="15"/>
  <c r="AQ97" i="15" s="1"/>
  <c r="AR32" i="15" s="1"/>
  <c r="AO103" i="15"/>
  <c r="AQ103" i="15" s="1"/>
  <c r="AR38" i="15" s="1"/>
  <c r="AM103" i="15"/>
  <c r="AM104" i="15"/>
  <c r="AM110" i="15"/>
  <c r="AN114" i="15"/>
  <c r="AM120" i="15"/>
  <c r="AO124" i="15"/>
  <c r="AQ124" i="15" s="1"/>
  <c r="AR59" i="15" s="1"/>
  <c r="AM131" i="15"/>
  <c r="AO139" i="15"/>
  <c r="AN142" i="15"/>
  <c r="AO144" i="15"/>
  <c r="AO149" i="15"/>
  <c r="AN149" i="15"/>
  <c r="AM149" i="15"/>
  <c r="AM151" i="15"/>
  <c r="AO165" i="15"/>
  <c r="AN165" i="15"/>
  <c r="AM167" i="15"/>
  <c r="AN168" i="15"/>
  <c r="AO181" i="15"/>
  <c r="AQ181" i="15" s="1"/>
  <c r="AS51" i="15" s="1"/>
  <c r="AM183" i="15"/>
  <c r="AO186" i="15"/>
  <c r="AN186" i="15"/>
  <c r="AM186" i="15"/>
  <c r="AQ186" i="15" s="1"/>
  <c r="AS56" i="15" s="1"/>
  <c r="AM196" i="15"/>
  <c r="AN74" i="16"/>
  <c r="AN77" i="16"/>
  <c r="AM77" i="16"/>
  <c r="AM78" i="16"/>
  <c r="AO83" i="16"/>
  <c r="AN83" i="16"/>
  <c r="AN89" i="16"/>
  <c r="AM90" i="16"/>
  <c r="C94" i="16"/>
  <c r="AN102" i="16"/>
  <c r="C110" i="16"/>
  <c r="AO121" i="16"/>
  <c r="AN121" i="16"/>
  <c r="AO126" i="16"/>
  <c r="AQ126" i="16" s="1"/>
  <c r="AR61" i="16" s="1"/>
  <c r="AN130" i="16"/>
  <c r="AM131" i="16"/>
  <c r="AO132" i="16"/>
  <c r="AQ132" i="16" s="1"/>
  <c r="AR67" i="16" s="1"/>
  <c r="AO137" i="16"/>
  <c r="AN137" i="16"/>
  <c r="AM137" i="16"/>
  <c r="AN146" i="16"/>
  <c r="AO148" i="16"/>
  <c r="AN158" i="16"/>
  <c r="AO160" i="16"/>
  <c r="AN164" i="16"/>
  <c r="AO167" i="16"/>
  <c r="AQ167" i="16" s="1"/>
  <c r="AS37" i="16" s="1"/>
  <c r="AN167" i="16"/>
  <c r="AO173" i="16"/>
  <c r="C158" i="18"/>
  <c r="AT28" i="18"/>
  <c r="AM85" i="15"/>
  <c r="AN86" i="15"/>
  <c r="AM86" i="15"/>
  <c r="AM88" i="15"/>
  <c r="AO92" i="15"/>
  <c r="AQ92" i="15" s="1"/>
  <c r="AR27" i="15" s="1"/>
  <c r="AN92" i="15"/>
  <c r="AM98" i="15"/>
  <c r="AN101" i="15"/>
  <c r="AM111" i="15"/>
  <c r="AM112" i="15"/>
  <c r="AM117" i="15"/>
  <c r="AM118" i="15"/>
  <c r="AN129" i="15"/>
  <c r="AO131" i="15"/>
  <c r="AQ131" i="15" s="1"/>
  <c r="AR66" i="15" s="1"/>
  <c r="AO132" i="15"/>
  <c r="AN136" i="15"/>
  <c r="AN150" i="15"/>
  <c r="AN159" i="15"/>
  <c r="AO160" i="15"/>
  <c r="AM160" i="15"/>
  <c r="AN164" i="15"/>
  <c r="AN166" i="15"/>
  <c r="AN171" i="15"/>
  <c r="AM172" i="15"/>
  <c r="AM176" i="15"/>
  <c r="AN182" i="15"/>
  <c r="AO187" i="15"/>
  <c r="AO192" i="15"/>
  <c r="C111" i="16"/>
  <c r="C176" i="16"/>
  <c r="C119" i="16"/>
  <c r="C184" i="16"/>
  <c r="C127" i="16"/>
  <c r="C192" i="16"/>
  <c r="AM75" i="16"/>
  <c r="AL76" i="16"/>
  <c r="C78" i="16"/>
  <c r="AO79" i="16"/>
  <c r="AO84" i="16"/>
  <c r="AQ84" i="16" s="1"/>
  <c r="AR19" i="16" s="1"/>
  <c r="AN84" i="16"/>
  <c r="AM84" i="16"/>
  <c r="AM87" i="16"/>
  <c r="AL88" i="16"/>
  <c r="C90" i="16"/>
  <c r="AO94" i="16"/>
  <c r="AO100" i="16"/>
  <c r="AM103" i="16"/>
  <c r="AN105" i="16"/>
  <c r="AM106" i="16"/>
  <c r="AL108" i="16"/>
  <c r="AO110" i="16"/>
  <c r="AN114" i="16"/>
  <c r="AM115" i="16"/>
  <c r="AO116" i="16"/>
  <c r="AN116" i="16"/>
  <c r="AM118" i="16"/>
  <c r="AL120" i="16"/>
  <c r="C122" i="16"/>
  <c r="AO127" i="16"/>
  <c r="AN127" i="16"/>
  <c r="AM139" i="16"/>
  <c r="AM148" i="16"/>
  <c r="AO149" i="16"/>
  <c r="AQ149" i="16" s="1"/>
  <c r="AS19" i="16" s="1"/>
  <c r="AN149" i="16"/>
  <c r="AM149" i="16"/>
  <c r="AL149" i="16"/>
  <c r="AM151" i="16"/>
  <c r="AO155" i="16"/>
  <c r="AN155" i="16"/>
  <c r="AO161" i="16"/>
  <c r="AN161" i="16"/>
  <c r="AM161" i="16"/>
  <c r="AM163" i="16"/>
  <c r="C168" i="16"/>
  <c r="AN85" i="15"/>
  <c r="AM94" i="15"/>
  <c r="AN97" i="15"/>
  <c r="AM105" i="15"/>
  <c r="AM108" i="15"/>
  <c r="AO112" i="15"/>
  <c r="AN117" i="15"/>
  <c r="AO119" i="15"/>
  <c r="AQ119" i="15" s="1"/>
  <c r="AR54" i="15" s="1"/>
  <c r="AO120" i="15"/>
  <c r="AM127" i="15"/>
  <c r="AM128" i="15"/>
  <c r="AM134" i="15"/>
  <c r="AO146" i="15"/>
  <c r="AQ146" i="15" s="1"/>
  <c r="AS16" i="15" s="1"/>
  <c r="AO156" i="15"/>
  <c r="AQ156" i="15" s="1"/>
  <c r="AS26" i="15" s="1"/>
  <c r="AN162" i="15"/>
  <c r="AM162" i="15"/>
  <c r="AO177" i="15"/>
  <c r="AQ177" i="15" s="1"/>
  <c r="AS47" i="15" s="1"/>
  <c r="AN177" i="15"/>
  <c r="AM179" i="15"/>
  <c r="AM188" i="15"/>
  <c r="AO193" i="15"/>
  <c r="AN193" i="15"/>
  <c r="AN196" i="15"/>
  <c r="AN198" i="15"/>
  <c r="AM199" i="15"/>
  <c r="AN72" i="16"/>
  <c r="AM72" i="16"/>
  <c r="AM74" i="16"/>
  <c r="AN79" i="16"/>
  <c r="AM83" i="16"/>
  <c r="C86" i="16"/>
  <c r="AO96" i="16"/>
  <c r="AN101" i="16"/>
  <c r="AM102" i="16"/>
  <c r="AO112" i="16"/>
  <c r="AN112" i="16"/>
  <c r="AM112" i="16"/>
  <c r="AM114" i="16"/>
  <c r="AL116" i="16"/>
  <c r="C118" i="16"/>
  <c r="AO123" i="16"/>
  <c r="AN123" i="16"/>
  <c r="AN126" i="16"/>
  <c r="AM127" i="16"/>
  <c r="AO129" i="16"/>
  <c r="AN129" i="16"/>
  <c r="AM129" i="16"/>
  <c r="C134" i="16"/>
  <c r="AN139" i="16"/>
  <c r="AN142" i="16"/>
  <c r="AO144" i="16"/>
  <c r="AN148" i="16"/>
  <c r="AO151" i="16"/>
  <c r="AN151" i="16"/>
  <c r="AN154" i="16"/>
  <c r="AO156" i="16"/>
  <c r="AQ156" i="16" s="1"/>
  <c r="AS26" i="16" s="1"/>
  <c r="AN160" i="16"/>
  <c r="AO163" i="16"/>
  <c r="AM168" i="16"/>
  <c r="AO169" i="16"/>
  <c r="AN169" i="16"/>
  <c r="AM169" i="16"/>
  <c r="AM171" i="16"/>
  <c r="AO88" i="15"/>
  <c r="AM93" i="15"/>
  <c r="AN94" i="15"/>
  <c r="AO95" i="15"/>
  <c r="AQ95" i="15" s="1"/>
  <c r="AR30" i="15" s="1"/>
  <c r="AM95" i="15"/>
  <c r="AM96" i="15"/>
  <c r="AO100" i="15"/>
  <c r="AN100" i="15"/>
  <c r="AM106" i="15"/>
  <c r="AN118" i="15"/>
  <c r="AN120" i="15"/>
  <c r="AQ120" i="15" s="1"/>
  <c r="AR55" i="15" s="1"/>
  <c r="AO121" i="15"/>
  <c r="AQ121" i="15" s="1"/>
  <c r="AR56" i="15" s="1"/>
  <c r="AN125" i="15"/>
  <c r="AO141" i="15"/>
  <c r="AM143" i="15"/>
  <c r="AL145" i="15"/>
  <c r="AO157" i="15"/>
  <c r="AO168" i="15"/>
  <c r="AO173" i="15"/>
  <c r="AN173" i="15"/>
  <c r="AN176" i="15"/>
  <c r="AN178" i="15"/>
  <c r="AM184" i="15"/>
  <c r="AQ184" i="15" s="1"/>
  <c r="AS54" i="15" s="1"/>
  <c r="AM195" i="15"/>
  <c r="AN73" i="16"/>
  <c r="AO80" i="16"/>
  <c r="AL84" i="16"/>
  <c r="AO86" i="16"/>
  <c r="AN94" i="16"/>
  <c r="AN97" i="16"/>
  <c r="AM97" i="16"/>
  <c r="AM98" i="16"/>
  <c r="C102" i="16"/>
  <c r="AN107" i="16"/>
  <c r="AM111" i="16"/>
  <c r="AO113" i="16"/>
  <c r="AN113" i="16"/>
  <c r="AO124" i="16"/>
  <c r="AM124" i="16"/>
  <c r="AL128" i="16"/>
  <c r="C130" i="16"/>
  <c r="AO134" i="16"/>
  <c r="AQ134" i="16" s="1"/>
  <c r="C140" i="16"/>
  <c r="AO145" i="16"/>
  <c r="AN145" i="16"/>
  <c r="AM145" i="16"/>
  <c r="AM147" i="16"/>
  <c r="C152" i="16"/>
  <c r="AO157" i="16"/>
  <c r="AN157" i="16"/>
  <c r="AM157" i="16"/>
  <c r="AM159" i="16"/>
  <c r="C164" i="16"/>
  <c r="AN170" i="16"/>
  <c r="AM83" i="15"/>
  <c r="AM84" i="15"/>
  <c r="AL92" i="15"/>
  <c r="AO107" i="15"/>
  <c r="AQ107" i="15" s="1"/>
  <c r="AR42" i="15" s="1"/>
  <c r="AM107" i="15"/>
  <c r="AO114" i="15"/>
  <c r="AM114" i="15"/>
  <c r="AM116" i="15"/>
  <c r="AM122" i="15"/>
  <c r="AN126" i="15"/>
  <c r="AQ126" i="15" s="1"/>
  <c r="AR61" i="15" s="1"/>
  <c r="AO128" i="15"/>
  <c r="AQ128" i="15" s="1"/>
  <c r="AR63" i="15" s="1"/>
  <c r="AN133" i="15"/>
  <c r="AQ133" i="15" s="1"/>
  <c r="AR68" i="15" s="1"/>
  <c r="AO136" i="15"/>
  <c r="AN140" i="15"/>
  <c r="AQ140" i="15" s="1"/>
  <c r="AS10" i="15" s="1"/>
  <c r="AM159" i="15"/>
  <c r="AN160" i="15"/>
  <c r="AO169" i="15"/>
  <c r="AM169" i="15"/>
  <c r="AM171" i="15"/>
  <c r="AO174" i="15"/>
  <c r="AQ174" i="15" s="1"/>
  <c r="AS44" i="15" s="1"/>
  <c r="AN174" i="15"/>
  <c r="AM175" i="15"/>
  <c r="AO179" i="15"/>
  <c r="AO189" i="15"/>
  <c r="AQ189" i="15" s="1"/>
  <c r="AS59" i="15" s="1"/>
  <c r="AM191" i="15"/>
  <c r="AO194" i="15"/>
  <c r="AN194" i="15"/>
  <c r="AM194" i="15"/>
  <c r="AO199" i="15"/>
  <c r="AQ199" i="15" s="1"/>
  <c r="AL199" i="15"/>
  <c r="C115" i="16"/>
  <c r="C180" i="16"/>
  <c r="C123" i="16"/>
  <c r="C188" i="16"/>
  <c r="C131" i="16"/>
  <c r="C196" i="16"/>
  <c r="AM71" i="16"/>
  <c r="AL72" i="16"/>
  <c r="AN78" i="16"/>
  <c r="AO81" i="16"/>
  <c r="AN81" i="16"/>
  <c r="AM81" i="16"/>
  <c r="AM82" i="16"/>
  <c r="AO92" i="16"/>
  <c r="AM95" i="16"/>
  <c r="AL96" i="16"/>
  <c r="C98" i="16"/>
  <c r="AO102" i="16"/>
  <c r="AL112" i="16"/>
  <c r="C114" i="16"/>
  <c r="AN119" i="16"/>
  <c r="AL119" i="16"/>
  <c r="AN122" i="16"/>
  <c r="AM123" i="16"/>
  <c r="AM126" i="16"/>
  <c r="C136" i="16"/>
  <c r="AN138" i="16"/>
  <c r="AO140" i="16"/>
  <c r="AM146" i="16"/>
  <c r="AN150" i="16"/>
  <c r="AO152" i="16"/>
  <c r="AO158" i="16"/>
  <c r="AM158" i="16"/>
  <c r="AN162" i="16"/>
  <c r="AO164" i="16"/>
  <c r="AQ164" i="16" s="1"/>
  <c r="AS34" i="16" s="1"/>
  <c r="AN168" i="16"/>
  <c r="AQ168" i="16" s="1"/>
  <c r="AS38" i="16" s="1"/>
  <c r="AO171" i="16"/>
  <c r="AN171" i="16"/>
  <c r="AM89" i="15"/>
  <c r="AN90" i="15"/>
  <c r="AM90" i="15"/>
  <c r="AM92" i="15"/>
  <c r="AL94" i="15"/>
  <c r="AO96" i="15"/>
  <c r="AQ96" i="15" s="1"/>
  <c r="AR31" i="15" s="1"/>
  <c r="AL100" i="15"/>
  <c r="AN105" i="15"/>
  <c r="AO108" i="15"/>
  <c r="AO115" i="15"/>
  <c r="AQ115" i="15" s="1"/>
  <c r="AR50" i="15" s="1"/>
  <c r="AM115" i="15"/>
  <c r="AM123" i="15"/>
  <c r="AM124" i="15"/>
  <c r="AM129" i="15"/>
  <c r="AM132" i="15"/>
  <c r="AO137" i="15"/>
  <c r="AM139" i="15"/>
  <c r="AM142" i="15"/>
  <c r="AN146" i="15"/>
  <c r="AM148" i="15"/>
  <c r="AL148" i="15"/>
  <c r="AO153" i="15"/>
  <c r="AN156" i="15"/>
  <c r="AN158" i="15"/>
  <c r="AM164" i="15"/>
  <c r="AL164" i="15"/>
  <c r="AQ164" i="15"/>
  <c r="AN170" i="15"/>
  <c r="AN188" i="15"/>
  <c r="AN190" i="15"/>
  <c r="AM190" i="15"/>
  <c r="AO75" i="16"/>
  <c r="AM79" i="16"/>
  <c r="C82" i="16"/>
  <c r="AO87" i="16"/>
  <c r="AN87" i="16"/>
  <c r="AL87" i="16"/>
  <c r="AM91" i="16"/>
  <c r="AO103" i="16"/>
  <c r="AQ103" i="16" s="1"/>
  <c r="AR38" i="16" s="1"/>
  <c r="AN106" i="16"/>
  <c r="AO108" i="16"/>
  <c r="AQ108" i="16" s="1"/>
  <c r="AR43" i="16" s="1"/>
  <c r="AM110" i="16"/>
  <c r="AO114" i="16"/>
  <c r="AO125" i="16"/>
  <c r="AQ125" i="16" s="1"/>
  <c r="AR60" i="16" s="1"/>
  <c r="AN125" i="16"/>
  <c r="AL125" i="16"/>
  <c r="AN131" i="16"/>
  <c r="AM134" i="16"/>
  <c r="AM140" i="16"/>
  <c r="AN144" i="16"/>
  <c r="AO147" i="16"/>
  <c r="AM152" i="16"/>
  <c r="AN156" i="16"/>
  <c r="AM164" i="16"/>
  <c r="AO165" i="16"/>
  <c r="AN165" i="16"/>
  <c r="AM165" i="16"/>
  <c r="AM167" i="16"/>
  <c r="C172" i="16"/>
  <c r="AO84" i="15"/>
  <c r="AN84" i="15"/>
  <c r="AM91" i="15"/>
  <c r="AO102" i="15"/>
  <c r="AM102" i="15"/>
  <c r="AN106" i="15"/>
  <c r="AN108" i="15"/>
  <c r="AO109" i="15"/>
  <c r="AN113" i="15"/>
  <c r="AO116" i="15"/>
  <c r="AN121" i="15"/>
  <c r="AM130" i="15"/>
  <c r="AN152" i="15"/>
  <c r="AN154" i="15"/>
  <c r="AM154" i="15"/>
  <c r="AM155" i="15"/>
  <c r="AL177" i="15"/>
  <c r="AN179" i="15"/>
  <c r="AQ179" i="15" s="1"/>
  <c r="AS49" i="15" s="1"/>
  <c r="AO180" i="15"/>
  <c r="AO185" i="15"/>
  <c r="AN185" i="15"/>
  <c r="AM187" i="15"/>
  <c r="AN199" i="15"/>
  <c r="AO76" i="16"/>
  <c r="AL80" i="16"/>
  <c r="AO82" i="16"/>
  <c r="AO88" i="16"/>
  <c r="AN88" i="16"/>
  <c r="AM88" i="16"/>
  <c r="AO93" i="16"/>
  <c r="AN93" i="16"/>
  <c r="AM93" i="16"/>
  <c r="AL93" i="16"/>
  <c r="AM94" i="16"/>
  <c r="AN99" i="16"/>
  <c r="AQ99" i="16" s="1"/>
  <c r="AR34" i="16" s="1"/>
  <c r="AO104" i="16"/>
  <c r="AN104" i="16"/>
  <c r="AM104" i="16"/>
  <c r="AM107" i="16"/>
  <c r="AO109" i="16"/>
  <c r="AQ109" i="16" s="1"/>
  <c r="AR44" i="16" s="1"/>
  <c r="AN109" i="16"/>
  <c r="AM109" i="16"/>
  <c r="AN118" i="16"/>
  <c r="AM119" i="16"/>
  <c r="AO120" i="16"/>
  <c r="AN120" i="16"/>
  <c r="AM122" i="16"/>
  <c r="C126" i="16"/>
  <c r="AM130" i="16"/>
  <c r="AL134" i="16"/>
  <c r="AL140" i="16"/>
  <c r="AN141" i="16"/>
  <c r="AM143" i="16"/>
  <c r="C148" i="16"/>
  <c r="AO153" i="16"/>
  <c r="AN153" i="16"/>
  <c r="AM153" i="16"/>
  <c r="AM155" i="16"/>
  <c r="C160" i="16"/>
  <c r="AM166" i="16"/>
  <c r="AO172" i="16"/>
  <c r="AN180" i="16"/>
  <c r="C111" i="18"/>
  <c r="C176" i="18"/>
  <c r="C123" i="18"/>
  <c r="C188" i="18"/>
  <c r="C172" i="18"/>
  <c r="C184" i="18"/>
  <c r="C111" i="19"/>
  <c r="C176" i="19"/>
  <c r="C123" i="19"/>
  <c r="C188" i="19"/>
  <c r="C127" i="19"/>
  <c r="C192" i="19"/>
  <c r="AN152" i="19"/>
  <c r="C160" i="19"/>
  <c r="AM173" i="16"/>
  <c r="AQ173" i="16" s="1"/>
  <c r="AS43" i="16" s="1"/>
  <c r="AL173" i="16"/>
  <c r="AM175" i="16"/>
  <c r="AM179" i="16"/>
  <c r="AO185" i="16"/>
  <c r="AN185" i="16"/>
  <c r="AM185" i="16"/>
  <c r="AM191" i="16"/>
  <c r="AQ191" i="16" s="1"/>
  <c r="AS61" i="16" s="1"/>
  <c r="AO198" i="16"/>
  <c r="AQ198" i="16" s="1"/>
  <c r="AS68" i="16" s="1"/>
  <c r="AN198" i="16"/>
  <c r="AM198" i="16"/>
  <c r="AM71" i="18"/>
  <c r="AO84" i="18"/>
  <c r="AN91" i="18"/>
  <c r="AM91" i="18"/>
  <c r="AO96" i="18"/>
  <c r="AO103" i="18"/>
  <c r="AM103" i="18"/>
  <c r="AL103" i="18"/>
  <c r="AO111" i="18"/>
  <c r="AN111" i="18"/>
  <c r="AM111" i="18"/>
  <c r="AL116" i="18"/>
  <c r="AM118" i="18"/>
  <c r="AM131" i="18"/>
  <c r="AL136" i="18"/>
  <c r="AO137" i="18"/>
  <c r="AN137" i="18"/>
  <c r="AO143" i="18"/>
  <c r="AN143" i="18"/>
  <c r="AM143" i="18"/>
  <c r="AO149" i="18"/>
  <c r="AN149" i="18"/>
  <c r="AL154" i="18"/>
  <c r="C156" i="18"/>
  <c r="AO166" i="18"/>
  <c r="AN166" i="18"/>
  <c r="AO172" i="18"/>
  <c r="AM172" i="18"/>
  <c r="AN176" i="18"/>
  <c r="AO179" i="18"/>
  <c r="AM179" i="18"/>
  <c r="AN182" i="18"/>
  <c r="AO184" i="18"/>
  <c r="AM184" i="18"/>
  <c r="AO190" i="18"/>
  <c r="AM190" i="18"/>
  <c r="AM195" i="18"/>
  <c r="C196" i="18"/>
  <c r="AT16" i="19"/>
  <c r="AT32" i="19"/>
  <c r="AT46" i="19"/>
  <c r="AT54" i="19"/>
  <c r="AT58" i="19"/>
  <c r="AT62" i="19"/>
  <c r="C131" i="19"/>
  <c r="C196" i="19"/>
  <c r="AL73" i="19"/>
  <c r="AO75" i="19"/>
  <c r="AM75" i="19"/>
  <c r="AL75" i="19"/>
  <c r="AN85" i="19"/>
  <c r="AM86" i="19"/>
  <c r="AO87" i="19"/>
  <c r="AM87" i="19"/>
  <c r="AL87" i="19"/>
  <c r="AO93" i="19"/>
  <c r="AM93" i="19"/>
  <c r="AO100" i="19"/>
  <c r="AO112" i="19"/>
  <c r="AM112" i="19"/>
  <c r="AL121" i="19"/>
  <c r="AN123" i="19"/>
  <c r="AO130" i="19"/>
  <c r="AL130" i="19"/>
  <c r="AN160" i="19"/>
  <c r="AO174" i="16"/>
  <c r="AN174" i="16"/>
  <c r="AM174" i="16"/>
  <c r="AO180" i="16"/>
  <c r="AQ180" i="16" s="1"/>
  <c r="AS50" i="16" s="1"/>
  <c r="AN186" i="16"/>
  <c r="AO192" i="16"/>
  <c r="AN196" i="16"/>
  <c r="AO199" i="16"/>
  <c r="AQ199" i="16" s="1"/>
  <c r="AN199" i="16"/>
  <c r="AN77" i="18"/>
  <c r="AO85" i="18"/>
  <c r="AN85" i="18"/>
  <c r="AM85" i="18"/>
  <c r="AL85" i="18"/>
  <c r="AO104" i="18"/>
  <c r="AO112" i="18"/>
  <c r="AN112" i="18"/>
  <c r="AN125" i="18"/>
  <c r="AO138" i="18"/>
  <c r="AN138" i="18"/>
  <c r="C144" i="18"/>
  <c r="AN150" i="18"/>
  <c r="AO156" i="18"/>
  <c r="AO161" i="18"/>
  <c r="AN161" i="18"/>
  <c r="AO167" i="18"/>
  <c r="AN167" i="18"/>
  <c r="AM167" i="18"/>
  <c r="AL167" i="18"/>
  <c r="AO173" i="18"/>
  <c r="AN173" i="18"/>
  <c r="C180" i="18"/>
  <c r="AN188" i="18"/>
  <c r="AO191" i="18"/>
  <c r="AN191" i="18"/>
  <c r="AM191" i="18"/>
  <c r="AN194" i="18"/>
  <c r="AO196" i="18"/>
  <c r="AM196" i="18"/>
  <c r="AM71" i="19"/>
  <c r="AL71" i="19"/>
  <c r="AO76" i="19"/>
  <c r="AO88" i="19"/>
  <c r="AN88" i="19"/>
  <c r="AM88" i="19"/>
  <c r="AN99" i="19"/>
  <c r="AN111" i="19"/>
  <c r="AN117" i="19"/>
  <c r="AM118" i="19"/>
  <c r="AO119" i="19"/>
  <c r="AM119" i="19"/>
  <c r="AL119" i="19"/>
  <c r="AO125" i="19"/>
  <c r="AM125" i="19"/>
  <c r="AN129" i="19"/>
  <c r="AM130" i="19"/>
  <c r="AO131" i="19"/>
  <c r="AM131" i="19"/>
  <c r="AL131" i="19"/>
  <c r="C184" i="19"/>
  <c r="AM180" i="16"/>
  <c r="AN184" i="16"/>
  <c r="AO187" i="16"/>
  <c r="AN187" i="16"/>
  <c r="AM192" i="16"/>
  <c r="AO193" i="16"/>
  <c r="AN193" i="16"/>
  <c r="AM193" i="16"/>
  <c r="AM199" i="16"/>
  <c r="AT25" i="18"/>
  <c r="AO72" i="18"/>
  <c r="AO78" i="18"/>
  <c r="AN78" i="18"/>
  <c r="AM78" i="18"/>
  <c r="AL84" i="18"/>
  <c r="AN86" i="18"/>
  <c r="AM86" i="18"/>
  <c r="AO92" i="18"/>
  <c r="AN92" i="18"/>
  <c r="AM92" i="18"/>
  <c r="AN97" i="18"/>
  <c r="AM104" i="18"/>
  <c r="AN105" i="18"/>
  <c r="AM105" i="18"/>
  <c r="AO113" i="18"/>
  <c r="AN113" i="18"/>
  <c r="AM113" i="18"/>
  <c r="AO126" i="18"/>
  <c r="AN126" i="18"/>
  <c r="AM126" i="18"/>
  <c r="AO132" i="18"/>
  <c r="AM139" i="18"/>
  <c r="AL142" i="18"/>
  <c r="AO144" i="18"/>
  <c r="AL144" i="18"/>
  <c r="AN148" i="18"/>
  <c r="AO151" i="18"/>
  <c r="AN151" i="18"/>
  <c r="AM151" i="18"/>
  <c r="AL151" i="18"/>
  <c r="AO162" i="18"/>
  <c r="AN162" i="18"/>
  <c r="AL162" i="18"/>
  <c r="C168" i="18"/>
  <c r="AN174" i="18"/>
  <c r="AM174" i="18"/>
  <c r="AO180" i="18"/>
  <c r="AO185" i="18"/>
  <c r="AN185" i="18"/>
  <c r="C192" i="18"/>
  <c r="C87" i="19"/>
  <c r="C152" i="19"/>
  <c r="C91" i="19"/>
  <c r="C156" i="19"/>
  <c r="AT33" i="19"/>
  <c r="AT37" i="19"/>
  <c r="AT43" i="19"/>
  <c r="AT48" i="19"/>
  <c r="AT55" i="19"/>
  <c r="AT63" i="19"/>
  <c r="AN75" i="19"/>
  <c r="AN87" i="19"/>
  <c r="AN93" i="19"/>
  <c r="AM94" i="19"/>
  <c r="AO95" i="19"/>
  <c r="AM95" i="19"/>
  <c r="AL95" i="19"/>
  <c r="AO101" i="19"/>
  <c r="AM101" i="19"/>
  <c r="AN105" i="19"/>
  <c r="AM106" i="19"/>
  <c r="AO107" i="19"/>
  <c r="AM107" i="19"/>
  <c r="AL107" i="19"/>
  <c r="AO120" i="19"/>
  <c r="AO132" i="19"/>
  <c r="AO181" i="16"/>
  <c r="AN181" i="16"/>
  <c r="AM181" i="16"/>
  <c r="AM187" i="16"/>
  <c r="AL192" i="16"/>
  <c r="AO194" i="16"/>
  <c r="AN194" i="16"/>
  <c r="AM194" i="16"/>
  <c r="AO79" i="18"/>
  <c r="AM79" i="18"/>
  <c r="AL79" i="18"/>
  <c r="AO87" i="18"/>
  <c r="AN87" i="18"/>
  <c r="AM87" i="18"/>
  <c r="AN98" i="18"/>
  <c r="AM98" i="18"/>
  <c r="AL104" i="18"/>
  <c r="AO106" i="18"/>
  <c r="AM106" i="18"/>
  <c r="AL112" i="18"/>
  <c r="AM114" i="18"/>
  <c r="AO120" i="18"/>
  <c r="AO127" i="18"/>
  <c r="AM127" i="18"/>
  <c r="AN132" i="18"/>
  <c r="AO133" i="18"/>
  <c r="AN133" i="18"/>
  <c r="AM133" i="18"/>
  <c r="C140" i="18"/>
  <c r="AO145" i="18"/>
  <c r="AN145" i="18"/>
  <c r="C152" i="18"/>
  <c r="AL156" i="18"/>
  <c r="AO157" i="18"/>
  <c r="AN157" i="18"/>
  <c r="AM157" i="18"/>
  <c r="AL157" i="18"/>
  <c r="AN163" i="18"/>
  <c r="AM163" i="18"/>
  <c r="AO168" i="18"/>
  <c r="AN172" i="18"/>
  <c r="AO175" i="18"/>
  <c r="AM175" i="18"/>
  <c r="AO186" i="18"/>
  <c r="AN190" i="18"/>
  <c r="AO192" i="18"/>
  <c r="AM192" i="18"/>
  <c r="AL196" i="18"/>
  <c r="AO197" i="18"/>
  <c r="AN197" i="18"/>
  <c r="AM197" i="18"/>
  <c r="C83" i="19"/>
  <c r="C148" i="19"/>
  <c r="C99" i="19"/>
  <c r="C164" i="19"/>
  <c r="C103" i="19"/>
  <c r="C168" i="19"/>
  <c r="AN71" i="19"/>
  <c r="AO72" i="19"/>
  <c r="AO77" i="19"/>
  <c r="AM77" i="19"/>
  <c r="AN81" i="19"/>
  <c r="AM82" i="19"/>
  <c r="AO83" i="19"/>
  <c r="AM83" i="19"/>
  <c r="AL83" i="19"/>
  <c r="AO96" i="19"/>
  <c r="AN96" i="19"/>
  <c r="AO108" i="19"/>
  <c r="AO114" i="19"/>
  <c r="AN114" i="19"/>
  <c r="AL114" i="19"/>
  <c r="AL117" i="19"/>
  <c r="AN119" i="19"/>
  <c r="AN125" i="19"/>
  <c r="AM126" i="19"/>
  <c r="AM127" i="19"/>
  <c r="AL127" i="19"/>
  <c r="AO176" i="16"/>
  <c r="AQ176" i="16" s="1"/>
  <c r="AS46" i="16" s="1"/>
  <c r="AN182" i="16"/>
  <c r="AO188" i="16"/>
  <c r="AN192" i="16"/>
  <c r="AO195" i="16"/>
  <c r="AN195" i="16"/>
  <c r="AQ195" i="16" s="1"/>
  <c r="AS65" i="16" s="1"/>
  <c r="AT22" i="18"/>
  <c r="AT26" i="18"/>
  <c r="AN73" i="18"/>
  <c r="AO80" i="18"/>
  <c r="AM80" i="18"/>
  <c r="AO88" i="18"/>
  <c r="AN88" i="18"/>
  <c r="AO93" i="18"/>
  <c r="AN93" i="18"/>
  <c r="AL93" i="18"/>
  <c r="AO99" i="18"/>
  <c r="AM99" i="18"/>
  <c r="AL99" i="18"/>
  <c r="AO107" i="18"/>
  <c r="AM107" i="18"/>
  <c r="AN115" i="18"/>
  <c r="AM115" i="18"/>
  <c r="AN121" i="18"/>
  <c r="AO128" i="18"/>
  <c r="AM128" i="18"/>
  <c r="AN134" i="18"/>
  <c r="AM134" i="18"/>
  <c r="AO140" i="18"/>
  <c r="AM140" i="18"/>
  <c r="AN146" i="18"/>
  <c r="AO152" i="18"/>
  <c r="AN158" i="18"/>
  <c r="C164" i="18"/>
  <c r="AO169" i="18"/>
  <c r="AN169" i="18"/>
  <c r="AO181" i="18"/>
  <c r="AN181" i="18"/>
  <c r="AM181" i="18"/>
  <c r="AN187" i="18"/>
  <c r="AO198" i="18"/>
  <c r="AM198" i="18"/>
  <c r="AT64" i="19"/>
  <c r="AO84" i="19"/>
  <c r="AO90" i="19"/>
  <c r="AN90" i="19"/>
  <c r="AL90" i="19"/>
  <c r="AN95" i="19"/>
  <c r="AN101" i="19"/>
  <c r="AM102" i="19"/>
  <c r="AM103" i="19"/>
  <c r="AL103" i="19"/>
  <c r="AN113" i="19"/>
  <c r="AM114" i="19"/>
  <c r="AO115" i="19"/>
  <c r="AM115" i="19"/>
  <c r="AL115" i="19"/>
  <c r="AM121" i="19"/>
  <c r="AO133" i="19"/>
  <c r="C172" i="19"/>
  <c r="AO177" i="16"/>
  <c r="AN177" i="16"/>
  <c r="AM177" i="16"/>
  <c r="AO189" i="16"/>
  <c r="AN189" i="16"/>
  <c r="AM189" i="16"/>
  <c r="AM195" i="16"/>
  <c r="AN74" i="18"/>
  <c r="AM74" i="18"/>
  <c r="AN81" i="18"/>
  <c r="AM81" i="18"/>
  <c r="AM94" i="18"/>
  <c r="AO100" i="18"/>
  <c r="AM100" i="18"/>
  <c r="AO108" i="18"/>
  <c r="AM119" i="18"/>
  <c r="AL120" i="18"/>
  <c r="AO122" i="18"/>
  <c r="AN122" i="18"/>
  <c r="AM122" i="18"/>
  <c r="AL132" i="18"/>
  <c r="C136" i="18"/>
  <c r="AN144" i="18"/>
  <c r="AM147" i="18"/>
  <c r="AO153" i="18"/>
  <c r="AN153" i="18"/>
  <c r="AM153" i="18"/>
  <c r="AL153" i="18"/>
  <c r="AN159" i="18"/>
  <c r="AM159" i="18"/>
  <c r="AO164" i="18"/>
  <c r="AM164" i="18"/>
  <c r="AL164" i="18"/>
  <c r="AN170" i="18"/>
  <c r="AO176" i="18"/>
  <c r="AL176" i="18"/>
  <c r="AM187" i="18"/>
  <c r="AO193" i="18"/>
  <c r="AN193" i="18"/>
  <c r="AM193" i="18"/>
  <c r="AO199" i="18"/>
  <c r="AN199" i="18"/>
  <c r="AL199" i="18"/>
  <c r="C79" i="19"/>
  <c r="C144" i="19"/>
  <c r="AT27" i="19"/>
  <c r="AN77" i="19"/>
  <c r="AL77" i="19"/>
  <c r="AM78" i="19"/>
  <c r="AM79" i="19"/>
  <c r="AL79" i="19"/>
  <c r="AN89" i="19"/>
  <c r="AM90" i="19"/>
  <c r="AO91" i="19"/>
  <c r="AM91" i="19"/>
  <c r="AL91" i="19"/>
  <c r="AM97" i="19"/>
  <c r="AL101" i="19"/>
  <c r="AO109" i="19"/>
  <c r="AM109" i="19"/>
  <c r="AO116" i="19"/>
  <c r="AN116" i="19"/>
  <c r="AM116" i="19"/>
  <c r="AN122" i="19"/>
  <c r="AL125" i="19"/>
  <c r="AN127" i="19"/>
  <c r="AO128" i="19"/>
  <c r="AN128" i="19"/>
  <c r="AM128" i="19"/>
  <c r="AN172" i="19"/>
  <c r="AN178" i="16"/>
  <c r="AM178" i="16"/>
  <c r="AM183" i="16"/>
  <c r="AL188" i="16"/>
  <c r="AO190" i="16"/>
  <c r="AN190" i="16"/>
  <c r="AM190" i="16"/>
  <c r="AO196" i="16"/>
  <c r="AT27" i="18"/>
  <c r="AO75" i="18"/>
  <c r="AM75" i="18"/>
  <c r="AL75" i="18"/>
  <c r="AL80" i="18"/>
  <c r="AO82" i="18"/>
  <c r="AM82" i="18"/>
  <c r="AL82" i="18"/>
  <c r="AO89" i="18"/>
  <c r="AN89" i="18"/>
  <c r="AM89" i="18"/>
  <c r="AM95" i="18"/>
  <c r="AL95" i="18"/>
  <c r="AN101" i="18"/>
  <c r="AO109" i="18"/>
  <c r="AN109" i="18"/>
  <c r="AM109" i="18"/>
  <c r="AO116" i="18"/>
  <c r="AN116" i="18"/>
  <c r="AM116" i="18"/>
  <c r="AO123" i="18"/>
  <c r="AM123" i="18"/>
  <c r="AN129" i="18"/>
  <c r="AM129" i="18"/>
  <c r="AO136" i="18"/>
  <c r="AM136" i="18"/>
  <c r="AO141" i="18"/>
  <c r="AN141" i="18"/>
  <c r="AM141" i="18"/>
  <c r="AL141" i="18"/>
  <c r="C148" i="18"/>
  <c r="AO154" i="18"/>
  <c r="AN154" i="18"/>
  <c r="AM154" i="18"/>
  <c r="C160" i="18"/>
  <c r="AN168" i="18"/>
  <c r="AM171" i="18"/>
  <c r="AO177" i="18"/>
  <c r="AN177" i="18"/>
  <c r="AM177" i="18"/>
  <c r="AN183" i="18"/>
  <c r="AN186" i="18"/>
  <c r="AO188" i="18"/>
  <c r="AM188" i="18"/>
  <c r="AO194" i="18"/>
  <c r="AM194" i="18"/>
  <c r="AM199" i="18"/>
  <c r="C71" i="19"/>
  <c r="C136" i="19"/>
  <c r="C115" i="19"/>
  <c r="C180" i="19"/>
  <c r="AN74" i="19"/>
  <c r="AO85" i="19"/>
  <c r="AM85" i="19"/>
  <c r="AO92" i="19"/>
  <c r="AN92" i="19"/>
  <c r="AM92" i="19"/>
  <c r="AN98" i="19"/>
  <c r="AN103" i="19"/>
  <c r="AO104" i="19"/>
  <c r="AN104" i="19"/>
  <c r="AM104" i="19"/>
  <c r="AN110" i="19"/>
  <c r="AN121" i="19"/>
  <c r="AM122" i="19"/>
  <c r="AO123" i="19"/>
  <c r="AM123" i="19"/>
  <c r="AL123" i="19"/>
  <c r="AO137" i="19"/>
  <c r="AN137" i="19"/>
  <c r="AL137" i="19"/>
  <c r="AL152" i="19"/>
  <c r="AO154" i="19"/>
  <c r="AN154" i="19"/>
  <c r="AO160" i="19"/>
  <c r="AM160" i="19"/>
  <c r="AO166" i="19"/>
  <c r="AN166" i="19"/>
  <c r="AM166" i="19"/>
  <c r="AL170" i="19"/>
  <c r="AO172" i="19"/>
  <c r="AM172" i="19"/>
  <c r="AO178" i="19"/>
  <c r="AN178" i="19"/>
  <c r="AM178" i="19"/>
  <c r="AL182" i="19"/>
  <c r="AO184" i="19"/>
  <c r="AN188" i="19"/>
  <c r="AL188" i="19"/>
  <c r="AO191" i="19"/>
  <c r="AM191" i="19"/>
  <c r="AL191" i="19"/>
  <c r="AM192" i="19"/>
  <c r="AN195" i="19"/>
  <c r="AO197" i="19"/>
  <c r="AN197" i="19"/>
  <c r="AM197" i="19"/>
  <c r="AL197" i="19"/>
  <c r="AT14" i="20"/>
  <c r="AT34" i="20"/>
  <c r="AN73" i="20"/>
  <c r="AO75" i="20"/>
  <c r="AN75" i="20"/>
  <c r="AN77" i="20"/>
  <c r="AN78" i="20"/>
  <c r="C79" i="20"/>
  <c r="AL83" i="20"/>
  <c r="AO94" i="20"/>
  <c r="AO99" i="20"/>
  <c r="AM99" i="20"/>
  <c r="AO100" i="20"/>
  <c r="AM106" i="20"/>
  <c r="AO112" i="20"/>
  <c r="AO113" i="20"/>
  <c r="AN122" i="20"/>
  <c r="AM129" i="20"/>
  <c r="AL148" i="20"/>
  <c r="AO149" i="20"/>
  <c r="AN149" i="20"/>
  <c r="AM155" i="20"/>
  <c r="AO156" i="20"/>
  <c r="AM156" i="20"/>
  <c r="AN160" i="20"/>
  <c r="AO163" i="20"/>
  <c r="AN166" i="20"/>
  <c r="AO169" i="20"/>
  <c r="AN169" i="20"/>
  <c r="AL169" i="20"/>
  <c r="AM175" i="20"/>
  <c r="C176" i="20"/>
  <c r="AN182" i="20"/>
  <c r="AM195" i="20"/>
  <c r="AO196" i="20"/>
  <c r="AM196" i="20"/>
  <c r="AS49" i="21"/>
  <c r="AS62" i="21"/>
  <c r="AQ74" i="21"/>
  <c r="AR9" i="21" s="1"/>
  <c r="AL136" i="19"/>
  <c r="AN138" i="19"/>
  <c r="AL142" i="19"/>
  <c r="AO144" i="19"/>
  <c r="AO149" i="19"/>
  <c r="AN149" i="19"/>
  <c r="AL149" i="19"/>
  <c r="AO155" i="19"/>
  <c r="AM155" i="19"/>
  <c r="AL155" i="19"/>
  <c r="AN159" i="19"/>
  <c r="AN164" i="19"/>
  <c r="AL164" i="19"/>
  <c r="AO167" i="19"/>
  <c r="AM167" i="19"/>
  <c r="AL167" i="19"/>
  <c r="AN171" i="19"/>
  <c r="AN176" i="19"/>
  <c r="AL176" i="19"/>
  <c r="AO179" i="19"/>
  <c r="AM179" i="19"/>
  <c r="AL179" i="19"/>
  <c r="AM180" i="19"/>
  <c r="AN183" i="19"/>
  <c r="AO185" i="19"/>
  <c r="AN185" i="19"/>
  <c r="AM185" i="19"/>
  <c r="AL185" i="19"/>
  <c r="AL196" i="19"/>
  <c r="AO198" i="19"/>
  <c r="AN198" i="19"/>
  <c r="AM198" i="19"/>
  <c r="AT19" i="20"/>
  <c r="AO79" i="20"/>
  <c r="AM79" i="20"/>
  <c r="AO84" i="20"/>
  <c r="AO90" i="20"/>
  <c r="AM90" i="20"/>
  <c r="AO95" i="20"/>
  <c r="AM95" i="20"/>
  <c r="AL100" i="20"/>
  <c r="AO106" i="20"/>
  <c r="AN106" i="20"/>
  <c r="AO107" i="20"/>
  <c r="AO114" i="20"/>
  <c r="AO118" i="20"/>
  <c r="AL121" i="20"/>
  <c r="AM123" i="20"/>
  <c r="AL126" i="20"/>
  <c r="C130" i="20"/>
  <c r="AO136" i="20"/>
  <c r="AM136" i="20"/>
  <c r="AL142" i="20"/>
  <c r="AO143" i="20"/>
  <c r="AN143" i="20"/>
  <c r="AN154" i="20"/>
  <c r="AM163" i="20"/>
  <c r="C164" i="20"/>
  <c r="AN170" i="20"/>
  <c r="AO176" i="20"/>
  <c r="AL188" i="20"/>
  <c r="AO189" i="20"/>
  <c r="AN189" i="20"/>
  <c r="AM189" i="20"/>
  <c r="AR45" i="21"/>
  <c r="AS50" i="21"/>
  <c r="AR62" i="21"/>
  <c r="AQ75" i="21"/>
  <c r="AR10" i="21" s="1"/>
  <c r="AM138" i="19"/>
  <c r="AO139" i="19"/>
  <c r="AL139" i="19"/>
  <c r="AN143" i="19"/>
  <c r="AL148" i="19"/>
  <c r="AO150" i="19"/>
  <c r="AN150" i="19"/>
  <c r="AO161" i="19"/>
  <c r="AN161" i="19"/>
  <c r="AL161" i="19"/>
  <c r="AO173" i="19"/>
  <c r="AN173" i="19"/>
  <c r="AM173" i="19"/>
  <c r="AL173" i="19"/>
  <c r="AO186" i="19"/>
  <c r="AN186" i="19"/>
  <c r="AM186" i="19"/>
  <c r="AL190" i="19"/>
  <c r="AO192" i="19"/>
  <c r="AN196" i="19"/>
  <c r="AL198" i="19"/>
  <c r="AO199" i="19"/>
  <c r="AM199" i="19"/>
  <c r="AL199" i="19"/>
  <c r="AO71" i="20"/>
  <c r="AM71" i="20"/>
  <c r="AO78" i="20"/>
  <c r="AN79" i="20"/>
  <c r="AO80" i="20"/>
  <c r="AL80" i="20"/>
  <c r="AL84" i="20"/>
  <c r="C85" i="20"/>
  <c r="AL86" i="20"/>
  <c r="AO89" i="20"/>
  <c r="AO91" i="20"/>
  <c r="AM91" i="20"/>
  <c r="AO96" i="20"/>
  <c r="AO101" i="20"/>
  <c r="AM101" i="20"/>
  <c r="AL101" i="20"/>
  <c r="AO108" i="20"/>
  <c r="AN114" i="20"/>
  <c r="AN115" i="20"/>
  <c r="AO119" i="20"/>
  <c r="AM119" i="20"/>
  <c r="AO124" i="20"/>
  <c r="AN124" i="20"/>
  <c r="AO129" i="20"/>
  <c r="AM130" i="20"/>
  <c r="AO137" i="20"/>
  <c r="AN137" i="20"/>
  <c r="AM143" i="20"/>
  <c r="AO144" i="20"/>
  <c r="AO151" i="20"/>
  <c r="AN151" i="20"/>
  <c r="AL151" i="20"/>
  <c r="AL156" i="20"/>
  <c r="AO157" i="20"/>
  <c r="AN157" i="20"/>
  <c r="AL157" i="20"/>
  <c r="AN162" i="20"/>
  <c r="AO164" i="20"/>
  <c r="AM164" i="20"/>
  <c r="AN168" i="20"/>
  <c r="AN171" i="20"/>
  <c r="AO177" i="20"/>
  <c r="AN177" i="20"/>
  <c r="AM177" i="20"/>
  <c r="AM183" i="20"/>
  <c r="AO184" i="20"/>
  <c r="AM184" i="20"/>
  <c r="AN190" i="20"/>
  <c r="AO197" i="20"/>
  <c r="AN197" i="20"/>
  <c r="AM133" i="19"/>
  <c r="AM139" i="19"/>
  <c r="AO145" i="19"/>
  <c r="AN145" i="19"/>
  <c r="AL145" i="19"/>
  <c r="AM150" i="19"/>
  <c r="AO151" i="19"/>
  <c r="AM151" i="19"/>
  <c r="AL151" i="19"/>
  <c r="AL154" i="19"/>
  <c r="AO156" i="19"/>
  <c r="AL160" i="19"/>
  <c r="AN162" i="19"/>
  <c r="AL166" i="19"/>
  <c r="AO168" i="19"/>
  <c r="AM168" i="19"/>
  <c r="AL172" i="19"/>
  <c r="AO174" i="19"/>
  <c r="AN174" i="19"/>
  <c r="AM174" i="19"/>
  <c r="AL178" i="19"/>
  <c r="AO180" i="19"/>
  <c r="AN184" i="19"/>
  <c r="AL184" i="19"/>
  <c r="AO187" i="19"/>
  <c r="AM187" i="19"/>
  <c r="AL187" i="19"/>
  <c r="AM188" i="19"/>
  <c r="AN191" i="19"/>
  <c r="AO193" i="19"/>
  <c r="AN193" i="19"/>
  <c r="AM193" i="19"/>
  <c r="AL193" i="19"/>
  <c r="AT16" i="20"/>
  <c r="AT20" i="20"/>
  <c r="AT24" i="20"/>
  <c r="AT28" i="20"/>
  <c r="AN71" i="20"/>
  <c r="AO72" i="20"/>
  <c r="AO76" i="20"/>
  <c r="C81" i="20"/>
  <c r="AO85" i="20"/>
  <c r="AM85" i="20"/>
  <c r="AL85" i="20"/>
  <c r="AO92" i="20"/>
  <c r="AL92" i="20"/>
  <c r="AM93" i="20"/>
  <c r="AL95" i="20"/>
  <c r="AL96" i="20"/>
  <c r="AO97" i="20"/>
  <c r="AM97" i="20"/>
  <c r="C102" i="20"/>
  <c r="AO104" i="20"/>
  <c r="AM107" i="20"/>
  <c r="AO109" i="20"/>
  <c r="AO125" i="20"/>
  <c r="AO138" i="20"/>
  <c r="AN142" i="20"/>
  <c r="AO145" i="20"/>
  <c r="AN145" i="20"/>
  <c r="AL145" i="20"/>
  <c r="AM151" i="20"/>
  <c r="C152" i="20"/>
  <c r="AM171" i="20"/>
  <c r="AO172" i="20"/>
  <c r="AM172" i="20"/>
  <c r="AO178" i="20"/>
  <c r="AN178" i="20"/>
  <c r="AM178" i="20"/>
  <c r="AO185" i="20"/>
  <c r="AN185" i="20"/>
  <c r="AO191" i="20"/>
  <c r="AN191" i="20"/>
  <c r="AN198" i="20"/>
  <c r="AQ85" i="21"/>
  <c r="AR20" i="21" s="1"/>
  <c r="AS67" i="21"/>
  <c r="AR58" i="21"/>
  <c r="AR65" i="21"/>
  <c r="AS22" i="22"/>
  <c r="AN134" i="19"/>
  <c r="AL138" i="19"/>
  <c r="AO140" i="19"/>
  <c r="AL144" i="19"/>
  <c r="AN146" i="19"/>
  <c r="AN155" i="19"/>
  <c r="AO157" i="19"/>
  <c r="AN157" i="19"/>
  <c r="AL157" i="19"/>
  <c r="AO163" i="19"/>
  <c r="AM163" i="19"/>
  <c r="AL163" i="19"/>
  <c r="AN167" i="19"/>
  <c r="AO169" i="19"/>
  <c r="AN169" i="19"/>
  <c r="AM169" i="19"/>
  <c r="AL169" i="19"/>
  <c r="AO175" i="19"/>
  <c r="AM175" i="19"/>
  <c r="AL175" i="19"/>
  <c r="AM176" i="19"/>
  <c r="AN179" i="19"/>
  <c r="AO181" i="19"/>
  <c r="AN181" i="19"/>
  <c r="AM181" i="19"/>
  <c r="AL181" i="19"/>
  <c r="AO194" i="19"/>
  <c r="AN194" i="19"/>
  <c r="AM194" i="19"/>
  <c r="AN199" i="19"/>
  <c r="AT32" i="20"/>
  <c r="AT36" i="20"/>
  <c r="C73" i="20"/>
  <c r="AO81" i="20"/>
  <c r="C93" i="20"/>
  <c r="AN97" i="20"/>
  <c r="AM111" i="20"/>
  <c r="AN116" i="20"/>
  <c r="AM116" i="20"/>
  <c r="AM117" i="20"/>
  <c r="AO120" i="20"/>
  <c r="AN125" i="20"/>
  <c r="AO126" i="20"/>
  <c r="AO131" i="20"/>
  <c r="AM131" i="20"/>
  <c r="AN136" i="20"/>
  <c r="AO139" i="20"/>
  <c r="AL139" i="20"/>
  <c r="AL144" i="20"/>
  <c r="AN150" i="20"/>
  <c r="AO152" i="20"/>
  <c r="AO165" i="20"/>
  <c r="AN165" i="20"/>
  <c r="AM165" i="20"/>
  <c r="AL165" i="20"/>
  <c r="AN176" i="20"/>
  <c r="AL178" i="20"/>
  <c r="AO179" i="20"/>
  <c r="AO186" i="20"/>
  <c r="AN186" i="20"/>
  <c r="AM191" i="20"/>
  <c r="AO192" i="20"/>
  <c r="AQ137" i="21"/>
  <c r="AS7" i="21" s="1"/>
  <c r="AR48" i="21"/>
  <c r="AS55" i="21"/>
  <c r="AR54" i="21"/>
  <c r="AS40" i="21"/>
  <c r="AM134" i="19"/>
  <c r="AO141" i="19"/>
  <c r="AN141" i="19"/>
  <c r="AM141" i="19"/>
  <c r="AL141" i="19"/>
  <c r="AM146" i="19"/>
  <c r="AM147" i="19"/>
  <c r="AL150" i="19"/>
  <c r="AO152" i="19"/>
  <c r="AM152" i="19"/>
  <c r="AN158" i="19"/>
  <c r="AO170" i="19"/>
  <c r="AN170" i="19"/>
  <c r="AM170" i="19"/>
  <c r="AO182" i="19"/>
  <c r="AN182" i="19"/>
  <c r="AM182" i="19"/>
  <c r="AL186" i="19"/>
  <c r="AO188" i="19"/>
  <c r="AN192" i="19"/>
  <c r="AL192" i="19"/>
  <c r="AO195" i="19"/>
  <c r="AM195" i="19"/>
  <c r="AL195" i="19"/>
  <c r="AM196" i="19"/>
  <c r="AO73" i="20"/>
  <c r="AO77" i="20"/>
  <c r="AM77" i="20"/>
  <c r="AL77" i="20"/>
  <c r="AM81" i="20"/>
  <c r="C82" i="20"/>
  <c r="AN86" i="20"/>
  <c r="AM89" i="20"/>
  <c r="C98" i="20"/>
  <c r="AN102" i="20"/>
  <c r="AO103" i="20"/>
  <c r="AN103" i="20"/>
  <c r="AM103" i="20"/>
  <c r="AM109" i="20"/>
  <c r="AN110" i="20"/>
  <c r="AO121" i="20"/>
  <c r="AM121" i="20"/>
  <c r="AO123" i="20"/>
  <c r="AN126" i="20"/>
  <c r="AO127" i="20"/>
  <c r="AO132" i="20"/>
  <c r="AM139" i="20"/>
  <c r="AO140" i="20"/>
  <c r="AM140" i="20"/>
  <c r="AN144" i="20"/>
  <c r="AN147" i="20"/>
  <c r="AO153" i="20"/>
  <c r="AN153" i="20"/>
  <c r="AM153" i="20"/>
  <c r="AM159" i="20"/>
  <c r="AO160" i="20"/>
  <c r="AM160" i="20"/>
  <c r="AO173" i="20"/>
  <c r="AN173" i="20"/>
  <c r="AM179" i="20"/>
  <c r="AO180" i="20"/>
  <c r="AM180" i="20"/>
  <c r="AN184" i="20"/>
  <c r="AO187" i="20"/>
  <c r="AO193" i="20"/>
  <c r="AN193" i="20"/>
  <c r="AM199" i="20"/>
  <c r="AR39" i="21"/>
  <c r="AR52" i="21"/>
  <c r="AS38" i="21"/>
  <c r="AQ144" i="21"/>
  <c r="AS14" i="21" s="1"/>
  <c r="AQ140" i="21"/>
  <c r="AS10" i="21" s="1"/>
  <c r="AO136" i="19"/>
  <c r="AM136" i="19"/>
  <c r="AO142" i="19"/>
  <c r="AN142" i="19"/>
  <c r="AM142" i="19"/>
  <c r="AN151" i="19"/>
  <c r="AN156" i="19"/>
  <c r="AL156" i="19"/>
  <c r="AM159" i="19"/>
  <c r="AL162" i="19"/>
  <c r="AO164" i="19"/>
  <c r="AN168" i="19"/>
  <c r="AL168" i="19"/>
  <c r="AO171" i="19"/>
  <c r="AM171" i="19"/>
  <c r="AL171" i="19"/>
  <c r="AL174" i="19"/>
  <c r="AO176" i="19"/>
  <c r="AN180" i="19"/>
  <c r="AQ180" i="19" s="1"/>
  <c r="AS50" i="19" s="1"/>
  <c r="AL180" i="19"/>
  <c r="AO183" i="19"/>
  <c r="AM183" i="19"/>
  <c r="AL183" i="19"/>
  <c r="AM184" i="19"/>
  <c r="AN187" i="19"/>
  <c r="AO189" i="19"/>
  <c r="AN189" i="19"/>
  <c r="AM189" i="19"/>
  <c r="AL189" i="19"/>
  <c r="AT33" i="20"/>
  <c r="AT37" i="20"/>
  <c r="AM73" i="20"/>
  <c r="C74" i="20"/>
  <c r="C78" i="20"/>
  <c r="AL81" i="20"/>
  <c r="AO82" i="20"/>
  <c r="AN82" i="20"/>
  <c r="AN85" i="20"/>
  <c r="AO87" i="20"/>
  <c r="AM87" i="20"/>
  <c r="AN90" i="20"/>
  <c r="AN104" i="20"/>
  <c r="AO111" i="20"/>
  <c r="AM113" i="20"/>
  <c r="AM115" i="20"/>
  <c r="AL120" i="20"/>
  <c r="AN121" i="20"/>
  <c r="C122" i="20"/>
  <c r="AM133" i="20"/>
  <c r="AN138" i="20"/>
  <c r="AM147" i="20"/>
  <c r="AO148" i="20"/>
  <c r="AM148" i="20"/>
  <c r="AL152" i="20"/>
  <c r="AO154" i="20"/>
  <c r="AM154" i="20"/>
  <c r="AN158" i="20"/>
  <c r="AO161" i="20"/>
  <c r="AN161" i="20"/>
  <c r="AL161" i="20"/>
  <c r="AL166" i="20"/>
  <c r="AO167" i="20"/>
  <c r="AN167" i="20"/>
  <c r="AN174" i="20"/>
  <c r="AM187" i="20"/>
  <c r="C188" i="20"/>
  <c r="AN194" i="20"/>
  <c r="AT23" i="20"/>
  <c r="AT24" i="18"/>
  <c r="AT36" i="18"/>
  <c r="AQ152" i="19"/>
  <c r="AS22" i="19" s="1"/>
  <c r="AT36" i="19"/>
  <c r="AQ172" i="19"/>
  <c r="AS42" i="19" s="1"/>
  <c r="AQ191" i="19"/>
  <c r="AS61" i="19" s="1"/>
  <c r="AT60" i="19"/>
  <c r="AQ87" i="16"/>
  <c r="AR21" i="22"/>
  <c r="AR22" i="22"/>
  <c r="AS63" i="21"/>
  <c r="AS32" i="21"/>
  <c r="AR50" i="21"/>
  <c r="AS35" i="21"/>
  <c r="AS30" i="21"/>
  <c r="AS36" i="21"/>
  <c r="AR23" i="21"/>
  <c r="AS48" i="21"/>
  <c r="AR63" i="21"/>
  <c r="AR31" i="21"/>
  <c r="AR46" i="21"/>
  <c r="AS22" i="21"/>
  <c r="AR22" i="21"/>
  <c r="AR56" i="21"/>
  <c r="AS23" i="21"/>
  <c r="AS24" i="21"/>
  <c r="AS41" i="21"/>
  <c r="AR47" i="21"/>
  <c r="AS43" i="21"/>
  <c r="AR57" i="21"/>
  <c r="AS39" i="21"/>
  <c r="AR32" i="21"/>
  <c r="AR27" i="21"/>
  <c r="AR44" i="21"/>
  <c r="AR55" i="21"/>
  <c r="AS28" i="21"/>
  <c r="AS61" i="21"/>
  <c r="AS59" i="21"/>
  <c r="AR51" i="21"/>
  <c r="AS56" i="21"/>
  <c r="AS46" i="21"/>
  <c r="AS51" i="21"/>
  <c r="AQ94" i="21"/>
  <c r="AR29" i="21" s="1"/>
  <c r="AQ163" i="21"/>
  <c r="AS33" i="21" s="1"/>
  <c r="AQ100" i="21"/>
  <c r="AR35" i="21" s="1"/>
  <c r="AQ102" i="21"/>
  <c r="AR37" i="21" s="1"/>
  <c r="AQ157" i="21"/>
  <c r="AS27" i="21" s="1"/>
  <c r="AQ142" i="21"/>
  <c r="AS12" i="21" s="1"/>
  <c r="AQ99" i="21"/>
  <c r="AR34" i="21" s="1"/>
  <c r="AQ78" i="21"/>
  <c r="AR13" i="21" s="1"/>
  <c r="AR70" i="21"/>
  <c r="AR69" i="21"/>
  <c r="AQ187" i="21"/>
  <c r="AS57" i="21" s="1"/>
  <c r="AQ77" i="21"/>
  <c r="AR12" i="21" s="1"/>
  <c r="AQ174" i="21"/>
  <c r="AS44" i="21" s="1"/>
  <c r="AQ190" i="21"/>
  <c r="AS60" i="21" s="1"/>
  <c r="AQ139" i="21"/>
  <c r="AS9" i="21" s="1"/>
  <c r="AQ194" i="21"/>
  <c r="AQ143" i="21"/>
  <c r="AS13" i="21" s="1"/>
  <c r="AQ81" i="21"/>
  <c r="AR16" i="21" s="1"/>
  <c r="AQ89" i="21"/>
  <c r="AR24" i="21" s="1"/>
  <c r="AQ125" i="21"/>
  <c r="AR60" i="21" s="1"/>
  <c r="AS70" i="21"/>
  <c r="AQ83" i="21"/>
  <c r="AR18" i="21" s="1"/>
  <c r="AQ183" i="21"/>
  <c r="AS53" i="21" s="1"/>
  <c r="AQ198" i="21"/>
  <c r="AS68" i="21" s="1"/>
  <c r="AQ101" i="21"/>
  <c r="AQ155" i="21"/>
  <c r="AS25" i="21" s="1"/>
  <c r="AQ105" i="21"/>
  <c r="AR40" i="21" s="1"/>
  <c r="AQ131" i="21"/>
  <c r="AR66" i="21" s="1"/>
  <c r="B136" i="21"/>
  <c r="B71" i="21"/>
  <c r="AQ73" i="21"/>
  <c r="AR8" i="21" s="1"/>
  <c r="AQ107" i="21"/>
  <c r="AR42" i="21" s="1"/>
  <c r="AL192" i="20"/>
  <c r="AL196" i="20"/>
  <c r="AL125" i="20"/>
  <c r="AL133" i="20"/>
  <c r="AL118" i="20"/>
  <c r="AL128" i="20"/>
  <c r="AL181" i="20"/>
  <c r="AQ181" i="20" s="1"/>
  <c r="AL185" i="20"/>
  <c r="AL190" i="20"/>
  <c r="AL123" i="20"/>
  <c r="AL112" i="20"/>
  <c r="AL168" i="20"/>
  <c r="AL172" i="20"/>
  <c r="AQ172" i="20" s="1"/>
  <c r="AL122" i="20"/>
  <c r="AL127" i="20"/>
  <c r="AL132" i="20"/>
  <c r="AQ132" i="20" s="1"/>
  <c r="AL103" i="20"/>
  <c r="AL107" i="20"/>
  <c r="AL175" i="20"/>
  <c r="AQ175" i="20" s="1"/>
  <c r="AL176" i="20"/>
  <c r="AL180" i="20"/>
  <c r="AL131" i="20"/>
  <c r="AL113" i="20"/>
  <c r="AL124" i="20"/>
  <c r="AL153" i="20"/>
  <c r="AL187" i="20"/>
  <c r="AL94" i="20"/>
  <c r="AL104" i="20"/>
  <c r="AL108" i="20"/>
  <c r="AL136" i="20"/>
  <c r="AL140" i="20"/>
  <c r="AL191" i="20"/>
  <c r="AQ191" i="20" s="1"/>
  <c r="AL72" i="20"/>
  <c r="AL130" i="20"/>
  <c r="AL79" i="20"/>
  <c r="AL89" i="20"/>
  <c r="AL99" i="20"/>
  <c r="AL117" i="20"/>
  <c r="AL129" i="20"/>
  <c r="AL143" i="20"/>
  <c r="AL173" i="20"/>
  <c r="AL177" i="20"/>
  <c r="AL82" i="20"/>
  <c r="AL98" i="20"/>
  <c r="AL111" i="20"/>
  <c r="AL134" i="20"/>
  <c r="AL155" i="20"/>
  <c r="AL116" i="20"/>
  <c r="AL163" i="20"/>
  <c r="AL164" i="20"/>
  <c r="AQ164" i="20" s="1"/>
  <c r="AS34" i="20" s="1"/>
  <c r="AL91" i="20"/>
  <c r="AL189" i="20"/>
  <c r="AL193" i="20"/>
  <c r="AL71" i="20"/>
  <c r="AL78" i="20"/>
  <c r="AL106" i="20"/>
  <c r="AL110" i="20"/>
  <c r="AL114" i="20"/>
  <c r="AL115" i="20"/>
  <c r="AL137" i="20"/>
  <c r="AL167" i="20"/>
  <c r="AL197" i="20"/>
  <c r="AL74" i="20"/>
  <c r="AL87" i="20"/>
  <c r="AQ87" i="20" s="1"/>
  <c r="AR22" i="20" s="1"/>
  <c r="AL90" i="20"/>
  <c r="AL102" i="20"/>
  <c r="AL105" i="20"/>
  <c r="AL109" i="20"/>
  <c r="AL149" i="20"/>
  <c r="AL179" i="20"/>
  <c r="AL184" i="20"/>
  <c r="AQ184" i="20" s="1"/>
  <c r="AQ116" i="20"/>
  <c r="AM72" i="20"/>
  <c r="C75" i="20"/>
  <c r="AM80" i="20"/>
  <c r="C83" i="20"/>
  <c r="AM88" i="20"/>
  <c r="C94" i="20"/>
  <c r="AN99" i="20"/>
  <c r="AN100" i="20"/>
  <c r="AM108" i="20"/>
  <c r="C118" i="20"/>
  <c r="AN123" i="20"/>
  <c r="AQ123" i="20" s="1"/>
  <c r="AL138" i="20"/>
  <c r="AQ141" i="20"/>
  <c r="AS11" i="20" s="1"/>
  <c r="AM144" i="20"/>
  <c r="AO147" i="20"/>
  <c r="AQ147" i="20" s="1"/>
  <c r="AS17" i="20" s="1"/>
  <c r="AL147" i="20"/>
  <c r="AM149" i="20"/>
  <c r="AN155" i="20"/>
  <c r="AQ155" i="20" s="1"/>
  <c r="AS25" i="20" s="1"/>
  <c r="AL162" i="20"/>
  <c r="AM168" i="20"/>
  <c r="AO171" i="20"/>
  <c r="AL171" i="20"/>
  <c r="AM173" i="20"/>
  <c r="AN179" i="20"/>
  <c r="AL186" i="20"/>
  <c r="AM192" i="20"/>
  <c r="AO195" i="20"/>
  <c r="AL195" i="20"/>
  <c r="AM197" i="20"/>
  <c r="C162" i="20"/>
  <c r="C97" i="20"/>
  <c r="C186" i="20"/>
  <c r="C121" i="20"/>
  <c r="AN101" i="20"/>
  <c r="AM110" i="20"/>
  <c r="C126" i="20"/>
  <c r="AQ126" i="20" s="1"/>
  <c r="AM132" i="20"/>
  <c r="AO142" i="20"/>
  <c r="C156" i="20"/>
  <c r="AQ156" i="20" s="1"/>
  <c r="AS26" i="20" s="1"/>
  <c r="AM158" i="20"/>
  <c r="AO166" i="20"/>
  <c r="C180" i="20"/>
  <c r="AM182" i="20"/>
  <c r="AO190" i="20"/>
  <c r="AQ85" i="20"/>
  <c r="AR20" i="20" s="1"/>
  <c r="AT18" i="20"/>
  <c r="C157" i="20"/>
  <c r="C92" i="20"/>
  <c r="AT42" i="20"/>
  <c r="C178" i="20"/>
  <c r="C113" i="20"/>
  <c r="C181" i="20"/>
  <c r="C116" i="20"/>
  <c r="C197" i="20"/>
  <c r="C132" i="20"/>
  <c r="C77" i="20"/>
  <c r="AQ77" i="20" s="1"/>
  <c r="AR12" i="20" s="1"/>
  <c r="AQ103" i="20"/>
  <c r="AN134" i="20"/>
  <c r="AQ140" i="20"/>
  <c r="AS10" i="20" s="1"/>
  <c r="AN159" i="20"/>
  <c r="AN183" i="20"/>
  <c r="AQ188" i="20"/>
  <c r="AO199" i="20"/>
  <c r="AL199" i="20"/>
  <c r="B6" i="20"/>
  <c r="C149" i="20"/>
  <c r="C84" i="20"/>
  <c r="AT21" i="20"/>
  <c r="C165" i="20"/>
  <c r="AQ165" i="20" s="1"/>
  <c r="AS35" i="20" s="1"/>
  <c r="C100" i="20"/>
  <c r="C173" i="20"/>
  <c r="AQ173" i="20" s="1"/>
  <c r="C108" i="20"/>
  <c r="AT45" i="20"/>
  <c r="C189" i="20"/>
  <c r="C124" i="20"/>
  <c r="AM74" i="20"/>
  <c r="AQ74" i="20" s="1"/>
  <c r="AR9" i="20" s="1"/>
  <c r="AQ79" i="20"/>
  <c r="AR14" i="20" s="1"/>
  <c r="AM82" i="20"/>
  <c r="AQ82" i="20" s="1"/>
  <c r="AR17" i="20" s="1"/>
  <c r="AM92" i="20"/>
  <c r="AN105" i="20"/>
  <c r="AM114" i="20"/>
  <c r="AQ114" i="20" s="1"/>
  <c r="C136" i="20"/>
  <c r="AQ136" i="20" s="1"/>
  <c r="AS6" i="20" s="1"/>
  <c r="AM138" i="20"/>
  <c r="AO146" i="20"/>
  <c r="AQ154" i="20"/>
  <c r="AS24" i="20" s="1"/>
  <c r="C160" i="20"/>
  <c r="AQ160" i="20" s="1"/>
  <c r="AS30" i="20" s="1"/>
  <c r="AM162" i="20"/>
  <c r="AQ162" i="20" s="1"/>
  <c r="AS32" i="20" s="1"/>
  <c r="AO170" i="20"/>
  <c r="AQ178" i="20"/>
  <c r="C184" i="20"/>
  <c r="AM186" i="20"/>
  <c r="AO194" i="20"/>
  <c r="AN72" i="20"/>
  <c r="AN80" i="20"/>
  <c r="AQ80" i="20" s="1"/>
  <c r="AR15" i="20" s="1"/>
  <c r="C86" i="20"/>
  <c r="AN88" i="20"/>
  <c r="AQ88" i="20" s="1"/>
  <c r="AR23" i="20" s="1"/>
  <c r="AN107" i="20"/>
  <c r="AQ107" i="20"/>
  <c r="AN108" i="20"/>
  <c r="AQ108" i="20" s="1"/>
  <c r="AR43" i="20" s="1"/>
  <c r="AN139" i="20"/>
  <c r="AQ139" i="20"/>
  <c r="AS9" i="20" s="1"/>
  <c r="AQ144" i="20"/>
  <c r="AS14" i="20" s="1"/>
  <c r="AL146" i="20"/>
  <c r="AM152" i="20"/>
  <c r="AQ152" i="20" s="1"/>
  <c r="AS22" i="20" s="1"/>
  <c r="AM157" i="20"/>
  <c r="AQ157" i="20" s="1"/>
  <c r="AS27" i="20" s="1"/>
  <c r="AN163" i="20"/>
  <c r="AQ168" i="20"/>
  <c r="AL170" i="20"/>
  <c r="AM176" i="20"/>
  <c r="AM181" i="20"/>
  <c r="AN187" i="20"/>
  <c r="AQ187" i="20"/>
  <c r="AS57" i="20" s="1"/>
  <c r="AL194" i="20"/>
  <c r="AQ197" i="20"/>
  <c r="AT38" i="20"/>
  <c r="AT62" i="20"/>
  <c r="AQ73" i="20"/>
  <c r="AR8" i="20" s="1"/>
  <c r="AQ81" i="20"/>
  <c r="AR16" i="20" s="1"/>
  <c r="AM94" i="20"/>
  <c r="AQ94" i="20" s="1"/>
  <c r="AR29" i="20" s="1"/>
  <c r="AN109" i="20"/>
  <c r="AQ109" i="20" s="1"/>
  <c r="AR44" i="20" s="1"/>
  <c r="AM118" i="20"/>
  <c r="AQ118" i="20" s="1"/>
  <c r="AM128" i="20"/>
  <c r="AN132" i="20"/>
  <c r="AO134" i="20"/>
  <c r="AM142" i="20"/>
  <c r="AO150" i="20"/>
  <c r="AM166" i="20"/>
  <c r="AO174" i="20"/>
  <c r="AM190" i="20"/>
  <c r="AO198" i="20"/>
  <c r="AQ198" i="20" s="1"/>
  <c r="AT27" i="20"/>
  <c r="AT51" i="20"/>
  <c r="C198" i="20"/>
  <c r="C133" i="20"/>
  <c r="C71" i="20"/>
  <c r="AQ71" i="20" s="1"/>
  <c r="AR6" i="20" s="1"/>
  <c r="AM76" i="20"/>
  <c r="AM84" i="20"/>
  <c r="AN89" i="20"/>
  <c r="AM96" i="20"/>
  <c r="C106" i="20"/>
  <c r="AQ106" i="20" s="1"/>
  <c r="AN111" i="20"/>
  <c r="AN112" i="20"/>
  <c r="AQ112" i="20" s="1"/>
  <c r="AM120" i="20"/>
  <c r="AM125" i="20"/>
  <c r="AM126" i="20"/>
  <c r="AM127" i="20"/>
  <c r="AM137" i="20"/>
  <c r="AQ143" i="20"/>
  <c r="AS13" i="20" s="1"/>
  <c r="AQ148" i="20"/>
  <c r="AS18" i="20" s="1"/>
  <c r="AL150" i="20"/>
  <c r="AO159" i="20"/>
  <c r="AL159" i="20"/>
  <c r="AM161" i="20"/>
  <c r="AQ167" i="20"/>
  <c r="AS37" i="20" s="1"/>
  <c r="AL174" i="20"/>
  <c r="AO183" i="20"/>
  <c r="AL183" i="20"/>
  <c r="AQ183" i="20" s="1"/>
  <c r="AM185" i="20"/>
  <c r="AQ185" i="20" s="1"/>
  <c r="AS55" i="20" s="1"/>
  <c r="AL198" i="20"/>
  <c r="C145" i="20"/>
  <c r="C80" i="20"/>
  <c r="C174" i="20"/>
  <c r="C109" i="20"/>
  <c r="AT68" i="20"/>
  <c r="AN91" i="20"/>
  <c r="AQ91" i="20" s="1"/>
  <c r="AR26" i="20" s="1"/>
  <c r="AN92" i="20"/>
  <c r="AQ92" i="20" s="1"/>
  <c r="AR27" i="20" s="1"/>
  <c r="AM98" i="20"/>
  <c r="AQ98" i="20" s="1"/>
  <c r="AR33" i="20" s="1"/>
  <c r="AN113" i="20"/>
  <c r="AQ113" i="20" s="1"/>
  <c r="AM122" i="20"/>
  <c r="AQ122" i="20" s="1"/>
  <c r="AM124" i="20"/>
  <c r="AQ124" i="20" s="1"/>
  <c r="AN131" i="20"/>
  <c r="AQ131" i="20"/>
  <c r="AQ138" i="20"/>
  <c r="AS8" i="20" s="1"/>
  <c r="AM146" i="20"/>
  <c r="C168" i="20"/>
  <c r="AM170" i="20"/>
  <c r="AQ170" i="20" s="1"/>
  <c r="AQ186" i="20"/>
  <c r="C192" i="20"/>
  <c r="AM194" i="20"/>
  <c r="C166" i="20"/>
  <c r="AQ166" i="20" s="1"/>
  <c r="AS36" i="20" s="1"/>
  <c r="C101" i="20"/>
  <c r="C169" i="20"/>
  <c r="C104" i="20"/>
  <c r="C190" i="20"/>
  <c r="C125" i="20"/>
  <c r="C193" i="20"/>
  <c r="C128" i="20"/>
  <c r="AQ128" i="20" s="1"/>
  <c r="C89" i="20"/>
  <c r="AQ89" i="20" s="1"/>
  <c r="AR24" i="20" s="1"/>
  <c r="AM100" i="20"/>
  <c r="C110" i="20"/>
  <c r="AQ115" i="20"/>
  <c r="AR50" i="20" s="1"/>
  <c r="AQ171" i="20"/>
  <c r="AQ176" i="20"/>
  <c r="AQ195" i="20"/>
  <c r="C137" i="20"/>
  <c r="AQ137" i="20" s="1"/>
  <c r="AS7" i="20" s="1"/>
  <c r="C72" i="20"/>
  <c r="C153" i="20"/>
  <c r="AQ153" i="20" s="1"/>
  <c r="AS23" i="20" s="1"/>
  <c r="C88" i="20"/>
  <c r="C161" i="20"/>
  <c r="C96" i="20"/>
  <c r="C177" i="20"/>
  <c r="AQ177" i="20" s="1"/>
  <c r="AS47" i="20" s="1"/>
  <c r="C112" i="20"/>
  <c r="C185" i="20"/>
  <c r="C120" i="20"/>
  <c r="AQ75" i="20"/>
  <c r="AR10" i="20" s="1"/>
  <c r="AM78" i="20"/>
  <c r="AQ78" i="20" s="1"/>
  <c r="AR13" i="20" s="1"/>
  <c r="AQ83" i="20"/>
  <c r="AR18" i="20" s="1"/>
  <c r="AM86" i="20"/>
  <c r="C90" i="20"/>
  <c r="AQ90" i="20" s="1"/>
  <c r="AR25" i="20" s="1"/>
  <c r="AN93" i="20"/>
  <c r="AQ93" i="20" s="1"/>
  <c r="AR28" i="20" s="1"/>
  <c r="AM102" i="20"/>
  <c r="AQ102" i="20" s="1"/>
  <c r="AR37" i="20" s="1"/>
  <c r="AN117" i="20"/>
  <c r="AQ117" i="20" s="1"/>
  <c r="AR52" i="20" s="1"/>
  <c r="AN128" i="20"/>
  <c r="AN129" i="20"/>
  <c r="AQ129" i="20" s="1"/>
  <c r="AN130" i="20"/>
  <c r="AM134" i="20"/>
  <c r="AQ142" i="20"/>
  <c r="AS12" i="20" s="1"/>
  <c r="AM150" i="20"/>
  <c r="AO158" i="20"/>
  <c r="C172" i="20"/>
  <c r="AM174" i="20"/>
  <c r="AO182" i="20"/>
  <c r="AQ190" i="20"/>
  <c r="C196" i="20"/>
  <c r="AQ196" i="20" s="1"/>
  <c r="AS66" i="20" s="1"/>
  <c r="AM198" i="20"/>
  <c r="AN76" i="20"/>
  <c r="AN84" i="20"/>
  <c r="AQ84" i="20" s="1"/>
  <c r="AR19" i="20" s="1"/>
  <c r="AN95" i="20"/>
  <c r="AQ95" i="20" s="1"/>
  <c r="AR30" i="20" s="1"/>
  <c r="AN96" i="20"/>
  <c r="AQ96" i="20" s="1"/>
  <c r="AR31" i="20" s="1"/>
  <c r="AQ97" i="20"/>
  <c r="AR32" i="20" s="1"/>
  <c r="AM104" i="20"/>
  <c r="C114" i="20"/>
  <c r="AN119" i="20"/>
  <c r="AQ119" i="20" s="1"/>
  <c r="AN120" i="20"/>
  <c r="AQ120" i="20" s="1"/>
  <c r="AQ121" i="20"/>
  <c r="AQ125" i="20"/>
  <c r="AR60" i="20" s="1"/>
  <c r="AN127" i="20"/>
  <c r="AQ127" i="20" s="1"/>
  <c r="AR62" i="20" s="1"/>
  <c r="AM145" i="20"/>
  <c r="AQ151" i="20"/>
  <c r="AS21" i="20" s="1"/>
  <c r="AL158" i="20"/>
  <c r="AQ161" i="20"/>
  <c r="AS31" i="20" s="1"/>
  <c r="AM169" i="20"/>
  <c r="AQ169" i="20" s="1"/>
  <c r="AS39" i="20" s="1"/>
  <c r="AQ180" i="20"/>
  <c r="AL182" i="20"/>
  <c r="AM193" i="20"/>
  <c r="AQ193" i="20" s="1"/>
  <c r="AN199" i="20"/>
  <c r="C76" i="20"/>
  <c r="C105" i="20"/>
  <c r="C117" i="20"/>
  <c r="C129" i="20"/>
  <c r="C134" i="20"/>
  <c r="AT24" i="19"/>
  <c r="AO82" i="19"/>
  <c r="AL82" i="19"/>
  <c r="AL93" i="19"/>
  <c r="AO106" i="19"/>
  <c r="AL106" i="19"/>
  <c r="AQ155" i="19"/>
  <c r="AS25" i="19" s="1"/>
  <c r="AM157" i="19"/>
  <c r="AQ168" i="19"/>
  <c r="AS38" i="19" s="1"/>
  <c r="AQ187" i="19"/>
  <c r="AS57" i="19" s="1"/>
  <c r="AQ123" i="19"/>
  <c r="AR58" i="19" s="1"/>
  <c r="AQ181" i="19"/>
  <c r="AS51" i="19" s="1"/>
  <c r="AQ194" i="19"/>
  <c r="AS64" i="19" s="1"/>
  <c r="AM73" i="19"/>
  <c r="AO86" i="19"/>
  <c r="AL86" i="19"/>
  <c r="AN94" i="19"/>
  <c r="AL97" i="19"/>
  <c r="AO110" i="19"/>
  <c r="AL110" i="19"/>
  <c r="AN118" i="19"/>
  <c r="AO134" i="19"/>
  <c r="AL134" i="19"/>
  <c r="AM137" i="19"/>
  <c r="AL146" i="19"/>
  <c r="AQ148" i="19"/>
  <c r="AS18" i="19" s="1"/>
  <c r="AM156" i="19"/>
  <c r="AQ156" i="19" s="1"/>
  <c r="AS26" i="19" s="1"/>
  <c r="AO159" i="19"/>
  <c r="AQ159" i="19" s="1"/>
  <c r="AS29" i="19" s="1"/>
  <c r="AL159" i="19"/>
  <c r="AM161" i="19"/>
  <c r="AQ161" i="19" s="1"/>
  <c r="AS31" i="19" s="1"/>
  <c r="AQ185" i="19"/>
  <c r="AS55" i="19" s="1"/>
  <c r="AQ195" i="19"/>
  <c r="AS65" i="19" s="1"/>
  <c r="AQ198" i="19"/>
  <c r="AS68" i="19" s="1"/>
  <c r="AQ75" i="19"/>
  <c r="AR10" i="19" s="1"/>
  <c r="AQ79" i="19"/>
  <c r="AR14" i="19" s="1"/>
  <c r="AO81" i="19"/>
  <c r="AN84" i="19"/>
  <c r="AQ103" i="19"/>
  <c r="AR38" i="19" s="1"/>
  <c r="AO105" i="19"/>
  <c r="AN108" i="19"/>
  <c r="AQ127" i="19"/>
  <c r="AR62" i="19" s="1"/>
  <c r="AO129" i="19"/>
  <c r="AN132" i="19"/>
  <c r="AQ138" i="19"/>
  <c r="AS8" i="19" s="1"/>
  <c r="AN139" i="19"/>
  <c r="AQ176" i="19"/>
  <c r="AS46" i="19" s="1"/>
  <c r="AQ199" i="19"/>
  <c r="AT23" i="19"/>
  <c r="C153" i="19"/>
  <c r="AQ153" i="19" s="1"/>
  <c r="AS23" i="19" s="1"/>
  <c r="C88" i="19"/>
  <c r="C177" i="19"/>
  <c r="AQ177" i="19" s="1"/>
  <c r="AS47" i="19" s="1"/>
  <c r="C112" i="19"/>
  <c r="AM72" i="19"/>
  <c r="AQ157" i="19"/>
  <c r="AS27" i="19" s="1"/>
  <c r="AQ163" i="19"/>
  <c r="AS33" i="19" s="1"/>
  <c r="AQ193" i="19"/>
  <c r="AS63" i="19" s="1"/>
  <c r="AQ99" i="19"/>
  <c r="AR34" i="19" s="1"/>
  <c r="AL81" i="19"/>
  <c r="AM96" i="19"/>
  <c r="AN112" i="19"/>
  <c r="AM120" i="19"/>
  <c r="AQ142" i="19"/>
  <c r="AS12" i="19" s="1"/>
  <c r="AO158" i="19"/>
  <c r="AQ184" i="19"/>
  <c r="AS54" i="19" s="1"/>
  <c r="AQ197" i="19"/>
  <c r="AS67" i="19" s="1"/>
  <c r="AN78" i="19"/>
  <c r="AO94" i="19"/>
  <c r="AL94" i="19"/>
  <c r="AN102" i="19"/>
  <c r="AL105" i="19"/>
  <c r="AO118" i="19"/>
  <c r="AL118" i="19"/>
  <c r="AN126" i="19"/>
  <c r="AQ137" i="19"/>
  <c r="AS7" i="19" s="1"/>
  <c r="AM140" i="19"/>
  <c r="AQ143" i="19"/>
  <c r="AS13" i="19" s="1"/>
  <c r="AM145" i="19"/>
  <c r="AM164" i="19"/>
  <c r="AQ167" i="19"/>
  <c r="AS37" i="19" s="1"/>
  <c r="AQ170" i="19"/>
  <c r="AS40" i="19" s="1"/>
  <c r="AQ188" i="19"/>
  <c r="AS58" i="19" s="1"/>
  <c r="C139" i="19"/>
  <c r="C74" i="19"/>
  <c r="AO74" i="19"/>
  <c r="AL74" i="19"/>
  <c r="AM76" i="19"/>
  <c r="AM81" i="19"/>
  <c r="AN83" i="19"/>
  <c r="AQ83" i="19" s="1"/>
  <c r="AR18" i="19" s="1"/>
  <c r="AQ87" i="19"/>
  <c r="AR22" i="19" s="1"/>
  <c r="AO89" i="19"/>
  <c r="AM100" i="19"/>
  <c r="AM105" i="19"/>
  <c r="AN107" i="19"/>
  <c r="AQ107" i="19" s="1"/>
  <c r="AR42" i="19" s="1"/>
  <c r="AQ111" i="19"/>
  <c r="AR46" i="19" s="1"/>
  <c r="AO113" i="19"/>
  <c r="AM124" i="19"/>
  <c r="AM129" i="19"/>
  <c r="AL129" i="19"/>
  <c r="AN131" i="19"/>
  <c r="AQ131" i="19" s="1"/>
  <c r="AR66" i="19" s="1"/>
  <c r="AO138" i="19"/>
  <c r="AN147" i="19"/>
  <c r="AM154" i="19"/>
  <c r="AO162" i="19"/>
  <c r="AQ171" i="19"/>
  <c r="AS41" i="19" s="1"/>
  <c r="AQ192" i="19"/>
  <c r="AS62" i="19" s="1"/>
  <c r="AN72" i="19"/>
  <c r="AN82" i="19"/>
  <c r="AL85" i="19"/>
  <c r="AO98" i="19"/>
  <c r="AL98" i="19"/>
  <c r="AN106" i="19"/>
  <c r="AL109" i="19"/>
  <c r="AO122" i="19"/>
  <c r="AL122" i="19"/>
  <c r="AN130" i="19"/>
  <c r="AQ136" i="19"/>
  <c r="AS6" i="19" s="1"/>
  <c r="AQ141" i="19"/>
  <c r="AS11" i="19" s="1"/>
  <c r="AM144" i="19"/>
  <c r="AQ144" i="19" s="1"/>
  <c r="AS14" i="19" s="1"/>
  <c r="AO147" i="19"/>
  <c r="AL147" i="19"/>
  <c r="AM149" i="19"/>
  <c r="AQ149" i="19" s="1"/>
  <c r="AS19" i="19" s="1"/>
  <c r="AL158" i="19"/>
  <c r="AQ160" i="19"/>
  <c r="AS30" i="19" s="1"/>
  <c r="AQ174" i="19"/>
  <c r="AS44" i="19" s="1"/>
  <c r="AQ196" i="19"/>
  <c r="AS66" i="19" s="1"/>
  <c r="AQ88" i="19"/>
  <c r="AR23" i="19" s="1"/>
  <c r="AQ91" i="19"/>
  <c r="AR26" i="19" s="1"/>
  <c r="AQ112" i="19"/>
  <c r="AR47" i="19" s="1"/>
  <c r="AN120" i="19"/>
  <c r="AQ120" i="19" s="1"/>
  <c r="AR55" i="19" s="1"/>
  <c r="AQ125" i="19"/>
  <c r="AR60" i="19" s="1"/>
  <c r="AQ150" i="19"/>
  <c r="AS20" i="19" s="1"/>
  <c r="AM158" i="19"/>
  <c r="AQ169" i="19"/>
  <c r="AS39" i="19" s="1"/>
  <c r="AQ175" i="19"/>
  <c r="AS45" i="19" s="1"/>
  <c r="AQ178" i="19"/>
  <c r="AS48" i="19" s="1"/>
  <c r="AT35" i="19"/>
  <c r="C165" i="19"/>
  <c r="AQ165" i="19" s="1"/>
  <c r="AS35" i="19" s="1"/>
  <c r="C100" i="19"/>
  <c r="AT59" i="19"/>
  <c r="C189" i="19"/>
  <c r="AQ189" i="19" s="1"/>
  <c r="AS59" i="19" s="1"/>
  <c r="C124" i="19"/>
  <c r="AQ71" i="19"/>
  <c r="AR6" i="19" s="1"/>
  <c r="AO73" i="19"/>
  <c r="AO78" i="19"/>
  <c r="AL78" i="19"/>
  <c r="AL89" i="19"/>
  <c r="AO102" i="19"/>
  <c r="AL102" i="19"/>
  <c r="AL113" i="19"/>
  <c r="AO126" i="19"/>
  <c r="AL126" i="19"/>
  <c r="AQ140" i="19"/>
  <c r="AS10" i="19" s="1"/>
  <c r="AQ145" i="19"/>
  <c r="AS15" i="19" s="1"/>
  <c r="AQ151" i="19"/>
  <c r="AS21" i="19" s="1"/>
  <c r="AQ164" i="19"/>
  <c r="AS34" i="19" s="1"/>
  <c r="AQ179" i="19"/>
  <c r="AS49" i="19" s="1"/>
  <c r="AQ182" i="19"/>
  <c r="AS52" i="19" s="1"/>
  <c r="AN76" i="19"/>
  <c r="AQ81" i="19"/>
  <c r="AR16" i="19" s="1"/>
  <c r="AM84" i="19"/>
  <c r="AM89" i="19"/>
  <c r="AN91" i="19"/>
  <c r="AQ95" i="19"/>
  <c r="AR30" i="19" s="1"/>
  <c r="AO97" i="19"/>
  <c r="AN100" i="19"/>
  <c r="AM108" i="19"/>
  <c r="AM113" i="19"/>
  <c r="AN115" i="19"/>
  <c r="AQ115" i="19" s="1"/>
  <c r="AR50" i="19" s="1"/>
  <c r="AQ116" i="19"/>
  <c r="AR51" i="19" s="1"/>
  <c r="AQ119" i="19"/>
  <c r="AR54" i="19" s="1"/>
  <c r="AO121" i="19"/>
  <c r="AQ121" i="19" s="1"/>
  <c r="AR56" i="19" s="1"/>
  <c r="AN124" i="19"/>
  <c r="AM132" i="19"/>
  <c r="AO146" i="19"/>
  <c r="AQ146" i="19" s="1"/>
  <c r="AS16" i="19" s="1"/>
  <c r="AM162" i="19"/>
  <c r="AQ173" i="19"/>
  <c r="AS43" i="19" s="1"/>
  <c r="AQ183" i="19"/>
  <c r="AS53" i="19" s="1"/>
  <c r="AQ186" i="19"/>
  <c r="AS56" i="19" s="1"/>
  <c r="C72" i="19"/>
  <c r="C76" i="19"/>
  <c r="C80" i="19"/>
  <c r="AQ80" i="19" s="1"/>
  <c r="AR15" i="19" s="1"/>
  <c r="C84" i="19"/>
  <c r="C92" i="19"/>
  <c r="AQ92" i="19" s="1"/>
  <c r="AR27" i="19" s="1"/>
  <c r="C96" i="19"/>
  <c r="AQ96" i="19" s="1"/>
  <c r="AR31" i="19" s="1"/>
  <c r="C104" i="19"/>
  <c r="AQ104" i="19" s="1"/>
  <c r="AR39" i="19" s="1"/>
  <c r="C108" i="19"/>
  <c r="C116" i="19"/>
  <c r="C120" i="19"/>
  <c r="C128" i="19"/>
  <c r="AQ128" i="19" s="1"/>
  <c r="AR63" i="19" s="1"/>
  <c r="C132" i="19"/>
  <c r="B6" i="19"/>
  <c r="C73" i="19"/>
  <c r="AQ73" i="19" s="1"/>
  <c r="AR8" i="19" s="1"/>
  <c r="C77" i="19"/>
  <c r="AQ77" i="19" s="1"/>
  <c r="AR12" i="19" s="1"/>
  <c r="C81" i="19"/>
  <c r="C85" i="19"/>
  <c r="C89" i="19"/>
  <c r="C93" i="19"/>
  <c r="C97" i="19"/>
  <c r="C101" i="19"/>
  <c r="AQ101" i="19" s="1"/>
  <c r="AR36" i="19" s="1"/>
  <c r="C105" i="19"/>
  <c r="C109" i="19"/>
  <c r="C113" i="19"/>
  <c r="C117" i="19"/>
  <c r="AQ117" i="19" s="1"/>
  <c r="AR52" i="19" s="1"/>
  <c r="C121" i="19"/>
  <c r="C125" i="19"/>
  <c r="C129" i="19"/>
  <c r="C133" i="19"/>
  <c r="AQ133" i="19" s="1"/>
  <c r="AR68" i="19" s="1"/>
  <c r="C154" i="19"/>
  <c r="AQ154" i="19" s="1"/>
  <c r="AS24" i="19" s="1"/>
  <c r="C166" i="19"/>
  <c r="AQ166" i="19" s="1"/>
  <c r="AS36" i="19" s="1"/>
  <c r="C178" i="19"/>
  <c r="C190" i="19"/>
  <c r="AQ190" i="19" s="1"/>
  <c r="AS60" i="19" s="1"/>
  <c r="C78" i="19"/>
  <c r="C82" i="19"/>
  <c r="C86" i="19"/>
  <c r="C90" i="19"/>
  <c r="AQ90" i="19" s="1"/>
  <c r="AR25" i="19" s="1"/>
  <c r="C94" i="19"/>
  <c r="C98" i="19"/>
  <c r="C102" i="19"/>
  <c r="C106" i="19"/>
  <c r="C110" i="19"/>
  <c r="C114" i="19"/>
  <c r="AQ114" i="19" s="1"/>
  <c r="AR49" i="19" s="1"/>
  <c r="C118" i="19"/>
  <c r="C122" i="19"/>
  <c r="C126" i="19"/>
  <c r="C130" i="19"/>
  <c r="C134" i="19"/>
  <c r="AT17" i="19"/>
  <c r="AL130" i="18"/>
  <c r="AL170" i="18"/>
  <c r="AL177" i="18"/>
  <c r="AL115" i="18"/>
  <c r="AL180" i="18"/>
  <c r="AL185" i="18"/>
  <c r="AL194" i="18"/>
  <c r="AQ194" i="18" s="1"/>
  <c r="AL119" i="18"/>
  <c r="AL133" i="18"/>
  <c r="AL175" i="18"/>
  <c r="AQ175" i="18" s="1"/>
  <c r="AL189" i="18"/>
  <c r="AL106" i="18"/>
  <c r="AL127" i="18"/>
  <c r="AL184" i="18"/>
  <c r="AL188" i="18"/>
  <c r="AQ188" i="18" s="1"/>
  <c r="AL109" i="18"/>
  <c r="AL131" i="18"/>
  <c r="AL178" i="18"/>
  <c r="AL192" i="18"/>
  <c r="AL197" i="18"/>
  <c r="AQ197" i="18" s="1"/>
  <c r="AL113" i="18"/>
  <c r="AL117" i="18"/>
  <c r="AQ117" i="18" s="1"/>
  <c r="AL126" i="18"/>
  <c r="AL173" i="18"/>
  <c r="AL191" i="18"/>
  <c r="AL71" i="18"/>
  <c r="AL89" i="18"/>
  <c r="AL107" i="18"/>
  <c r="AL145" i="18"/>
  <c r="AQ145" i="18" s="1"/>
  <c r="AL163" i="18"/>
  <c r="AL168" i="18"/>
  <c r="AL195" i="18"/>
  <c r="AL111" i="18"/>
  <c r="AQ111" i="18" s="1"/>
  <c r="AL140" i="18"/>
  <c r="AQ140" i="18" s="1"/>
  <c r="AL149" i="18"/>
  <c r="AL172" i="18"/>
  <c r="AQ172" i="18" s="1"/>
  <c r="AS42" i="18" s="1"/>
  <c r="AL181" i="18"/>
  <c r="AL190" i="18"/>
  <c r="AL87" i="18"/>
  <c r="AQ87" i="18" s="1"/>
  <c r="AL143" i="18"/>
  <c r="AL152" i="18"/>
  <c r="AL166" i="18"/>
  <c r="AL179" i="18"/>
  <c r="AL78" i="18"/>
  <c r="AL91" i="18"/>
  <c r="AQ91" i="18" s="1"/>
  <c r="AL123" i="18"/>
  <c r="AQ123" i="18" s="1"/>
  <c r="AL138" i="18"/>
  <c r="AL161" i="18"/>
  <c r="AQ164" i="18"/>
  <c r="AL193" i="18"/>
  <c r="AQ193" i="18" s="1"/>
  <c r="AL198" i="18"/>
  <c r="AL122" i="18"/>
  <c r="AL137" i="18"/>
  <c r="AL169" i="18"/>
  <c r="AO94" i="18"/>
  <c r="AL94" i="18"/>
  <c r="AO118" i="18"/>
  <c r="AL118" i="18"/>
  <c r="AM145" i="18"/>
  <c r="AQ151" i="18"/>
  <c r="AM169" i="18"/>
  <c r="AQ169" i="18" s="1"/>
  <c r="AN175" i="18"/>
  <c r="AL182" i="18"/>
  <c r="C139" i="18"/>
  <c r="C74" i="18"/>
  <c r="AO74" i="18"/>
  <c r="AL74" i="18"/>
  <c r="AN82" i="18"/>
  <c r="AO98" i="18"/>
  <c r="AL98" i="18"/>
  <c r="AN106" i="18"/>
  <c r="AQ136" i="18"/>
  <c r="AS6" i="18" s="1"/>
  <c r="AQ141" i="18"/>
  <c r="AM144" i="18"/>
  <c r="AQ144" i="18" s="1"/>
  <c r="AO147" i="18"/>
  <c r="AL147" i="18"/>
  <c r="AM149" i="18"/>
  <c r="AQ149" i="18" s="1"/>
  <c r="AN155" i="18"/>
  <c r="AQ155" i="18" s="1"/>
  <c r="AQ160" i="18"/>
  <c r="AM168" i="18"/>
  <c r="AQ168" i="18" s="1"/>
  <c r="AO171" i="18"/>
  <c r="AL171" i="18"/>
  <c r="AQ171" i="18" s="1"/>
  <c r="AM173" i="18"/>
  <c r="AN179" i="18"/>
  <c r="AQ184" i="18"/>
  <c r="AL186" i="18"/>
  <c r="AQ198" i="18"/>
  <c r="AN72" i="18"/>
  <c r="AN96" i="18"/>
  <c r="AQ115" i="18"/>
  <c r="AN120" i="18"/>
  <c r="AM158" i="18"/>
  <c r="AM182" i="18"/>
  <c r="AT35" i="18"/>
  <c r="C165" i="18"/>
  <c r="AQ165" i="18" s="1"/>
  <c r="AS35" i="18" s="1"/>
  <c r="C100" i="18"/>
  <c r="AT59" i="18"/>
  <c r="C189" i="18"/>
  <c r="C124" i="18"/>
  <c r="AN71" i="18"/>
  <c r="AQ71" i="18" s="1"/>
  <c r="AR6" i="18" s="1"/>
  <c r="AO73" i="18"/>
  <c r="AL73" i="18"/>
  <c r="AN76" i="18"/>
  <c r="AM84" i="18"/>
  <c r="AN95" i="18"/>
  <c r="AQ95" i="18" s="1"/>
  <c r="AO97" i="18"/>
  <c r="AL97" i="18"/>
  <c r="AN100" i="18"/>
  <c r="AM108" i="18"/>
  <c r="AN119" i="18"/>
  <c r="AQ119" i="18" s="1"/>
  <c r="AO121" i="18"/>
  <c r="AL121" i="18"/>
  <c r="AN124" i="18"/>
  <c r="AQ124" i="18" s="1"/>
  <c r="AN130" i="18"/>
  <c r="AQ130" i="18" s="1"/>
  <c r="AM132" i="18"/>
  <c r="AM138" i="18"/>
  <c r="AO146" i="18"/>
  <c r="AL146" i="18"/>
  <c r="AM162" i="18"/>
  <c r="AO170" i="18"/>
  <c r="AQ170" i="18" s="1"/>
  <c r="AQ178" i="18"/>
  <c r="AM186" i="18"/>
  <c r="AQ186" i="18" s="1"/>
  <c r="AQ192" i="18"/>
  <c r="AN90" i="18"/>
  <c r="AN114" i="18"/>
  <c r="AN139" i="18"/>
  <c r="AM152" i="18"/>
  <c r="AQ152" i="18" s="1"/>
  <c r="AQ173" i="18"/>
  <c r="AM176" i="18"/>
  <c r="AO77" i="18"/>
  <c r="AL77" i="18"/>
  <c r="AN80" i="18"/>
  <c r="AM88" i="18"/>
  <c r="AM93" i="18"/>
  <c r="AN99" i="18"/>
  <c r="AQ99" i="18" s="1"/>
  <c r="AO101" i="18"/>
  <c r="AL101" i="18"/>
  <c r="AN104" i="18"/>
  <c r="AQ104" i="18" s="1"/>
  <c r="AR39" i="18" s="1"/>
  <c r="AM112" i="18"/>
  <c r="AM117" i="18"/>
  <c r="AN123" i="18"/>
  <c r="AO125" i="18"/>
  <c r="AL125" i="18"/>
  <c r="AN128" i="18"/>
  <c r="AQ128" i="18" s="1"/>
  <c r="AM142" i="18"/>
  <c r="AO150" i="18"/>
  <c r="AL150" i="18"/>
  <c r="AM166" i="18"/>
  <c r="AQ166" i="18" s="1"/>
  <c r="AS36" i="18" s="1"/>
  <c r="AO174" i="18"/>
  <c r="AL174" i="18"/>
  <c r="AQ191" i="18"/>
  <c r="AQ196" i="18"/>
  <c r="AO86" i="18"/>
  <c r="AL86" i="18"/>
  <c r="AN94" i="18"/>
  <c r="AO110" i="18"/>
  <c r="AL110" i="18"/>
  <c r="AN118" i="18"/>
  <c r="AO134" i="18"/>
  <c r="AL134" i="18"/>
  <c r="AM137" i="18"/>
  <c r="AQ137" i="18" s="1"/>
  <c r="AQ143" i="18"/>
  <c r="AQ148" i="18"/>
  <c r="AM156" i="18"/>
  <c r="AQ156" i="18" s="1"/>
  <c r="AS26" i="18" s="1"/>
  <c r="AO159" i="18"/>
  <c r="AL159" i="18"/>
  <c r="AM161" i="18"/>
  <c r="AQ167" i="18"/>
  <c r="AQ177" i="18"/>
  <c r="AM180" i="18"/>
  <c r="AQ180" i="18" s="1"/>
  <c r="AO183" i="18"/>
  <c r="AL183" i="18"/>
  <c r="AM185" i="18"/>
  <c r="AQ185" i="18" s="1"/>
  <c r="AN79" i="18"/>
  <c r="AQ79" i="18" s="1"/>
  <c r="AO81" i="18"/>
  <c r="AL81" i="18"/>
  <c r="AN84" i="18"/>
  <c r="AM97" i="18"/>
  <c r="AN103" i="18"/>
  <c r="AQ103" i="18"/>
  <c r="AO105" i="18"/>
  <c r="AL105" i="18"/>
  <c r="AN108" i="18"/>
  <c r="AQ108" i="18" s="1"/>
  <c r="AR43" i="18" s="1"/>
  <c r="AM121" i="18"/>
  <c r="AN127" i="18"/>
  <c r="AQ127" i="18"/>
  <c r="AO129" i="18"/>
  <c r="AL129" i="18"/>
  <c r="AQ129" i="18" s="1"/>
  <c r="AQ132" i="18"/>
  <c r="AR67" i="18" s="1"/>
  <c r="AM146" i="18"/>
  <c r="AQ162" i="18"/>
  <c r="AM170" i="18"/>
  <c r="AQ195" i="18"/>
  <c r="AS65" i="18" s="1"/>
  <c r="AM73" i="18"/>
  <c r="AN75" i="18"/>
  <c r="AQ75" i="18" s="1"/>
  <c r="AO90" i="18"/>
  <c r="AL90" i="18"/>
  <c r="AO114" i="18"/>
  <c r="AL114" i="18"/>
  <c r="AO139" i="18"/>
  <c r="AQ139" i="18" s="1"/>
  <c r="AL139" i="18"/>
  <c r="AN147" i="18"/>
  <c r="AQ147" i="18"/>
  <c r="AQ157" i="18"/>
  <c r="AS27" i="18" s="1"/>
  <c r="AO163" i="18"/>
  <c r="AN171" i="18"/>
  <c r="AQ176" i="18"/>
  <c r="AS46" i="18" s="1"/>
  <c r="AQ181" i="18"/>
  <c r="AO187" i="18"/>
  <c r="AL187" i="18"/>
  <c r="AT23" i="18"/>
  <c r="C153" i="18"/>
  <c r="AQ153" i="18" s="1"/>
  <c r="AS23" i="18" s="1"/>
  <c r="C88" i="18"/>
  <c r="AT47" i="18"/>
  <c r="C177" i="18"/>
  <c r="C112" i="18"/>
  <c r="AQ112" i="18" s="1"/>
  <c r="AM72" i="18"/>
  <c r="AQ72" i="18" s="1"/>
  <c r="AM77" i="18"/>
  <c r="AN83" i="18"/>
  <c r="AQ83" i="18"/>
  <c r="AQ88" i="18"/>
  <c r="AR23" i="18" s="1"/>
  <c r="AM96" i="18"/>
  <c r="AM101" i="18"/>
  <c r="AN107" i="18"/>
  <c r="AQ107" i="18"/>
  <c r="AM120" i="18"/>
  <c r="AQ120" i="18" s="1"/>
  <c r="AR55" i="18" s="1"/>
  <c r="AM125" i="18"/>
  <c r="AN131" i="18"/>
  <c r="AQ131" i="18"/>
  <c r="AQ142" i="18"/>
  <c r="AM150" i="18"/>
  <c r="AO158" i="18"/>
  <c r="AL158" i="18"/>
  <c r="AO182" i="18"/>
  <c r="AQ182" i="18" s="1"/>
  <c r="AS52" i="18" s="1"/>
  <c r="AQ199" i="18"/>
  <c r="C72" i="18"/>
  <c r="C76" i="18"/>
  <c r="C80" i="18"/>
  <c r="AQ80" i="18" s="1"/>
  <c r="AR15" i="18" s="1"/>
  <c r="C84" i="18"/>
  <c r="C92" i="18"/>
  <c r="AQ92" i="18" s="1"/>
  <c r="C96" i="18"/>
  <c r="C104" i="18"/>
  <c r="C108" i="18"/>
  <c r="C116" i="18"/>
  <c r="AQ116" i="18" s="1"/>
  <c r="C120" i="18"/>
  <c r="C128" i="18"/>
  <c r="C132" i="18"/>
  <c r="B6" i="18"/>
  <c r="C73" i="18"/>
  <c r="C77" i="18"/>
  <c r="C81" i="18"/>
  <c r="C85" i="18"/>
  <c r="AQ85" i="18" s="1"/>
  <c r="C89" i="18"/>
  <c r="AQ89" i="18" s="1"/>
  <c r="AR24" i="18" s="1"/>
  <c r="C93" i="18"/>
  <c r="C97" i="18"/>
  <c r="C101" i="18"/>
  <c r="C105" i="18"/>
  <c r="C109" i="18"/>
  <c r="AQ109" i="18" s="1"/>
  <c r="C113" i="18"/>
  <c r="AQ113" i="18" s="1"/>
  <c r="C117" i="18"/>
  <c r="C121" i="18"/>
  <c r="C125" i="18"/>
  <c r="C129" i="18"/>
  <c r="C133" i="18"/>
  <c r="AQ133" i="18" s="1"/>
  <c r="C138" i="18"/>
  <c r="AQ138" i="18" s="1"/>
  <c r="C154" i="18"/>
  <c r="AQ154" i="18" s="1"/>
  <c r="C166" i="18"/>
  <c r="C178" i="18"/>
  <c r="C190" i="18"/>
  <c r="AQ190" i="18" s="1"/>
  <c r="C78" i="18"/>
  <c r="AQ78" i="18" s="1"/>
  <c r="C82" i="18"/>
  <c r="C86" i="18"/>
  <c r="C90" i="18"/>
  <c r="C94" i="18"/>
  <c r="C98" i="18"/>
  <c r="C102" i="18"/>
  <c r="AQ102" i="18" s="1"/>
  <c r="C106" i="18"/>
  <c r="AQ106" i="18" s="1"/>
  <c r="C110" i="18"/>
  <c r="C114" i="18"/>
  <c r="C118" i="18"/>
  <c r="C122" i="18"/>
  <c r="AQ122" i="18" s="1"/>
  <c r="C126" i="18"/>
  <c r="C130" i="18"/>
  <c r="C134" i="18"/>
  <c r="AO136" i="16"/>
  <c r="AQ88" i="16"/>
  <c r="AQ112" i="16"/>
  <c r="AR47" i="16" s="1"/>
  <c r="AQ194" i="16"/>
  <c r="AS64" i="16" s="1"/>
  <c r="AQ94" i="16"/>
  <c r="AR29" i="16" s="1"/>
  <c r="AQ104" i="16"/>
  <c r="AR39" i="16" s="1"/>
  <c r="AQ197" i="16"/>
  <c r="AQ155" i="16"/>
  <c r="AS25" i="16" s="1"/>
  <c r="AQ192" i="16"/>
  <c r="AS62" i="16" s="1"/>
  <c r="AQ119" i="16"/>
  <c r="AR54" i="16" s="1"/>
  <c r="AQ177" i="16"/>
  <c r="AS47" i="16" s="1"/>
  <c r="AL75" i="16"/>
  <c r="AL99" i="16"/>
  <c r="AL131" i="16"/>
  <c r="AQ131" i="16" s="1"/>
  <c r="AR66" i="16" s="1"/>
  <c r="AL158" i="16"/>
  <c r="AQ158" i="16" s="1"/>
  <c r="AS28" i="16" s="1"/>
  <c r="AL163" i="16"/>
  <c r="AL164" i="16"/>
  <c r="AL187" i="16"/>
  <c r="AQ187" i="16" s="1"/>
  <c r="AS57" i="16" s="1"/>
  <c r="AL191" i="16"/>
  <c r="AL196" i="16"/>
  <c r="AQ196" i="16" s="1"/>
  <c r="AS66" i="16" s="1"/>
  <c r="AL85" i="16"/>
  <c r="AL86" i="16"/>
  <c r="AQ86" i="16" s="1"/>
  <c r="AR21" i="16" s="1"/>
  <c r="AL126" i="16"/>
  <c r="AL144" i="16"/>
  <c r="AL153" i="16"/>
  <c r="AQ153" i="16" s="1"/>
  <c r="AS23" i="16" s="1"/>
  <c r="AL177" i="16"/>
  <c r="AL195" i="16"/>
  <c r="AL199" i="16"/>
  <c r="AL79" i="16"/>
  <c r="AQ79" i="16" s="1"/>
  <c r="AR14" i="16" s="1"/>
  <c r="AL111" i="16"/>
  <c r="AQ111" i="16" s="1"/>
  <c r="AR46" i="16" s="1"/>
  <c r="AL168" i="16"/>
  <c r="AL190" i="16"/>
  <c r="AQ190" i="16" s="1"/>
  <c r="AS60" i="16" s="1"/>
  <c r="AL91" i="16"/>
  <c r="AL129" i="16"/>
  <c r="AQ129" i="16" s="1"/>
  <c r="AR64" i="16" s="1"/>
  <c r="AL147" i="16"/>
  <c r="AL148" i="16"/>
  <c r="AQ148" i="16" s="1"/>
  <c r="AS18" i="16" s="1"/>
  <c r="AL157" i="16"/>
  <c r="AL181" i="16"/>
  <c r="AQ181" i="16" s="1"/>
  <c r="AS51" i="16" s="1"/>
  <c r="AL194" i="16"/>
  <c r="AL74" i="16"/>
  <c r="AL118" i="16"/>
  <c r="AL123" i="16"/>
  <c r="AQ123" i="16" s="1"/>
  <c r="AR58" i="16" s="1"/>
  <c r="AL137" i="16"/>
  <c r="AQ137" i="16" s="1"/>
  <c r="AS7" i="16" s="1"/>
  <c r="AL142" i="16"/>
  <c r="AL167" i="16"/>
  <c r="AL172" i="16"/>
  <c r="AL185" i="16"/>
  <c r="AQ185" i="16" s="1"/>
  <c r="AS55" i="16" s="1"/>
  <c r="AL198" i="16"/>
  <c r="AL103" i="16"/>
  <c r="AL109" i="16"/>
  <c r="AL130" i="16"/>
  <c r="AL151" i="16"/>
  <c r="AQ151" i="16" s="1"/>
  <c r="AS21" i="16" s="1"/>
  <c r="AL152" i="16"/>
  <c r="AQ152" i="16" s="1"/>
  <c r="AS22" i="16" s="1"/>
  <c r="AL161" i="16"/>
  <c r="AQ161" i="16" s="1"/>
  <c r="AS31" i="16" s="1"/>
  <c r="AL189" i="16"/>
  <c r="AL78" i="16"/>
  <c r="AL83" i="16"/>
  <c r="AQ83" i="16" s="1"/>
  <c r="AR18" i="16" s="1"/>
  <c r="AL115" i="16"/>
  <c r="AL171" i="16"/>
  <c r="AQ171" i="16" s="1"/>
  <c r="AS41" i="16" s="1"/>
  <c r="AL176" i="16"/>
  <c r="AL193" i="16"/>
  <c r="AQ193" i="16" s="1"/>
  <c r="AS63" i="16" s="1"/>
  <c r="AR22" i="16"/>
  <c r="AL121" i="16"/>
  <c r="AL141" i="16"/>
  <c r="AL165" i="16"/>
  <c r="AQ165" i="16" s="1"/>
  <c r="AS35" i="16" s="1"/>
  <c r="AL179" i="16"/>
  <c r="AL180" i="16"/>
  <c r="AL197" i="16"/>
  <c r="AL95" i="16"/>
  <c r="AL102" i="16"/>
  <c r="AQ102" i="16" s="1"/>
  <c r="AR37" i="16" s="1"/>
  <c r="AL127" i="16"/>
  <c r="AQ127" i="16" s="1"/>
  <c r="AR62" i="16" s="1"/>
  <c r="AL136" i="16"/>
  <c r="AL145" i="16"/>
  <c r="AL155" i="16"/>
  <c r="AL156" i="16"/>
  <c r="AL174" i="16"/>
  <c r="AQ174" i="16" s="1"/>
  <c r="AS44" i="16" s="1"/>
  <c r="AL175" i="16"/>
  <c r="AL81" i="16"/>
  <c r="AQ81" i="16" s="1"/>
  <c r="AL107" i="16"/>
  <c r="AQ107" i="16" s="1"/>
  <c r="AR42" i="16" s="1"/>
  <c r="AL113" i="16"/>
  <c r="AL114" i="16"/>
  <c r="AQ114" i="16" s="1"/>
  <c r="AR49" i="16" s="1"/>
  <c r="AL122" i="16"/>
  <c r="AL169" i="16"/>
  <c r="AL184" i="16"/>
  <c r="AO74" i="16"/>
  <c r="AO78" i="16"/>
  <c r="AQ78" i="16" s="1"/>
  <c r="AR13" i="16" s="1"/>
  <c r="AO142" i="16"/>
  <c r="AO72" i="16"/>
  <c r="AO141" i="16"/>
  <c r="C169" i="16"/>
  <c r="AQ169" i="16" s="1"/>
  <c r="AS39" i="16" s="1"/>
  <c r="C104" i="16"/>
  <c r="AQ144" i="16"/>
  <c r="AS14" i="16" s="1"/>
  <c r="C189" i="16"/>
  <c r="AQ189" i="16" s="1"/>
  <c r="AS59" i="16" s="1"/>
  <c r="C124" i="16"/>
  <c r="AM80" i="16"/>
  <c r="AM101" i="16"/>
  <c r="AO106" i="16"/>
  <c r="AQ106" i="16" s="1"/>
  <c r="AR41" i="16" s="1"/>
  <c r="AM108" i="16"/>
  <c r="AN124" i="16"/>
  <c r="AQ124" i="16" s="1"/>
  <c r="AR59" i="16" s="1"/>
  <c r="AO133" i="16"/>
  <c r="AQ133" i="16" s="1"/>
  <c r="AR68" i="16" s="1"/>
  <c r="AL133" i="16"/>
  <c r="AM142" i="16"/>
  <c r="AO182" i="16"/>
  <c r="AQ182" i="16" s="1"/>
  <c r="AS52" i="16" s="1"/>
  <c r="AL182" i="16"/>
  <c r="AM184" i="16"/>
  <c r="AQ184" i="16" s="1"/>
  <c r="AS54" i="16" s="1"/>
  <c r="C142" i="16"/>
  <c r="AQ142" i="16" s="1"/>
  <c r="AS12" i="16" s="1"/>
  <c r="C77" i="16"/>
  <c r="C165" i="16"/>
  <c r="C100" i="16"/>
  <c r="AN71" i="16"/>
  <c r="AQ71" i="16" s="1"/>
  <c r="AR6" i="16" s="1"/>
  <c r="AO73" i="16"/>
  <c r="AL73" i="16"/>
  <c r="AN76" i="16"/>
  <c r="AQ76" i="16" s="1"/>
  <c r="AR11" i="16" s="1"/>
  <c r="AN96" i="16"/>
  <c r="AQ96" i="16" s="1"/>
  <c r="AR31" i="16" s="1"/>
  <c r="AN98" i="16"/>
  <c r="AN103" i="16"/>
  <c r="AO105" i="16"/>
  <c r="AQ105" i="16" s="1"/>
  <c r="AR40" i="16" s="1"/>
  <c r="AL105" i="16"/>
  <c r="AL106" i="16"/>
  <c r="AM121" i="16"/>
  <c r="AQ121" i="16" s="1"/>
  <c r="AR56" i="16" s="1"/>
  <c r="AM128" i="16"/>
  <c r="AQ128" i="16" s="1"/>
  <c r="AR63" i="16" s="1"/>
  <c r="AN143" i="16"/>
  <c r="AO150" i="16"/>
  <c r="AQ150" i="16" s="1"/>
  <c r="AS20" i="16" s="1"/>
  <c r="AL150" i="16"/>
  <c r="AN159" i="16"/>
  <c r="AO166" i="16"/>
  <c r="AQ166" i="16" s="1"/>
  <c r="AS36" i="16" s="1"/>
  <c r="AL166" i="16"/>
  <c r="AN175" i="16"/>
  <c r="AO98" i="16"/>
  <c r="AQ98" i="16" s="1"/>
  <c r="AR33" i="16" s="1"/>
  <c r="AM100" i="16"/>
  <c r="AO186" i="16"/>
  <c r="AQ186" i="16" s="1"/>
  <c r="AS56" i="16" s="1"/>
  <c r="AL186" i="16"/>
  <c r="AM188" i="16"/>
  <c r="AQ188" i="16" s="1"/>
  <c r="AS58" i="16" s="1"/>
  <c r="AN75" i="16"/>
  <c r="AO77" i="16"/>
  <c r="AL77" i="16"/>
  <c r="AM85" i="16"/>
  <c r="AQ85" i="16" s="1"/>
  <c r="AR20" i="16" s="1"/>
  <c r="AR23" i="16"/>
  <c r="AN90" i="16"/>
  <c r="AN95" i="16"/>
  <c r="AQ95" i="16" s="1"/>
  <c r="AR30" i="16" s="1"/>
  <c r="AO97" i="16"/>
  <c r="AQ97" i="16" s="1"/>
  <c r="AR32" i="16" s="1"/>
  <c r="AL97" i="16"/>
  <c r="AL98" i="16"/>
  <c r="AM113" i="16"/>
  <c r="AQ113" i="16" s="1"/>
  <c r="AR48" i="16" s="1"/>
  <c r="AO118" i="16"/>
  <c r="AQ118" i="16" s="1"/>
  <c r="AR53" i="16" s="1"/>
  <c r="AM120" i="16"/>
  <c r="AQ120" i="16" s="1"/>
  <c r="AR55" i="16" s="1"/>
  <c r="AM136" i="16"/>
  <c r="AO139" i="16"/>
  <c r="AL139" i="16"/>
  <c r="AM141" i="16"/>
  <c r="AN179" i="16"/>
  <c r="AQ179" i="16" s="1"/>
  <c r="AS49" i="16" s="1"/>
  <c r="C157" i="16"/>
  <c r="AQ157" i="16" s="1"/>
  <c r="AS27" i="16" s="1"/>
  <c r="C92" i="16"/>
  <c r="AN80" i="16"/>
  <c r="AN82" i="16"/>
  <c r="AQ82" i="16" s="1"/>
  <c r="AR17" i="16" s="1"/>
  <c r="AO90" i="16"/>
  <c r="AQ90" i="16" s="1"/>
  <c r="AR25" i="16" s="1"/>
  <c r="AM92" i="16"/>
  <c r="AN108" i="16"/>
  <c r="AN110" i="16"/>
  <c r="AN115" i="16"/>
  <c r="AQ115" i="16" s="1"/>
  <c r="AR50" i="16" s="1"/>
  <c r="AO117" i="16"/>
  <c r="AQ117" i="16" s="1"/>
  <c r="AR52" i="16" s="1"/>
  <c r="AL117" i="16"/>
  <c r="AM133" i="16"/>
  <c r="AN147" i="16"/>
  <c r="AQ147" i="16" s="1"/>
  <c r="AS17" i="16" s="1"/>
  <c r="AO154" i="16"/>
  <c r="AQ154" i="16" s="1"/>
  <c r="AS24" i="16" s="1"/>
  <c r="AL154" i="16"/>
  <c r="AN163" i="16"/>
  <c r="AQ163" i="16" s="1"/>
  <c r="AS33" i="16" s="1"/>
  <c r="AO170" i="16"/>
  <c r="AQ170" i="16" s="1"/>
  <c r="AS40" i="16" s="1"/>
  <c r="AL170" i="16"/>
  <c r="AM182" i="16"/>
  <c r="AS67" i="16"/>
  <c r="AM73" i="16"/>
  <c r="AO89" i="16"/>
  <c r="AQ89" i="16" s="1"/>
  <c r="AR24" i="16" s="1"/>
  <c r="AL89" i="16"/>
  <c r="AL90" i="16"/>
  <c r="AM105" i="16"/>
  <c r="AO143" i="16"/>
  <c r="AL143" i="16"/>
  <c r="AM156" i="16"/>
  <c r="AO159" i="16"/>
  <c r="AQ159" i="16" s="1"/>
  <c r="AS29" i="16" s="1"/>
  <c r="AL159" i="16"/>
  <c r="AM172" i="16"/>
  <c r="AQ172" i="16" s="1"/>
  <c r="AS42" i="16" s="1"/>
  <c r="AO175" i="16"/>
  <c r="AQ175" i="16" s="1"/>
  <c r="AS45" i="16" s="1"/>
  <c r="AN183" i="16"/>
  <c r="AQ183" i="16" s="1"/>
  <c r="AS53" i="16" s="1"/>
  <c r="C153" i="16"/>
  <c r="C88" i="16"/>
  <c r="AL82" i="16"/>
  <c r="AN100" i="16"/>
  <c r="AQ100" i="16" s="1"/>
  <c r="AR35" i="16" s="1"/>
  <c r="AL110" i="16"/>
  <c r="AQ110" i="16" s="1"/>
  <c r="AR45" i="16" s="1"/>
  <c r="AM125" i="16"/>
  <c r="AO130" i="16"/>
  <c r="AQ130" i="16" s="1"/>
  <c r="AR65" i="16" s="1"/>
  <c r="AM132" i="16"/>
  <c r="AO138" i="16"/>
  <c r="AL138" i="16"/>
  <c r="AM186" i="16"/>
  <c r="C139" i="16"/>
  <c r="C74" i="16"/>
  <c r="AN92" i="16"/>
  <c r="AQ92" i="16" s="1"/>
  <c r="AR27" i="16" s="1"/>
  <c r="AO101" i="16"/>
  <c r="AQ101" i="16" s="1"/>
  <c r="AR36" i="16" s="1"/>
  <c r="AL101" i="16"/>
  <c r="AO122" i="16"/>
  <c r="AQ122" i="16" s="1"/>
  <c r="AR57" i="16" s="1"/>
  <c r="AM144" i="16"/>
  <c r="AM154" i="16"/>
  <c r="AM160" i="16"/>
  <c r="AQ160" i="16" s="1"/>
  <c r="AS30" i="16" s="1"/>
  <c r="AM170" i="16"/>
  <c r="AM176" i="16"/>
  <c r="C177" i="16"/>
  <c r="C112" i="16"/>
  <c r="AM76" i="16"/>
  <c r="AM89" i="16"/>
  <c r="AM96" i="16"/>
  <c r="AQ140" i="16"/>
  <c r="AS10" i="16" s="1"/>
  <c r="AQ145" i="16"/>
  <c r="AS15" i="16" s="1"/>
  <c r="AO183" i="16"/>
  <c r="AL183" i="16"/>
  <c r="AN91" i="16"/>
  <c r="AQ91" i="16" s="1"/>
  <c r="AR26" i="16" s="1"/>
  <c r="AM116" i="16"/>
  <c r="AQ116" i="16" s="1"/>
  <c r="AR51" i="16" s="1"/>
  <c r="AN132" i="16"/>
  <c r="AN134" i="16"/>
  <c r="AM138" i="16"/>
  <c r="AO146" i="16"/>
  <c r="AQ146" i="16" s="1"/>
  <c r="AL146" i="16"/>
  <c r="AO162" i="16"/>
  <c r="AQ162" i="16" s="1"/>
  <c r="AS32" i="16" s="1"/>
  <c r="AL162" i="16"/>
  <c r="AO178" i="16"/>
  <c r="AQ178" i="16" s="1"/>
  <c r="AS48" i="16" s="1"/>
  <c r="AL178" i="16"/>
  <c r="C72" i="16"/>
  <c r="AQ72" i="16" s="1"/>
  <c r="AR7" i="16" s="1"/>
  <c r="C76" i="16"/>
  <c r="C80" i="16"/>
  <c r="C84" i="16"/>
  <c r="C96" i="16"/>
  <c r="C108" i="16"/>
  <c r="C116" i="16"/>
  <c r="C120" i="16"/>
  <c r="C128" i="16"/>
  <c r="C132" i="16"/>
  <c r="B6" i="16"/>
  <c r="C81" i="16"/>
  <c r="C85" i="16"/>
  <c r="C89" i="16"/>
  <c r="C93" i="16"/>
  <c r="AQ93" i="16" s="1"/>
  <c r="AR28" i="16" s="1"/>
  <c r="C97" i="16"/>
  <c r="C101" i="16"/>
  <c r="C105" i="16"/>
  <c r="C109" i="16"/>
  <c r="C113" i="16"/>
  <c r="C117" i="16"/>
  <c r="C121" i="16"/>
  <c r="C125" i="16"/>
  <c r="C129" i="16"/>
  <c r="C133" i="16"/>
  <c r="AQ196" i="15"/>
  <c r="AQ188" i="15"/>
  <c r="AS58" i="15" s="1"/>
  <c r="AQ176" i="15"/>
  <c r="AQ160" i="15"/>
  <c r="AQ148" i="15"/>
  <c r="AQ157" i="15"/>
  <c r="AL132" i="15"/>
  <c r="AL189" i="15"/>
  <c r="AL112" i="15"/>
  <c r="AL116" i="15"/>
  <c r="AL128" i="15"/>
  <c r="AL181" i="15"/>
  <c r="AL103" i="15"/>
  <c r="AL185" i="15"/>
  <c r="AL104" i="15"/>
  <c r="AL108" i="15"/>
  <c r="AQ108" i="15" s="1"/>
  <c r="AR43" i="15" s="1"/>
  <c r="AL169" i="15"/>
  <c r="AL187" i="15"/>
  <c r="AL173" i="15"/>
  <c r="AL120" i="15"/>
  <c r="AL124" i="15"/>
  <c r="AL197" i="15"/>
  <c r="AL133" i="15"/>
  <c r="AL176" i="15"/>
  <c r="AL188" i="15"/>
  <c r="AL194" i="15"/>
  <c r="AQ194" i="15" s="1"/>
  <c r="AS64" i="15" s="1"/>
  <c r="AL127" i="15"/>
  <c r="AL121" i="15"/>
  <c r="AL126" i="15"/>
  <c r="AL168" i="15"/>
  <c r="AQ168" i="15" s="1"/>
  <c r="AS38" i="15" s="1"/>
  <c r="AL174" i="15"/>
  <c r="AL180" i="15"/>
  <c r="AL186" i="15"/>
  <c r="AL192" i="15"/>
  <c r="AL115" i="15"/>
  <c r="AL179" i="15"/>
  <c r="AL172" i="15"/>
  <c r="AQ172" i="15" s="1"/>
  <c r="AS42" i="15" s="1"/>
  <c r="AL184" i="15"/>
  <c r="AL196" i="15"/>
  <c r="AL109" i="15"/>
  <c r="AL114" i="15"/>
  <c r="AL161" i="15"/>
  <c r="AQ161" i="15" s="1"/>
  <c r="AS31" i="15" s="1"/>
  <c r="AL165" i="15"/>
  <c r="AL88" i="15"/>
  <c r="AL96" i="15"/>
  <c r="AL153" i="15"/>
  <c r="AS34" i="15"/>
  <c r="AL102" i="15"/>
  <c r="AQ102" i="15" s="1"/>
  <c r="AR37" i="15" s="1"/>
  <c r="AL95" i="15"/>
  <c r="AL156" i="15"/>
  <c r="AL167" i="15"/>
  <c r="AQ167" i="15" s="1"/>
  <c r="AS37" i="15" s="1"/>
  <c r="AL160" i="15"/>
  <c r="AL97" i="15"/>
  <c r="AL98" i="15"/>
  <c r="AL149" i="15"/>
  <c r="AQ149" i="15" s="1"/>
  <c r="AS19" i="15" s="1"/>
  <c r="AL84" i="15"/>
  <c r="AQ84" i="15" s="1"/>
  <c r="AR19" i="15" s="1"/>
  <c r="AL85" i="15"/>
  <c r="AQ85" i="15" s="1"/>
  <c r="AR20" i="15" s="1"/>
  <c r="AL86" i="15"/>
  <c r="AL146" i="15"/>
  <c r="AL152" i="15"/>
  <c r="AQ152" i="15" s="1"/>
  <c r="AS22" i="15" s="1"/>
  <c r="AL83" i="15"/>
  <c r="AL87" i="15"/>
  <c r="AQ87" i="15" s="1"/>
  <c r="AR22" i="15" s="1"/>
  <c r="AL78" i="15"/>
  <c r="AL141" i="15"/>
  <c r="AL79" i="15"/>
  <c r="AL144" i="15"/>
  <c r="AL77" i="15"/>
  <c r="AL140" i="15"/>
  <c r="AL75" i="15"/>
  <c r="AL139" i="15"/>
  <c r="AL72" i="15"/>
  <c r="AL137" i="15"/>
  <c r="AL136" i="15"/>
  <c r="AO71" i="15"/>
  <c r="AN74" i="15"/>
  <c r="AN80" i="15"/>
  <c r="AO89" i="15"/>
  <c r="AQ89" i="15" s="1"/>
  <c r="AR24" i="15" s="1"/>
  <c r="AL89" i="15"/>
  <c r="AL90" i="15"/>
  <c r="AN99" i="15"/>
  <c r="AQ99" i="15" s="1"/>
  <c r="AR34" i="15" s="1"/>
  <c r="AL107" i="15"/>
  <c r="AN111" i="15"/>
  <c r="AN112" i="15"/>
  <c r="AQ112" i="15" s="1"/>
  <c r="AR47" i="15" s="1"/>
  <c r="AL119" i="15"/>
  <c r="AN123" i="15"/>
  <c r="AQ123" i="15" s="1"/>
  <c r="AR58" i="15" s="1"/>
  <c r="AN124" i="15"/>
  <c r="AL131" i="15"/>
  <c r="AN137" i="15"/>
  <c r="AM141" i="15"/>
  <c r="AQ141" i="15" s="1"/>
  <c r="AS11" i="15" s="1"/>
  <c r="AN151" i="15"/>
  <c r="AN157" i="15"/>
  <c r="AS27" i="15"/>
  <c r="AO159" i="15"/>
  <c r="AQ159" i="15" s="1"/>
  <c r="AS29" i="15" s="1"/>
  <c r="AL159" i="15"/>
  <c r="AO166" i="15"/>
  <c r="AQ166" i="15" s="1"/>
  <c r="AS36" i="15" s="1"/>
  <c r="AL166" i="15"/>
  <c r="AM168" i="15"/>
  <c r="AM182" i="15"/>
  <c r="AM189" i="15"/>
  <c r="C141" i="15"/>
  <c r="C76" i="15"/>
  <c r="AN91" i="15"/>
  <c r="AO94" i="15"/>
  <c r="AQ94" i="15" s="1"/>
  <c r="AR29" i="15" s="1"/>
  <c r="AM97" i="15"/>
  <c r="AO101" i="15"/>
  <c r="AQ101" i="15" s="1"/>
  <c r="AR36" i="15" s="1"/>
  <c r="AL101" i="15"/>
  <c r="AM109" i="15"/>
  <c r="AQ109" i="15" s="1"/>
  <c r="AR44" i="15" s="1"/>
  <c r="AO113" i="15"/>
  <c r="AQ113" i="15" s="1"/>
  <c r="AR48" i="15" s="1"/>
  <c r="AL113" i="15"/>
  <c r="AM121" i="15"/>
  <c r="AO125" i="15"/>
  <c r="AQ125" i="15" s="1"/>
  <c r="AR60" i="15" s="1"/>
  <c r="AL125" i="15"/>
  <c r="AM133" i="15"/>
  <c r="AO138" i="15"/>
  <c r="AL138" i="15"/>
  <c r="AN143" i="15"/>
  <c r="AO151" i="15"/>
  <c r="AQ151" i="15" s="1"/>
  <c r="AS21" i="15" s="1"/>
  <c r="AL151" i="15"/>
  <c r="AO158" i="15"/>
  <c r="AQ158" i="15" s="1"/>
  <c r="AS28" i="15" s="1"/>
  <c r="AL158" i="15"/>
  <c r="AM174" i="15"/>
  <c r="AS46" i="15"/>
  <c r="AM181" i="15"/>
  <c r="AN191" i="15"/>
  <c r="AS66" i="15"/>
  <c r="C177" i="15"/>
  <c r="C112" i="15"/>
  <c r="AM77" i="15"/>
  <c r="AQ77" i="15" s="1"/>
  <c r="AR12" i="15" s="1"/>
  <c r="AO81" i="15"/>
  <c r="AQ81" i="15" s="1"/>
  <c r="AR16" i="15" s="1"/>
  <c r="AL81" i="15"/>
  <c r="AN104" i="15"/>
  <c r="AQ104" i="15" s="1"/>
  <c r="AR39" i="15" s="1"/>
  <c r="AO106" i="15"/>
  <c r="AQ106" i="15" s="1"/>
  <c r="AR41" i="15" s="1"/>
  <c r="AL106" i="15"/>
  <c r="AO118" i="15"/>
  <c r="AQ118" i="15" s="1"/>
  <c r="AR53" i="15" s="1"/>
  <c r="AL118" i="15"/>
  <c r="AO130" i="15"/>
  <c r="AQ130" i="15" s="1"/>
  <c r="AR65" i="15" s="1"/>
  <c r="AL130" i="15"/>
  <c r="AS18" i="15"/>
  <c r="AM153" i="15"/>
  <c r="AN163" i="15"/>
  <c r="AN169" i="15"/>
  <c r="AQ169" i="15" s="1"/>
  <c r="AS39" i="15" s="1"/>
  <c r="AO171" i="15"/>
  <c r="AQ171" i="15" s="1"/>
  <c r="AS41" i="15" s="1"/>
  <c r="AL171" i="15"/>
  <c r="AO178" i="15"/>
  <c r="AQ178" i="15" s="1"/>
  <c r="AS48" i="15" s="1"/>
  <c r="AL178" i="15"/>
  <c r="AM180" i="15"/>
  <c r="AQ180" i="15" s="1"/>
  <c r="AS50" i="15" s="1"/>
  <c r="AO198" i="15"/>
  <c r="AQ198" i="15" s="1"/>
  <c r="AS68" i="15" s="1"/>
  <c r="AL198" i="15"/>
  <c r="C165" i="15"/>
  <c r="C100" i="15"/>
  <c r="AQ100" i="15" s="1"/>
  <c r="AR35" i="15" s="1"/>
  <c r="C189" i="15"/>
  <c r="C124" i="15"/>
  <c r="AN72" i="15"/>
  <c r="AO74" i="15"/>
  <c r="AQ74" i="15" s="1"/>
  <c r="AN78" i="15"/>
  <c r="AL82" i="15"/>
  <c r="AN98" i="15"/>
  <c r="AL99" i="15"/>
  <c r="AN103" i="15"/>
  <c r="AL111" i="15"/>
  <c r="AQ111" i="15" s="1"/>
  <c r="AR46" i="15" s="1"/>
  <c r="AN115" i="15"/>
  <c r="AN116" i="15"/>
  <c r="AQ116" i="15" s="1"/>
  <c r="AR51" i="15" s="1"/>
  <c r="AL123" i="15"/>
  <c r="AN127" i="15"/>
  <c r="AQ127" i="15" s="1"/>
  <c r="AR62" i="15" s="1"/>
  <c r="AN128" i="15"/>
  <c r="AN141" i="15"/>
  <c r="AO143" i="15"/>
  <c r="AQ143" i="15" s="1"/>
  <c r="AS13" i="15" s="1"/>
  <c r="AL143" i="15"/>
  <c r="AM146" i="15"/>
  <c r="AO150" i="15"/>
  <c r="AQ150" i="15" s="1"/>
  <c r="AS20" i="15" s="1"/>
  <c r="AL150" i="15"/>
  <c r="AM152" i="15"/>
  <c r="AM166" i="15"/>
  <c r="AM173" i="15"/>
  <c r="AQ173" i="15" s="1"/>
  <c r="AS43" i="15" s="1"/>
  <c r="AN183" i="15"/>
  <c r="AN189" i="15"/>
  <c r="AO191" i="15"/>
  <c r="AQ191" i="15" s="1"/>
  <c r="AS61" i="15" s="1"/>
  <c r="AL191" i="15"/>
  <c r="AM193" i="15"/>
  <c r="AQ193" i="15" s="1"/>
  <c r="AS63" i="15" s="1"/>
  <c r="C170" i="15"/>
  <c r="C105" i="15"/>
  <c r="C194" i="15"/>
  <c r="C129" i="15"/>
  <c r="AO86" i="15"/>
  <c r="AQ86" i="15" s="1"/>
  <c r="AR21" i="15" s="1"/>
  <c r="AO93" i="15"/>
  <c r="AQ93" i="15" s="1"/>
  <c r="AR28" i="15" s="1"/>
  <c r="AL93" i="15"/>
  <c r="AM145" i="15"/>
  <c r="AN155" i="15"/>
  <c r="AO163" i="15"/>
  <c r="AQ163" i="15" s="1"/>
  <c r="AS33" i="15" s="1"/>
  <c r="AL163" i="15"/>
  <c r="AO170" i="15"/>
  <c r="AQ170" i="15" s="1"/>
  <c r="AS40" i="15" s="1"/>
  <c r="AL170" i="15"/>
  <c r="C158" i="15"/>
  <c r="C93" i="15"/>
  <c r="AN83" i="15"/>
  <c r="AQ83" i="15" s="1"/>
  <c r="AR18" i="15" s="1"/>
  <c r="AL91" i="15"/>
  <c r="AN96" i="15"/>
  <c r="AM101" i="15"/>
  <c r="AO105" i="15"/>
  <c r="AQ105" i="15" s="1"/>
  <c r="AR40" i="15" s="1"/>
  <c r="AL105" i="15"/>
  <c r="AN110" i="15"/>
  <c r="AO117" i="15"/>
  <c r="AQ117" i="15" s="1"/>
  <c r="AR52" i="15" s="1"/>
  <c r="AL117" i="15"/>
  <c r="AN122" i="15"/>
  <c r="AM125" i="15"/>
  <c r="AO129" i="15"/>
  <c r="AQ129" i="15" s="1"/>
  <c r="AR64" i="15" s="1"/>
  <c r="AL129" i="15"/>
  <c r="AN134" i="15"/>
  <c r="AM138" i="15"/>
  <c r="AO142" i="15"/>
  <c r="AQ142" i="15" s="1"/>
  <c r="AS12" i="15" s="1"/>
  <c r="AL142" i="15"/>
  <c r="AM144" i="15"/>
  <c r="AQ144" i="15" s="1"/>
  <c r="AS14" i="15" s="1"/>
  <c r="AS30" i="15"/>
  <c r="AM165" i="15"/>
  <c r="AQ165" i="15" s="1"/>
  <c r="AS35" i="15" s="1"/>
  <c r="AN175" i="15"/>
  <c r="AN181" i="15"/>
  <c r="AO183" i="15"/>
  <c r="AQ183" i="15" s="1"/>
  <c r="AS53" i="15" s="1"/>
  <c r="AL183" i="15"/>
  <c r="AO190" i="15"/>
  <c r="AQ190" i="15" s="1"/>
  <c r="AS60" i="15" s="1"/>
  <c r="AL190" i="15"/>
  <c r="AM192" i="15"/>
  <c r="AQ192" i="15" s="1"/>
  <c r="AS62" i="15" s="1"/>
  <c r="AN195" i="15"/>
  <c r="AO73" i="15"/>
  <c r="AL73" i="15"/>
  <c r="AL74" i="15"/>
  <c r="AN95" i="15"/>
  <c r="AO98" i="15"/>
  <c r="AQ98" i="15" s="1"/>
  <c r="AR33" i="15" s="1"/>
  <c r="AO110" i="15"/>
  <c r="AQ110" i="15" s="1"/>
  <c r="AR45" i="15" s="1"/>
  <c r="AL110" i="15"/>
  <c r="AM113" i="15"/>
  <c r="AO122" i="15"/>
  <c r="AQ122" i="15" s="1"/>
  <c r="AR57" i="15" s="1"/>
  <c r="AL122" i="15"/>
  <c r="AN132" i="15"/>
  <c r="AQ132" i="15" s="1"/>
  <c r="AR67" i="15" s="1"/>
  <c r="AO134" i="15"/>
  <c r="AQ134" i="15" s="1"/>
  <c r="AL134" i="15"/>
  <c r="AN147" i="15"/>
  <c r="AN153" i="15"/>
  <c r="AQ153" i="15" s="1"/>
  <c r="AS23" i="15" s="1"/>
  <c r="AO155" i="15"/>
  <c r="AQ155" i="15" s="1"/>
  <c r="AS25" i="15" s="1"/>
  <c r="AL155" i="15"/>
  <c r="AM158" i="15"/>
  <c r="AO162" i="15"/>
  <c r="AQ162" i="15" s="1"/>
  <c r="AS32" i="15" s="1"/>
  <c r="AL162" i="15"/>
  <c r="AM178" i="15"/>
  <c r="AM185" i="15"/>
  <c r="AQ185" i="15" s="1"/>
  <c r="AS55" i="15" s="1"/>
  <c r="AM198" i="15"/>
  <c r="C153" i="15"/>
  <c r="C88" i="15"/>
  <c r="C139" i="15"/>
  <c r="C74" i="15"/>
  <c r="AN71" i="15"/>
  <c r="AN76" i="15"/>
  <c r="AQ76" i="15" s="1"/>
  <c r="AR11" i="15" s="1"/>
  <c r="AO78" i="15"/>
  <c r="AQ78" i="15" s="1"/>
  <c r="AR13" i="15" s="1"/>
  <c r="AM81" i="15"/>
  <c r="AN107" i="15"/>
  <c r="AN119" i="15"/>
  <c r="AN131" i="15"/>
  <c r="AM137" i="15"/>
  <c r="AM157" i="15"/>
  <c r="AN167" i="15"/>
  <c r="AO175" i="15"/>
  <c r="AQ175" i="15" s="1"/>
  <c r="AS45" i="15" s="1"/>
  <c r="AL175" i="15"/>
  <c r="AO182" i="15"/>
  <c r="AQ182" i="15" s="1"/>
  <c r="AS52" i="15" s="1"/>
  <c r="AL182" i="15"/>
  <c r="AO195" i="15"/>
  <c r="AQ195" i="15" s="1"/>
  <c r="AS65" i="15" s="1"/>
  <c r="AL195" i="15"/>
  <c r="C182" i="15"/>
  <c r="C117" i="15"/>
  <c r="AL71" i="15"/>
  <c r="AN75" i="15"/>
  <c r="AQ75" i="15" s="1"/>
  <c r="AR10" i="15" s="1"/>
  <c r="AN82" i="15"/>
  <c r="AQ82" i="15" s="1"/>
  <c r="AR17" i="15" s="1"/>
  <c r="AN88" i="15"/>
  <c r="AQ88" i="15" s="1"/>
  <c r="AR23" i="15" s="1"/>
  <c r="AO90" i="15"/>
  <c r="AQ90" i="15" s="1"/>
  <c r="AR25" i="15" s="1"/>
  <c r="AM136" i="15"/>
  <c r="AN139" i="15"/>
  <c r="AQ139" i="15" s="1"/>
  <c r="AN145" i="15"/>
  <c r="AQ145" i="15" s="1"/>
  <c r="AS15" i="15" s="1"/>
  <c r="AO147" i="15"/>
  <c r="AQ147" i="15" s="1"/>
  <c r="AS17" i="15" s="1"/>
  <c r="AL147" i="15"/>
  <c r="AM150" i="15"/>
  <c r="AO154" i="15"/>
  <c r="AQ154" i="15" s="1"/>
  <c r="AS24" i="15" s="1"/>
  <c r="AL154" i="15"/>
  <c r="AM156" i="15"/>
  <c r="AM170" i="15"/>
  <c r="AM177" i="15"/>
  <c r="AN187" i="15"/>
  <c r="AQ187" i="15" s="1"/>
  <c r="AS57" i="15" s="1"/>
  <c r="AM197" i="15"/>
  <c r="AQ197" i="15" s="1"/>
  <c r="AS67" i="15" s="1"/>
  <c r="C72" i="15"/>
  <c r="C80" i="15"/>
  <c r="C84" i="15"/>
  <c r="C92" i="15"/>
  <c r="C96" i="15"/>
  <c r="C104" i="15"/>
  <c r="C108" i="15"/>
  <c r="C116" i="15"/>
  <c r="C120" i="15"/>
  <c r="C128" i="15"/>
  <c r="C132" i="15"/>
  <c r="B6" i="15"/>
  <c r="C73" i="15"/>
  <c r="C77" i="15"/>
  <c r="C81" i="15"/>
  <c r="C85" i="15"/>
  <c r="C89" i="15"/>
  <c r="C97" i="15"/>
  <c r="C101" i="15"/>
  <c r="C109" i="15"/>
  <c r="C113" i="15"/>
  <c r="C121" i="15"/>
  <c r="C125" i="15"/>
  <c r="C133" i="15"/>
  <c r="C78" i="15"/>
  <c r="C82" i="15"/>
  <c r="C86" i="15"/>
  <c r="C90" i="15"/>
  <c r="C94" i="15"/>
  <c r="C98" i="15"/>
  <c r="C102" i="15"/>
  <c r="C106" i="15"/>
  <c r="C110" i="15"/>
  <c r="C114" i="15"/>
  <c r="AQ114" i="15" s="1"/>
  <c r="AR49" i="15" s="1"/>
  <c r="C118" i="15"/>
  <c r="C122" i="15"/>
  <c r="C126" i="15"/>
  <c r="C130" i="15"/>
  <c r="C134" i="15"/>
  <c r="AS12" i="18" l="1"/>
  <c r="AS8" i="18"/>
  <c r="AS19" i="18"/>
  <c r="AS15" i="18"/>
  <c r="AS9" i="18"/>
  <c r="AS18" i="18"/>
  <c r="AS24" i="18"/>
  <c r="AS13" i="18"/>
  <c r="AS14" i="18"/>
  <c r="AS10" i="18"/>
  <c r="AR7" i="18"/>
  <c r="AS7" i="18"/>
  <c r="AS11" i="18"/>
  <c r="AS34" i="18"/>
  <c r="AR27" i="18"/>
  <c r="AS37" i="18"/>
  <c r="AS22" i="18"/>
  <c r="AR14" i="18"/>
  <c r="AS25" i="18"/>
  <c r="AS69" i="15"/>
  <c r="AS70" i="15"/>
  <c r="AR70" i="16"/>
  <c r="AR69" i="16"/>
  <c r="AR70" i="15"/>
  <c r="AR69" i="15"/>
  <c r="AS70" i="16"/>
  <c r="AS69" i="16"/>
  <c r="AR66" i="18"/>
  <c r="AQ163" i="18"/>
  <c r="AS33" i="18" s="1"/>
  <c r="AS43" i="18"/>
  <c r="AS48" i="18"/>
  <c r="AQ129" i="19"/>
  <c r="AR64" i="19" s="1"/>
  <c r="AQ76" i="19"/>
  <c r="AR11" i="19" s="1"/>
  <c r="AQ162" i="19"/>
  <c r="AS32" i="19" s="1"/>
  <c r="AQ113" i="19"/>
  <c r="AR48" i="19" s="1"/>
  <c r="AQ145" i="20"/>
  <c r="AS15" i="20" s="1"/>
  <c r="AQ86" i="20"/>
  <c r="AR21" i="20" s="1"/>
  <c r="AS41" i="20"/>
  <c r="AQ80" i="16"/>
  <c r="AQ77" i="16"/>
  <c r="AR12" i="16" s="1"/>
  <c r="AQ73" i="16"/>
  <c r="AR8" i="16" s="1"/>
  <c r="AQ93" i="18"/>
  <c r="AR28" i="18" s="1"/>
  <c r="AS40" i="18"/>
  <c r="AS63" i="18"/>
  <c r="AQ93" i="19"/>
  <c r="AR28" i="19" s="1"/>
  <c r="AQ132" i="19"/>
  <c r="AR67" i="19" s="1"/>
  <c r="AQ100" i="19"/>
  <c r="AR35" i="19" s="1"/>
  <c r="AQ118" i="19"/>
  <c r="AR53" i="19" s="1"/>
  <c r="AR59" i="20"/>
  <c r="AQ72" i="15"/>
  <c r="AR7" i="15" s="1"/>
  <c r="AQ75" i="16"/>
  <c r="AR10" i="16" s="1"/>
  <c r="AR48" i="18"/>
  <c r="AR64" i="18"/>
  <c r="AS55" i="18"/>
  <c r="AQ76" i="18"/>
  <c r="AR11" i="18" s="1"/>
  <c r="AQ100" i="18"/>
  <c r="AR35" i="18" s="1"/>
  <c r="AQ96" i="18"/>
  <c r="AR31" i="18" s="1"/>
  <c r="AQ124" i="19"/>
  <c r="AR59" i="19" s="1"/>
  <c r="AQ97" i="19"/>
  <c r="AR32" i="19" s="1"/>
  <c r="AQ158" i="19"/>
  <c r="AS28" i="19" s="1"/>
  <c r="AQ105" i="19"/>
  <c r="AR40" i="19" s="1"/>
  <c r="AQ108" i="19"/>
  <c r="AR43" i="19" s="1"/>
  <c r="AR64" i="20"/>
  <c r="AQ163" i="20"/>
  <c r="AS33" i="20" s="1"/>
  <c r="AQ149" i="20"/>
  <c r="AS19" i="20" s="1"/>
  <c r="AS38" i="18"/>
  <c r="AQ102" i="19"/>
  <c r="AR37" i="19" s="1"/>
  <c r="AQ85" i="19"/>
  <c r="AR20" i="19" s="1"/>
  <c r="AS40" i="20"/>
  <c r="AR48" i="20"/>
  <c r="AR53" i="20"/>
  <c r="AQ141" i="16"/>
  <c r="AS11" i="16" s="1"/>
  <c r="AQ150" i="18"/>
  <c r="AS20" i="18" s="1"/>
  <c r="AS68" i="18"/>
  <c r="AQ130" i="19"/>
  <c r="AR65" i="19" s="1"/>
  <c r="AR56" i="20"/>
  <c r="AQ101" i="20"/>
  <c r="AR36" i="20" s="1"/>
  <c r="AQ136" i="15"/>
  <c r="AS6" i="15" s="1"/>
  <c r="AQ84" i="18"/>
  <c r="AR19" i="18" s="1"/>
  <c r="AQ86" i="18"/>
  <c r="AR21" i="18" s="1"/>
  <c r="AR52" i="18"/>
  <c r="AQ72" i="19"/>
  <c r="AR7" i="19" s="1"/>
  <c r="AQ89" i="19"/>
  <c r="AR24" i="19" s="1"/>
  <c r="AQ139" i="19"/>
  <c r="AS9" i="19" s="1"/>
  <c r="AQ84" i="19"/>
  <c r="AR19" i="19" s="1"/>
  <c r="AR55" i="20"/>
  <c r="AQ76" i="20"/>
  <c r="AR11" i="20" s="1"/>
  <c r="AQ158" i="20"/>
  <c r="AS28" i="20" s="1"/>
  <c r="AQ146" i="20"/>
  <c r="AS16" i="20" s="1"/>
  <c r="AQ82" i="18"/>
  <c r="AR18" i="18" s="1"/>
  <c r="AQ101" i="18"/>
  <c r="AR37" i="18" s="1"/>
  <c r="AQ150" i="20"/>
  <c r="AS20" i="20" s="1"/>
  <c r="AQ100" i="20"/>
  <c r="AR35" i="20" s="1"/>
  <c r="AS67" i="18"/>
  <c r="AQ109" i="19"/>
  <c r="AR44" i="19" s="1"/>
  <c r="AS58" i="20"/>
  <c r="AR67" i="20"/>
  <c r="AS38" i="20"/>
  <c r="AR54" i="20"/>
  <c r="AS56" i="20"/>
  <c r="AS68" i="20"/>
  <c r="AS43" i="20"/>
  <c r="AR61" i="20"/>
  <c r="AR49" i="20"/>
  <c r="AS42" i="20"/>
  <c r="AR63" i="20"/>
  <c r="AR58" i="20"/>
  <c r="AR51" i="20"/>
  <c r="AR38" i="20"/>
  <c r="AS54" i="20"/>
  <c r="AS67" i="20"/>
  <c r="AS46" i="20"/>
  <c r="AS48" i="20"/>
  <c r="AS61" i="20"/>
  <c r="AS45" i="20"/>
  <c r="AS51" i="20"/>
  <c r="AR57" i="20"/>
  <c r="AR42" i="20"/>
  <c r="AS64" i="21"/>
  <c r="AS65" i="21"/>
  <c r="AR36" i="21"/>
  <c r="AS34" i="21"/>
  <c r="AS58" i="21"/>
  <c r="AR61" i="21"/>
  <c r="AS26" i="21"/>
  <c r="AS54" i="21"/>
  <c r="AS69" i="21"/>
  <c r="AR67" i="21"/>
  <c r="AR30" i="21"/>
  <c r="AR43" i="21"/>
  <c r="AR25" i="21"/>
  <c r="AS45" i="21"/>
  <c r="AR41" i="21"/>
  <c r="AR38" i="21"/>
  <c r="AQ105" i="20"/>
  <c r="AQ133" i="20"/>
  <c r="AR68" i="20" s="1"/>
  <c r="AQ192" i="20"/>
  <c r="AS62" i="20" s="1"/>
  <c r="AQ104" i="20"/>
  <c r="AR39" i="20" s="1"/>
  <c r="AQ99" i="20"/>
  <c r="AR34" i="20" s="1"/>
  <c r="AQ111" i="20"/>
  <c r="AQ189" i="20"/>
  <c r="AS59" i="20" s="1"/>
  <c r="AQ159" i="20"/>
  <c r="AS29" i="20" s="1"/>
  <c r="AQ72" i="20"/>
  <c r="AR7" i="20" s="1"/>
  <c r="AQ130" i="20"/>
  <c r="AR65" i="20" s="1"/>
  <c r="AQ199" i="20"/>
  <c r="AS70" i="20" s="1"/>
  <c r="AQ110" i="20"/>
  <c r="AR45" i="20" s="1"/>
  <c r="AQ179" i="20"/>
  <c r="AS49" i="20" s="1"/>
  <c r="AQ182" i="20"/>
  <c r="AS52" i="20" s="1"/>
  <c r="AQ174" i="20"/>
  <c r="AS44" i="20" s="1"/>
  <c r="AQ194" i="20"/>
  <c r="AS64" i="20" s="1"/>
  <c r="B136" i="20"/>
  <c r="B71" i="20"/>
  <c r="AQ134" i="20"/>
  <c r="AQ74" i="19"/>
  <c r="AR9" i="19" s="1"/>
  <c r="AQ78" i="19"/>
  <c r="AR13" i="19" s="1"/>
  <c r="AQ122" i="19"/>
  <c r="AR57" i="19" s="1"/>
  <c r="AQ134" i="19"/>
  <c r="AQ98" i="19"/>
  <c r="AR33" i="19" s="1"/>
  <c r="AS70" i="19"/>
  <c r="AS69" i="19"/>
  <c r="AQ106" i="19"/>
  <c r="AR41" i="19" s="1"/>
  <c r="AQ126" i="19"/>
  <c r="AR61" i="19" s="1"/>
  <c r="AQ147" i="19"/>
  <c r="AS17" i="19" s="1"/>
  <c r="AQ110" i="19"/>
  <c r="AR45" i="19" s="1"/>
  <c r="AQ94" i="19"/>
  <c r="AR29" i="19" s="1"/>
  <c r="AQ82" i="19"/>
  <c r="AR17" i="19" s="1"/>
  <c r="B136" i="19"/>
  <c r="B71" i="19"/>
  <c r="AQ86" i="19"/>
  <c r="AR21" i="19" s="1"/>
  <c r="AS61" i="18"/>
  <c r="AR51" i="18"/>
  <c r="AS51" i="18"/>
  <c r="AS41" i="18"/>
  <c r="AR58" i="18"/>
  <c r="AR65" i="18"/>
  <c r="AR46" i="18"/>
  <c r="AR59" i="18"/>
  <c r="AR68" i="18"/>
  <c r="AR47" i="18"/>
  <c r="AS64" i="18"/>
  <c r="AR38" i="18"/>
  <c r="AS47" i="18"/>
  <c r="AS62" i="18"/>
  <c r="AR63" i="18"/>
  <c r="AS56" i="18"/>
  <c r="AR42" i="18"/>
  <c r="AR44" i="18"/>
  <c r="AS66" i="18"/>
  <c r="AS39" i="18"/>
  <c r="AQ125" i="18"/>
  <c r="AR60" i="18" s="1"/>
  <c r="AQ189" i="18"/>
  <c r="AS59" i="18" s="1"/>
  <c r="AQ126" i="18"/>
  <c r="AQ114" i="18"/>
  <c r="AR49" i="18" s="1"/>
  <c r="AQ179" i="18"/>
  <c r="AS49" i="18" s="1"/>
  <c r="AQ161" i="18"/>
  <c r="AS31" i="18" s="1"/>
  <c r="AQ94" i="18"/>
  <c r="AR29" i="18" s="1"/>
  <c r="AQ121" i="18"/>
  <c r="AR56" i="18" s="1"/>
  <c r="AQ158" i="18"/>
  <c r="AS28" i="18" s="1"/>
  <c r="AQ187" i="18"/>
  <c r="AS57" i="18" s="1"/>
  <c r="AQ81" i="18"/>
  <c r="AR16" i="18" s="1"/>
  <c r="AQ159" i="18"/>
  <c r="AS30" i="18" s="1"/>
  <c r="AQ77" i="18"/>
  <c r="AR12" i="18" s="1"/>
  <c r="AQ90" i="18"/>
  <c r="AR25" i="18" s="1"/>
  <c r="AQ97" i="18"/>
  <c r="AR32" i="18" s="1"/>
  <c r="AQ174" i="18"/>
  <c r="AS44" i="18" s="1"/>
  <c r="AQ146" i="18"/>
  <c r="AS16" i="18" s="1"/>
  <c r="AQ98" i="18"/>
  <c r="AR33" i="18" s="1"/>
  <c r="AQ183" i="18"/>
  <c r="AS53" i="18" s="1"/>
  <c r="AQ105" i="18"/>
  <c r="AR40" i="18" s="1"/>
  <c r="AQ134" i="18"/>
  <c r="AR70" i="18" s="1"/>
  <c r="AQ73" i="18"/>
  <c r="AR8" i="18" s="1"/>
  <c r="AQ110" i="18"/>
  <c r="AR45" i="18" s="1"/>
  <c r="AS70" i="18"/>
  <c r="AS69" i="18"/>
  <c r="AQ74" i="18"/>
  <c r="AQ118" i="18"/>
  <c r="AR53" i="18" s="1"/>
  <c r="B136" i="18"/>
  <c r="B71" i="18"/>
  <c r="AQ136" i="16"/>
  <c r="AS6" i="16" s="1"/>
  <c r="AQ139" i="16"/>
  <c r="AS9" i="16" s="1"/>
  <c r="AQ74" i="16"/>
  <c r="AR9" i="16" s="1"/>
  <c r="AQ143" i="16"/>
  <c r="AS13" i="16" s="1"/>
  <c r="AR15" i="16"/>
  <c r="AR16" i="16"/>
  <c r="B136" i="16"/>
  <c r="B71" i="16"/>
  <c r="AS16" i="16"/>
  <c r="AQ138" i="16"/>
  <c r="AS8" i="16" s="1"/>
  <c r="AQ137" i="15"/>
  <c r="AS7" i="15" s="1"/>
  <c r="AQ73" i="15"/>
  <c r="AR8" i="15" s="1"/>
  <c r="AQ71" i="15"/>
  <c r="AR6" i="15" s="1"/>
  <c r="B136" i="15"/>
  <c r="B71" i="15"/>
  <c r="AQ138" i="15"/>
  <c r="AR9" i="18" l="1"/>
  <c r="AR22" i="18"/>
  <c r="AR30" i="18"/>
  <c r="AR34" i="18"/>
  <c r="AS32" i="18"/>
  <c r="AR36" i="18"/>
  <c r="AR26" i="18"/>
  <c r="AR20" i="18"/>
  <c r="AR10" i="18"/>
  <c r="AR17" i="18"/>
  <c r="AS17" i="18"/>
  <c r="AS29" i="18"/>
  <c r="AR13" i="18"/>
  <c r="AS21" i="18"/>
  <c r="AS69" i="20"/>
  <c r="AR66" i="20"/>
  <c r="AS63" i="20"/>
  <c r="AS54" i="18"/>
  <c r="AS50" i="18"/>
  <c r="AR40" i="20"/>
  <c r="AS60" i="20"/>
  <c r="AR61" i="18"/>
  <c r="AR46" i="20"/>
  <c r="AS45" i="18"/>
  <c r="AR41" i="20"/>
  <c r="AS65" i="20"/>
  <c r="AR47" i="20"/>
  <c r="AS50" i="20"/>
  <c r="AS53" i="20"/>
  <c r="AR70" i="20"/>
  <c r="AR69" i="20"/>
  <c r="AR70" i="19"/>
  <c r="AR69" i="19"/>
  <c r="AS58" i="18"/>
  <c r="AS60" i="18"/>
  <c r="AR54" i="18"/>
  <c r="AR41" i="18"/>
  <c r="AR62" i="18"/>
  <c r="AR57" i="18"/>
  <c r="AR50" i="18"/>
  <c r="AR69" i="18"/>
  <c r="AR9" i="15"/>
  <c r="AS8" i="15"/>
  <c r="AS9" i="15"/>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S64" i="8" s="1"/>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S3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Q160"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Q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8" i="8" l="1"/>
  <c r="AR60" i="8"/>
  <c r="AM163" i="8"/>
  <c r="AR47" i="8"/>
  <c r="AS65" i="8"/>
  <c r="AO189" i="8"/>
  <c r="AS67" i="8"/>
  <c r="AL182" i="8"/>
  <c r="AR34" i="8"/>
  <c r="AM121" i="8"/>
  <c r="AN122"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O167" i="8"/>
  <c r="AN167" i="8"/>
  <c r="AL167" i="8"/>
  <c r="AS38" i="8"/>
  <c r="AN184" i="8"/>
  <c r="AM184" i="8"/>
  <c r="AO185" i="8"/>
  <c r="AN185" i="8"/>
  <c r="AM185" i="8"/>
  <c r="AL185" i="8"/>
  <c r="AS56" i="8"/>
  <c r="AN194" i="8"/>
  <c r="AM194" i="8"/>
  <c r="AN171" i="8"/>
  <c r="AL174" i="8"/>
  <c r="AO74" i="8"/>
  <c r="AN73" i="8"/>
  <c r="AL7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AR22"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6" i="8" s="1"/>
  <c r="AL158" i="8"/>
  <c r="AO166" i="8"/>
  <c r="AN166" i="8"/>
  <c r="AM166" i="8"/>
  <c r="AN173" i="8"/>
  <c r="AM173" i="8"/>
  <c r="AL173" i="8"/>
  <c r="AM176" i="8"/>
  <c r="AL180" i="8"/>
  <c r="AO188" i="8"/>
  <c r="AM188" i="8"/>
  <c r="AL188" i="8"/>
  <c r="AO199" i="8"/>
  <c r="AN199" i="8"/>
  <c r="AM199" i="8"/>
  <c r="AL199" i="8"/>
  <c r="AR20" i="8" l="1"/>
  <c r="AS20" i="8"/>
  <c r="AQ144" i="8"/>
  <c r="AS22" i="8"/>
  <c r="AQ146" i="8"/>
  <c r="AQ83" i="8"/>
  <c r="AR18" i="8" s="1"/>
  <c r="AQ81" i="8"/>
  <c r="AQ147" i="8"/>
  <c r="AS17" i="8" s="1"/>
  <c r="AQ82" i="8"/>
  <c r="AR17" i="8" s="1"/>
  <c r="AR23" i="8"/>
  <c r="AR21" i="8"/>
  <c r="AS21" i="8"/>
  <c r="AS23" i="8"/>
  <c r="AR26" i="8"/>
  <c r="AR25" i="8"/>
  <c r="AS25" i="8"/>
  <c r="AS24" i="8"/>
  <c r="AS18" i="8"/>
  <c r="AS19" i="8"/>
  <c r="AQ145" i="8"/>
  <c r="AQ80" i="8"/>
  <c r="AQ79" i="8"/>
  <c r="AQ78" i="8"/>
  <c r="AQ143" i="8"/>
  <c r="AQ142" i="8"/>
  <c r="AQ77" i="8"/>
  <c r="AQ141" i="8"/>
  <c r="AS11" i="8" s="1"/>
  <c r="AQ76" i="8"/>
  <c r="AR11" i="8" s="1"/>
  <c r="AQ140" i="8"/>
  <c r="AQ75" i="8"/>
  <c r="AQ139" i="8"/>
  <c r="AQ74" i="8"/>
  <c r="AQ138" i="8"/>
  <c r="AQ73" i="8"/>
  <c r="AQ137" i="8"/>
  <c r="AS7" i="8" s="1"/>
  <c r="AQ72" i="8"/>
  <c r="AQ71" i="8"/>
  <c r="AR6" i="8" s="1"/>
  <c r="AQ136" i="8"/>
  <c r="AS6" i="8" s="1"/>
  <c r="B136" i="8"/>
  <c r="B71" i="8"/>
  <c r="D7" i="4"/>
  <c r="M13" i="4"/>
  <c r="N13" i="4" s="1"/>
  <c r="AR16" i="8" l="1"/>
  <c r="AS16" i="8"/>
  <c r="AR19" i="8"/>
  <c r="AR12" i="8"/>
  <c r="AS13" i="8"/>
  <c r="AS9" i="8"/>
  <c r="AR10" i="8"/>
  <c r="AR14" i="8"/>
  <c r="AS12" i="8"/>
  <c r="AR9" i="8"/>
  <c r="AR13" i="8"/>
  <c r="AS14" i="8"/>
  <c r="AS10" i="8"/>
  <c r="AR15" i="8"/>
  <c r="AS15" i="8"/>
  <c r="AR8" i="8"/>
  <c r="AS8" i="8"/>
  <c r="AR7" i="8"/>
  <c r="D3" i="1"/>
  <c r="D5" i="4" s="1"/>
  <c r="D4" i="4" l="1"/>
  <c r="D6" i="4" s="1"/>
  <c r="AW17" i="30" s="1"/>
  <c r="AL69" i="30" l="1"/>
  <c r="AL61" i="30"/>
  <c r="AL64" i="30"/>
  <c r="AL59" i="30"/>
  <c r="AL51" i="30"/>
  <c r="AL43" i="30"/>
  <c r="AL41" i="30"/>
  <c r="AW8" i="30"/>
  <c r="AL54" i="30"/>
  <c r="AL46" i="30"/>
  <c r="AL38" i="30"/>
  <c r="AL67" i="30"/>
  <c r="AL62" i="30"/>
  <c r="AL57" i="30"/>
  <c r="AL49" i="30"/>
  <c r="AL56" i="30"/>
  <c r="AL60" i="30"/>
  <c r="AL52" i="30"/>
  <c r="AL44" i="30"/>
  <c r="AL65" i="30"/>
  <c r="AL55" i="30"/>
  <c r="AL47" i="30"/>
  <c r="AL39" i="30"/>
  <c r="AL63" i="30"/>
  <c r="AL58" i="30"/>
  <c r="AL50" i="30"/>
  <c r="AL42" i="30"/>
  <c r="AL7" i="30"/>
  <c r="AT7" i="30" s="1"/>
  <c r="AL48" i="30"/>
  <c r="AL68" i="30"/>
  <c r="AL40" i="30"/>
  <c r="AL53" i="30"/>
  <c r="AL45" i="30"/>
  <c r="AL66" i="30"/>
  <c r="AW9" i="30"/>
  <c r="AW11" i="30"/>
  <c r="AW10" i="30"/>
  <c r="AW16" i="30"/>
  <c r="AU15" i="30" s="1"/>
  <c r="AW17" i="28"/>
  <c r="AL45" i="28" s="1"/>
  <c r="AT45" i="28" s="1"/>
  <c r="AL64" i="28"/>
  <c r="AT64" i="28" s="1"/>
  <c r="AL56" i="28"/>
  <c r="AT56" i="28" s="1"/>
  <c r="AL48" i="28"/>
  <c r="AT48" i="28" s="1"/>
  <c r="AL40" i="28"/>
  <c r="AT40" i="28" s="1"/>
  <c r="AL32" i="28"/>
  <c r="AT32" i="28" s="1"/>
  <c r="AL24" i="28"/>
  <c r="AT24" i="28" s="1"/>
  <c r="AL14" i="28"/>
  <c r="AT14" i="28" s="1"/>
  <c r="AL8" i="28"/>
  <c r="AT8" i="28" s="1"/>
  <c r="AL52" i="28"/>
  <c r="AT52" i="28" s="1"/>
  <c r="AL36" i="28"/>
  <c r="AT36" i="28" s="1"/>
  <c r="AL37" i="28"/>
  <c r="AT37" i="28" s="1"/>
  <c r="AL13" i="28"/>
  <c r="AT13" i="28" s="1"/>
  <c r="AL67" i="28"/>
  <c r="AT67" i="28" s="1"/>
  <c r="AL59" i="28"/>
  <c r="AT59" i="28" s="1"/>
  <c r="AL51" i="28"/>
  <c r="AT51" i="28" s="1"/>
  <c r="AL35" i="28"/>
  <c r="AT35" i="28" s="1"/>
  <c r="AL27" i="28"/>
  <c r="AT27" i="28" s="1"/>
  <c r="AL19" i="28"/>
  <c r="AT19" i="28" s="1"/>
  <c r="AL15" i="28"/>
  <c r="AT15" i="28" s="1"/>
  <c r="AL9" i="28"/>
  <c r="AT9" i="28" s="1"/>
  <c r="AL62" i="28"/>
  <c r="AT62" i="28" s="1"/>
  <c r="AL54" i="28"/>
  <c r="AT54" i="28" s="1"/>
  <c r="AL46" i="28"/>
  <c r="AT46" i="28" s="1"/>
  <c r="AL38" i="28"/>
  <c r="AT38" i="28" s="1"/>
  <c r="AL30" i="28"/>
  <c r="AT30" i="28" s="1"/>
  <c r="AL22" i="28"/>
  <c r="AT22" i="28" s="1"/>
  <c r="AL16" i="28"/>
  <c r="AT16" i="28" s="1"/>
  <c r="AL20" i="28"/>
  <c r="AT20" i="28" s="1"/>
  <c r="AL11" i="28"/>
  <c r="AT11" i="28" s="1"/>
  <c r="AL29" i="28"/>
  <c r="AT29" i="28" s="1"/>
  <c r="AL65" i="28"/>
  <c r="AT65" i="28" s="1"/>
  <c r="AL57" i="28"/>
  <c r="AT57" i="28" s="1"/>
  <c r="AL49" i="28"/>
  <c r="AT49" i="28" s="1"/>
  <c r="AL41" i="28"/>
  <c r="AT41" i="28" s="1"/>
  <c r="AL33" i="28"/>
  <c r="AT33" i="28" s="1"/>
  <c r="AL25" i="28"/>
  <c r="AT25" i="28" s="1"/>
  <c r="AL10" i="28"/>
  <c r="AT10" i="28" s="1"/>
  <c r="AL60" i="28"/>
  <c r="AT60" i="28" s="1"/>
  <c r="AL28" i="28"/>
  <c r="AT28" i="28" s="1"/>
  <c r="AL17" i="28"/>
  <c r="AT17" i="28" s="1"/>
  <c r="AL21" i="28"/>
  <c r="AT21" i="28" s="1"/>
  <c r="AL68" i="28"/>
  <c r="AT68" i="28" s="1"/>
  <c r="AL63" i="28"/>
  <c r="AT63" i="28" s="1"/>
  <c r="AL55" i="28"/>
  <c r="AT55" i="28" s="1"/>
  <c r="AL47" i="28"/>
  <c r="AT47" i="28" s="1"/>
  <c r="AL31" i="28"/>
  <c r="AT31" i="28" s="1"/>
  <c r="AL23" i="28"/>
  <c r="AT23" i="28" s="1"/>
  <c r="AL12" i="28"/>
  <c r="AT12" i="28" s="1"/>
  <c r="AL6" i="28"/>
  <c r="AT6" i="28" s="1"/>
  <c r="AL66" i="28"/>
  <c r="AT66" i="28" s="1"/>
  <c r="AL58" i="28"/>
  <c r="AT58" i="28" s="1"/>
  <c r="AL50" i="28"/>
  <c r="AT50" i="28" s="1"/>
  <c r="AL34" i="28"/>
  <c r="AT34" i="28" s="1"/>
  <c r="AL26" i="28"/>
  <c r="AT26" i="28" s="1"/>
  <c r="AL18" i="28"/>
  <c r="AT18" i="28" s="1"/>
  <c r="AL61" i="28"/>
  <c r="AT61" i="28" s="1"/>
  <c r="AL53" i="28"/>
  <c r="AT53" i="28" s="1"/>
  <c r="AL69" i="28"/>
  <c r="AT69" i="28" s="1"/>
  <c r="AL7" i="28"/>
  <c r="AT7" i="28" s="1"/>
  <c r="AW17" i="22"/>
  <c r="AW10" i="22" s="1"/>
  <c r="AU14" i="22" s="1"/>
  <c r="AW17" i="27"/>
  <c r="AW17" i="25"/>
  <c r="AL12" i="25" s="1"/>
  <c r="AT12" i="25" s="1"/>
  <c r="AW17" i="26"/>
  <c r="AW17" i="23"/>
  <c r="AL17" i="23" s="1"/>
  <c r="AW17" i="24"/>
  <c r="AW17" i="21"/>
  <c r="AL15" i="21" s="1"/>
  <c r="AT15" i="21" s="1"/>
  <c r="AL11" i="21"/>
  <c r="AT11" i="21" s="1"/>
  <c r="AL13" i="21"/>
  <c r="AT13" i="21" s="1"/>
  <c r="AL12" i="21"/>
  <c r="AT12" i="21" s="1"/>
  <c r="AW17" i="19"/>
  <c r="AW17" i="20"/>
  <c r="AL14" i="19"/>
  <c r="AT14" i="19" s="1"/>
  <c r="AL19" i="19"/>
  <c r="AT19" i="19" s="1"/>
  <c r="AW17" i="18"/>
  <c r="AW17" i="15"/>
  <c r="AL8" i="15" s="1"/>
  <c r="AT8" i="15" s="1"/>
  <c r="AW17" i="16"/>
  <c r="AL61" i="15"/>
  <c r="AT61" i="15" s="1"/>
  <c r="AL49" i="15"/>
  <c r="AT49" i="15" s="1"/>
  <c r="AL37" i="15"/>
  <c r="AT37" i="15" s="1"/>
  <c r="AL25" i="15"/>
  <c r="AT25" i="15" s="1"/>
  <c r="AL68" i="15"/>
  <c r="AT68" i="15" s="1"/>
  <c r="AL56" i="15"/>
  <c r="AT56" i="15" s="1"/>
  <c r="AL44" i="15"/>
  <c r="AT44" i="15" s="1"/>
  <c r="AL32" i="15"/>
  <c r="AT32" i="15" s="1"/>
  <c r="AL14" i="15"/>
  <c r="AT14" i="15" s="1"/>
  <c r="AL63" i="15"/>
  <c r="AT63" i="15" s="1"/>
  <c r="AL51" i="15"/>
  <c r="AT51" i="15" s="1"/>
  <c r="AL39" i="15"/>
  <c r="AT39" i="15" s="1"/>
  <c r="AL27" i="15"/>
  <c r="AT27" i="15" s="1"/>
  <c r="AL12" i="15"/>
  <c r="AT12" i="15" s="1"/>
  <c r="AL58" i="15"/>
  <c r="AT58" i="15" s="1"/>
  <c r="AL46" i="15"/>
  <c r="AT46" i="15" s="1"/>
  <c r="AL34" i="15"/>
  <c r="AT34" i="15" s="1"/>
  <c r="AL22" i="15"/>
  <c r="AT22" i="15" s="1"/>
  <c r="AL65" i="15"/>
  <c r="AT65" i="15" s="1"/>
  <c r="AL53" i="15"/>
  <c r="AT53" i="15" s="1"/>
  <c r="AL41" i="15"/>
  <c r="AT41" i="15" s="1"/>
  <c r="AL29" i="15"/>
  <c r="AT29" i="15" s="1"/>
  <c r="AL10" i="15"/>
  <c r="AT10" i="15" s="1"/>
  <c r="AL60" i="15"/>
  <c r="AT60" i="15" s="1"/>
  <c r="AL48" i="15"/>
  <c r="AT48" i="15" s="1"/>
  <c r="AL36" i="15"/>
  <c r="AT36" i="15" s="1"/>
  <c r="AL24" i="15"/>
  <c r="AT24" i="15" s="1"/>
  <c r="AL17" i="15"/>
  <c r="AT17" i="15" s="1"/>
  <c r="AL67" i="15"/>
  <c r="AT67" i="15" s="1"/>
  <c r="AL55" i="15"/>
  <c r="AT55" i="15" s="1"/>
  <c r="AL43" i="15"/>
  <c r="AT43" i="15" s="1"/>
  <c r="AL31" i="15"/>
  <c r="AT31" i="15" s="1"/>
  <c r="AL19" i="15"/>
  <c r="AT19" i="15" s="1"/>
  <c r="AL15" i="15"/>
  <c r="AT15" i="15" s="1"/>
  <c r="AL6" i="15"/>
  <c r="AT6" i="15" s="1"/>
  <c r="AL62" i="15"/>
  <c r="AT62" i="15" s="1"/>
  <c r="AL50" i="15"/>
  <c r="AT50" i="15" s="1"/>
  <c r="AL38" i="15"/>
  <c r="AT38" i="15" s="1"/>
  <c r="AL26" i="15"/>
  <c r="AT26" i="15" s="1"/>
  <c r="AL69" i="15"/>
  <c r="AT69" i="15" s="1"/>
  <c r="AL57" i="15"/>
  <c r="AT57" i="15" s="1"/>
  <c r="AL45" i="15"/>
  <c r="AT45" i="15" s="1"/>
  <c r="AL33" i="15"/>
  <c r="AT33" i="15" s="1"/>
  <c r="AL21" i="15"/>
  <c r="AT21" i="15" s="1"/>
  <c r="AL13" i="15"/>
  <c r="AT13" i="15" s="1"/>
  <c r="AL64" i="15"/>
  <c r="AT64" i="15" s="1"/>
  <c r="AL40" i="15"/>
  <c r="AT40" i="15" s="1"/>
  <c r="AL28" i="15"/>
  <c r="AT28" i="15" s="1"/>
  <c r="AL11" i="15"/>
  <c r="AT11" i="15" s="1"/>
  <c r="AL9" i="15"/>
  <c r="AT9" i="15" s="1"/>
  <c r="AL66" i="15"/>
  <c r="AT66" i="15" s="1"/>
  <c r="AL35" i="15"/>
  <c r="AT35" i="15" s="1"/>
  <c r="AL18" i="15"/>
  <c r="AT18" i="15" s="1"/>
  <c r="AL59" i="15"/>
  <c r="AT59" i="15" s="1"/>
  <c r="AL54" i="15"/>
  <c r="AT54" i="15" s="1"/>
  <c r="AL30" i="15"/>
  <c r="AT30" i="15" s="1"/>
  <c r="AL16" i="15"/>
  <c r="AT16" i="15" s="1"/>
  <c r="AL47" i="15"/>
  <c r="AT47" i="15" s="1"/>
  <c r="AL42" i="15"/>
  <c r="AT42" i="15" s="1"/>
  <c r="AL23" i="15"/>
  <c r="AT23" i="15"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2" i="30" s="1"/>
  <c r="AU5" i="30" s="1"/>
  <c r="AW17" i="8"/>
  <c r="AL66" i="8" s="1"/>
  <c r="AV5" i="30" l="1"/>
  <c r="AU14" i="30"/>
  <c r="AU13" i="30"/>
  <c r="AT5" i="30"/>
  <c r="AS5" i="30"/>
  <c r="AR5" i="30"/>
  <c r="AW8" i="28"/>
  <c r="AW16" i="28"/>
  <c r="AU15" i="28" s="1"/>
  <c r="AL44" i="28"/>
  <c r="AT44" i="28" s="1"/>
  <c r="AW9" i="28"/>
  <c r="AW10" i="28"/>
  <c r="AW11" i="28"/>
  <c r="AL42" i="28"/>
  <c r="AT42" i="28" s="1"/>
  <c r="AL39" i="28"/>
  <c r="AT39" i="28" s="1"/>
  <c r="AL43" i="28"/>
  <c r="AT43" i="28" s="1"/>
  <c r="AW12" i="28"/>
  <c r="AU5" i="28" s="1"/>
  <c r="AL15" i="18"/>
  <c r="AT15" i="18" s="1"/>
  <c r="AL6" i="18"/>
  <c r="AT6" i="18" s="1"/>
  <c r="AL37" i="18"/>
  <c r="AT37" i="18" s="1"/>
  <c r="AL33" i="18"/>
  <c r="AT33" i="18" s="1"/>
  <c r="AL29" i="18"/>
  <c r="AT29" i="18" s="1"/>
  <c r="AL25" i="18"/>
  <c r="AL14" i="18"/>
  <c r="AT14" i="18" s="1"/>
  <c r="AL8" i="18"/>
  <c r="AT8" i="18" s="1"/>
  <c r="AL36" i="18"/>
  <c r="AL32" i="18"/>
  <c r="AT32" i="18" s="1"/>
  <c r="AL28" i="18"/>
  <c r="AL24" i="18"/>
  <c r="AL19" i="18"/>
  <c r="AT19" i="18" s="1"/>
  <c r="AL35" i="18"/>
  <c r="AL31" i="18"/>
  <c r="AT31" i="18" s="1"/>
  <c r="AL27" i="18"/>
  <c r="AL23" i="18"/>
  <c r="AL7" i="18"/>
  <c r="AT7" i="18" s="1"/>
  <c r="AL30" i="18"/>
  <c r="AT30" i="18" s="1"/>
  <c r="AL34" i="18"/>
  <c r="AT34" i="18" s="1"/>
  <c r="AL26" i="18"/>
  <c r="AL22" i="18"/>
  <c r="AV5" i="22"/>
  <c r="AL7" i="27"/>
  <c r="AT7" i="27" s="1"/>
  <c r="AL20" i="27"/>
  <c r="AT20" i="27" s="1"/>
  <c r="AL17" i="27"/>
  <c r="AT17" i="27" s="1"/>
  <c r="AL19" i="27"/>
  <c r="AL16" i="27"/>
  <c r="AL14" i="27"/>
  <c r="AL21" i="27"/>
  <c r="AL18" i="27"/>
  <c r="AW9" i="22"/>
  <c r="AW11" i="22"/>
  <c r="AU13" i="22" s="1"/>
  <c r="AW16" i="22"/>
  <c r="AU15" i="22" s="1"/>
  <c r="AW8" i="22"/>
  <c r="AW12" i="22"/>
  <c r="AU5" i="22" s="1"/>
  <c r="AW12" i="27"/>
  <c r="AU5" i="27" s="1"/>
  <c r="AL69" i="27"/>
  <c r="AL61" i="27"/>
  <c r="AL53" i="27"/>
  <c r="AL45" i="27"/>
  <c r="AL37" i="27"/>
  <c r="AL29" i="27"/>
  <c r="AL59" i="27"/>
  <c r="AL35" i="27"/>
  <c r="AL27" i="27"/>
  <c r="AL64" i="27"/>
  <c r="AL56" i="27"/>
  <c r="AL48" i="27"/>
  <c r="AL40" i="27"/>
  <c r="AL32" i="27"/>
  <c r="AL24" i="27"/>
  <c r="AL51" i="27"/>
  <c r="AL43" i="27"/>
  <c r="AL15" i="27"/>
  <c r="AT15" i="27" s="1"/>
  <c r="AL67" i="27"/>
  <c r="AL62" i="27"/>
  <c r="AL54" i="27"/>
  <c r="AL46" i="27"/>
  <c r="AL38" i="27"/>
  <c r="AL30" i="27"/>
  <c r="AL22" i="27"/>
  <c r="AL68" i="27"/>
  <c r="AL60" i="27"/>
  <c r="AL52" i="27"/>
  <c r="AL44" i="27"/>
  <c r="AL36" i="27"/>
  <c r="AL28" i="27"/>
  <c r="AL63" i="27"/>
  <c r="AL55" i="27"/>
  <c r="AL47" i="27"/>
  <c r="AL39" i="27"/>
  <c r="AL31" i="27"/>
  <c r="AL23" i="27"/>
  <c r="AL58" i="27"/>
  <c r="AL42" i="27"/>
  <c r="AL50" i="27"/>
  <c r="AL33" i="27"/>
  <c r="AL26" i="27"/>
  <c r="AL65" i="27"/>
  <c r="AL57" i="27"/>
  <c r="AL49" i="27"/>
  <c r="AL41" i="27"/>
  <c r="AL25" i="27"/>
  <c r="AL66" i="27"/>
  <c r="AL34" i="27"/>
  <c r="AW11" i="27"/>
  <c r="AU13" i="27" s="1"/>
  <c r="AW8" i="27"/>
  <c r="AW9" i="27"/>
  <c r="AW10" i="27"/>
  <c r="AU14" i="27" s="1"/>
  <c r="AW16" i="27"/>
  <c r="AU15" i="27" s="1"/>
  <c r="AL9" i="19"/>
  <c r="AT9" i="19" s="1"/>
  <c r="AL40" i="19"/>
  <c r="AT40" i="19" s="1"/>
  <c r="AL39" i="19"/>
  <c r="AT39" i="19" s="1"/>
  <c r="AL42" i="19"/>
  <c r="AT42" i="19" s="1"/>
  <c r="AL47" i="19"/>
  <c r="AT47" i="19" s="1"/>
  <c r="AL41" i="19"/>
  <c r="AT41" i="19" s="1"/>
  <c r="AL13" i="20"/>
  <c r="AT13" i="20" s="1"/>
  <c r="AL58" i="20"/>
  <c r="AT58" i="20" s="1"/>
  <c r="AL53" i="20"/>
  <c r="AL42" i="20"/>
  <c r="AL67" i="20"/>
  <c r="AT67" i="20" s="1"/>
  <c r="AL62" i="20"/>
  <c r="AL47" i="20"/>
  <c r="AL57" i="20"/>
  <c r="AT57" i="20" s="1"/>
  <c r="AL59" i="20"/>
  <c r="AL48" i="20"/>
  <c r="AT48" i="20" s="1"/>
  <c r="AL66" i="20"/>
  <c r="AT66" i="20" s="1"/>
  <c r="AL52" i="20"/>
  <c r="AL41" i="20"/>
  <c r="AL68" i="20"/>
  <c r="AL61" i="20"/>
  <c r="AL56" i="20"/>
  <c r="AT56" i="20" s="1"/>
  <c r="AL46" i="20"/>
  <c r="AL51" i="20"/>
  <c r="AL40" i="20"/>
  <c r="AT40" i="20" s="1"/>
  <c r="AL65" i="20"/>
  <c r="AL55" i="20"/>
  <c r="AT55" i="20" s="1"/>
  <c r="AL45" i="20"/>
  <c r="AL43" i="20"/>
  <c r="AT43" i="20" s="1"/>
  <c r="AL60" i="20"/>
  <c r="AL50" i="20"/>
  <c r="AT50" i="20" s="1"/>
  <c r="AL39" i="20"/>
  <c r="AT39" i="20" s="1"/>
  <c r="AL44" i="20"/>
  <c r="AT44" i="20" s="1"/>
  <c r="AL69" i="20"/>
  <c r="AT69" i="20" s="1"/>
  <c r="AL64" i="20"/>
  <c r="AL54" i="20"/>
  <c r="AL49" i="20"/>
  <c r="AT49" i="20" s="1"/>
  <c r="AL38" i="20"/>
  <c r="AL63" i="20"/>
  <c r="AT63" i="20" s="1"/>
  <c r="AW16" i="25"/>
  <c r="AU15" i="25" s="1"/>
  <c r="AW11" i="25"/>
  <c r="AU13" i="25" s="1"/>
  <c r="AL31" i="25"/>
  <c r="AL48" i="25"/>
  <c r="AL6" i="25"/>
  <c r="AT6" i="25" s="1"/>
  <c r="AL58" i="25"/>
  <c r="AL32" i="25"/>
  <c r="AL53" i="25"/>
  <c r="AL19" i="25"/>
  <c r="AT19" i="25" s="1"/>
  <c r="AL8" i="25"/>
  <c r="AT8" i="25" s="1"/>
  <c r="AL34" i="25"/>
  <c r="AL14" i="25"/>
  <c r="AT14" i="25" s="1"/>
  <c r="AL47" i="25"/>
  <c r="AL30" i="25"/>
  <c r="AL65" i="25"/>
  <c r="AL10" i="25"/>
  <c r="AT10" i="25" s="1"/>
  <c r="AL15" i="25"/>
  <c r="AT15" i="25" s="1"/>
  <c r="AL42" i="25"/>
  <c r="AL27" i="25"/>
  <c r="AL11" i="25"/>
  <c r="AT11" i="25" s="1"/>
  <c r="AL24" i="25"/>
  <c r="AL28" i="25"/>
  <c r="AL54" i="25"/>
  <c r="AL39" i="25"/>
  <c r="AL16" i="25"/>
  <c r="AT16" i="25" s="1"/>
  <c r="AL52" i="25"/>
  <c r="AL57" i="25"/>
  <c r="AL51" i="25"/>
  <c r="AL13" i="25"/>
  <c r="AT13" i="25" s="1"/>
  <c r="AL23" i="25"/>
  <c r="AL69" i="25"/>
  <c r="AL56" i="25"/>
  <c r="AL18" i="25"/>
  <c r="AT18" i="25" s="1"/>
  <c r="AL9" i="25"/>
  <c r="AT9" i="25" s="1"/>
  <c r="AL46" i="25"/>
  <c r="AL26" i="25"/>
  <c r="AL68" i="25"/>
  <c r="AL17" i="25"/>
  <c r="AT17" i="25" s="1"/>
  <c r="AL64" i="25"/>
  <c r="AL50" i="25"/>
  <c r="AW8" i="25"/>
  <c r="AU11" i="25" s="1"/>
  <c r="AL36" i="25"/>
  <c r="AL22" i="25"/>
  <c r="AL40" i="25"/>
  <c r="AL38" i="25"/>
  <c r="AL25" i="25"/>
  <c r="AW10" i="25"/>
  <c r="AU14" i="25" s="1"/>
  <c r="AL55" i="25"/>
  <c r="AL44" i="25"/>
  <c r="AL62" i="25"/>
  <c r="AL63" i="25"/>
  <c r="AL20" i="25"/>
  <c r="AT20" i="25" s="1"/>
  <c r="AL43" i="25"/>
  <c r="AL66" i="25"/>
  <c r="AL60" i="25"/>
  <c r="AL37" i="25"/>
  <c r="AL7" i="25"/>
  <c r="AT7" i="25" s="1"/>
  <c r="AW9" i="25"/>
  <c r="AU10" i="25" s="1"/>
  <c r="AL59" i="25"/>
  <c r="AL33" i="25"/>
  <c r="AL29" i="25"/>
  <c r="AL49" i="25"/>
  <c r="AL21" i="25"/>
  <c r="AT21" i="25" s="1"/>
  <c r="AL35" i="25"/>
  <c r="AL67" i="25"/>
  <c r="AL45" i="25"/>
  <c r="AL41" i="25"/>
  <c r="AL61" i="25"/>
  <c r="AW12" i="25"/>
  <c r="AU5" i="25" s="1"/>
  <c r="AW12" i="26"/>
  <c r="AU5" i="26" s="1"/>
  <c r="AL61" i="26"/>
  <c r="AL49" i="26"/>
  <c r="AL37" i="26"/>
  <c r="AL25" i="26"/>
  <c r="AL68" i="26"/>
  <c r="AL56" i="26"/>
  <c r="AL32" i="26"/>
  <c r="AL58" i="26"/>
  <c r="AL46" i="26"/>
  <c r="AL34" i="26"/>
  <c r="AL22" i="26"/>
  <c r="AL65" i="26"/>
  <c r="AL53" i="26"/>
  <c r="AL41" i="26"/>
  <c r="AL29" i="26"/>
  <c r="AL67" i="26"/>
  <c r="AL55" i="26"/>
  <c r="AL43" i="26"/>
  <c r="AL31" i="26"/>
  <c r="AL19" i="26"/>
  <c r="AT19" i="26" s="1"/>
  <c r="AL15" i="26"/>
  <c r="AT15" i="26" s="1"/>
  <c r="AL6" i="26"/>
  <c r="AT6" i="26" s="1"/>
  <c r="AL62" i="26"/>
  <c r="AL50" i="26"/>
  <c r="AL38" i="26"/>
  <c r="AL26" i="26"/>
  <c r="AL69" i="26"/>
  <c r="AL57" i="26"/>
  <c r="AL45" i="26"/>
  <c r="AL64" i="26"/>
  <c r="AL52" i="26"/>
  <c r="AL40" i="26"/>
  <c r="AL28" i="26"/>
  <c r="AL11" i="26"/>
  <c r="AT11" i="26" s="1"/>
  <c r="AL66" i="26"/>
  <c r="AL54" i="26"/>
  <c r="AL42" i="26"/>
  <c r="AL30" i="26"/>
  <c r="AL18" i="26"/>
  <c r="AT18" i="26" s="1"/>
  <c r="AL16" i="26"/>
  <c r="AT16" i="26" s="1"/>
  <c r="AL7" i="26"/>
  <c r="AT7" i="26" s="1"/>
  <c r="AL44" i="26"/>
  <c r="AL36" i="26"/>
  <c r="AL14" i="26"/>
  <c r="AT14" i="26" s="1"/>
  <c r="AL60" i="26"/>
  <c r="AL8" i="26"/>
  <c r="AT8" i="26" s="1"/>
  <c r="AL48" i="26"/>
  <c r="AL13" i="26"/>
  <c r="AT13" i="26" s="1"/>
  <c r="AL51" i="26"/>
  <c r="AL9" i="26"/>
  <c r="AT9" i="26" s="1"/>
  <c r="AL63" i="26"/>
  <c r="AL39" i="26"/>
  <c r="AL20" i="26"/>
  <c r="AT20" i="26" s="1"/>
  <c r="AL59" i="26"/>
  <c r="AL47" i="26"/>
  <c r="AL24" i="26"/>
  <c r="AL21" i="26"/>
  <c r="AT21" i="26" s="1"/>
  <c r="AL10" i="26"/>
  <c r="AT10" i="26" s="1"/>
  <c r="AL35" i="26"/>
  <c r="AL12" i="26"/>
  <c r="AT12" i="26" s="1"/>
  <c r="AL27" i="26"/>
  <c r="AL23" i="26"/>
  <c r="AL17" i="26"/>
  <c r="AT17" i="26" s="1"/>
  <c r="AL33" i="26"/>
  <c r="AW9" i="26"/>
  <c r="AU10" i="26" s="1"/>
  <c r="AW11" i="26"/>
  <c r="AU13" i="26" s="1"/>
  <c r="AW16" i="26"/>
  <c r="AU15" i="26" s="1"/>
  <c r="AW10" i="26"/>
  <c r="AU14" i="26" s="1"/>
  <c r="AW8" i="26"/>
  <c r="AU11" i="26" s="1"/>
  <c r="AL34" i="23"/>
  <c r="AL50" i="23"/>
  <c r="AW9" i="23"/>
  <c r="AW10" i="23"/>
  <c r="AU14" i="23" s="1"/>
  <c r="AL66" i="23"/>
  <c r="AL54" i="23"/>
  <c r="AL69" i="23"/>
  <c r="AL48" i="23"/>
  <c r="AW16" i="23"/>
  <c r="AU15" i="23" s="1"/>
  <c r="AL62" i="23"/>
  <c r="AW8" i="23"/>
  <c r="AL36" i="23"/>
  <c r="AL43" i="23"/>
  <c r="AL22" i="23"/>
  <c r="AL49" i="23"/>
  <c r="AL39" i="23"/>
  <c r="AL15" i="23"/>
  <c r="AT15" i="23" s="1"/>
  <c r="AL51" i="23"/>
  <c r="AL47" i="23"/>
  <c r="AL32" i="23"/>
  <c r="AL59" i="23"/>
  <c r="AL18" i="23"/>
  <c r="AL57" i="23"/>
  <c r="AL19" i="23"/>
  <c r="AT19" i="23" s="1"/>
  <c r="AL35" i="23"/>
  <c r="AL55" i="23"/>
  <c r="AL63" i="23"/>
  <c r="AL44" i="23"/>
  <c r="AL37" i="23"/>
  <c r="AL28" i="23"/>
  <c r="AL60" i="23"/>
  <c r="AL68" i="23"/>
  <c r="AL64" i="23"/>
  <c r="AL29" i="23"/>
  <c r="AL14" i="23"/>
  <c r="AL25" i="23"/>
  <c r="AL33" i="23"/>
  <c r="AL41" i="23"/>
  <c r="AL20" i="23"/>
  <c r="AL61" i="23"/>
  <c r="AL45" i="23"/>
  <c r="AL65" i="23"/>
  <c r="AL21" i="23"/>
  <c r="AT21" i="23" s="1"/>
  <c r="AL31" i="23"/>
  <c r="AL38" i="23"/>
  <c r="AL46" i="23"/>
  <c r="AL7" i="23"/>
  <c r="AT7" i="23" s="1"/>
  <c r="AW11" i="23"/>
  <c r="AU13" i="23" s="1"/>
  <c r="AL23" i="23"/>
  <c r="AL26" i="23"/>
  <c r="AL53" i="23"/>
  <c r="AL56" i="23"/>
  <c r="AW12" i="23"/>
  <c r="AU5" i="23" s="1"/>
  <c r="AW12" i="24"/>
  <c r="AU5" i="24" s="1"/>
  <c r="AL30" i="23"/>
  <c r="AL40" i="23"/>
  <c r="AL67" i="23"/>
  <c r="AL58" i="23"/>
  <c r="AL16" i="23"/>
  <c r="AT16" i="23" s="1"/>
  <c r="AL42" i="23"/>
  <c r="AL52" i="23"/>
  <c r="AL24" i="23"/>
  <c r="AL27" i="23"/>
  <c r="AL61" i="24"/>
  <c r="AL49" i="24"/>
  <c r="AL37" i="24"/>
  <c r="AL25" i="24"/>
  <c r="AL7" i="24"/>
  <c r="AT7" i="24" s="1"/>
  <c r="AL68" i="24"/>
  <c r="AL56" i="24"/>
  <c r="AL44" i="24"/>
  <c r="AL32" i="24"/>
  <c r="AL20" i="24"/>
  <c r="AT20" i="24" s="1"/>
  <c r="AL14" i="24"/>
  <c r="AT14" i="24" s="1"/>
  <c r="AL63" i="24"/>
  <c r="AL51" i="24"/>
  <c r="AL39" i="24"/>
  <c r="AL27" i="24"/>
  <c r="AL58" i="24"/>
  <c r="AL46" i="24"/>
  <c r="AL34" i="24"/>
  <c r="AL22" i="24"/>
  <c r="AL65" i="24"/>
  <c r="AL53" i="24"/>
  <c r="AL41" i="24"/>
  <c r="AL29" i="24"/>
  <c r="AL60" i="24"/>
  <c r="AL48" i="24"/>
  <c r="AL36" i="24"/>
  <c r="AL24" i="24"/>
  <c r="AL17" i="24"/>
  <c r="AT17" i="24" s="1"/>
  <c r="AL67" i="24"/>
  <c r="AL55" i="24"/>
  <c r="AL43" i="24"/>
  <c r="AL31" i="24"/>
  <c r="AL19" i="24"/>
  <c r="AT19" i="24" s="1"/>
  <c r="AL15" i="24"/>
  <c r="AT15" i="24" s="1"/>
  <c r="AL62" i="24"/>
  <c r="AL50" i="24"/>
  <c r="AL38" i="24"/>
  <c r="AL26" i="24"/>
  <c r="AL69" i="24"/>
  <c r="AL57" i="24"/>
  <c r="AL45" i="24"/>
  <c r="AL33" i="24"/>
  <c r="AL21" i="24"/>
  <c r="AT21" i="24" s="1"/>
  <c r="AL64" i="24"/>
  <c r="AL52" i="24"/>
  <c r="AL40" i="24"/>
  <c r="AL28" i="24"/>
  <c r="AL66" i="24"/>
  <c r="AL54" i="24"/>
  <c r="AL42" i="24"/>
  <c r="AL30" i="24"/>
  <c r="AL18" i="24"/>
  <c r="AT18" i="24" s="1"/>
  <c r="AL16" i="24"/>
  <c r="AT16" i="24" s="1"/>
  <c r="AL59" i="24"/>
  <c r="AL47" i="24"/>
  <c r="AL35" i="24"/>
  <c r="AL23" i="24"/>
  <c r="AW16" i="24"/>
  <c r="AU15" i="24" s="1"/>
  <c r="AW9" i="24"/>
  <c r="AW10" i="24"/>
  <c r="AU14" i="24" s="1"/>
  <c r="AW8" i="24"/>
  <c r="AW11" i="24"/>
  <c r="AU13" i="24" s="1"/>
  <c r="AL42" i="21"/>
  <c r="AW11" i="21"/>
  <c r="AU13" i="21" s="1"/>
  <c r="AL53" i="21"/>
  <c r="AL29" i="21"/>
  <c r="AW9" i="21"/>
  <c r="AL68" i="21"/>
  <c r="AL39" i="21"/>
  <c r="AL55" i="21"/>
  <c r="AT55" i="21" s="1"/>
  <c r="AL27" i="21"/>
  <c r="AL40" i="21"/>
  <c r="AL52" i="21"/>
  <c r="AL54" i="21"/>
  <c r="AL30" i="21"/>
  <c r="AL36" i="21"/>
  <c r="AL37" i="21"/>
  <c r="AT37" i="21" s="1"/>
  <c r="AL59" i="21"/>
  <c r="AL45" i="21"/>
  <c r="AT45" i="21" s="1"/>
  <c r="AL41" i="21"/>
  <c r="AT41" i="21" s="1"/>
  <c r="AL67" i="21"/>
  <c r="AT67" i="21" s="1"/>
  <c r="AL60" i="21"/>
  <c r="AL61" i="21"/>
  <c r="AT61" i="21" s="1"/>
  <c r="AW8" i="21"/>
  <c r="AL23" i="21"/>
  <c r="AL64" i="21"/>
  <c r="AL65" i="21"/>
  <c r="AL66" i="21"/>
  <c r="AW10" i="21"/>
  <c r="AU14" i="21" s="1"/>
  <c r="AL28" i="21"/>
  <c r="AL69" i="21"/>
  <c r="AT69" i="21" s="1"/>
  <c r="AL25" i="21"/>
  <c r="AL31" i="21"/>
  <c r="AL44" i="21"/>
  <c r="AT44" i="21" s="1"/>
  <c r="AW16" i="21"/>
  <c r="AU15" i="21" s="1"/>
  <c r="AL38" i="21"/>
  <c r="AT38" i="21" s="1"/>
  <c r="AL32" i="21"/>
  <c r="AT32" i="21" s="1"/>
  <c r="AL35" i="21"/>
  <c r="AT35" i="21" s="1"/>
  <c r="AL47" i="21"/>
  <c r="AL63" i="21"/>
  <c r="AT63" i="21" s="1"/>
  <c r="AL24" i="21"/>
  <c r="AL51" i="21"/>
  <c r="AT51" i="21" s="1"/>
  <c r="AL22" i="21"/>
  <c r="AL48" i="21"/>
  <c r="AL34" i="21"/>
  <c r="AT34" i="21" s="1"/>
  <c r="AL46" i="21"/>
  <c r="AL57" i="21"/>
  <c r="AT57" i="21" s="1"/>
  <c r="AL33" i="21"/>
  <c r="AT33" i="21" s="1"/>
  <c r="AL50" i="21"/>
  <c r="AL56" i="21"/>
  <c r="AL62" i="21"/>
  <c r="AL58" i="21"/>
  <c r="AL49" i="21"/>
  <c r="AL43" i="21"/>
  <c r="AL26" i="21"/>
  <c r="AW12" i="21"/>
  <c r="AU5" i="21" s="1"/>
  <c r="AL61" i="22"/>
  <c r="AL49" i="22"/>
  <c r="AL37" i="22"/>
  <c r="AL25" i="22"/>
  <c r="AL63" i="22"/>
  <c r="AL51" i="22"/>
  <c r="AL39" i="22"/>
  <c r="AL27" i="22"/>
  <c r="AL65" i="22"/>
  <c r="AL53" i="22"/>
  <c r="AL41" i="22"/>
  <c r="AL29" i="22"/>
  <c r="AL60" i="22"/>
  <c r="AL48" i="22"/>
  <c r="AL36" i="22"/>
  <c r="AL24" i="22"/>
  <c r="AL67" i="22"/>
  <c r="AL55" i="22"/>
  <c r="AL43" i="22"/>
  <c r="AL31" i="22"/>
  <c r="AL15" i="22"/>
  <c r="AT15" i="22" s="1"/>
  <c r="AL62" i="22"/>
  <c r="AL50" i="22"/>
  <c r="AL38" i="22"/>
  <c r="AL26" i="22"/>
  <c r="AL59" i="22"/>
  <c r="AL47" i="22"/>
  <c r="AL35" i="22"/>
  <c r="AL23" i="22"/>
  <c r="AL68" i="22"/>
  <c r="AL42" i="22"/>
  <c r="AL64" i="22"/>
  <c r="AL45" i="22"/>
  <c r="AL34" i="22"/>
  <c r="AL28" i="22"/>
  <c r="AL56" i="22"/>
  <c r="AL30" i="22"/>
  <c r="AL33" i="22"/>
  <c r="AL52" i="22"/>
  <c r="AL22" i="22"/>
  <c r="AL66" i="22"/>
  <c r="AL44" i="22"/>
  <c r="AL69" i="22"/>
  <c r="AL58" i="22"/>
  <c r="AL40" i="22"/>
  <c r="AL54" i="22"/>
  <c r="AL32" i="22"/>
  <c r="AL57" i="22"/>
  <c r="AL46" i="22"/>
  <c r="AL20" i="15"/>
  <c r="AT20" i="15" s="1"/>
  <c r="AW12" i="20"/>
  <c r="AU5" i="20" s="1"/>
  <c r="AW10" i="19"/>
  <c r="AU14" i="19" s="1"/>
  <c r="AW8" i="19"/>
  <c r="AW11" i="19"/>
  <c r="AU13" i="19" s="1"/>
  <c r="AW16" i="19"/>
  <c r="AU15" i="19" s="1"/>
  <c r="AW9" i="19"/>
  <c r="AL15" i="19"/>
  <c r="AT15" i="19" s="1"/>
  <c r="AL8" i="19"/>
  <c r="AT8" i="19" s="1"/>
  <c r="AL7" i="19"/>
  <c r="AT7" i="19" s="1"/>
  <c r="AL10" i="19"/>
  <c r="AT10" i="19" s="1"/>
  <c r="AL11" i="20"/>
  <c r="AT11" i="20" s="1"/>
  <c r="AL12" i="20"/>
  <c r="AT12" i="20" s="1"/>
  <c r="AL10" i="20"/>
  <c r="AT10" i="20" s="1"/>
  <c r="AL9" i="20"/>
  <c r="AT9" i="20" s="1"/>
  <c r="AL7" i="20"/>
  <c r="AT7" i="20" s="1"/>
  <c r="AL15" i="20"/>
  <c r="AT15" i="20" s="1"/>
  <c r="AL8" i="20"/>
  <c r="AT8" i="20" s="1"/>
  <c r="AW10" i="20"/>
  <c r="AU14" i="20" s="1"/>
  <c r="AW16" i="20"/>
  <c r="AU15" i="20" s="1"/>
  <c r="AW11" i="20"/>
  <c r="AU13" i="20" s="1"/>
  <c r="AW8" i="20"/>
  <c r="AW9" i="20"/>
  <c r="AW12" i="18"/>
  <c r="AU5" i="18" s="1"/>
  <c r="AW12" i="19"/>
  <c r="AU5" i="19" s="1"/>
  <c r="AL18" i="18"/>
  <c r="AT18" i="18" s="1"/>
  <c r="AL21" i="18"/>
  <c r="AT21" i="18" s="1"/>
  <c r="AL16" i="18"/>
  <c r="AT16" i="18" s="1"/>
  <c r="AL17" i="18"/>
  <c r="AT17" i="18" s="1"/>
  <c r="AL12" i="18"/>
  <c r="AT12" i="18" s="1"/>
  <c r="AL13" i="18"/>
  <c r="AT13" i="18" s="1"/>
  <c r="AL9" i="18"/>
  <c r="AT9" i="18" s="1"/>
  <c r="AL10" i="18"/>
  <c r="AT10" i="18" s="1"/>
  <c r="AL65" i="18"/>
  <c r="AL60" i="18"/>
  <c r="AL50" i="18"/>
  <c r="AT50" i="18" s="1"/>
  <c r="AL54" i="18"/>
  <c r="AT54" i="18" s="1"/>
  <c r="AL44" i="18"/>
  <c r="AT44" i="18" s="1"/>
  <c r="AL59" i="18"/>
  <c r="AL49" i="18"/>
  <c r="AT49" i="18" s="1"/>
  <c r="AL39" i="18"/>
  <c r="AL45" i="18"/>
  <c r="AT45" i="18" s="1"/>
  <c r="AL69" i="18"/>
  <c r="AT69" i="18" s="1"/>
  <c r="AL64" i="18"/>
  <c r="AL43" i="18"/>
  <c r="AT43" i="18" s="1"/>
  <c r="AL53" i="18"/>
  <c r="AL48" i="18"/>
  <c r="AL38" i="18"/>
  <c r="AT38" i="18" s="1"/>
  <c r="AL68" i="18"/>
  <c r="AT68" i="18" s="1"/>
  <c r="AL58" i="18"/>
  <c r="AL42" i="18"/>
  <c r="AT42" i="18" s="1"/>
  <c r="AL63" i="18"/>
  <c r="AL47" i="18"/>
  <c r="AL55" i="18"/>
  <c r="AT55" i="18" s="1"/>
  <c r="AL67" i="18"/>
  <c r="AT67" i="18" s="1"/>
  <c r="AL57" i="18"/>
  <c r="AT57" i="18" s="1"/>
  <c r="AL52" i="18"/>
  <c r="AL62" i="18"/>
  <c r="AT62" i="18" s="1"/>
  <c r="AL41" i="18"/>
  <c r="AL40" i="18"/>
  <c r="AL66" i="18"/>
  <c r="AT66" i="18" s="1"/>
  <c r="AL56" i="18"/>
  <c r="AT56" i="18" s="1"/>
  <c r="AL46" i="18"/>
  <c r="AL61" i="18"/>
  <c r="AT61" i="18" s="1"/>
  <c r="AL51" i="18"/>
  <c r="AL20" i="18"/>
  <c r="AT20" i="18" s="1"/>
  <c r="AL11" i="18"/>
  <c r="AT11" i="18" s="1"/>
  <c r="AW10" i="18"/>
  <c r="AU14" i="18" s="1"/>
  <c r="AW11" i="18"/>
  <c r="AU13" i="18" s="1"/>
  <c r="AW16" i="18"/>
  <c r="AU15" i="18" s="1"/>
  <c r="AW9" i="18"/>
  <c r="AU10" i="18" s="1"/>
  <c r="AW8" i="18"/>
  <c r="AU11" i="18" s="1"/>
  <c r="AW9" i="15"/>
  <c r="AW8" i="15"/>
  <c r="AL52" i="15"/>
  <c r="AT52" i="15" s="1"/>
  <c r="AW11" i="15"/>
  <c r="AU13" i="15" s="1"/>
  <c r="AW16" i="15"/>
  <c r="AU15" i="15" s="1"/>
  <c r="AL7" i="15"/>
  <c r="AT7" i="15" s="1"/>
  <c r="AW10" i="15"/>
  <c r="AU14" i="15" s="1"/>
  <c r="AW12" i="16"/>
  <c r="AU5" i="16" s="1"/>
  <c r="AL61" i="16"/>
  <c r="AT61" i="16" s="1"/>
  <c r="AL49" i="16"/>
  <c r="AT49" i="16" s="1"/>
  <c r="AL37" i="16"/>
  <c r="AT37" i="16" s="1"/>
  <c r="AL25" i="16"/>
  <c r="AT25" i="16" s="1"/>
  <c r="AL7" i="16"/>
  <c r="AT7" i="16" s="1"/>
  <c r="AL68" i="16"/>
  <c r="AT68" i="16" s="1"/>
  <c r="AL56" i="16"/>
  <c r="AT56" i="16" s="1"/>
  <c r="AL44" i="16"/>
  <c r="AT44" i="16" s="1"/>
  <c r="AL32" i="16"/>
  <c r="AT32" i="16" s="1"/>
  <c r="AL20" i="16"/>
  <c r="AT20" i="16" s="1"/>
  <c r="AL14" i="16"/>
  <c r="AT14" i="16" s="1"/>
  <c r="AL63" i="16"/>
  <c r="AT63" i="16" s="1"/>
  <c r="AL51" i="16"/>
  <c r="AT51" i="16" s="1"/>
  <c r="AL39" i="16"/>
  <c r="AT39" i="16" s="1"/>
  <c r="AL27" i="16"/>
  <c r="AT27" i="16" s="1"/>
  <c r="AL12" i="16"/>
  <c r="AT12" i="16" s="1"/>
  <c r="AL58" i="16"/>
  <c r="AT58" i="16" s="1"/>
  <c r="AL46" i="16"/>
  <c r="AT46" i="16" s="1"/>
  <c r="AL65" i="16"/>
  <c r="AT65" i="16" s="1"/>
  <c r="AL53" i="16"/>
  <c r="AT53" i="16" s="1"/>
  <c r="AL41" i="16"/>
  <c r="AT41" i="16" s="1"/>
  <c r="AL29" i="16"/>
  <c r="AT29" i="16" s="1"/>
  <c r="AL10" i="16"/>
  <c r="AT10" i="16" s="1"/>
  <c r="AL60" i="16"/>
  <c r="AT60" i="16" s="1"/>
  <c r="AL48" i="16"/>
  <c r="AT48" i="16" s="1"/>
  <c r="AL36" i="16"/>
  <c r="AT36" i="16" s="1"/>
  <c r="AL24" i="16"/>
  <c r="AT24" i="16" s="1"/>
  <c r="AL17" i="16"/>
  <c r="AT17" i="16" s="1"/>
  <c r="AL8" i="16"/>
  <c r="AT8" i="16" s="1"/>
  <c r="AL67" i="16"/>
  <c r="AT67" i="16" s="1"/>
  <c r="AL55" i="16"/>
  <c r="AT55" i="16" s="1"/>
  <c r="AL43" i="16"/>
  <c r="AT43" i="16" s="1"/>
  <c r="AL31" i="16"/>
  <c r="AT31" i="16" s="1"/>
  <c r="AL19" i="16"/>
  <c r="AT19" i="16" s="1"/>
  <c r="AL15" i="16"/>
  <c r="AT15" i="16" s="1"/>
  <c r="AL6" i="16"/>
  <c r="AT6" i="16" s="1"/>
  <c r="AL62" i="16"/>
  <c r="AT62" i="16" s="1"/>
  <c r="AL50" i="16"/>
  <c r="AT50" i="16" s="1"/>
  <c r="AL38" i="16"/>
  <c r="AT38" i="16" s="1"/>
  <c r="AL26" i="16"/>
  <c r="AT26" i="16" s="1"/>
  <c r="AL69" i="16"/>
  <c r="AT69" i="16" s="1"/>
  <c r="AL57" i="16"/>
  <c r="AT57" i="16" s="1"/>
  <c r="AL45" i="16"/>
  <c r="AT45" i="16" s="1"/>
  <c r="AL33" i="16"/>
  <c r="AT33" i="16" s="1"/>
  <c r="AL21" i="16"/>
  <c r="AT21" i="16" s="1"/>
  <c r="AL13" i="16"/>
  <c r="AT13" i="16" s="1"/>
  <c r="AL64" i="16"/>
  <c r="AT64" i="16" s="1"/>
  <c r="AL52" i="16"/>
  <c r="AT52" i="16" s="1"/>
  <c r="AL40" i="16"/>
  <c r="AT40" i="16" s="1"/>
  <c r="AL28" i="16"/>
  <c r="AT28" i="16" s="1"/>
  <c r="AL11" i="16"/>
  <c r="AT11" i="16" s="1"/>
  <c r="AL59" i="16"/>
  <c r="AT59" i="16" s="1"/>
  <c r="AL47" i="16"/>
  <c r="AT47" i="16" s="1"/>
  <c r="AL35" i="16"/>
  <c r="AT35" i="16" s="1"/>
  <c r="AL23" i="16"/>
  <c r="AT23" i="16" s="1"/>
  <c r="AL9" i="16"/>
  <c r="AT9" i="16" s="1"/>
  <c r="AL16" i="16"/>
  <c r="AT16" i="16" s="1"/>
  <c r="AL42" i="16"/>
  <c r="AT42" i="16" s="1"/>
  <c r="AL66" i="16"/>
  <c r="AT66" i="16" s="1"/>
  <c r="AL18" i="16"/>
  <c r="AT18" i="16" s="1"/>
  <c r="AL22" i="16"/>
  <c r="AT22" i="16" s="1"/>
  <c r="AL34" i="16"/>
  <c r="AT34" i="16" s="1"/>
  <c r="AL54" i="16"/>
  <c r="AT54" i="16" s="1"/>
  <c r="AL30" i="16"/>
  <c r="AT30" i="16" s="1"/>
  <c r="AW10" i="16"/>
  <c r="AU14" i="16" s="1"/>
  <c r="AW16" i="16"/>
  <c r="AU15" i="16" s="1"/>
  <c r="AW9" i="16"/>
  <c r="AW11" i="16"/>
  <c r="AU13" i="16" s="1"/>
  <c r="AW8" i="16"/>
  <c r="AW12" i="15"/>
  <c r="AU5" i="15" s="1"/>
  <c r="AW12" i="8"/>
  <c r="AU5" i="8" s="1"/>
  <c r="AL33" i="8"/>
  <c r="AL28" i="8"/>
  <c r="AW11" i="8"/>
  <c r="AU13" i="8" s="1"/>
  <c r="AL68" i="8"/>
  <c r="AL8" i="8"/>
  <c r="AT8" i="8" s="1"/>
  <c r="AL50" i="8"/>
  <c r="AL24" i="8"/>
  <c r="AT24" i="8" s="1"/>
  <c r="AW8" i="8"/>
  <c r="AU11" i="8" s="1"/>
  <c r="AL26" i="8"/>
  <c r="AL27" i="8"/>
  <c r="AL20" i="8"/>
  <c r="AT20" i="8" s="1"/>
  <c r="AL59" i="8"/>
  <c r="AL56" i="8"/>
  <c r="AL49" i="8"/>
  <c r="AL25" i="8"/>
  <c r="AT25" i="8" s="1"/>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T22" i="8" s="1"/>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T23" i="8" s="1"/>
  <c r="AL64" i="8"/>
  <c r="AL69" i="8"/>
  <c r="AL61" i="8"/>
  <c r="AL53" i="8"/>
  <c r="AL18" i="8"/>
  <c r="AT18" i="8" s="1"/>
  <c r="AL47" i="8"/>
  <c r="L14" i="4"/>
  <c r="AR5" i="28" l="1"/>
  <c r="AS5" i="28"/>
  <c r="AT5" i="28"/>
  <c r="AU13" i="28"/>
  <c r="AU14" i="28"/>
  <c r="AV5" i="28"/>
  <c r="AV5" i="25"/>
  <c r="AV5" i="19"/>
  <c r="AS5" i="27"/>
  <c r="AR5" i="27"/>
  <c r="AT5" i="27"/>
  <c r="AV5" i="27"/>
  <c r="AT5" i="25"/>
  <c r="AR5" i="25"/>
  <c r="AS5" i="25"/>
  <c r="AV5" i="26"/>
  <c r="AT5" i="26"/>
  <c r="AS5" i="26"/>
  <c r="AR5" i="26"/>
  <c r="AS5" i="23"/>
  <c r="AV5" i="23"/>
  <c r="AR5" i="23"/>
  <c r="AR5" i="24"/>
  <c r="AT5" i="23"/>
  <c r="AS5" i="24"/>
  <c r="AT5" i="24"/>
  <c r="AV5" i="24"/>
  <c r="AS5" i="21"/>
  <c r="AR5" i="21"/>
  <c r="AV5" i="21"/>
  <c r="AT5" i="21"/>
  <c r="AR5" i="22"/>
  <c r="AS5" i="22"/>
  <c r="AT5" i="22"/>
  <c r="AS5" i="19"/>
  <c r="AT5" i="19"/>
  <c r="AR5" i="19"/>
  <c r="AR5" i="20"/>
  <c r="AS5" i="20"/>
  <c r="AT5" i="20"/>
  <c r="AV5" i="20"/>
  <c r="AR5" i="15"/>
  <c r="AV5" i="15"/>
  <c r="AS5" i="15"/>
  <c r="AR5" i="18"/>
  <c r="AS5" i="18"/>
  <c r="AT5" i="18"/>
  <c r="AV5" i="18"/>
  <c r="AT5" i="15"/>
  <c r="AR5" i="16"/>
  <c r="AT5" i="16"/>
  <c r="AS5" i="16"/>
  <c r="AV5" i="16"/>
  <c r="AT5" i="8"/>
  <c r="AS5" i="8"/>
  <c r="AR5" i="8"/>
  <c r="AV5" i="8"/>
  <c r="H14" i="4" l="1"/>
  <c r="I14" i="4"/>
  <c r="H15" i="4"/>
  <c r="I15" i="4"/>
  <c r="H16" i="4"/>
  <c r="I16" i="4"/>
  <c r="G17" i="4"/>
  <c r="H17" i="4"/>
  <c r="G18" i="4"/>
  <c r="H18" i="4"/>
  <c r="G19" i="4"/>
  <c r="H19" i="4"/>
  <c r="G20" i="4"/>
  <c r="H20" i="4"/>
  <c r="G21" i="4"/>
  <c r="H21" i="4"/>
  <c r="G22" i="4"/>
  <c r="H22" i="4"/>
  <c r="G23" i="4"/>
  <c r="H23" i="4"/>
  <c r="G24" i="4"/>
  <c r="H24" i="4"/>
  <c r="H25" i="4"/>
  <c r="G26" i="4"/>
  <c r="AW15" i="28" s="1"/>
  <c r="AU8" i="28" s="1"/>
  <c r="H26"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F21" i="4" s="1"/>
  <c r="M22" i="4"/>
  <c r="N22" i="4" s="1"/>
  <c r="F22" i="4" s="1"/>
  <c r="M23" i="4"/>
  <c r="N23" i="4" s="1"/>
  <c r="F23" i="4" s="1"/>
  <c r="M24" i="4"/>
  <c r="N24" i="4" s="1"/>
  <c r="F24" i="4" s="1"/>
  <c r="M25" i="4"/>
  <c r="N25" i="4" s="1"/>
  <c r="F25" i="4" s="1"/>
  <c r="M26" i="4"/>
  <c r="N26" i="4" s="1"/>
  <c r="F26" i="4" s="1"/>
  <c r="AW14" i="28" s="1"/>
  <c r="AU7" i="28" s="1"/>
  <c r="M27" i="4"/>
  <c r="N27" i="4" s="1"/>
  <c r="G27" i="4" s="1"/>
  <c r="AW15" i="30" s="1"/>
  <c r="AU8" i="30" s="1"/>
  <c r="M28" i="4"/>
  <c r="N28" i="4" s="1"/>
  <c r="M29" i="4"/>
  <c r="N29" i="4" s="1"/>
  <c r="M30" i="4"/>
  <c r="N30" i="4" s="1"/>
  <c r="M31" i="4"/>
  <c r="N31" i="4" s="1"/>
  <c r="M32" i="4"/>
  <c r="N32" i="4" s="1"/>
  <c r="M33" i="4"/>
  <c r="N33" i="4" s="1"/>
  <c r="M34" i="4"/>
  <c r="N34" i="4" s="1"/>
  <c r="M35" i="4"/>
  <c r="N35" i="4" s="1"/>
  <c r="M36" i="4"/>
  <c r="N36" i="4" s="1"/>
  <c r="M37" i="4"/>
  <c r="N37" i="4" s="1"/>
  <c r="AW15" i="18" l="1"/>
  <c r="AU8" i="18" s="1"/>
  <c r="AW15" i="21"/>
  <c r="AU8" i="21" s="1"/>
  <c r="AW15" i="24"/>
  <c r="AU8" i="24" s="1"/>
  <c r="AW15" i="19"/>
  <c r="AU8" i="19" s="1"/>
  <c r="AW14" i="26"/>
  <c r="AU7" i="26" s="1"/>
  <c r="AW14" i="25"/>
  <c r="AU7" i="25" s="1"/>
  <c r="AW14" i="19"/>
  <c r="AU7" i="19" s="1"/>
  <c r="AW15" i="20"/>
  <c r="AU8" i="20" s="1"/>
  <c r="AW14" i="23"/>
  <c r="AU7" i="23" s="1"/>
  <c r="AW15" i="23"/>
  <c r="AU8" i="23" s="1"/>
  <c r="AW14" i="22"/>
  <c r="AU7" i="22" s="1"/>
  <c r="AW14" i="20"/>
  <c r="AU7" i="20" s="1"/>
  <c r="AW14" i="24"/>
  <c r="AU7" i="24" s="1"/>
  <c r="AW15" i="26"/>
  <c r="AU8" i="26" s="1"/>
  <c r="AW15" i="22"/>
  <c r="AU8" i="22" s="1"/>
  <c r="AW14" i="21"/>
  <c r="AU7" i="21" s="1"/>
  <c r="G25" i="4"/>
  <c r="AW15" i="25" s="1"/>
  <c r="AU8" i="25" s="1"/>
  <c r="G14" i="4"/>
  <c r="F27" i="4"/>
  <c r="AW14" i="30" s="1"/>
  <c r="AU7" i="30" s="1"/>
  <c r="AW14" i="15"/>
  <c r="AU7" i="15" s="1"/>
  <c r="F16" i="4"/>
  <c r="G15" i="4"/>
  <c r="AW15" i="16" s="1"/>
  <c r="AU8" i="16" s="1"/>
  <c r="AW14" i="27" l="1"/>
  <c r="AU7" i="27" s="1"/>
  <c r="AW15" i="27"/>
  <c r="AU8" i="27" s="1"/>
  <c r="AW14" i="16"/>
  <c r="AU7" i="16" s="1"/>
  <c r="AW14" i="18"/>
  <c r="AU7" i="18" s="1"/>
  <c r="AW15" i="15"/>
  <c r="AU8" i="15" s="1"/>
  <c r="G13" i="4"/>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12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1200-000002000000}">
      <text>
        <r>
          <rPr>
            <b/>
            <sz val="9"/>
            <color indexed="81"/>
            <rFont val="MS P ゴシック"/>
            <family val="3"/>
            <charset val="128"/>
          </rPr>
          <t xml:space="preserve">リモート送信条件成立：IG ON 且つ PTS ONが15[s]以上
</t>
        </r>
      </text>
    </comment>
    <comment ref="E9" authorId="1" shapeId="0" xr:uid="{00000000-0006-0000-1200-000003000000}">
      <text>
        <r>
          <rPr>
            <b/>
            <sz val="9"/>
            <color indexed="81"/>
            <rFont val="MS P ゴシック"/>
            <family val="3"/>
            <charset val="128"/>
          </rPr>
          <t xml:space="preserve">IG ON 且つ ST OFF
</t>
        </r>
      </text>
    </comment>
    <comment ref="F9" authorId="1" shapeId="0" xr:uid="{00000000-0006-0000-1200-000004000000}">
      <text>
        <r>
          <rPr>
            <b/>
            <sz val="9"/>
            <color indexed="81"/>
            <rFont val="MS P ゴシック"/>
            <family val="3"/>
            <charset val="128"/>
          </rPr>
          <t>IG ON</t>
        </r>
      </text>
    </comment>
    <comment ref="G9" authorId="1" shapeId="0" xr:uid="{00000000-0006-0000-1200-000005000000}">
      <text>
        <r>
          <rPr>
            <b/>
            <sz val="9"/>
            <color indexed="81"/>
            <rFont val="MS P ゴシック"/>
            <family val="3"/>
            <charset val="128"/>
          </rPr>
          <t xml:space="preserve">IG OFF 且つ IG OFF後25[m]未満
</t>
        </r>
      </text>
    </comment>
    <comment ref="H9" authorId="1" shapeId="0" xr:uid="{00000000-0006-0000-1200-000006000000}">
      <text>
        <r>
          <rPr>
            <b/>
            <sz val="9"/>
            <color indexed="81"/>
            <rFont val="MS P ゴシック"/>
            <family val="3"/>
            <charset val="128"/>
          </rPr>
          <t xml:space="preserve">IG OFF
</t>
        </r>
      </text>
    </comment>
    <comment ref="I9" authorId="1" shapeId="0" xr:uid="{00000000-0006-0000-1200-000007000000}">
      <text>
        <r>
          <rPr>
            <b/>
            <sz val="9"/>
            <color indexed="81"/>
            <rFont val="MS P ゴシック"/>
            <family val="3"/>
            <charset val="128"/>
          </rPr>
          <t xml:space="preserve">IG ON 又は IG OFF後25[m]未満
</t>
        </r>
      </text>
    </comment>
    <comment ref="J9" authorId="1" shapeId="0" xr:uid="{00000000-0006-0000-1200-000008000000}">
      <text>
        <r>
          <rPr>
            <b/>
            <sz val="9"/>
            <color indexed="81"/>
            <rFont val="MS P ゴシック"/>
            <family val="3"/>
            <charset val="128"/>
          </rPr>
          <t>+B ON 又は ACC ON</t>
        </r>
      </text>
    </comment>
    <comment ref="B89" authorId="0" shapeId="0" xr:uid="{00000000-0006-0000-12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2" authorId="1" shapeId="0" xr:uid="{00000000-0006-0000-1200-00000A000000}">
      <text>
        <r>
          <rPr>
            <b/>
            <sz val="9"/>
            <color indexed="81"/>
            <rFont val="MS P ゴシック"/>
            <family val="3"/>
            <charset val="128"/>
          </rPr>
          <t xml:space="preserve">リモート送信条件成立：IG ON 且つ PTS ONが15[s]以上
</t>
        </r>
      </text>
    </comment>
    <comment ref="E92" authorId="1" shapeId="0" xr:uid="{00000000-0006-0000-1200-00000B000000}">
      <text>
        <r>
          <rPr>
            <b/>
            <sz val="9"/>
            <color indexed="81"/>
            <rFont val="MS P ゴシック"/>
            <family val="3"/>
            <charset val="128"/>
          </rPr>
          <t xml:space="preserve">IG ON 且つ ST OFF
</t>
        </r>
      </text>
    </comment>
    <comment ref="F92" authorId="1" shapeId="0" xr:uid="{00000000-0006-0000-1200-00000C000000}">
      <text>
        <r>
          <rPr>
            <b/>
            <sz val="9"/>
            <color indexed="81"/>
            <rFont val="MS P ゴシック"/>
            <family val="3"/>
            <charset val="128"/>
          </rPr>
          <t>IG ON</t>
        </r>
      </text>
    </comment>
    <comment ref="G92" authorId="1" shapeId="0" xr:uid="{00000000-0006-0000-1200-00000D000000}">
      <text>
        <r>
          <rPr>
            <b/>
            <sz val="9"/>
            <color indexed="81"/>
            <rFont val="MS P ゴシック"/>
            <family val="3"/>
            <charset val="128"/>
          </rPr>
          <t xml:space="preserve">IG OFF 且つ IG OFF後25[m]未満
</t>
        </r>
      </text>
    </comment>
    <comment ref="H92" authorId="1" shapeId="0" xr:uid="{00000000-0006-0000-1200-00000E000000}">
      <text>
        <r>
          <rPr>
            <b/>
            <sz val="9"/>
            <color indexed="81"/>
            <rFont val="MS P ゴシック"/>
            <family val="3"/>
            <charset val="128"/>
          </rPr>
          <t xml:space="preserve">IG OFF
</t>
        </r>
      </text>
    </comment>
    <comment ref="I92" authorId="1" shapeId="0" xr:uid="{00000000-0006-0000-1200-00000F000000}">
      <text>
        <r>
          <rPr>
            <b/>
            <sz val="9"/>
            <color indexed="81"/>
            <rFont val="MS P ゴシック"/>
            <family val="3"/>
            <charset val="128"/>
          </rPr>
          <t xml:space="preserve">IG ON 又は IG OFF後25[m]未満
</t>
        </r>
      </text>
    </comment>
    <comment ref="J92" authorId="1" shapeId="0" xr:uid="{00000000-0006-0000-1200-000010000000}">
      <text>
        <r>
          <rPr>
            <b/>
            <sz val="9"/>
            <color indexed="81"/>
            <rFont val="MS P ゴシック"/>
            <family val="3"/>
            <charset val="128"/>
          </rPr>
          <t>+B ON 又は ACC ON</t>
        </r>
      </text>
    </comment>
    <comment ref="B119" authorId="0" shapeId="0" xr:uid="{00000000-0006-0000-12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2" authorId="1" shapeId="0" xr:uid="{00000000-0006-0000-1200-000012000000}">
      <text>
        <r>
          <rPr>
            <b/>
            <sz val="9"/>
            <color indexed="81"/>
            <rFont val="MS P ゴシック"/>
            <family val="3"/>
            <charset val="128"/>
          </rPr>
          <t xml:space="preserve">リモート送信条件成立：IG ON 且つ PTS ONが15[s]以上
</t>
        </r>
      </text>
    </comment>
    <comment ref="E122" authorId="1" shapeId="0" xr:uid="{00000000-0006-0000-1200-000013000000}">
      <text>
        <r>
          <rPr>
            <b/>
            <sz val="9"/>
            <color indexed="81"/>
            <rFont val="MS P ゴシック"/>
            <family val="3"/>
            <charset val="128"/>
          </rPr>
          <t xml:space="preserve">IG ON 且つ ST OFF
</t>
        </r>
      </text>
    </comment>
    <comment ref="F122" authorId="1" shapeId="0" xr:uid="{00000000-0006-0000-1200-000014000000}">
      <text>
        <r>
          <rPr>
            <b/>
            <sz val="9"/>
            <color indexed="81"/>
            <rFont val="MS P ゴシック"/>
            <family val="3"/>
            <charset val="128"/>
          </rPr>
          <t>IG ON</t>
        </r>
      </text>
    </comment>
    <comment ref="G122" authorId="1" shapeId="0" xr:uid="{00000000-0006-0000-1200-000015000000}">
      <text>
        <r>
          <rPr>
            <b/>
            <sz val="9"/>
            <color indexed="81"/>
            <rFont val="MS P ゴシック"/>
            <family val="3"/>
            <charset val="128"/>
          </rPr>
          <t xml:space="preserve">IG OFF 且つ IG OFF後25[m]未満
</t>
        </r>
      </text>
    </comment>
    <comment ref="H122" authorId="1" shapeId="0" xr:uid="{00000000-0006-0000-1200-000016000000}">
      <text>
        <r>
          <rPr>
            <b/>
            <sz val="9"/>
            <color indexed="81"/>
            <rFont val="MS P ゴシック"/>
            <family val="3"/>
            <charset val="128"/>
          </rPr>
          <t xml:space="preserve">IG OFF
</t>
        </r>
      </text>
    </comment>
    <comment ref="I122" authorId="1" shapeId="0" xr:uid="{00000000-0006-0000-1200-000017000000}">
      <text>
        <r>
          <rPr>
            <b/>
            <sz val="9"/>
            <color indexed="81"/>
            <rFont val="MS P ゴシック"/>
            <family val="3"/>
            <charset val="128"/>
          </rPr>
          <t xml:space="preserve">IG ON 又は IG OFF後25[m]未満
</t>
        </r>
      </text>
    </comment>
    <comment ref="J122" authorId="1" shapeId="0" xr:uid="{00000000-0006-0000-1200-000018000000}">
      <text>
        <r>
          <rPr>
            <b/>
            <sz val="9"/>
            <color indexed="81"/>
            <rFont val="MS P ゴシック"/>
            <family val="3"/>
            <charset val="128"/>
          </rPr>
          <t>+B ON 又は ACC ON</t>
        </r>
      </text>
    </comment>
    <comment ref="B183" authorId="0" shapeId="0" xr:uid="{870C57BC-4E0D-4534-B6D6-75B526984FF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86" authorId="1" shapeId="0" xr:uid="{43974DDB-349B-47E3-957B-BAB4F977CFA8}">
      <text>
        <r>
          <rPr>
            <b/>
            <sz val="9"/>
            <color indexed="81"/>
            <rFont val="MS P ゴシック"/>
            <family val="3"/>
            <charset val="128"/>
          </rPr>
          <t xml:space="preserve">リモート送信条件成立：IG ON 且つ PTS ONが15[s]以上
</t>
        </r>
      </text>
    </comment>
    <comment ref="E186" authorId="1" shapeId="0" xr:uid="{9726FFFF-D3EF-4D75-9FEE-AB253A8709B4}">
      <text>
        <r>
          <rPr>
            <b/>
            <sz val="9"/>
            <color indexed="81"/>
            <rFont val="MS P ゴシック"/>
            <family val="3"/>
            <charset val="128"/>
          </rPr>
          <t xml:space="preserve">IG ON 且つ ST OFF
</t>
        </r>
      </text>
    </comment>
    <comment ref="F186" authorId="1" shapeId="0" xr:uid="{085D3A9F-6BDD-423E-90A8-F0FB062CEA09}">
      <text>
        <r>
          <rPr>
            <b/>
            <sz val="9"/>
            <color indexed="81"/>
            <rFont val="MS P ゴシック"/>
            <family val="3"/>
            <charset val="128"/>
          </rPr>
          <t>IG ON</t>
        </r>
      </text>
    </comment>
    <comment ref="G186" authorId="1" shapeId="0" xr:uid="{452C6EA7-1606-4DA0-830C-68396EAEC76D}">
      <text>
        <r>
          <rPr>
            <b/>
            <sz val="9"/>
            <color indexed="81"/>
            <rFont val="MS P ゴシック"/>
            <family val="3"/>
            <charset val="128"/>
          </rPr>
          <t xml:space="preserve">IG OFF 且つ IG OFF後25[m]未満
</t>
        </r>
      </text>
    </comment>
    <comment ref="H186" authorId="1" shapeId="0" xr:uid="{1A55950B-7570-4147-AF66-EE05C3236979}">
      <text>
        <r>
          <rPr>
            <b/>
            <sz val="9"/>
            <color indexed="81"/>
            <rFont val="MS P ゴシック"/>
            <family val="3"/>
            <charset val="128"/>
          </rPr>
          <t xml:space="preserve">IG OFF
</t>
        </r>
      </text>
    </comment>
    <comment ref="I186" authorId="1" shapeId="0" xr:uid="{A9638626-DB35-446F-9838-8E50ED486B8D}">
      <text>
        <r>
          <rPr>
            <b/>
            <sz val="9"/>
            <color indexed="81"/>
            <rFont val="MS P ゴシック"/>
            <family val="3"/>
            <charset val="128"/>
          </rPr>
          <t xml:space="preserve">IG ON 又は IG OFF後25[m]未満
</t>
        </r>
      </text>
    </comment>
    <comment ref="J186" authorId="1" shapeId="0" xr:uid="{F08DA62D-A7A4-4777-ADC6-AEE94C05A79C}">
      <text>
        <r>
          <rPr>
            <b/>
            <sz val="9"/>
            <color indexed="81"/>
            <rFont val="MS P ゴシック"/>
            <family val="3"/>
            <charset val="128"/>
          </rPr>
          <t>+B ON 又は ACC ON</t>
        </r>
      </text>
    </comment>
    <comment ref="B357" authorId="0" shapeId="0" xr:uid="{00000000-0006-0000-12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60" authorId="1" shapeId="0" xr:uid="{00000000-0006-0000-1200-000022000000}">
      <text>
        <r>
          <rPr>
            <b/>
            <sz val="9"/>
            <color indexed="81"/>
            <rFont val="MS P ゴシック"/>
            <family val="3"/>
            <charset val="128"/>
          </rPr>
          <t xml:space="preserve">リモート送信条件成立：IG ON 且つ PTS ONが15[s]以上
</t>
        </r>
      </text>
    </comment>
    <comment ref="E360" authorId="1" shapeId="0" xr:uid="{00000000-0006-0000-1200-000023000000}">
      <text>
        <r>
          <rPr>
            <b/>
            <sz val="9"/>
            <color indexed="81"/>
            <rFont val="MS P ゴシック"/>
            <family val="3"/>
            <charset val="128"/>
          </rPr>
          <t xml:space="preserve">IG ON 且つ ST OFF
</t>
        </r>
      </text>
    </comment>
    <comment ref="F360" authorId="1" shapeId="0" xr:uid="{00000000-0006-0000-1200-000024000000}">
      <text>
        <r>
          <rPr>
            <b/>
            <sz val="9"/>
            <color indexed="81"/>
            <rFont val="MS P ゴシック"/>
            <family val="3"/>
            <charset val="128"/>
          </rPr>
          <t>IG ON</t>
        </r>
      </text>
    </comment>
    <comment ref="G360" authorId="1" shapeId="0" xr:uid="{00000000-0006-0000-1200-000025000000}">
      <text>
        <r>
          <rPr>
            <b/>
            <sz val="9"/>
            <color indexed="81"/>
            <rFont val="MS P ゴシック"/>
            <family val="3"/>
            <charset val="128"/>
          </rPr>
          <t xml:space="preserve">IG OFF 且つ IG OFF後25[m]未満
</t>
        </r>
      </text>
    </comment>
    <comment ref="H360" authorId="1" shapeId="0" xr:uid="{00000000-0006-0000-1200-000026000000}">
      <text>
        <r>
          <rPr>
            <b/>
            <sz val="9"/>
            <color indexed="81"/>
            <rFont val="MS P ゴシック"/>
            <family val="3"/>
            <charset val="128"/>
          </rPr>
          <t xml:space="preserve">IG OFF
</t>
        </r>
      </text>
    </comment>
    <comment ref="I360" authorId="1" shapeId="0" xr:uid="{00000000-0006-0000-1200-000027000000}">
      <text>
        <r>
          <rPr>
            <b/>
            <sz val="9"/>
            <color indexed="81"/>
            <rFont val="MS P ゴシック"/>
            <family val="3"/>
            <charset val="128"/>
          </rPr>
          <t xml:space="preserve">IG ON 又は IG OFF後25[m]未満
</t>
        </r>
      </text>
    </comment>
    <comment ref="J360" authorId="1" shapeId="0" xr:uid="{00000000-0006-0000-1200-000028000000}">
      <text>
        <r>
          <rPr>
            <b/>
            <sz val="9"/>
            <color indexed="81"/>
            <rFont val="MS P ゴシック"/>
            <family val="3"/>
            <charset val="128"/>
          </rPr>
          <t>+B ON 又は ACC ON</t>
        </r>
      </text>
    </comment>
    <comment ref="B390" authorId="0" shapeId="0" xr:uid="{00000000-0006-0000-1200-00002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93" authorId="1" shapeId="0" xr:uid="{00000000-0006-0000-1200-00002A000000}">
      <text>
        <r>
          <rPr>
            <b/>
            <sz val="9"/>
            <color indexed="81"/>
            <rFont val="MS P ゴシック"/>
            <family val="3"/>
            <charset val="128"/>
          </rPr>
          <t xml:space="preserve">リモート送信条件成立：IG ON 且つ PTS ONが15[s]以上
</t>
        </r>
      </text>
    </comment>
    <comment ref="E393" authorId="1" shapeId="0" xr:uid="{00000000-0006-0000-1200-00002B000000}">
      <text>
        <r>
          <rPr>
            <b/>
            <sz val="9"/>
            <color indexed="81"/>
            <rFont val="MS P ゴシック"/>
            <family val="3"/>
            <charset val="128"/>
          </rPr>
          <t xml:space="preserve">IG ON 且つ ST OFF
</t>
        </r>
      </text>
    </comment>
    <comment ref="F393" authorId="1" shapeId="0" xr:uid="{00000000-0006-0000-1200-00002C000000}">
      <text>
        <r>
          <rPr>
            <b/>
            <sz val="9"/>
            <color indexed="81"/>
            <rFont val="MS P ゴシック"/>
            <family val="3"/>
            <charset val="128"/>
          </rPr>
          <t>IG ON</t>
        </r>
      </text>
    </comment>
    <comment ref="G393" authorId="1" shapeId="0" xr:uid="{00000000-0006-0000-1200-00002D000000}">
      <text>
        <r>
          <rPr>
            <b/>
            <sz val="9"/>
            <color indexed="81"/>
            <rFont val="MS P ゴシック"/>
            <family val="3"/>
            <charset val="128"/>
          </rPr>
          <t xml:space="preserve">IG OFF 且つ IG OFF後25[m]未満
</t>
        </r>
      </text>
    </comment>
    <comment ref="H393" authorId="1" shapeId="0" xr:uid="{00000000-0006-0000-1200-00002E000000}">
      <text>
        <r>
          <rPr>
            <b/>
            <sz val="9"/>
            <color indexed="81"/>
            <rFont val="MS P ゴシック"/>
            <family val="3"/>
            <charset val="128"/>
          </rPr>
          <t xml:space="preserve">IG OFF
</t>
        </r>
      </text>
    </comment>
    <comment ref="I393" authorId="1" shapeId="0" xr:uid="{00000000-0006-0000-1200-00002F000000}">
      <text>
        <r>
          <rPr>
            <b/>
            <sz val="9"/>
            <color indexed="81"/>
            <rFont val="MS P ゴシック"/>
            <family val="3"/>
            <charset val="128"/>
          </rPr>
          <t xml:space="preserve">IG ON 又は IG OFF後25[m]未満
</t>
        </r>
      </text>
    </comment>
    <comment ref="J393" authorId="1" shapeId="0" xr:uid="{00000000-0006-0000-1200-000030000000}">
      <text>
        <r>
          <rPr>
            <b/>
            <sz val="9"/>
            <color indexed="81"/>
            <rFont val="MS P ゴシック"/>
            <family val="3"/>
            <charset val="128"/>
          </rPr>
          <t>+B ON 又は ACC ON</t>
        </r>
      </text>
    </comment>
    <comment ref="B421" authorId="0" shapeId="0" xr:uid="{00000000-0006-0000-1200-00003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24" authorId="1" shapeId="0" xr:uid="{00000000-0006-0000-1200-000032000000}">
      <text>
        <r>
          <rPr>
            <b/>
            <sz val="9"/>
            <color indexed="81"/>
            <rFont val="MS P ゴシック"/>
            <family val="3"/>
            <charset val="128"/>
          </rPr>
          <t xml:space="preserve">リモート送信条件成立：IG ON 且つ PTS ONが15[s]以上
</t>
        </r>
      </text>
    </comment>
    <comment ref="E424" authorId="1" shapeId="0" xr:uid="{00000000-0006-0000-1200-000033000000}">
      <text>
        <r>
          <rPr>
            <b/>
            <sz val="9"/>
            <color indexed="81"/>
            <rFont val="MS P ゴシック"/>
            <family val="3"/>
            <charset val="128"/>
          </rPr>
          <t xml:space="preserve">IG ON 且つ ST OFF
</t>
        </r>
      </text>
    </comment>
    <comment ref="F424" authorId="1" shapeId="0" xr:uid="{00000000-0006-0000-1200-000034000000}">
      <text>
        <r>
          <rPr>
            <b/>
            <sz val="9"/>
            <color indexed="81"/>
            <rFont val="MS P ゴシック"/>
            <family val="3"/>
            <charset val="128"/>
          </rPr>
          <t>IG ON</t>
        </r>
      </text>
    </comment>
    <comment ref="G424" authorId="1" shapeId="0" xr:uid="{00000000-0006-0000-1200-000035000000}">
      <text>
        <r>
          <rPr>
            <b/>
            <sz val="9"/>
            <color indexed="81"/>
            <rFont val="MS P ゴシック"/>
            <family val="3"/>
            <charset val="128"/>
          </rPr>
          <t xml:space="preserve">IG OFF 且つ IG OFF後25[m]未満
</t>
        </r>
      </text>
    </comment>
    <comment ref="H424" authorId="1" shapeId="0" xr:uid="{00000000-0006-0000-1200-000036000000}">
      <text>
        <r>
          <rPr>
            <b/>
            <sz val="9"/>
            <color indexed="81"/>
            <rFont val="MS P ゴシック"/>
            <family val="3"/>
            <charset val="128"/>
          </rPr>
          <t xml:space="preserve">IG OFF
</t>
        </r>
      </text>
    </comment>
    <comment ref="I424" authorId="1" shapeId="0" xr:uid="{00000000-0006-0000-1200-000037000000}">
      <text>
        <r>
          <rPr>
            <b/>
            <sz val="9"/>
            <color indexed="81"/>
            <rFont val="MS P ゴシック"/>
            <family val="3"/>
            <charset val="128"/>
          </rPr>
          <t xml:space="preserve">IG ON 又は IG OFF後25[m]未満
</t>
        </r>
      </text>
    </comment>
    <comment ref="J424" authorId="1" shapeId="0" xr:uid="{00000000-0006-0000-1200-000038000000}">
      <text>
        <r>
          <rPr>
            <b/>
            <sz val="9"/>
            <color indexed="81"/>
            <rFont val="MS P ゴシック"/>
            <family val="3"/>
            <charset val="128"/>
          </rPr>
          <t>+B ON 又は ACC ON</t>
        </r>
      </text>
    </comment>
    <comment ref="B443" authorId="0" shapeId="0" xr:uid="{00000000-0006-0000-1200-00003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46" authorId="1" shapeId="0" xr:uid="{00000000-0006-0000-1200-00003A000000}">
      <text>
        <r>
          <rPr>
            <b/>
            <sz val="9"/>
            <color indexed="81"/>
            <rFont val="MS P ゴシック"/>
            <family val="3"/>
            <charset val="128"/>
          </rPr>
          <t xml:space="preserve">リモート送信条件成立：IG ON 且つ PTS ONが15[s]以上
</t>
        </r>
      </text>
    </comment>
    <comment ref="E446" authorId="1" shapeId="0" xr:uid="{00000000-0006-0000-1200-00003B000000}">
      <text>
        <r>
          <rPr>
            <b/>
            <sz val="9"/>
            <color indexed="81"/>
            <rFont val="MS P ゴシック"/>
            <family val="3"/>
            <charset val="128"/>
          </rPr>
          <t xml:space="preserve">IG ON 且つ ST OFF
</t>
        </r>
      </text>
    </comment>
    <comment ref="F446" authorId="1" shapeId="0" xr:uid="{00000000-0006-0000-1200-00003C000000}">
      <text>
        <r>
          <rPr>
            <b/>
            <sz val="9"/>
            <color indexed="81"/>
            <rFont val="MS P ゴシック"/>
            <family val="3"/>
            <charset val="128"/>
          </rPr>
          <t>IG ON</t>
        </r>
      </text>
    </comment>
    <comment ref="G446" authorId="1" shapeId="0" xr:uid="{00000000-0006-0000-1200-00003D000000}">
      <text>
        <r>
          <rPr>
            <b/>
            <sz val="9"/>
            <color indexed="81"/>
            <rFont val="MS P ゴシック"/>
            <family val="3"/>
            <charset val="128"/>
          </rPr>
          <t xml:space="preserve">IG OFF 且つ IG OFF後25[m]未満
</t>
        </r>
      </text>
    </comment>
    <comment ref="H446" authorId="1" shapeId="0" xr:uid="{00000000-0006-0000-1200-00003E000000}">
      <text>
        <r>
          <rPr>
            <b/>
            <sz val="9"/>
            <color indexed="81"/>
            <rFont val="MS P ゴシック"/>
            <family val="3"/>
            <charset val="128"/>
          </rPr>
          <t xml:space="preserve">IG OFF
</t>
        </r>
      </text>
    </comment>
    <comment ref="I446" authorId="1" shapeId="0" xr:uid="{00000000-0006-0000-1200-00003F000000}">
      <text>
        <r>
          <rPr>
            <b/>
            <sz val="9"/>
            <color indexed="81"/>
            <rFont val="MS P ゴシック"/>
            <family val="3"/>
            <charset val="128"/>
          </rPr>
          <t xml:space="preserve">IG ON 又は IG OFF後25[m]未満
</t>
        </r>
      </text>
    </comment>
    <comment ref="J446" authorId="1" shapeId="0" xr:uid="{00000000-0006-0000-1200-000040000000}">
      <text>
        <r>
          <rPr>
            <b/>
            <sz val="9"/>
            <color indexed="81"/>
            <rFont val="MS P ゴシック"/>
            <family val="3"/>
            <charset val="128"/>
          </rPr>
          <t>+B ON 又は ACC ON</t>
        </r>
      </text>
    </comment>
    <comment ref="B467" authorId="0" shapeId="0" xr:uid="{00000000-0006-0000-1200-00004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70" authorId="1" shapeId="0" xr:uid="{00000000-0006-0000-1200-000042000000}">
      <text>
        <r>
          <rPr>
            <b/>
            <sz val="9"/>
            <color indexed="81"/>
            <rFont val="MS P ゴシック"/>
            <family val="3"/>
            <charset val="128"/>
          </rPr>
          <t xml:space="preserve">リモート送信条件成立：IG ON 且つ PTS ONが15[s]以上
</t>
        </r>
      </text>
    </comment>
    <comment ref="E470" authorId="1" shapeId="0" xr:uid="{00000000-0006-0000-1200-000043000000}">
      <text>
        <r>
          <rPr>
            <b/>
            <sz val="9"/>
            <color indexed="81"/>
            <rFont val="MS P ゴシック"/>
            <family val="3"/>
            <charset val="128"/>
          </rPr>
          <t xml:space="preserve">IG ON 且つ ST OFF
</t>
        </r>
      </text>
    </comment>
    <comment ref="F470" authorId="1" shapeId="0" xr:uid="{00000000-0006-0000-1200-000044000000}">
      <text>
        <r>
          <rPr>
            <b/>
            <sz val="9"/>
            <color indexed="81"/>
            <rFont val="MS P ゴシック"/>
            <family val="3"/>
            <charset val="128"/>
          </rPr>
          <t>IG ON</t>
        </r>
      </text>
    </comment>
    <comment ref="G470" authorId="1" shapeId="0" xr:uid="{00000000-0006-0000-1200-000045000000}">
      <text>
        <r>
          <rPr>
            <b/>
            <sz val="9"/>
            <color indexed="81"/>
            <rFont val="MS P ゴシック"/>
            <family val="3"/>
            <charset val="128"/>
          </rPr>
          <t xml:space="preserve">IG OFF 且つ IG OFF後25[m]未満
</t>
        </r>
      </text>
    </comment>
    <comment ref="H470" authorId="1" shapeId="0" xr:uid="{00000000-0006-0000-1200-000046000000}">
      <text>
        <r>
          <rPr>
            <b/>
            <sz val="9"/>
            <color indexed="81"/>
            <rFont val="MS P ゴシック"/>
            <family val="3"/>
            <charset val="128"/>
          </rPr>
          <t xml:space="preserve">IG OFF
</t>
        </r>
      </text>
    </comment>
    <comment ref="I470" authorId="1" shapeId="0" xr:uid="{00000000-0006-0000-1200-000047000000}">
      <text>
        <r>
          <rPr>
            <b/>
            <sz val="9"/>
            <color indexed="81"/>
            <rFont val="MS P ゴシック"/>
            <family val="3"/>
            <charset val="128"/>
          </rPr>
          <t xml:space="preserve">IG ON 又は IG OFF後25[m]未満
</t>
        </r>
      </text>
    </comment>
    <comment ref="J470" authorId="1" shapeId="0" xr:uid="{00000000-0006-0000-1200-000048000000}">
      <text>
        <r>
          <rPr>
            <b/>
            <sz val="9"/>
            <color indexed="81"/>
            <rFont val="MS P ゴシック"/>
            <family val="3"/>
            <charset val="128"/>
          </rPr>
          <t>+B ON 又は ACC ON</t>
        </r>
      </text>
    </comment>
    <comment ref="B490" authorId="0" shapeId="0" xr:uid="{00000000-0006-0000-1200-00004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93" authorId="1" shapeId="0" xr:uid="{00000000-0006-0000-1200-00004A000000}">
      <text>
        <r>
          <rPr>
            <b/>
            <sz val="9"/>
            <color indexed="81"/>
            <rFont val="MS P ゴシック"/>
            <family val="3"/>
            <charset val="128"/>
          </rPr>
          <t xml:space="preserve">リモート送信条件成立：IG ON 且つ PTS ONが15[s]以上
</t>
        </r>
      </text>
    </comment>
    <comment ref="E493" authorId="1" shapeId="0" xr:uid="{00000000-0006-0000-1200-00004B000000}">
      <text>
        <r>
          <rPr>
            <b/>
            <sz val="9"/>
            <color indexed="81"/>
            <rFont val="MS P ゴシック"/>
            <family val="3"/>
            <charset val="128"/>
          </rPr>
          <t xml:space="preserve">IG ON 且つ ST OFF
</t>
        </r>
      </text>
    </comment>
    <comment ref="F493" authorId="1" shapeId="0" xr:uid="{00000000-0006-0000-1200-00004C000000}">
      <text>
        <r>
          <rPr>
            <b/>
            <sz val="9"/>
            <color indexed="81"/>
            <rFont val="MS P ゴシック"/>
            <family val="3"/>
            <charset val="128"/>
          </rPr>
          <t>IG ON</t>
        </r>
      </text>
    </comment>
    <comment ref="G493" authorId="1" shapeId="0" xr:uid="{00000000-0006-0000-1200-00004D000000}">
      <text>
        <r>
          <rPr>
            <b/>
            <sz val="9"/>
            <color indexed="81"/>
            <rFont val="MS P ゴシック"/>
            <family val="3"/>
            <charset val="128"/>
          </rPr>
          <t xml:space="preserve">IG OFF 且つ IG OFF後25[m]未満
</t>
        </r>
      </text>
    </comment>
    <comment ref="H493" authorId="1" shapeId="0" xr:uid="{00000000-0006-0000-1200-00004E000000}">
      <text>
        <r>
          <rPr>
            <b/>
            <sz val="9"/>
            <color indexed="81"/>
            <rFont val="MS P ゴシック"/>
            <family val="3"/>
            <charset val="128"/>
          </rPr>
          <t xml:space="preserve">IG OFF
</t>
        </r>
      </text>
    </comment>
    <comment ref="I493" authorId="1" shapeId="0" xr:uid="{00000000-0006-0000-1200-00004F000000}">
      <text>
        <r>
          <rPr>
            <b/>
            <sz val="9"/>
            <color indexed="81"/>
            <rFont val="MS P ゴシック"/>
            <family val="3"/>
            <charset val="128"/>
          </rPr>
          <t xml:space="preserve">IG ON 又は IG OFF後25[m]未満
</t>
        </r>
      </text>
    </comment>
    <comment ref="J493" authorId="1" shapeId="0" xr:uid="{00000000-0006-0000-1200-000050000000}">
      <text>
        <r>
          <rPr>
            <b/>
            <sz val="9"/>
            <color indexed="81"/>
            <rFont val="MS P ゴシック"/>
            <family val="3"/>
            <charset val="128"/>
          </rPr>
          <t>+B ON 又は ACC ON</t>
        </r>
      </text>
    </comment>
    <comment ref="B514" authorId="0" shapeId="0" xr:uid="{00000000-0006-0000-1200-00005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17" authorId="1" shapeId="0" xr:uid="{00000000-0006-0000-1200-000052000000}">
      <text>
        <r>
          <rPr>
            <b/>
            <sz val="9"/>
            <color indexed="81"/>
            <rFont val="MS P ゴシック"/>
            <family val="3"/>
            <charset val="128"/>
          </rPr>
          <t xml:space="preserve">リモート送信条件成立：IG ON 且つ PTS ONが15[s]以上
</t>
        </r>
      </text>
    </comment>
    <comment ref="E517" authorId="1" shapeId="0" xr:uid="{00000000-0006-0000-1200-000053000000}">
      <text>
        <r>
          <rPr>
            <b/>
            <sz val="9"/>
            <color indexed="81"/>
            <rFont val="MS P ゴシック"/>
            <family val="3"/>
            <charset val="128"/>
          </rPr>
          <t xml:space="preserve">IG ON 且つ ST OFF
</t>
        </r>
      </text>
    </comment>
    <comment ref="F517" authorId="1" shapeId="0" xr:uid="{00000000-0006-0000-1200-000054000000}">
      <text>
        <r>
          <rPr>
            <b/>
            <sz val="9"/>
            <color indexed="81"/>
            <rFont val="MS P ゴシック"/>
            <family val="3"/>
            <charset val="128"/>
          </rPr>
          <t>IG ON</t>
        </r>
      </text>
    </comment>
    <comment ref="G517" authorId="1" shapeId="0" xr:uid="{00000000-0006-0000-1200-000055000000}">
      <text>
        <r>
          <rPr>
            <b/>
            <sz val="9"/>
            <color indexed="81"/>
            <rFont val="MS P ゴシック"/>
            <family val="3"/>
            <charset val="128"/>
          </rPr>
          <t xml:space="preserve">IG OFF 且つ IG OFF後25[m]未満
</t>
        </r>
      </text>
    </comment>
    <comment ref="H517" authorId="1" shapeId="0" xr:uid="{00000000-0006-0000-1200-000056000000}">
      <text>
        <r>
          <rPr>
            <b/>
            <sz val="9"/>
            <color indexed="81"/>
            <rFont val="MS P ゴシック"/>
            <family val="3"/>
            <charset val="128"/>
          </rPr>
          <t xml:space="preserve">IG OFF
</t>
        </r>
      </text>
    </comment>
    <comment ref="I517" authorId="1" shapeId="0" xr:uid="{00000000-0006-0000-1200-000057000000}">
      <text>
        <r>
          <rPr>
            <b/>
            <sz val="9"/>
            <color indexed="81"/>
            <rFont val="MS P ゴシック"/>
            <family val="3"/>
            <charset val="128"/>
          </rPr>
          <t xml:space="preserve">IG ON 又は IG OFF後25[m]未満
</t>
        </r>
      </text>
    </comment>
    <comment ref="J517" authorId="1" shapeId="0" xr:uid="{00000000-0006-0000-1200-000058000000}">
      <text>
        <r>
          <rPr>
            <b/>
            <sz val="9"/>
            <color indexed="81"/>
            <rFont val="MS P ゴシック"/>
            <family val="3"/>
            <charset val="128"/>
          </rPr>
          <t>+B ON 又は ACC ON</t>
        </r>
      </text>
    </comment>
    <comment ref="B551" authorId="0" shapeId="0" xr:uid="{87DF6FA7-3BA6-452B-83C6-CF4825C7240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54" authorId="1" shapeId="0" xr:uid="{05991165-F831-4B1E-A825-713A17A3850A}">
      <text>
        <r>
          <rPr>
            <b/>
            <sz val="9"/>
            <color indexed="81"/>
            <rFont val="MS P ゴシック"/>
            <family val="3"/>
            <charset val="128"/>
          </rPr>
          <t xml:space="preserve">リモート送信条件成立：IG ON 且つ PTS ONが15[s]以上
</t>
        </r>
      </text>
    </comment>
    <comment ref="E554" authorId="1" shapeId="0" xr:uid="{F85280DA-7655-47B3-AC08-A92771F64003}">
      <text>
        <r>
          <rPr>
            <b/>
            <sz val="9"/>
            <color indexed="81"/>
            <rFont val="MS P ゴシック"/>
            <family val="3"/>
            <charset val="128"/>
          </rPr>
          <t xml:space="preserve">IG ON 且つ ST OFF
</t>
        </r>
      </text>
    </comment>
    <comment ref="F554" authorId="1" shapeId="0" xr:uid="{454184A1-DC8D-4B1D-8E5A-3DA6B2B9E04F}">
      <text>
        <r>
          <rPr>
            <b/>
            <sz val="9"/>
            <color indexed="81"/>
            <rFont val="MS P ゴシック"/>
            <family val="3"/>
            <charset val="128"/>
          </rPr>
          <t>IG ON</t>
        </r>
      </text>
    </comment>
    <comment ref="G554" authorId="1" shapeId="0" xr:uid="{8DED4CB7-A64B-4F0C-8D05-AA79C4D8756C}">
      <text>
        <r>
          <rPr>
            <b/>
            <sz val="9"/>
            <color indexed="81"/>
            <rFont val="MS P ゴシック"/>
            <family val="3"/>
            <charset val="128"/>
          </rPr>
          <t xml:space="preserve">IG OFF 且つ IG OFF後25[m]未満
</t>
        </r>
      </text>
    </comment>
    <comment ref="H554" authorId="1" shapeId="0" xr:uid="{BE255CC1-6437-46EF-9A66-A76EE63446A7}">
      <text>
        <r>
          <rPr>
            <b/>
            <sz val="9"/>
            <color indexed="81"/>
            <rFont val="MS P ゴシック"/>
            <family val="3"/>
            <charset val="128"/>
          </rPr>
          <t xml:space="preserve">IG OFF
</t>
        </r>
      </text>
    </comment>
    <comment ref="I554" authorId="1" shapeId="0" xr:uid="{C573D560-11F0-4F5B-9103-771596C568AA}">
      <text>
        <r>
          <rPr>
            <b/>
            <sz val="9"/>
            <color indexed="81"/>
            <rFont val="MS P ゴシック"/>
            <family val="3"/>
            <charset val="128"/>
          </rPr>
          <t xml:space="preserve">IG ON 又は IG OFF後25[m]未満
</t>
        </r>
      </text>
    </comment>
    <comment ref="J554" authorId="1" shapeId="0" xr:uid="{C466A5EB-59D4-4843-9D76-351C419BDA53}">
      <text>
        <r>
          <rPr>
            <b/>
            <sz val="9"/>
            <color indexed="81"/>
            <rFont val="MS P ゴシック"/>
            <family val="3"/>
            <charset val="128"/>
          </rPr>
          <t>+B ON 又は ACC ON</t>
        </r>
      </text>
    </comment>
    <comment ref="B586" authorId="0" shapeId="0" xr:uid="{00000000-0006-0000-1200-00006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9" authorId="1" shapeId="0" xr:uid="{00000000-0006-0000-1200-000062000000}">
      <text>
        <r>
          <rPr>
            <b/>
            <sz val="9"/>
            <color indexed="81"/>
            <rFont val="MS P ゴシック"/>
            <family val="3"/>
            <charset val="128"/>
          </rPr>
          <t xml:space="preserve">リモート送信条件成立：IG ON 且つ PTS ONが15[s]以上
</t>
        </r>
      </text>
    </comment>
    <comment ref="E589" authorId="1" shapeId="0" xr:uid="{00000000-0006-0000-1200-000063000000}">
      <text>
        <r>
          <rPr>
            <b/>
            <sz val="9"/>
            <color indexed="81"/>
            <rFont val="MS P ゴシック"/>
            <family val="3"/>
            <charset val="128"/>
          </rPr>
          <t xml:space="preserve">IG ON 且つ ST OFF
</t>
        </r>
      </text>
    </comment>
    <comment ref="F589" authorId="1" shapeId="0" xr:uid="{00000000-0006-0000-1200-000064000000}">
      <text>
        <r>
          <rPr>
            <b/>
            <sz val="9"/>
            <color indexed="81"/>
            <rFont val="MS P ゴシック"/>
            <family val="3"/>
            <charset val="128"/>
          </rPr>
          <t>IG ON</t>
        </r>
      </text>
    </comment>
    <comment ref="G589" authorId="1" shapeId="0" xr:uid="{00000000-0006-0000-1200-000065000000}">
      <text>
        <r>
          <rPr>
            <b/>
            <sz val="9"/>
            <color indexed="81"/>
            <rFont val="MS P ゴシック"/>
            <family val="3"/>
            <charset val="128"/>
          </rPr>
          <t xml:space="preserve">IG OFF 且つ IG OFF後25[m]未満
</t>
        </r>
      </text>
    </comment>
    <comment ref="H589" authorId="1" shapeId="0" xr:uid="{00000000-0006-0000-1200-000066000000}">
      <text>
        <r>
          <rPr>
            <b/>
            <sz val="9"/>
            <color indexed="81"/>
            <rFont val="MS P ゴシック"/>
            <family val="3"/>
            <charset val="128"/>
          </rPr>
          <t xml:space="preserve">IG OFF
</t>
        </r>
      </text>
    </comment>
    <comment ref="I589" authorId="1" shapeId="0" xr:uid="{00000000-0006-0000-1200-000067000000}">
      <text>
        <r>
          <rPr>
            <b/>
            <sz val="9"/>
            <color indexed="81"/>
            <rFont val="MS P ゴシック"/>
            <family val="3"/>
            <charset val="128"/>
          </rPr>
          <t xml:space="preserve">IG ON 又は IG OFF後25[m]未満
</t>
        </r>
      </text>
    </comment>
    <comment ref="J589" authorId="1" shapeId="0" xr:uid="{00000000-0006-0000-1200-000068000000}">
      <text>
        <r>
          <rPr>
            <b/>
            <sz val="9"/>
            <color indexed="81"/>
            <rFont val="MS P ゴシック"/>
            <family val="3"/>
            <charset val="128"/>
          </rPr>
          <t>+B ON 又は ACC ON</t>
        </r>
      </text>
    </comment>
    <comment ref="B605" authorId="0" shapeId="0" xr:uid="{3EB83D8A-ED9E-4A49-BEC0-30B58BC73CF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08" authorId="1" shapeId="0" xr:uid="{AA945FDF-392D-46BC-8048-6E231A0B85F8}">
      <text>
        <r>
          <rPr>
            <b/>
            <sz val="9"/>
            <color indexed="81"/>
            <rFont val="MS P ゴシック"/>
            <family val="3"/>
            <charset val="128"/>
          </rPr>
          <t xml:space="preserve">リモート送信条件成立：IG ON 且つ PTS ONが15[s]以上
</t>
        </r>
      </text>
    </comment>
    <comment ref="E608" authorId="1" shapeId="0" xr:uid="{9ACD614D-BDE8-4AF4-A450-321523EF64E5}">
      <text>
        <r>
          <rPr>
            <b/>
            <sz val="9"/>
            <color indexed="81"/>
            <rFont val="MS P ゴシック"/>
            <family val="3"/>
            <charset val="128"/>
          </rPr>
          <t xml:space="preserve">IG ON 且つ ST OFF
</t>
        </r>
      </text>
    </comment>
    <comment ref="F608" authorId="1" shapeId="0" xr:uid="{1F863B0B-9ABE-41FB-8E2B-339C7E96C7A4}">
      <text>
        <r>
          <rPr>
            <b/>
            <sz val="9"/>
            <color indexed="81"/>
            <rFont val="MS P ゴシック"/>
            <family val="3"/>
            <charset val="128"/>
          </rPr>
          <t>IG ON</t>
        </r>
      </text>
    </comment>
    <comment ref="G608" authorId="1" shapeId="0" xr:uid="{E8DD8514-3E2E-40FA-A966-0C423F489571}">
      <text>
        <r>
          <rPr>
            <b/>
            <sz val="9"/>
            <color indexed="81"/>
            <rFont val="MS P ゴシック"/>
            <family val="3"/>
            <charset val="128"/>
          </rPr>
          <t xml:space="preserve">IG OFF 且つ IG OFF後25[m]未満
</t>
        </r>
      </text>
    </comment>
    <comment ref="H608" authorId="1" shapeId="0" xr:uid="{440B1C04-A14F-4265-BB5E-7A39B52D96D2}">
      <text>
        <r>
          <rPr>
            <b/>
            <sz val="9"/>
            <color indexed="81"/>
            <rFont val="MS P ゴシック"/>
            <family val="3"/>
            <charset val="128"/>
          </rPr>
          <t xml:space="preserve">IG OFF
</t>
        </r>
      </text>
    </comment>
    <comment ref="I608" authorId="1" shapeId="0" xr:uid="{AEE55447-3C57-4164-A512-396C290C6395}">
      <text>
        <r>
          <rPr>
            <b/>
            <sz val="9"/>
            <color indexed="81"/>
            <rFont val="MS P ゴシック"/>
            <family val="3"/>
            <charset val="128"/>
          </rPr>
          <t xml:space="preserve">IG ON 又は IG OFF後25[m]未満
</t>
        </r>
      </text>
    </comment>
    <comment ref="J608" authorId="1" shapeId="0" xr:uid="{03CAD7CF-B494-42EB-B306-F94D55B06ABF}">
      <text>
        <r>
          <rPr>
            <b/>
            <sz val="9"/>
            <color indexed="81"/>
            <rFont val="MS P ゴシック"/>
            <family val="3"/>
            <charset val="128"/>
          </rPr>
          <t>+B ON 又は ACC ON</t>
        </r>
      </text>
    </comment>
  </commentList>
</comments>
</file>

<file path=xl/sharedStrings.xml><?xml version="1.0" encoding="utf-8"?>
<sst xmlns="http://schemas.openxmlformats.org/spreadsheetml/2006/main" count="36270" uniqueCount="1062">
  <si>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</si>
  <si>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</si>
  <si>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</si>
  <si>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</si>
  <si>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</si>
  <si>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</si>
  <si>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</si>
  <si>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</si>
  <si>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</si>
  <si>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</si>
  <si>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</si>
  <si>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</si>
  <si>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</si>
  <si>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</si>
  <si>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</si>
  <si>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</si>
  <si>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</si>
  <si>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</si>
  <si>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</si>
  <si>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</si>
  <si>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</si>
  <si>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</si>
  <si>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</si>
  <si>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</si>
  <si>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</si>
  <si>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</si>
  <si>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</si>
  <si>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</si>
  <si>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</si>
  <si>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</si>
  <si>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</si>
  <si>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</si>
  <si>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</si>
  <si>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</si>
  <si>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</si>
  <si>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</si>
  <si>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</si>
  <si>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</si>
  <si>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</si>
  <si>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</si>
  <si>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</si>
  <si>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</si>
  <si>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</si>
  <si>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</si>
  <si>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</si>
  <si>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</si>
  <si>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</si>
  <si>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</si>
  <si>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</si>
  <si>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</si>
  <si>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</si>
  <si>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</si>
  <si>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</si>
  <si>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</si>
  <si>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</si>
  <si>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</si>
  <si>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</si>
  <si>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</si>
  <si>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</si>
  <si>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</si>
  <si>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</si>
  <si>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</si>
  <si>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</si>
  <si>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</si>
  <si>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</si>
  <si>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</si>
  <si>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</si>
  <si>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</si>
  <si>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</si>
  <si>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</si>
  <si>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</si>
  <si>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</si>
  <si>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</si>
  <si>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</si>
  <si>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</si>
  <si>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</si>
  <si>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</si>
  <si>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</si>
  <si>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</si>
  <si>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</si>
  <si>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</si>
  <si>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</si>
  <si>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</si>
  <si>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</si>
  <si>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</si>
  <si>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</si>
  <si>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</si>
  <si>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</si>
  <si>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</si>
  <si>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</si>
  <si>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</si>
  <si>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</si>
  <si>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</si>
  <si>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</si>
  <si>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</si>
  <si>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</si>
  <si>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</si>
  <si>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</si>
  <si>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</si>
  <si>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</si>
  <si>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</si>
  <si>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</si>
  <si>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</si>
  <si>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</si>
  <si>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</si>
  <si>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</si>
  <si>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</si>
  <si>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</si>
  <si>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</si>
  <si>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</si>
  <si>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</si>
  <si>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</si>
  <si>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</si>
  <si>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</si>
  <si>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</si>
  <si>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</si>
  <si>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</si>
  <si>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</si>
  <si>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</si>
  <si>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</si>
  <si>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</si>
  <si>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</si>
  <si>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</si>
  <si>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</si>
  <si>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</si>
  <si>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</si>
  <si>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</si>
  <si>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</si>
  <si>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</si>
  <si>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</si>
  <si>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</si>
  <si>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</si>
  <si>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</si>
  <si>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</si>
  <si>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</si>
  <si>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</si>
  <si>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</si>
  <si>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</si>
  <si>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</si>
  <si>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</si>
  <si>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</si>
  <si>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</si>
  <si>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</si>
  <si>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</si>
  <si>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</si>
  <si>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</si>
  <si>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</si>
  <si>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</si>
  <si>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</si>
  <si>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</si>
  <si>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</si>
  <si>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</si>
  <si>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</si>
  <si>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</si>
  <si>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</si>
  <si>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</si>
  <si>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</si>
  <si>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</si>
  <si>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</si>
  <si>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VCS_ON</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</si>
  <si>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</si>
  <si>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</si>
  <si>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</si>
  <si>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</si>
  <si>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</si>
  <si>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</si>
  <si>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</si>
  <si>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</si>
  <si>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</si>
  <si>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</si>
  <si>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</si>
  <si>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</si>
  <si>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</si>
  <si>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</si>
  <si>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</si>
  <si>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</si>
  <si>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</si>
  <si>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</si>
  <si>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</si>
  <si>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</si>
  <si>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</si>
  <si>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</si>
  <si>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</si>
  <si>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</si>
  <si>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</si>
  <si>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</si>
  <si>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</si>
  <si>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</si>
  <si>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</si>
  <si>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</si>
  <si>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</si>
  <si>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</si>
  <si>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</si>
  <si>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</si>
  <si>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</si>
  <si>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</si>
  <si>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MSE鈴木大</t>
    <rPh sb="3" eb="6">
      <t>スズキダイ</t>
    </rPh>
    <phoneticPr fontId="2"/>
  </si>
  <si>
    <t>MALFUNC</t>
    <phoneticPr fontId="2"/>
  </si>
  <si>
    <t>****b</t>
    <phoneticPr fontId="2"/>
  </si>
  <si>
    <t>0b</t>
  </si>
  <si>
    <t>1b</t>
    <phoneticPr fontId="2"/>
  </si>
  <si>
    <t>MALFUNC</t>
  </si>
  <si>
    <t>Matrix Search</t>
  </si>
  <si>
    <t>STOP</t>
  </si>
  <si>
    <t>IGN_ON</t>
    <phoneticPr fontId="2"/>
  </si>
  <si>
    <t>BAT_WT</t>
    <phoneticPr fontId="2"/>
  </si>
  <si>
    <t>0b/
1b</t>
    <phoneticPr fontId="2"/>
  </si>
  <si>
    <t>Table Type</t>
    <phoneticPr fontId="2"/>
  </si>
  <si>
    <t>入力</t>
    <phoneticPr fontId="2"/>
  </si>
  <si>
    <t>REQ</t>
    <phoneticPr fontId="2"/>
  </si>
  <si>
    <t>Vehicle Operation Mode</t>
    <phoneticPr fontId="2"/>
  </si>
  <si>
    <t>-</t>
    <phoneticPr fontId="2"/>
  </si>
  <si>
    <t>-</t>
    <phoneticPr fontId="2"/>
  </si>
  <si>
    <t>＋B</t>
  </si>
  <si>
    <t>VOM</t>
    <phoneticPr fontId="2"/>
  </si>
  <si>
    <t>IDT1S02</t>
  </si>
  <si>
    <t>RWT_EN</t>
    <phoneticPr fontId="2"/>
  </si>
  <si>
    <t>IGN_OFF_WT</t>
    <phoneticPr fontId="2"/>
  </si>
  <si>
    <t>IGN_OFF</t>
    <phoneticPr fontId="2"/>
  </si>
  <si>
    <t>BAT_AO</t>
    <phoneticPr fontId="2"/>
  </si>
  <si>
    <t>IDT1S02_STS</t>
  </si>
  <si>
    <t>0b/
1b</t>
    <phoneticPr fontId="2"/>
  </si>
  <si>
    <t>-</t>
    <phoneticPr fontId="2"/>
  </si>
  <si>
    <t>0b/
1b</t>
    <phoneticPr fontId="2"/>
  </si>
  <si>
    <t>0b</t>
    <phoneticPr fontId="2"/>
  </si>
  <si>
    <t>**b</t>
    <phoneticPr fontId="2"/>
  </si>
  <si>
    <t>1b</t>
    <phoneticPr fontId="2"/>
  </si>
  <si>
    <t>BATKEY</t>
    <phoneticPr fontId="2"/>
  </si>
  <si>
    <t>S_ENG1</t>
    <phoneticPr fontId="2"/>
  </si>
  <si>
    <t>S_ENG2</t>
    <phoneticPr fontId="2"/>
  </si>
  <si>
    <t>S_ENG3</t>
    <phoneticPr fontId="2"/>
  </si>
  <si>
    <t>NOTKEY</t>
    <phoneticPr fontId="2"/>
  </si>
  <si>
    <t>1****b</t>
    <phoneticPr fontId="2"/>
  </si>
  <si>
    <t>00000b</t>
    <phoneticPr fontId="2"/>
  </si>
  <si>
    <t>00001b</t>
    <phoneticPr fontId="2"/>
  </si>
  <si>
    <t>00010b</t>
    <phoneticPr fontId="2"/>
  </si>
  <si>
    <t>00011b</t>
    <phoneticPr fontId="2"/>
  </si>
  <si>
    <t>00100b</t>
    <phoneticPr fontId="2"/>
  </si>
  <si>
    <t>00101b</t>
    <phoneticPr fontId="2"/>
  </si>
  <si>
    <t>00110b</t>
    <phoneticPr fontId="2"/>
  </si>
  <si>
    <t>00111b</t>
    <phoneticPr fontId="2"/>
  </si>
  <si>
    <t>01000b</t>
    <phoneticPr fontId="2"/>
  </si>
  <si>
    <t>01001b</t>
    <phoneticPr fontId="2"/>
  </si>
  <si>
    <t>01010b</t>
    <phoneticPr fontId="2"/>
  </si>
  <si>
    <t>01011b</t>
    <phoneticPr fontId="2"/>
  </si>
  <si>
    <t>01100b</t>
    <phoneticPr fontId="2"/>
  </si>
  <si>
    <t>01101b</t>
    <phoneticPr fontId="2"/>
  </si>
  <si>
    <t>01110b</t>
    <phoneticPr fontId="2"/>
  </si>
  <si>
    <t>01111b</t>
    <phoneticPr fontId="2"/>
  </si>
  <si>
    <t>*****b</t>
    <phoneticPr fontId="2"/>
  </si>
  <si>
    <t>*****b</t>
    <phoneticPr fontId="2"/>
  </si>
  <si>
    <t>ALERT_VOM_BAT_WT</t>
    <phoneticPr fontId="2"/>
  </si>
  <si>
    <t>ALERT_VOM_IGN_ON</t>
    <phoneticPr fontId="2"/>
  </si>
  <si>
    <t>通常(0b)/
未受信(1b)</t>
    <rPh sb="0" eb="2">
      <t>ツウジョウ</t>
    </rPh>
    <phoneticPr fontId="2"/>
  </si>
  <si>
    <t>0b</t>
    <phoneticPr fontId="2"/>
  </si>
  <si>
    <t>1b</t>
    <phoneticPr fontId="2"/>
  </si>
  <si>
    <t>RWT_EN
機能有無：-</t>
    <rPh sb="7" eb="9">
      <t>キノウ</t>
    </rPh>
    <rPh sb="9" eb="11">
      <t>ウム</t>
    </rPh>
    <phoneticPr fontId="2"/>
  </si>
  <si>
    <t>-/
要求あり</t>
    <rPh sb="3" eb="5">
      <t>ヨウキュウ</t>
    </rPh>
    <phoneticPr fontId="2"/>
  </si>
  <si>
    <t>要求あり</t>
    <rPh sb="0" eb="2">
      <t>ヨウキュウ</t>
    </rPh>
    <phoneticPr fontId="2"/>
  </si>
  <si>
    <t>SSW</t>
    <phoneticPr fontId="2"/>
  </si>
  <si>
    <t>NOTICE</t>
    <phoneticPr fontId="2"/>
  </si>
  <si>
    <t>REQ06</t>
    <phoneticPr fontId="2"/>
  </si>
  <si>
    <t>REQ02</t>
    <phoneticPr fontId="2"/>
  </si>
  <si>
    <t>REQ03</t>
    <phoneticPr fontId="2"/>
  </si>
  <si>
    <t>REQ04</t>
    <phoneticPr fontId="2"/>
  </si>
  <si>
    <t>REQ08</t>
    <phoneticPr fontId="2"/>
  </si>
  <si>
    <t>Index</t>
  </si>
  <si>
    <t>スマートシステム表示(SWR2) - +B 状態判定</t>
    <phoneticPr fontId="2"/>
  </si>
  <si>
    <t>Table Type</t>
    <phoneticPr fontId="2"/>
  </si>
  <si>
    <t>入力</t>
    <phoneticPr fontId="2"/>
  </si>
  <si>
    <t>REQ</t>
    <phoneticPr fontId="2"/>
  </si>
  <si>
    <t>Vehicle Operation Mode</t>
    <phoneticPr fontId="2"/>
  </si>
  <si>
    <t>-</t>
    <phoneticPr fontId="2"/>
  </si>
  <si>
    <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</si>
  <si>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</si>
  <si>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</si>
  <si>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</si>
  <si>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</si>
  <si>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</si>
  <si>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</si>
  <si>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</si>
  <si>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</si>
  <si>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</si>
  <si>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</si>
  <si>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</si>
  <si>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0b/
1b</t>
    <phoneticPr fontId="2"/>
  </si>
  <si>
    <t>0000b ～
1111b</t>
  </si>
  <si>
    <t>****b</t>
    <phoneticPr fontId="2"/>
  </si>
  <si>
    <t>1b</t>
    <phoneticPr fontId="2"/>
  </si>
  <si>
    <t>0000b</t>
  </si>
  <si>
    <t>1b</t>
    <phoneticPr fontId="2"/>
  </si>
  <si>
    <t>0001b</t>
  </si>
  <si>
    <t>POWOFF</t>
  </si>
  <si>
    <t>1b</t>
    <phoneticPr fontId="2"/>
  </si>
  <si>
    <t>0010b</t>
  </si>
  <si>
    <t>PARK1</t>
  </si>
  <si>
    <t>1b</t>
    <phoneticPr fontId="2"/>
  </si>
  <si>
    <t>0011b</t>
  </si>
  <si>
    <t>0100b</t>
  </si>
  <si>
    <t>0101b</t>
  </si>
  <si>
    <t>AUTO</t>
    <phoneticPr fontId="2"/>
  </si>
  <si>
    <t>0110b</t>
  </si>
  <si>
    <t>0111b</t>
  </si>
  <si>
    <t>1000b</t>
  </si>
  <si>
    <t>RSTRT1</t>
    <phoneticPr fontId="2"/>
  </si>
  <si>
    <t>1001b</t>
  </si>
  <si>
    <t>RSTRT2</t>
    <phoneticPr fontId="2"/>
  </si>
  <si>
    <t>1010b</t>
  </si>
  <si>
    <t>1011b</t>
  </si>
  <si>
    <t>1100b</t>
  </si>
  <si>
    <t>1101b</t>
  </si>
  <si>
    <t>RSTRT3</t>
    <phoneticPr fontId="2"/>
  </si>
  <si>
    <t>1b</t>
    <phoneticPr fontId="2"/>
  </si>
  <si>
    <t>1110b</t>
  </si>
  <si>
    <t>DEALER</t>
  </si>
  <si>
    <t>1b</t>
    <phoneticPr fontId="2"/>
  </si>
  <si>
    <t>1111b</t>
  </si>
  <si>
    <t>****b</t>
    <phoneticPr fontId="2"/>
  </si>
  <si>
    <t>10b</t>
  </si>
  <si>
    <t>IGN_ON</t>
    <phoneticPr fontId="2"/>
  </si>
  <si>
    <t>0b/
1b</t>
    <phoneticPr fontId="2"/>
  </si>
  <si>
    <t>HVSTOP</t>
  </si>
  <si>
    <t>0b</t>
    <phoneticPr fontId="2"/>
  </si>
  <si>
    <t>EMG</t>
  </si>
  <si>
    <t>0b</t>
    <phoneticPr fontId="2"/>
  </si>
  <si>
    <t>HV_EMG</t>
  </si>
  <si>
    <t>START</t>
  </si>
  <si>
    <t>SAFE</t>
  </si>
  <si>
    <t>HVSAFE</t>
  </si>
  <si>
    <t>*b</t>
    <phoneticPr fontId="2"/>
  </si>
  <si>
    <t>REQ13</t>
    <phoneticPr fontId="2"/>
  </si>
  <si>
    <t>スマートシステム表示(SWR1) - IG-ON状態判定</t>
    <phoneticPr fontId="2"/>
  </si>
  <si>
    <t>REQ20</t>
    <phoneticPr fontId="2"/>
  </si>
  <si>
    <t>REQ21</t>
    <phoneticPr fontId="2"/>
  </si>
  <si>
    <t>REQ25</t>
    <phoneticPr fontId="2"/>
  </si>
  <si>
    <t>RSTRT1</t>
  </si>
  <si>
    <t>RSTRT2</t>
  </si>
  <si>
    <t>RSTRT3</t>
  </si>
  <si>
    <t>REQ26</t>
    <phoneticPr fontId="2"/>
  </si>
  <si>
    <t>REQ17</t>
    <phoneticPr fontId="2"/>
  </si>
  <si>
    <t>AUTO</t>
  </si>
  <si>
    <t>REQ18</t>
    <phoneticPr fontId="2"/>
  </si>
  <si>
    <t>REQ19</t>
    <phoneticPr fontId="2"/>
  </si>
  <si>
    <t>REQ23</t>
    <phoneticPr fontId="2"/>
  </si>
  <si>
    <t>REQ24</t>
    <phoneticPr fontId="2"/>
  </si>
  <si>
    <t>スマートシステム表示(SWR3) - +B 状態判定</t>
    <phoneticPr fontId="2"/>
  </si>
  <si>
    <t>入力</t>
    <phoneticPr fontId="2"/>
  </si>
  <si>
    <t>REQ</t>
    <phoneticPr fontId="2"/>
  </si>
  <si>
    <t>-</t>
    <phoneticPr fontId="2"/>
  </si>
  <si>
    <t>RWT_EN</t>
    <phoneticPr fontId="2"/>
  </si>
  <si>
    <t>BAT_WT</t>
    <phoneticPr fontId="2"/>
  </si>
  <si>
    <t>BAT_AO</t>
    <phoneticPr fontId="2"/>
  </si>
  <si>
    <t>0b/
1b</t>
    <phoneticPr fontId="2"/>
  </si>
  <si>
    <t>0b</t>
    <phoneticPr fontId="2"/>
  </si>
  <si>
    <t>1b</t>
    <phoneticPr fontId="2"/>
  </si>
  <si>
    <t>ENG1</t>
    <phoneticPr fontId="2"/>
  </si>
  <si>
    <t>ENG2</t>
    <phoneticPr fontId="2"/>
  </si>
  <si>
    <t>POW</t>
    <phoneticPr fontId="2"/>
  </si>
  <si>
    <t>KEY</t>
  </si>
  <si>
    <t>スマートシステム表示(SWR3) - IG 状態判定</t>
  </si>
  <si>
    <t>Table Type</t>
    <phoneticPr fontId="2"/>
  </si>
  <si>
    <t>入力</t>
    <phoneticPr fontId="2"/>
  </si>
  <si>
    <t>REQ</t>
    <phoneticPr fontId="2"/>
  </si>
  <si>
    <t>Vehicle Operation Mode</t>
    <phoneticPr fontId="2"/>
  </si>
  <si>
    <t>RWT_EN</t>
    <phoneticPr fontId="2"/>
  </si>
  <si>
    <t>VCS_ON</t>
    <phoneticPr fontId="2"/>
  </si>
  <si>
    <t>IGN_OFF_WT</t>
    <phoneticPr fontId="2"/>
  </si>
  <si>
    <t>BAT_WT</t>
    <phoneticPr fontId="2"/>
  </si>
  <si>
    <t>通常(0b)/
未受信(1b)</t>
    <rPh sb="0" eb="2">
      <t>ツウジョウ</t>
    </rPh>
    <rPh sb="8" eb="11">
      <t>ミジュシン</t>
    </rPh>
    <phoneticPr fontId="20"/>
  </si>
  <si>
    <t>UNKNOWN/
NTRDY1/
NTRDY2/
NTRDY3</t>
  </si>
  <si>
    <t>0b</t>
    <phoneticPr fontId="2"/>
  </si>
  <si>
    <t>NTRDY1</t>
  </si>
  <si>
    <t>NTRDY2</t>
  </si>
  <si>
    <t>NTRDY3</t>
  </si>
  <si>
    <t>***b</t>
    <phoneticPr fontId="2"/>
  </si>
  <si>
    <t>REQ28</t>
    <phoneticPr fontId="2"/>
  </si>
  <si>
    <t>REQ29</t>
    <phoneticPr fontId="2"/>
  </si>
  <si>
    <t>REQ30</t>
    <phoneticPr fontId="2"/>
  </si>
  <si>
    <t>REQ31</t>
    <phoneticPr fontId="2"/>
  </si>
  <si>
    <t>0000b ～
1111b</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</si>
  <si>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</si>
  <si>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</si>
  <si>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</si>
  <si>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</si>
  <si>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</si>
  <si>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</si>
  <si>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</si>
  <si>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</si>
  <si>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</si>
  <si>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</si>
  <si>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</si>
  <si>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</si>
  <si>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</si>
  <si>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</si>
  <si>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</si>
  <si>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</si>
  <si>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UNKNOWN/
ENG1/
ENG2/
POW/
KEY/
SMARTP</t>
    <phoneticPr fontId="2"/>
  </si>
  <si>
    <t>*</t>
    <phoneticPr fontId="2"/>
  </si>
  <si>
    <t>-/
B_SMASTA-CSTD-0-MEF01-REQ28～REQ31,REQ36</t>
    <phoneticPr fontId="2"/>
  </si>
  <si>
    <t>0000b ～
1111b</t>
    <phoneticPr fontId="2"/>
  </si>
  <si>
    <t>0101b</t>
    <phoneticPr fontId="2"/>
  </si>
  <si>
    <t>0110b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</si>
  <si>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</si>
  <si>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</si>
  <si>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</si>
  <si>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</si>
  <si>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</si>
  <si>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</si>
  <si>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</si>
  <si>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</si>
  <si>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REQ32</t>
    <phoneticPr fontId="2"/>
  </si>
  <si>
    <t>REQ33</t>
    <phoneticPr fontId="2"/>
  </si>
  <si>
    <t>REQ34</t>
    <phoneticPr fontId="2"/>
  </si>
  <si>
    <t>-/
B_SMASTA-CSTD-0-MEF01-REQ32～REQ34</t>
    <phoneticPr fontId="2"/>
  </si>
  <si>
    <t>10000b</t>
    <phoneticPr fontId="2"/>
  </si>
  <si>
    <t>REQ09</t>
    <phoneticPr fontId="2"/>
  </si>
  <si>
    <t>-</t>
    <phoneticPr fontId="2"/>
  </si>
  <si>
    <t>REQ10</t>
    <phoneticPr fontId="2"/>
  </si>
  <si>
    <t>REQ11</t>
    <phoneticPr fontId="2"/>
  </si>
  <si>
    <t>REQ12</t>
    <phoneticPr fontId="2"/>
  </si>
  <si>
    <t>UNKNOWN/
POWOFF/
PARK1/
RSTRT1/
RSTRT2/
RSTRT3/</t>
    <phoneticPr fontId="2"/>
  </si>
  <si>
    <t>0b</t>
    <phoneticPr fontId="2"/>
  </si>
  <si>
    <t>1b</t>
  </si>
  <si>
    <t>*b</t>
  </si>
  <si>
    <t>*b</t>
    <phoneticPr fontId="2"/>
  </si>
  <si>
    <t>1b</t>
    <phoneticPr fontId="2"/>
  </si>
  <si>
    <t>ALERT_VOM_BAT_WT</t>
    <phoneticPr fontId="2"/>
  </si>
  <si>
    <t>ALERT_VOM_BAT_WT</t>
    <phoneticPr fontId="2"/>
  </si>
  <si>
    <t>NOTKEY</t>
  </si>
  <si>
    <t>BATKEY</t>
  </si>
  <si>
    <t>S_ENG1</t>
  </si>
  <si>
    <t>S_ENG2</t>
  </si>
  <si>
    <t>S_ENG3</t>
  </si>
  <si>
    <t>NOTRELC</t>
  </si>
  <si>
    <t>NOTRELC</t>
    <phoneticPr fontId="2"/>
  </si>
  <si>
    <t>NOTRELH</t>
  </si>
  <si>
    <t>NOTRELH</t>
    <phoneticPr fontId="2"/>
  </si>
  <si>
    <t>NOTRELC</t>
    <phoneticPr fontId="2"/>
  </si>
  <si>
    <t>NOTRELH</t>
    <phoneticPr fontId="2"/>
  </si>
  <si>
    <t>ON</t>
  </si>
  <si>
    <t>NOTICE</t>
  </si>
  <si>
    <t>MALFNC</t>
  </si>
  <si>
    <t>UNKNOWN/
MALFNC/
NOTICE</t>
    <phoneticPr fontId="2"/>
  </si>
  <si>
    <t>MALFNC</t>
    <phoneticPr fontId="2"/>
  </si>
  <si>
    <t>SHIFTP</t>
  </si>
  <si>
    <t>ENG1</t>
  </si>
  <si>
    <t>ENG2</t>
  </si>
  <si>
    <t>POW</t>
  </si>
  <si>
    <t>IDT1S02_STS</t>
    <phoneticPr fontId="2"/>
  </si>
  <si>
    <t>ALERT_VOM_BAT_WT</t>
    <phoneticPr fontId="2"/>
  </si>
  <si>
    <t>ALERT_VOM_BAT_WT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</si>
  <si>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</si>
  <si>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</si>
  <si>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</si>
  <si>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</si>
  <si>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</si>
  <si>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</si>
  <si>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</si>
  <si>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</si>
  <si>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</si>
  <si>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</si>
  <si>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</si>
  <si>
    <t>UNKNOWN/
ON</t>
  </si>
  <si>
    <t>0b</t>
    <phoneticPr fontId="2"/>
  </si>
  <si>
    <t>**b</t>
    <phoneticPr fontId="2"/>
  </si>
  <si>
    <t>*b</t>
    <phoneticPr fontId="2"/>
  </si>
  <si>
    <t>1b</t>
    <phoneticPr fontId="2"/>
  </si>
  <si>
    <t>01b</t>
  </si>
  <si>
    <t>11b</t>
  </si>
  <si>
    <t>Table Type</t>
    <phoneticPr fontId="2"/>
  </si>
  <si>
    <t>Vehicle Operation Mode</t>
    <phoneticPr fontId="2"/>
  </si>
  <si>
    <t>-</t>
    <phoneticPr fontId="2"/>
  </si>
  <si>
    <t>-</t>
    <phoneticPr fontId="2"/>
  </si>
  <si>
    <t>1b</t>
    <phoneticPr fontId="2"/>
  </si>
  <si>
    <t>1b</t>
    <phoneticPr fontId="2"/>
  </si>
  <si>
    <t>0b</t>
    <phoneticPr fontId="2"/>
  </si>
  <si>
    <t>REQ</t>
    <phoneticPr fontId="2"/>
  </si>
  <si>
    <t>-</t>
    <phoneticPr fontId="2"/>
  </si>
  <si>
    <t>*b</t>
    <phoneticPr fontId="2"/>
  </si>
  <si>
    <t>*b</t>
    <phoneticPr fontId="2"/>
  </si>
  <si>
    <t>*b</t>
    <phoneticPr fontId="2"/>
  </si>
  <si>
    <t>11b</t>
    <phoneticPr fontId="2"/>
  </si>
  <si>
    <t>*b</t>
    <phoneticPr fontId="2"/>
  </si>
  <si>
    <t>ALERT_VOM_IGN_ON</t>
    <phoneticPr fontId="2"/>
  </si>
  <si>
    <t>ALERT_VOM_IGN_ON</t>
    <phoneticPr fontId="2"/>
  </si>
  <si>
    <t>ALERT_VOM_BAT_WT</t>
    <phoneticPr fontId="2"/>
  </si>
  <si>
    <t>ALERT_VOM_BAT_AO</t>
    <phoneticPr fontId="2"/>
  </si>
  <si>
    <t>Table Type</t>
    <phoneticPr fontId="2"/>
  </si>
  <si>
    <t>入力</t>
    <phoneticPr fontId="2"/>
  </si>
  <si>
    <t>REQ</t>
    <phoneticPr fontId="2"/>
  </si>
  <si>
    <t>BAT_WT</t>
    <phoneticPr fontId="2"/>
  </si>
  <si>
    <t>BAT_AO</t>
    <phoneticPr fontId="2"/>
  </si>
  <si>
    <t>0b/
1b</t>
    <phoneticPr fontId="2"/>
  </si>
  <si>
    <t>-</t>
    <phoneticPr fontId="2"/>
  </si>
  <si>
    <t>0b/
1b</t>
    <phoneticPr fontId="2"/>
  </si>
  <si>
    <t>UNKNOWN/
ON1_V(0b)/
ON2_V(1b)</t>
  </si>
  <si>
    <t>0b</t>
    <phoneticPr fontId="2"/>
  </si>
  <si>
    <t>**b</t>
    <phoneticPr fontId="2"/>
  </si>
  <si>
    <t>*b</t>
    <phoneticPr fontId="2"/>
  </si>
  <si>
    <t>1b</t>
    <phoneticPr fontId="2"/>
  </si>
  <si>
    <t>1b</t>
    <phoneticPr fontId="2"/>
  </si>
  <si>
    <t>*b</t>
    <phoneticPr fontId="2"/>
  </si>
  <si>
    <t>00000b ～
11111b</t>
    <phoneticPr fontId="2"/>
  </si>
  <si>
    <t>スマートブザー（連続）状態判定</t>
    <rPh sb="11" eb="13">
      <t>ジョウタイ</t>
    </rPh>
    <rPh sb="13" eb="15">
      <t>ハンテイ</t>
    </rPh>
    <phoneticPr fontId="2"/>
  </si>
  <si>
    <t>スマートブザー（断続1）状態判定</t>
    <rPh sb="12" eb="14">
      <t>ジョウタイ</t>
    </rPh>
    <rPh sb="14" eb="16">
      <t>ハンテイ</t>
    </rPh>
    <phoneticPr fontId="2"/>
  </si>
  <si>
    <t>スマートブザー（断続2）状態判定</t>
    <rPh sb="12" eb="14">
      <t>ジョウタイ</t>
    </rPh>
    <rPh sb="14" eb="16">
      <t>ハンテイ</t>
    </rPh>
    <phoneticPr fontId="2"/>
  </si>
  <si>
    <t>スマートブザー（断続3）状態判定</t>
    <rPh sb="12" eb="14">
      <t>ジョウタイ</t>
    </rPh>
    <rPh sb="14" eb="16">
      <t>ハンテイ</t>
    </rPh>
    <phoneticPr fontId="2"/>
  </si>
  <si>
    <t>スマートブザー（単発1）状態判定</t>
    <rPh sb="12" eb="14">
      <t>ジョウタイ</t>
    </rPh>
    <rPh sb="14" eb="16">
      <t>ハンテイ</t>
    </rPh>
    <phoneticPr fontId="2"/>
  </si>
  <si>
    <t>スマートブザー（単発2）状態判定</t>
    <rPh sb="12" eb="14">
      <t>ジョウタイ</t>
    </rPh>
    <rPh sb="14" eb="16">
      <t>ハンテイ</t>
    </rPh>
    <phoneticPr fontId="2"/>
  </si>
  <si>
    <t>スマートシステム表示(SWR1) - +B状態判定</t>
    <phoneticPr fontId="2"/>
  </si>
  <si>
    <t>ASDW2</t>
    <phoneticPr fontId="2"/>
  </si>
  <si>
    <t>ALERT_VOM_BAT_WT</t>
    <phoneticPr fontId="2"/>
  </si>
  <si>
    <t>×</t>
  </si>
  <si>
    <t>UNKNOWN</t>
    <phoneticPr fontId="2"/>
  </si>
  <si>
    <t>ON</t>
    <phoneticPr fontId="2"/>
  </si>
  <si>
    <t>UNKNOWN</t>
    <phoneticPr fontId="2"/>
  </si>
  <si>
    <t>[SWR2B][SWR3B]シート
・+B-ONの時に有効出力を行うようテーブルを修正
[SWR2WT]シート
・IG-OFFの時に有効出力を行うようテーブルを修正</t>
    <rPh sb="25" eb="26">
      <t>トキ</t>
    </rPh>
    <rPh sb="27" eb="29">
      <t>ユウコウ</t>
    </rPh>
    <rPh sb="29" eb="31">
      <t>シュツリョク</t>
    </rPh>
    <rPh sb="32" eb="33">
      <t>オコナ</t>
    </rPh>
    <rPh sb="41" eb="43">
      <t>シュウセイ</t>
    </rPh>
    <rPh sb="64" eb="65">
      <t>トキ</t>
    </rPh>
    <phoneticPr fontId="2"/>
  </si>
  <si>
    <t>MSE鈴木直行</t>
    <rPh sb="3" eb="7">
      <t>スズキナオユキ</t>
    </rPh>
    <phoneticPr fontId="2"/>
  </si>
  <si>
    <t>飯塚</t>
  </si>
  <si>
    <t>1.2.0</t>
  </si>
  <si>
    <t>REQ37</t>
    <phoneticPr fontId="2"/>
  </si>
  <si>
    <t>REQ38</t>
  </si>
  <si>
    <t>REQ39</t>
    <phoneticPr fontId="2"/>
  </si>
  <si>
    <t>REQ40</t>
  </si>
  <si>
    <t>REQ41</t>
  </si>
  <si>
    <t>PMN1G03</t>
    <phoneticPr fontId="2"/>
  </si>
  <si>
    <t>PMN1G03_STS</t>
    <phoneticPr fontId="2"/>
  </si>
  <si>
    <t>1b</t>
    <phoneticPr fontId="2"/>
  </si>
  <si>
    <t>RW</t>
    <phoneticPr fontId="2"/>
  </si>
  <si>
    <t>ASDW1</t>
    <phoneticPr fontId="2"/>
  </si>
  <si>
    <t>UNKNOWN/
RW</t>
    <phoneticPr fontId="2"/>
  </si>
  <si>
    <t>エンジン切り忘れ通知(ASDW1)リモートウォーニング判定</t>
    <rPh sb="27" eb="29">
      <t>ハンテイ</t>
    </rPh>
    <phoneticPr fontId="2"/>
  </si>
  <si>
    <t>PMN1G03_STS</t>
    <phoneticPr fontId="2"/>
  </si>
  <si>
    <t xml:space="preserve">    {</t>
  </si>
  <si>
    <t>5.5.0</t>
  </si>
  <si>
    <t>MET1S34</t>
    <phoneticPr fontId="2"/>
  </si>
  <si>
    <t>MET1S34</t>
    <phoneticPr fontId="2"/>
  </si>
  <si>
    <t>ASDW1</t>
  </si>
  <si>
    <t>SSW</t>
  </si>
  <si>
    <t>ASDW2</t>
  </si>
  <si>
    <t>800B CV-R対応
[Matrix]シート
・対象仕様書およびロケーションを変更
・ASDW1 CHを追加
・SWR1WT CHと、SWR2WT CHを削除
[CH_Design]シート
・B_SMASTA-CSTD-0-MEF01-REQ14～REQ16,REQ22,REQ27を削除
・B_SMASTA-CSTD-0-MEF01-REQ37～REQ41を追加
・RW出力にASDW1を追加
・SWR1WTのREQをSWR1Bに移動
・SWR2WTのREQをSWR2Bに移動
[SWR1WT]シート
・削除
[SWR2WT]シート
・削除
[ASDW1]シート
・シートを新規作成
[Reference]シート
スマートシステム表示(SWR2) - +B 状態判定 真理値表
・振る舞い/PDのREQ14をREQ37へ変更
スマートシステム表示(SWR2) - IG 状態判定 真理値表
・振る舞い/PDのREQ15、REQ16、REQ22、REQ27をREQ38、REQ39、REQ40、REQ41へ変更
エンジン切り忘れ通知(ASDW1)リモートウォーニング判定 真理値表
・新規作成
スマートシステム表示(SWR1) - IG-OFF状態判定
・削除
スマートシステム表示(SWR2) - IG-OFF状態判定
・削除</t>
    <rPh sb="78" eb="80">
      <t>サクジョ</t>
    </rPh>
    <rPh sb="181" eb="183">
      <t>ツイカ</t>
    </rPh>
    <rPh sb="217" eb="219">
      <t>イドウ</t>
    </rPh>
    <rPh sb="289" eb="291">
      <t>シンキ</t>
    </rPh>
    <rPh sb="291" eb="293">
      <t>サクセイ</t>
    </rPh>
    <rPh sb="336" eb="340">
      <t>シンリチヒョウ</t>
    </rPh>
    <rPh sb="495" eb="497">
      <t>サクセイ</t>
    </rPh>
    <rPh sb="529" eb="531">
      <t>サクジョ</t>
    </rPh>
    <rPh sb="563" eb="565">
      <t>サクジョ</t>
    </rPh>
    <phoneticPr fontId="2"/>
  </si>
  <si>
    <t>BAT_WT-OFF</t>
  </si>
  <si>
    <t>BAT_WT-OFF</t>
    <phoneticPr fontId="2"/>
  </si>
  <si>
    <t>10001b</t>
  </si>
  <si>
    <t>10010b</t>
  </si>
  <si>
    <t>10011b</t>
  </si>
  <si>
    <t>10100b</t>
  </si>
  <si>
    <t>10101b</t>
  </si>
  <si>
    <t>10110b</t>
  </si>
  <si>
    <t>10111b</t>
  </si>
  <si>
    <t>11000b</t>
  </si>
  <si>
    <t>11001b</t>
  </si>
  <si>
    <t>11010b</t>
  </si>
  <si>
    <t>11011b</t>
  </si>
  <si>
    <t>11100b</t>
  </si>
  <si>
    <t>11101b</t>
  </si>
  <si>
    <t>11110b</t>
  </si>
  <si>
    <t>11111b</t>
  </si>
  <si>
    <t>BAT_WT-ON + 通常 + 成立(00001b)</t>
  </si>
  <si>
    <t>BAT_WT-ON + 通常 + 成立(00010b)</t>
  </si>
  <si>
    <t>BAT_WT-ON + 通常 + 成立(00011b)</t>
  </si>
  <si>
    <t>BAT_WT-ON + 通常 + 成立(00100b)</t>
  </si>
  <si>
    <t>BAT_WT-ON + 通常 + 成立(00101b)</t>
  </si>
  <si>
    <t>BAT_WT-ON + 通常 + 成立(00110b)</t>
  </si>
  <si>
    <t>BAT_WT-ON + 通常 + 成立(00111b)</t>
  </si>
  <si>
    <t>BAT_WT-ON + 通常 + 成立(01000b)</t>
  </si>
  <si>
    <t>BAT_WT-ON + 通常 + 成立(01010b)</t>
  </si>
  <si>
    <t>BAT_WT-ON + 通常 + 成立(01011b)</t>
  </si>
  <si>
    <t>BAT_WT-ON + 通常 + 成立(01100b)</t>
  </si>
  <si>
    <t>BAT_WT-ON + 通常 + 成立(01101b)</t>
  </si>
  <si>
    <t>BAT_WT-ON + 通常 + 成立(11010b)</t>
  </si>
  <si>
    <t>BAT_WT-ON + 未受信</t>
  </si>
  <si>
    <t>BAT_WT-ON + 未受信</t>
    <rPh sb="12" eb="13">
      <t>ミ</t>
    </rPh>
    <rPh sb="13" eb="15">
      <t>ジュシン</t>
    </rPh>
    <phoneticPr fontId="2"/>
  </si>
  <si>
    <t>BAT_WT-ON + 通常 + 不成立(00000b)</t>
  </si>
  <si>
    <t>BAT_WT-ON + 通常 + 不成立(01001b)</t>
  </si>
  <si>
    <t>BAT_WT-ON + 通常 + 不成立(01110b)</t>
  </si>
  <si>
    <t>BAT_WT-ON + 通常 + 不成立(01111b)</t>
  </si>
  <si>
    <t>BAT_WT-ON + 通常 + 不成立(10000b)</t>
  </si>
  <si>
    <t>BAT_WT-ON + 通常 + 不成立(10001b)</t>
  </si>
  <si>
    <t>BAT_WT-ON + 通常 + 不成立(10010b)</t>
  </si>
  <si>
    <t>BAT_WT-ON + 通常 + 不成立(10011b)</t>
  </si>
  <si>
    <t>BAT_WT-ON + 通常 + 不成立(10100b)</t>
  </si>
  <si>
    <t>BAT_WT-ON + 通常 + 不成立(10101b)</t>
  </si>
  <si>
    <t>BAT_WT-ON + 通常 + 不成立(10110b)</t>
  </si>
  <si>
    <t>BAT_WT-ON + 通常 + 不成立(10111b)</t>
  </si>
  <si>
    <t>BAT_WT-ON + 通常 + 不成立(11000b)</t>
  </si>
  <si>
    <t>BAT_WT-ON + 通常 + 不成立(11001b)</t>
  </si>
  <si>
    <t>BAT_WT-ON + 通常 + 不成立(11011b)</t>
  </si>
  <si>
    <t>BAT_WT-ON + 通常 + 不成立(11100b)</t>
  </si>
  <si>
    <t>BAT_WT-ON + 通常 + 不成立(11101b)</t>
  </si>
  <si>
    <t>BAT_WT-ON + 通常 + 不成立(11110b)</t>
  </si>
  <si>
    <t>BAT_WT-ON + 通常 + 不成立(11111b)</t>
  </si>
  <si>
    <t>IG-ON + 通常 + 不成立(00000b)</t>
  </si>
  <si>
    <t>IG-ON + 通常 + 成立(00001b)</t>
  </si>
  <si>
    <t>IG-ON + 通常 + 不成立(00010b)</t>
  </si>
  <si>
    <t>IG-ON + 通常 + 不成立(00011b)</t>
  </si>
  <si>
    <t>IG-ON + 通常 + 不成立(00100b)</t>
  </si>
  <si>
    <t>IG-ON + 通常 + 不成立(00101b)</t>
  </si>
  <si>
    <t>IG-ON + 通常 + 不成立(00110b)</t>
  </si>
  <si>
    <t>IG-ON + 通常 + 不成立(00111b)</t>
  </si>
  <si>
    <t>IG-ON + 通常 + 不成立(01000b)</t>
  </si>
  <si>
    <t>IG-ON + 通常 + 不成立(01001b)</t>
  </si>
  <si>
    <t>IG-ON + 通常 + 不成立(01010b)</t>
  </si>
  <si>
    <t>IG-ON + 通常 + 不成立(01011b)</t>
  </si>
  <si>
    <t>IG-ON + 通常 + 不成立(01100b)</t>
  </si>
  <si>
    <t>IG-ON + 通常 + 不成立(01101b)</t>
  </si>
  <si>
    <t>IG-ON + 通常 + 成立(01110b)</t>
  </si>
  <si>
    <t>IG-ON + 通常 + 不成立(01111b)</t>
  </si>
  <si>
    <t>IG-ON + 通常 + 不成立(1****b)</t>
  </si>
  <si>
    <t>IG-ON + 未受信</t>
  </si>
  <si>
    <t>IG-ON + 未受信</t>
    <phoneticPr fontId="2"/>
  </si>
  <si>
    <t>BAT_WT-ON + 通常 + 不成立(0000b)</t>
  </si>
  <si>
    <t>BAT_WT-ON + 通常 + 成立(0001b)</t>
  </si>
  <si>
    <t>BAT_WT-ON + 通常 + 成立(0010b)</t>
  </si>
  <si>
    <t>BAT_WT-ON + 通常 + 不成立(0011b)</t>
  </si>
  <si>
    <t>BAT_WT-ON + 通常 + 不成立(0100b)</t>
  </si>
  <si>
    <t>BAT_WT-ON + 通常 + 成立(0101b)</t>
  </si>
  <si>
    <t>BAT_WT-ON + 通常 + 不成立(0110b)</t>
  </si>
  <si>
    <t>BAT_WT-ON + 通常 + 不成立(0111b)</t>
  </si>
  <si>
    <t>BAT_WT-ON + 通常 + 成立(1000b)</t>
  </si>
  <si>
    <t>BAT_WT-ON + 通常 + 成立(1001b)</t>
  </si>
  <si>
    <t>BAT_WT-ON + 通常 + 不成立(1010b)</t>
  </si>
  <si>
    <t>BAT_WT-ON + 通常 + 不成立(1011b)</t>
  </si>
  <si>
    <t>BAT_WT-ON + 通常 + 不成立(1100b)</t>
  </si>
  <si>
    <t>BAT_WT-ON + 通常 + 成立(1101b)</t>
  </si>
  <si>
    <t>BAT_WT-ON + 通常 + 成立(1110b)</t>
  </si>
  <si>
    <t>BAT_WT-ON + 通常 + 不成立(1111b)</t>
  </si>
  <si>
    <t>IG-ON + 通常 + 不成立(0000b)</t>
  </si>
  <si>
    <t>IG-ON + 通常 + 不成立(0001b)</t>
  </si>
  <si>
    <t>IG-ON + 通常 + 不成立(0010b)</t>
  </si>
  <si>
    <t>IG-ON + 通常 + 成立(0110b)</t>
  </si>
  <si>
    <t>IG-ON + 通常 + 成立(0111b)</t>
  </si>
  <si>
    <t>IG-ON + 通常 + 不成立(1000b)</t>
  </si>
  <si>
    <t>IG-ON + 通常 + 不成立(1001b)</t>
  </si>
  <si>
    <t>IG-ON + 通常 + 不成立(1101b)</t>
  </si>
  <si>
    <t>IG-ON + 通常 + 不成立(1110b)</t>
  </si>
  <si>
    <t>BAT_WT-ON + 通常 + 成立(0011b)</t>
  </si>
  <si>
    <t>BAT_WT-ON + 通常 + 成立(0100b)</t>
  </si>
  <si>
    <t>BAT_WT-ON + 通常 + 不成立(0101b)</t>
  </si>
  <si>
    <t>BAT_WT-ON + 通常 + 不成立(1000b)</t>
  </si>
  <si>
    <t>BAT_WT-ON + 通常 + 不成立(1101b)</t>
  </si>
  <si>
    <t>BAT_WT-ON + 通常 + 不成立(1110b)</t>
  </si>
  <si>
    <t>IG-ON + 通常 + 不成立(0011b)</t>
  </si>
  <si>
    <t>IG-ON + 通常 + 不成立(0100b)</t>
  </si>
  <si>
    <t>IG-ON + 通常 + 成立(0101b)</t>
  </si>
  <si>
    <t>IG-ON + 通常 + 不成立(1010b)</t>
  </si>
  <si>
    <t>IG-ON + 通常 + 不成立(1011b)</t>
  </si>
  <si>
    <t>IG-ON + 通常 + 不成立(1100b)</t>
  </si>
  <si>
    <t>IG-ON + 通常 + 不成立(1111b)</t>
  </si>
  <si>
    <t>BAT_WT-ON + 通常 + 不成立(0b)</t>
  </si>
  <si>
    <t>BAT_WT-ON + 通常 + 不成立(0b)</t>
    <phoneticPr fontId="2"/>
  </si>
  <si>
    <t>BAT_WT-ON + 通常 + 成立(1b)</t>
  </si>
  <si>
    <t>BAT_WT-ON + 通常 + 成立(1b)</t>
    <phoneticPr fontId="2"/>
  </si>
  <si>
    <t>BAT_WT-ON + 未受信</t>
    <phoneticPr fontId="2"/>
  </si>
  <si>
    <t>BAT_WT-ON + 通信途絶</t>
  </si>
  <si>
    <t>BAT_WT-ON + 通信途絶</t>
    <phoneticPr fontId="2"/>
  </si>
  <si>
    <t>BAT_WT-ON + 未受信通信途絶</t>
  </si>
  <si>
    <t>BAT_WT-ON + 未受信通信途絶</t>
    <phoneticPr fontId="2"/>
  </si>
  <si>
    <t>IG-ON + 通常 + BZDN2=0b</t>
  </si>
  <si>
    <t>IG-ON + 通常 + BZDN2=1b</t>
  </si>
  <si>
    <t>IG-ON + 通信途絶</t>
  </si>
  <si>
    <t>IG-ON + 未受信通信途絶</t>
  </si>
  <si>
    <t>BAT_AO-OFF</t>
  </si>
  <si>
    <t>BAT_AO-ON + 通常 + 不成立(0b)</t>
  </si>
  <si>
    <t>BAT_AO-ON + 通常 + 成立(1b)</t>
  </si>
  <si>
    <t>BAT_AO-ON + 未受信</t>
  </si>
  <si>
    <t>BAT_AO-ON + 通信途絶</t>
  </si>
  <si>
    <t>BAT_AO-ON + 未受信通信途絶</t>
  </si>
  <si>
    <t>IG-ON + 通常 + 要求なし</t>
  </si>
  <si>
    <t>IG-ON + 通常 + 要求あり</t>
  </si>
  <si>
    <t>SWR1_SIG</t>
    <phoneticPr fontId="2"/>
  </si>
  <si>
    <t>SWR2_SIG</t>
    <phoneticPr fontId="2"/>
  </si>
  <si>
    <t>SWR3_SIG</t>
    <phoneticPr fontId="2"/>
  </si>
  <si>
    <t>NSPB_SIG</t>
    <phoneticPr fontId="2"/>
  </si>
  <si>
    <t>BZDN_SIG</t>
    <phoneticPr fontId="2"/>
  </si>
  <si>
    <t>BZDN2_SIG</t>
    <phoneticPr fontId="2"/>
  </si>
  <si>
    <t>BZDN3_SIG</t>
    <phoneticPr fontId="2"/>
  </si>
  <si>
    <t>BZ_SIG</t>
    <phoneticPr fontId="2"/>
  </si>
  <si>
    <t>BZ2_SIG</t>
    <phoneticPr fontId="2"/>
  </si>
  <si>
    <t>ASD_RWNG_SIG</t>
    <phoneticPr fontId="2"/>
  </si>
  <si>
    <t>BZDN2_SIG</t>
    <phoneticPr fontId="2"/>
  </si>
  <si>
    <t>BZDN_SIG</t>
    <phoneticPr fontId="2"/>
  </si>
  <si>
    <t>NSPB_SIG</t>
    <phoneticPr fontId="2"/>
  </si>
  <si>
    <t>SWR3_SIG</t>
    <phoneticPr fontId="2"/>
  </si>
  <si>
    <t>SWR2_SIG</t>
    <phoneticPr fontId="2"/>
  </si>
  <si>
    <t>SWR1_SIG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</si>
  <si>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</si>
  <si>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</si>
  <si>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</si>
  <si>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長島</t>
    <rPh sb="0" eb="2">
      <t>ナガシマ</t>
    </rPh>
    <phoneticPr fontId="2"/>
  </si>
  <si>
    <t>大藤</t>
    <rPh sb="0" eb="2">
      <t>オオフジ</t>
    </rPh>
    <phoneticPr fontId="2"/>
  </si>
  <si>
    <t>-/
B_SMASTA-CSTD-0-BZR01-REQ02</t>
    <phoneticPr fontId="20"/>
  </si>
  <si>
    <t>REQ02</t>
    <phoneticPr fontId="20"/>
  </si>
  <si>
    <t>-/
B_SMASTA-CSTD-0-BZR01-REQ03</t>
    <phoneticPr fontId="20"/>
  </si>
  <si>
    <t>REQ03</t>
    <phoneticPr fontId="20"/>
  </si>
  <si>
    <t>-/
B_SMASTA-CSTD-0-BZR01-REQ04</t>
    <phoneticPr fontId="20"/>
  </si>
  <si>
    <t>REQ04</t>
  </si>
  <si>
    <t>-/
B_SMASTA-CSTD-0-BZR01-REQ05</t>
    <phoneticPr fontId="20"/>
  </si>
  <si>
    <t>REQ05</t>
    <phoneticPr fontId="20"/>
  </si>
  <si>
    <t>-/
B_SMASTA-CSTD-0-BZR01-REQ06</t>
    <phoneticPr fontId="20"/>
  </si>
  <si>
    <t>-/
B_SMASTA-CSTD-0-BZR01-REQ07</t>
    <phoneticPr fontId="20"/>
  </si>
  <si>
    <t>REQ07</t>
    <phoneticPr fontId="20"/>
  </si>
  <si>
    <t>-/
B_SMASTA-CSTD-0-MEF01-REQ13,
REQ17,
REQ20,
REQ21,
REQ25,
REQ26,
REQ37</t>
    <phoneticPr fontId="2"/>
  </si>
  <si>
    <t>高橋</t>
    <rPh sb="0" eb="2">
      <t>タカハシ</t>
    </rPh>
    <phoneticPr fontId="2"/>
  </si>
  <si>
    <t>S1B</t>
    <phoneticPr fontId="2"/>
  </si>
  <si>
    <t>S1IG</t>
    <phoneticPr fontId="2"/>
  </si>
  <si>
    <t>S2B</t>
    <phoneticPr fontId="2"/>
  </si>
  <si>
    <t>S2IG</t>
    <phoneticPr fontId="2"/>
  </si>
  <si>
    <t>S3B</t>
    <phoneticPr fontId="2"/>
  </si>
  <si>
    <t>S3IG</t>
    <phoneticPr fontId="2"/>
  </si>
  <si>
    <t>BCDR</t>
    <phoneticPr fontId="2"/>
  </si>
  <si>
    <t>BCI1</t>
    <phoneticPr fontId="2"/>
  </si>
  <si>
    <t>BCI2</t>
    <phoneticPr fontId="2"/>
  </si>
  <si>
    <t>BCI3</t>
    <phoneticPr fontId="2"/>
  </si>
  <si>
    <t>BCS1</t>
    <phoneticPr fontId="2"/>
  </si>
  <si>
    <t>BCS2</t>
    <phoneticPr fontId="2"/>
  </si>
  <si>
    <t>ASDW</t>
    <phoneticPr fontId="2"/>
  </si>
  <si>
    <t>大島</t>
    <rPh sb="0" eb="2">
      <t>オオシマ</t>
    </rPh>
    <phoneticPr fontId="2"/>
  </si>
  <si>
    <t>B_SMASTA-CSTD-1との共存のため、機能名をB_SMASTA→B_SMASTA_0に変更
[Matrix]シート
・機能名をB_SMASTA→B_SMASTA_0に変更
・機能名変更により、CH名の文字数制限が超過するため、各CH名変更
[CH_Design]シート
・CH名変更に伴い、B列のALERT CH欄を変更
[真理値表]シート
・CH名変更に伴い、各真理値表のシート名変更
[Reference]シート
・各真理値表のCH名変更</t>
    <rPh sb="63" eb="66">
      <t>キノウメイ</t>
    </rPh>
    <rPh sb="87" eb="89">
      <t>ヘンコウ</t>
    </rPh>
    <rPh sb="91" eb="94">
      <t>キノウメイ</t>
    </rPh>
    <rPh sb="94" eb="96">
      <t>ヘンコウ</t>
    </rPh>
    <rPh sb="102" eb="103">
      <t>メイ</t>
    </rPh>
    <rPh sb="104" eb="107">
      <t>モジスウ</t>
    </rPh>
    <rPh sb="107" eb="109">
      <t>セイゲン</t>
    </rPh>
    <rPh sb="110" eb="112">
      <t>チョウカ</t>
    </rPh>
    <rPh sb="117" eb="118">
      <t>カク</t>
    </rPh>
    <rPh sb="120" eb="121">
      <t>メイ</t>
    </rPh>
    <rPh sb="121" eb="123">
      <t>ヘンコウ</t>
    </rPh>
    <rPh sb="142" eb="143">
      <t>メイ</t>
    </rPh>
    <rPh sb="143" eb="145">
      <t>ヘンコウ</t>
    </rPh>
    <rPh sb="146" eb="147">
      <t>トモナ</t>
    </rPh>
    <rPh sb="150" eb="151">
      <t>レツ</t>
    </rPh>
    <rPh sb="160" eb="161">
      <t>ラン</t>
    </rPh>
    <rPh sb="162" eb="164">
      <t>ヘンコウ</t>
    </rPh>
    <rPh sb="166" eb="170">
      <t>シンリチヒョウ</t>
    </rPh>
    <rPh sb="178" eb="179">
      <t>メイ</t>
    </rPh>
    <rPh sb="179" eb="181">
      <t>ヘンコウ</t>
    </rPh>
    <rPh sb="182" eb="183">
      <t>トモナ</t>
    </rPh>
    <rPh sb="185" eb="186">
      <t>カク</t>
    </rPh>
    <rPh sb="186" eb="190">
      <t>シンリチヒョウ</t>
    </rPh>
    <rPh sb="194" eb="195">
      <t>メイ</t>
    </rPh>
    <rPh sb="195" eb="197">
      <t>ヘンコウ</t>
    </rPh>
    <rPh sb="214" eb="215">
      <t>カク</t>
    </rPh>
    <rPh sb="215" eb="219">
      <t>シンリチヒョウ</t>
    </rPh>
    <rPh sb="222" eb="223">
      <t>メイ</t>
    </rPh>
    <rPh sb="223" eb="225">
      <t>ヘンコウ</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</si>
  <si>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</si>
  <si>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</si>
  <si>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</si>
  <si>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</si>
  <si>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t>
  </si>
  <si>
    <t>大野</t>
    <rPh sb="0" eb="2">
      <t>オオノ</t>
    </rPh>
    <phoneticPr fontId="2"/>
  </si>
  <si>
    <t>ALERT_CH_B_SMASTA_S1B</t>
  </si>
  <si>
    <t>CP_AT_NG</t>
  </si>
  <si>
    <t>CP_MT_NG</t>
  </si>
  <si>
    <t>BX_AT_NG</t>
  </si>
  <si>
    <t>BX_MT_NG</t>
  </si>
  <si>
    <t>OT_AT_NG</t>
  </si>
  <si>
    <t>OT_MT_NG</t>
  </si>
  <si>
    <t>ALERT_CH_B_SMASTA_S1IG</t>
  </si>
  <si>
    <t>ALERT_CH_B_SMASTA_S2B</t>
  </si>
  <si>
    <t>PTSYS_SIG</t>
    <phoneticPr fontId="2"/>
  </si>
  <si>
    <t>ENG1G13_STS</t>
    <phoneticPr fontId="2"/>
  </si>
  <si>
    <t>ALERT_CH_B_SMASTA_S2IG</t>
  </si>
  <si>
    <t>B_SMASTA-CSTD-A0-MEF01-REQ02</t>
    <phoneticPr fontId="2"/>
  </si>
  <si>
    <t>B_SMASTA-CSTD-A0-MEF01-REQ03</t>
    <phoneticPr fontId="2"/>
  </si>
  <si>
    <t>B_SMASTA-CSTD-A0-MEF01-REQ04</t>
    <phoneticPr fontId="2"/>
  </si>
  <si>
    <t>B_SMASTA-CSTD-A0-MEF01-REQ42</t>
    <phoneticPr fontId="2"/>
  </si>
  <si>
    <t>B_SMASTA-CSTD-A0-MEF01-REQ43</t>
    <phoneticPr fontId="2"/>
  </si>
  <si>
    <t>B_SMASTA-CSTD-A0-MEF01-REQ44</t>
    <phoneticPr fontId="2"/>
  </si>
  <si>
    <t>B_SMASTA-CSTD-A0-MEF01-REQ08</t>
    <phoneticPr fontId="2"/>
  </si>
  <si>
    <t>B_SMASTA-CSTD-A0-MEF01-REQ09</t>
    <phoneticPr fontId="2"/>
  </si>
  <si>
    <t>B_SMASTA-CSTD-A0-MEF01-REQ10</t>
    <phoneticPr fontId="2"/>
  </si>
  <si>
    <t>B_SMASTA-CSTD-A0-MEF01-REQ11</t>
    <phoneticPr fontId="2"/>
  </si>
  <si>
    <t>B_SMASTA-CSTD-A0-MEF01-REQ12</t>
    <phoneticPr fontId="2"/>
  </si>
  <si>
    <t>B_SMASTA-CSTD-A0-MEF01-REQ45</t>
    <phoneticPr fontId="2"/>
  </si>
  <si>
    <t>B_SMASTA-CSTD-A0-MEF01-REQ46</t>
    <phoneticPr fontId="2"/>
  </si>
  <si>
    <t>B_SMASTA-CSTD-A0-MEF01-REQ47</t>
    <phoneticPr fontId="2"/>
  </si>
  <si>
    <t>B_SMASTA-CSTD-A0-MEF01-REQ38-</t>
  </si>
  <si>
    <t>B_SMASTA-CSTD-A0-MEF01-REQ65-</t>
  </si>
  <si>
    <t>B_SMASTA-CSTD-A0-MEF01-REQ68-</t>
  </si>
  <si>
    <t>B_SMASTA-CSTD-A0-MEF01-REQ39-</t>
  </si>
  <si>
    <t>B_SMASTA-CSTD-A0-MEF01-REQ18-</t>
  </si>
  <si>
    <t>B_SMASTA-CSTD-A0-MEF01-REQ63-</t>
  </si>
  <si>
    <t>B_SMASTA-CSTD-A0-MEF01-REQ66-</t>
  </si>
  <si>
    <t>B_SMASTA-CSTD-A0-MEF01-REQ19-</t>
  </si>
  <si>
    <t>B_SMASTA-CSTD-A0-MEF01-REQ40-</t>
  </si>
  <si>
    <t>B_SMASTA-CSTD-A0-MEF01-REQ23-</t>
  </si>
  <si>
    <t>B_SMASTA-CSTD-A0-MEF01-REQ64-</t>
  </si>
  <si>
    <t>B_SMASTA-CSTD-A0-MEF01-REQ67-</t>
  </si>
  <si>
    <t>B_SMASTA-CSTD-A0-MEF01-REQ24-</t>
  </si>
  <si>
    <t>B_SMASTA-CSTD-A0-MEF01-REQ41-</t>
  </si>
  <si>
    <t>STOP</t>
    <phoneticPr fontId="2"/>
  </si>
  <si>
    <t>HVSTOP</t>
    <phoneticPr fontId="2"/>
  </si>
  <si>
    <t>EMG</t>
    <phoneticPr fontId="2"/>
  </si>
  <si>
    <t>EVSTOP</t>
  </si>
  <si>
    <t>EVSTOP</t>
    <phoneticPr fontId="2"/>
  </si>
  <si>
    <t>FCSTOP</t>
  </si>
  <si>
    <t>FCSTOP</t>
    <phoneticPr fontId="2"/>
  </si>
  <si>
    <t>EV_EMG</t>
  </si>
  <si>
    <t>EV_EMG</t>
    <phoneticPr fontId="2"/>
  </si>
  <si>
    <t>FC_EMG</t>
  </si>
  <si>
    <t>FC_EMG</t>
    <phoneticPr fontId="2"/>
  </si>
  <si>
    <t>EVSAFE</t>
  </si>
  <si>
    <t>EVSAFE</t>
    <phoneticPr fontId="2"/>
  </si>
  <si>
    <t>FCSAFE</t>
  </si>
  <si>
    <t>FCSAFE</t>
    <phoneticPr fontId="2"/>
  </si>
  <si>
    <t>ALERT_CH_B_SMASTA_S3B</t>
    <phoneticPr fontId="2"/>
  </si>
  <si>
    <t>ALERT_CH_B_SMASTA_S3IG</t>
  </si>
  <si>
    <t>ALERT_CH_B_SMASTA_BCDR</t>
  </si>
  <si>
    <t>ALERT_CH_B_SMASTA_BCI1</t>
  </si>
  <si>
    <t>ALERT_CH_B_SMASTA_BCI2</t>
  </si>
  <si>
    <t>ALERT_CH_B_SMASTA_BCI3</t>
  </si>
  <si>
    <t>ALERT_CH_B_SMASTA_BCS1</t>
  </si>
  <si>
    <t>ALERT_CH_B_SMASTA_BCS2</t>
  </si>
  <si>
    <t>ALERT_CH_B_SMASTA_ASDW</t>
  </si>
  <si>
    <t>B_SMASTA-CSTD-A0-MEF01-REQ13</t>
  </si>
  <si>
    <t>B_SMASTA-CSTD-A0-MEF01-REQ37</t>
  </si>
  <si>
    <t>B_SMASTA-CSTD-A0-MEF01-REQ17</t>
  </si>
  <si>
    <t>B_SMASTA-CSTD-A0-MEF01-REQ20</t>
  </si>
  <si>
    <t>B_SMASTA-CSTD-A0-MEF01-REQ21</t>
  </si>
  <si>
    <t>B_SMASTA-CSTD-A0-MEF01-REQ25</t>
  </si>
  <si>
    <t>B_SMASTA-CSTD-A0-MEF01-REQ26</t>
  </si>
  <si>
    <t>B_SMASTA-CSTD-A0-MEF01-REQ28</t>
  </si>
  <si>
    <t>B_SMASTA-CSTD-A0-MEF01-REQ29</t>
  </si>
  <si>
    <t>B_SMASTA-CSTD-A0-MEF01-REQ30</t>
  </si>
  <si>
    <t>B_SMASTA-CSTD-A0-MEF01-REQ31</t>
  </si>
  <si>
    <t>B_SMASTA-CSTD-A0-MEF01-REQ32</t>
  </si>
  <si>
    <t>B_SMASTA-CSTD-A0-MEF01-REQ33</t>
  </si>
  <si>
    <t>B_SMASTA-CSTD-A0-MEF01-REQ34</t>
  </si>
  <si>
    <t>B_SMASTA-CSTD-A0-BZR01-REQ02</t>
  </si>
  <si>
    <t>B_SMASTA-CSTD-A0-BZR01-REQ03</t>
  </si>
  <si>
    <t>B_SMASTA-CSTD-A0-BZR01-REQ05</t>
  </si>
  <si>
    <t>B_SMASTA-CSTD-A0-BZR01-REQ07</t>
  </si>
  <si>
    <t>B_SMASTA-CSTD-A0-BZR01-REQ04</t>
  </si>
  <si>
    <t>B_SMASTA-CSTD-A0-BZR01-REQ06</t>
  </si>
  <si>
    <t>D_SWR1_SIG</t>
    <phoneticPr fontId="2"/>
  </si>
  <si>
    <t>B_SMASTA-CSTD-A0-MEF01-REQ58</t>
    <phoneticPr fontId="2"/>
  </si>
  <si>
    <t>B_SMASTA-CSTD-A0-MEF01-REQ48</t>
    <phoneticPr fontId="2"/>
  </si>
  <si>
    <t>B_SMASTA-CSTD-A0-MEF01-REQ50</t>
    <phoneticPr fontId="2"/>
  </si>
  <si>
    <t>B_SMASTA-CSTD-A0-MEF01-REQ49</t>
    <phoneticPr fontId="2"/>
  </si>
  <si>
    <t>B_SMASTA-CSTD-A0-MEF01-REQ51</t>
    <phoneticPr fontId="2"/>
  </si>
  <si>
    <t>DGK_MAL</t>
  </si>
  <si>
    <t>DGK_MAL</t>
    <phoneticPr fontId="2"/>
  </si>
  <si>
    <t>L_AT_NG</t>
    <phoneticPr fontId="2"/>
  </si>
  <si>
    <t>L_MT_NG</t>
    <phoneticPr fontId="2"/>
  </si>
  <si>
    <t>R_AT_NG</t>
    <phoneticPr fontId="2"/>
  </si>
  <si>
    <t>R_MT_NG</t>
    <phoneticPr fontId="2"/>
  </si>
  <si>
    <t>vd_g_AlertB_smastaInit</t>
    <phoneticPr fontId="2"/>
  </si>
  <si>
    <r>
      <t xml:space="preserve">NOTRELC
NOTRELH
</t>
    </r>
    <r>
      <rPr>
        <sz val="11"/>
        <color rgb="FFFF0000"/>
        <rFont val="ＭＳ Ｐゴシック"/>
        <family val="3"/>
        <charset val="128"/>
        <scheme val="minor"/>
      </rPr>
      <t xml:space="preserve">CP_AT_NG
CP_MT_NG
BX_AT_NG
</t>
    </r>
    <r>
      <rPr>
        <sz val="11"/>
        <color theme="1"/>
        <rFont val="ＭＳ Ｐゴシック"/>
        <family val="2"/>
        <charset val="128"/>
        <scheme val="minor"/>
      </rPr>
      <t xml:space="preserve">NOTKEY
BATKEY
S_ENG1
S_ENG2
S_ENG3
</t>
    </r>
    <r>
      <rPr>
        <sz val="11"/>
        <color rgb="FFFF0000"/>
        <rFont val="ＭＳ Ｐゴシック"/>
        <family val="3"/>
        <charset val="128"/>
        <scheme val="minor"/>
      </rPr>
      <t>BX_MT_NG
OT_AT_NG
OT_MT_NG</t>
    </r>
    <phoneticPr fontId="2"/>
  </si>
  <si>
    <t>REQ42</t>
    <phoneticPr fontId="2"/>
  </si>
  <si>
    <t>REQ43</t>
    <phoneticPr fontId="2"/>
  </si>
  <si>
    <t>REQ44</t>
    <phoneticPr fontId="2"/>
  </si>
  <si>
    <t>REQ45</t>
    <phoneticPr fontId="2"/>
  </si>
  <si>
    <t>REQ46</t>
    <phoneticPr fontId="2"/>
  </si>
  <si>
    <t>REQ47</t>
    <phoneticPr fontId="2"/>
  </si>
  <si>
    <t>-/
B_SMASTA-CSTD-A0-MEF01-REQ02～REQ68</t>
    <phoneticPr fontId="2"/>
  </si>
  <si>
    <t>ENG1G13</t>
    <phoneticPr fontId="2"/>
  </si>
  <si>
    <t>スマートシステム表示(SWR2) - IG 状態判定</t>
    <phoneticPr fontId="2"/>
  </si>
  <si>
    <t xml:space="preserve">未定義(00000b)
CONV00001b)/
S&amp;S(00010b)/
HV(00011b)/
PHV(00100b)/
EV(00101b)/
1モーターHV(00110b)/
FCV(00111b)/
VDF_PTS_RX_1F_NRX (0x1fU)：未受信/
未定義(上記以外）
</t>
    <rPh sb="0" eb="3">
      <t>ミテイギ</t>
    </rPh>
    <rPh sb="136" eb="138">
      <t>ミテイ</t>
    </rPh>
    <rPh sb="138" eb="139">
      <t>ギ</t>
    </rPh>
    <phoneticPr fontId="2"/>
  </si>
  <si>
    <t>STOP/
HVSTOP/
EVSFTP/
FCSFTP/
EMG/
HVEMG/
EVEMG/
FCEMG/
START/
SAFE/
HVSAFE/
EVSAFE/
FCSAFE/
SFTP</t>
    <phoneticPr fontId="2"/>
  </si>
  <si>
    <t>-/
B_SMASTA-CSTD-0-MEF01-REQ18,REQ19,REQ23,REQ24,
REQ38～REQ47</t>
    <phoneticPr fontId="2"/>
  </si>
  <si>
    <t>IG-ON + 未定義 + 通常 + 不成立(0000b)</t>
  </si>
  <si>
    <t>IG-ON + 未定義 + 通常 + 不成立(0001b)</t>
  </si>
  <si>
    <t>00000b</t>
  </si>
  <si>
    <t>IG-ON + 未定義 + 通常 + 不成立(0010b)</t>
  </si>
  <si>
    <t>IG-ON + 未定義 + 通常 + 成立(0011b)</t>
    <phoneticPr fontId="2"/>
  </si>
  <si>
    <t>IG-ON + 未定義 + 通常 + 成立(0100b)</t>
    <phoneticPr fontId="2"/>
  </si>
  <si>
    <t>IG-ON + 未定義 + 通常 + 不成立(0101b)</t>
  </si>
  <si>
    <t>IG-ON + 未定義 + 通常 + 成立(0110b)</t>
    <phoneticPr fontId="2"/>
  </si>
  <si>
    <t>IG-ON + 未定義 + 通常 + 成立(0111b)</t>
    <phoneticPr fontId="2"/>
  </si>
  <si>
    <t>HVEMG</t>
  </si>
  <si>
    <t>IG-ON + 未定義 + 通常 + 不成立(1000b)</t>
  </si>
  <si>
    <t>IG-ON + 未定義 + 通常 + 不成立(1001b)</t>
  </si>
  <si>
    <t>IG-ON + 未定義 + 通常 + 成立(1010b)</t>
    <phoneticPr fontId="2"/>
  </si>
  <si>
    <t>IG-ON + 未定義 + 通常 + 成立(1011b)</t>
    <phoneticPr fontId="2"/>
  </si>
  <si>
    <t>IG-ON + 未定義 + 通常 + 成立(1100b)</t>
    <phoneticPr fontId="2"/>
  </si>
  <si>
    <t>IG-ON + 未定義 + 通常 + 不成立(1101b)</t>
  </si>
  <si>
    <t>IG-ON + 未定義 + 通常 + 不成立(1110b)</t>
  </si>
  <si>
    <t>IG-ON + 未定義 + 通常 + 成立(1111b)</t>
    <phoneticPr fontId="2"/>
  </si>
  <si>
    <t>SFTP</t>
  </si>
  <si>
    <t>IG-ON + CONV + 通常 + 不成立(0000b)</t>
  </si>
  <si>
    <t>IG-ON + CONV + 通常 + 不成立(0001b)</t>
  </si>
  <si>
    <t>IG-ON + CONV + 通常 + 不成立(0010b)</t>
  </si>
  <si>
    <t>IG-ON + CONV + 通常 + 成立(0011b)</t>
  </si>
  <si>
    <t>IG-ON + CONV + 通常 + 成立(0100b)</t>
  </si>
  <si>
    <t>REQ39</t>
  </si>
  <si>
    <t>IG-ON + CONV + 通常 + 不成立(0101b)</t>
  </si>
  <si>
    <t>IG-ON + CONV + 通常 + 成立(0110b)</t>
  </si>
  <si>
    <t>REQ18</t>
  </si>
  <si>
    <t>IG-ON + CONV + 通常 + 成立(0111b)</t>
  </si>
  <si>
    <t>REQ19</t>
  </si>
  <si>
    <t>IG-ON + CONV + 通常 + 不成立(1000b)</t>
  </si>
  <si>
    <t>IG-ON + CONV + 通常 + 不成立(1001b)</t>
  </si>
  <si>
    <t>IG-ON + CONV + 通常 + 成立(1010b)</t>
  </si>
  <si>
    <t>IG-ON + CONV + 通常 + 成立(1011b)</t>
  </si>
  <si>
    <t>REQ23</t>
  </si>
  <si>
    <t>IG-ON + CONV + 通常 + 成立(1100b)</t>
  </si>
  <si>
    <t>REQ24</t>
  </si>
  <si>
    <t>IG-ON + CONV + 通常 + 不成立(1101b)</t>
  </si>
  <si>
    <t>IG-ON + CONV + 通常 + 不成立(1110b)</t>
  </si>
  <si>
    <t>IG-ON + CONV + 通常 + 成立(1111b)</t>
  </si>
  <si>
    <t>IG-ON + S&amp;S + 通常 + 不成立(0000b)</t>
  </si>
  <si>
    <t>IG-ON + S&amp;S + 通常 + 不成立(0001b)</t>
  </si>
  <si>
    <t>IG-ON + S&amp;S + 通常 + 不成立(0010b)</t>
  </si>
  <si>
    <t>IG-ON + S&amp;S + 通常 + 成立(0011b)</t>
  </si>
  <si>
    <t>IG-ON + S&amp;S + 通常 + 成立(0100b)</t>
  </si>
  <si>
    <t>IG-ON + S&amp;S + 通常 + 不成立(0101b)</t>
  </si>
  <si>
    <t>IG-ON + S&amp;S + 通常 + 成立(0110b)</t>
  </si>
  <si>
    <t>IG-ON + S&amp;S + 通常 + 成立(0111b)</t>
  </si>
  <si>
    <t>IG-ON + S&amp;S + 通常 + 不成立(1000b)</t>
  </si>
  <si>
    <t>IG-ON + S&amp;S + 通常 + 不成立(1001b)</t>
  </si>
  <si>
    <t>IG-ON + S&amp;S + 通常 + 成立(1010b)</t>
  </si>
  <si>
    <t>IG-ON + S&amp;S + 通常 + 成立(1011b)</t>
  </si>
  <si>
    <t>IG-ON + S&amp;S + 通常 + 成立(1100b)</t>
  </si>
  <si>
    <t>IG-ON + S&amp;S + 通常 + 不成立(1101b)</t>
  </si>
  <si>
    <t>IG-ON + S&amp;S + 通常 + 不成立(1110b)</t>
  </si>
  <si>
    <t>IG-ON + S&amp;S + 通常 + 成立(1111b)</t>
  </si>
  <si>
    <t>IG-ON + HV + 通常 + 不成立(0000b)</t>
  </si>
  <si>
    <t>IG-ON + HV + 通常 + 不成立(0001b)</t>
  </si>
  <si>
    <t>IG-ON + HV + 通常 + 不成立(0010b)</t>
  </si>
  <si>
    <t>IG-ON + HV + 通常 + 成立(0011b)</t>
  </si>
  <si>
    <t>IG-ON + HV + 通常 + 成立(0100b)</t>
  </si>
  <si>
    <t>IG-ON + HV + 通常 + 不成立(0101b)</t>
  </si>
  <si>
    <t>IG-ON + HV + 通常 + 成立(0110b)</t>
  </si>
  <si>
    <t>IG-ON + HV + 通常 + 成立(0111b)</t>
  </si>
  <si>
    <t>IG-ON + HV + 通常 + 不成立(1000b)</t>
  </si>
  <si>
    <t>IG-ON + HV + 通常 + 不成立(1001b)</t>
  </si>
  <si>
    <t>IG-ON + HV + 通常 + 成立(1010b)</t>
  </si>
  <si>
    <t>IG-ON + HV + 通常 + 成立(1011b)</t>
  </si>
  <si>
    <t>IG-ON + HV + 通常 + 成立(1100b)</t>
  </si>
  <si>
    <t>IG-ON + HV + 通常 + 不成立(1101b)</t>
  </si>
  <si>
    <t>IG-ON + HV + 通常 + 不成立(1110b)</t>
  </si>
  <si>
    <t>IG-ON + HV + 通常 + 成立(1111b)</t>
  </si>
  <si>
    <t>IG-ON + PHV + 通常 + 不成立(0000b)</t>
  </si>
  <si>
    <t>IG-ON + PHV + 通常 + 不成立(0001b)</t>
  </si>
  <si>
    <t>IG-ON + PHV + 通常 + 不成立(0010b)</t>
  </si>
  <si>
    <t>IG-ON + PHV + 通常 + 成立(0011b)</t>
  </si>
  <si>
    <t>IG-ON + PHV + 通常 + 成立(0100b)</t>
  </si>
  <si>
    <t>IG-ON + PHV + 通常 + 不成立(0101b)</t>
  </si>
  <si>
    <t>IG-ON + PHV + 通常 + 成立(0110b)</t>
  </si>
  <si>
    <t>IG-ON + PHV + 通常 + 成立(0111b)</t>
  </si>
  <si>
    <t>IG-ON + PHV + 通常 + 不成立(1000b)</t>
  </si>
  <si>
    <t>IG-ON + PHV + 通常 + 不成立(1001b)</t>
  </si>
  <si>
    <t>IG-ON + PHV + 通常 + 成立(1010b)</t>
  </si>
  <si>
    <t>IG-ON + PHV + 通常 + 成立(1011b)</t>
  </si>
  <si>
    <t>IG-ON + PHV + 通常 + 成立(1100b)</t>
  </si>
  <si>
    <t>IG-ON + PHV + 通常 + 不成立(1101b)</t>
  </si>
  <si>
    <t>IG-ON + PHV + 通常 + 不成立(1110b)</t>
  </si>
  <si>
    <t>IG-ON + PHV + 通常 + 成立(1111b)</t>
  </si>
  <si>
    <t>IG-ON + EV + 通常 + 不成立(0000b)</t>
  </si>
  <si>
    <t>IG-ON + EV + 通常 + 不成立(0001b)</t>
  </si>
  <si>
    <t>IG-ON + EV + 通常 + 不成立(0010b)</t>
  </si>
  <si>
    <t>IG-ON + EV + 通常 + 成立(0011b)</t>
  </si>
  <si>
    <t>IG-ON + EV + 通常 + 成立(0100b)</t>
  </si>
  <si>
    <t>EVSFTP</t>
  </si>
  <si>
    <t>IG-ON + EV + 通常 + 不成立(0101b)</t>
  </si>
  <si>
    <t>IG-ON + EV + 通常 + 成立(0110b)</t>
  </si>
  <si>
    <t>IG-ON + EV + 通常 + 成立(0111b)</t>
  </si>
  <si>
    <t>EVEMG</t>
  </si>
  <si>
    <t>IG-ON + EV + 通常 + 不成立(1000b)</t>
  </si>
  <si>
    <t>IG-ON + EV + 通常 + 不成立(1001b)</t>
  </si>
  <si>
    <t>IG-ON + EV + 通常 + 成立(1010b)</t>
  </si>
  <si>
    <t>IG-ON + EV + 通常 + 成立(1011b)</t>
  </si>
  <si>
    <t>IG-ON + EV + 通常 + 成立(1100b)</t>
  </si>
  <si>
    <t>IG-ON + EV + 通常 + 不成立(1101b)</t>
  </si>
  <si>
    <t>IG-ON + EV + 通常 + 不成立(1110b)</t>
  </si>
  <si>
    <t>IG-ON + EV + 通常 + 成立(1111b)</t>
  </si>
  <si>
    <t>IG-ON + 1モータHV + 通常 + 不成立(0000b)</t>
  </si>
  <si>
    <t>IG-ON + 1モータHV + 通常 + 不成立(0001b)</t>
  </si>
  <si>
    <t>IG-ON + 1モータHV + 通常 + 不成立(0010b)</t>
  </si>
  <si>
    <t>IG-ON + 1モータHV + 通常 + 成立(0011b)</t>
  </si>
  <si>
    <t>IG-ON + 1モータHV + 通常 + 成立(0100b)</t>
  </si>
  <si>
    <t>IG-ON + 1モータHV + 通常 + 不成立(0101b)</t>
  </si>
  <si>
    <t>IG-ON + 1モータHV + 通常 + 成立(0110b)</t>
  </si>
  <si>
    <t>IG-ON + 1モータHV + 通常 + 成立(0111b)</t>
  </si>
  <si>
    <t>IG-ON + 1モータHV + 通常 + 不成立(1000b)</t>
  </si>
  <si>
    <t>IG-ON + 1モータHV + 通常 + 不成立(1001b)</t>
  </si>
  <si>
    <t>IG-ON + 1モータHV + 通常 + 成立(1010b)</t>
  </si>
  <si>
    <t>IG-ON + 1モータHV + 通常 + 成立(1011b)</t>
  </si>
  <si>
    <t>IG-ON + 1モータHV + 通常 + 成立(1100b)</t>
  </si>
  <si>
    <t>IG-ON + 1モータHV + 通常 + 不成立(1101b)</t>
  </si>
  <si>
    <t>IG-ON + 1モータHV + 通常 + 不成立(1110b)</t>
  </si>
  <si>
    <t>IG-ON + 1モータHV + 通常 + 成立(1111b)</t>
  </si>
  <si>
    <t>IG-ON + FCV + 通常 + 不成立(0000b)</t>
  </si>
  <si>
    <t>IG-ON + FCV + 通常 + 不成立(0001b)</t>
  </si>
  <si>
    <t>IG-ON + FCV + 通常 + 不成立(0010b)</t>
  </si>
  <si>
    <t>IG-ON + FCV + 通常 + 成立(0011b)</t>
  </si>
  <si>
    <t>IG-ON + FCV + 通常 + 成立(0100b)</t>
  </si>
  <si>
    <t>FCSFTP</t>
  </si>
  <si>
    <t>IG-ON + FCV + 通常 + 不成立(0101b)</t>
  </si>
  <si>
    <t>IG-ON + FCV + 通常 + 成立(0110b)</t>
  </si>
  <si>
    <t>IG-ON + FCV + 通常 + 成立(0111b)</t>
  </si>
  <si>
    <t>FCEMG</t>
  </si>
  <si>
    <t>IG-ON + FCV + 通常 + 不成立(1000b)</t>
  </si>
  <si>
    <t>IG-ON + FCV + 通常 + 不成立(1001b)</t>
  </si>
  <si>
    <t>IG-ON + FCV + 通常 + 成立(1010b)</t>
  </si>
  <si>
    <t>IG-ON + FCV + 通常 + 成立(1011b)</t>
  </si>
  <si>
    <t>IG-ON + FCV + 通常 + 成立(1100b)</t>
  </si>
  <si>
    <t>IG-ON + FCV + 通常 + 不成立(1101b)</t>
  </si>
  <si>
    <t>IG-ON + FCV + 通常 + 不成立(1110b)</t>
  </si>
  <si>
    <t>IG-ON + FCV + 通常 + 成立(1111b)</t>
  </si>
  <si>
    <t>01000b~11110b</t>
    <phoneticPr fontId="2"/>
  </si>
  <si>
    <t>IG-ON + 未定義 + 通常 + 成立(0011b)</t>
  </si>
  <si>
    <t>IG-ON + 未定義 + 通常 + 成立(0100b)</t>
  </si>
  <si>
    <t>IG-ON + 未定義 + 通常 + 成立(0110b)</t>
  </si>
  <si>
    <t>IG-ON + 未定義 + 通常 + 成立(0111b)</t>
  </si>
  <si>
    <t>IG-ON + 未定義 + 通常 + 成立(1010b)</t>
  </si>
  <si>
    <t>IG-ON + 未定義 + 通常 + 成立(1011b)</t>
  </si>
  <si>
    <t>IG-ON + 未定義 + 通常 + 成立(1100b)</t>
  </si>
  <si>
    <t>IG-ON + 未定義 + 通常 + 成立(1111b)</t>
  </si>
  <si>
    <t>IG-ON + PTSYS未受信 + 通常 + 不成立(0000b)</t>
  </si>
  <si>
    <t>11111b</t>
    <phoneticPr fontId="2"/>
  </si>
  <si>
    <t>IG-ON + PTSYS未受信 + 通常 + 不成立(0001b)</t>
  </si>
  <si>
    <t>IG-ON + PTSYS未受信 + 通常 + 不成立(0010b)</t>
  </si>
  <si>
    <t>IG-ON + PTSYS未受信 + 通常 + 成立(0011b)</t>
  </si>
  <si>
    <t>IG-ON + PTSYS未受信 + 通常 + 成立(0100b)</t>
  </si>
  <si>
    <t>IG-ON + PTSYS未受信 + 通常 + 不成立(0101b)</t>
  </si>
  <si>
    <t>IG-ON + PTSYS未受信 + 通常 + 成立(0110b)</t>
  </si>
  <si>
    <t>IG-ON + PTSYS未受信 + 通常 + 成立(0111b)</t>
  </si>
  <si>
    <t>IG-ON + PTSYS未受信 + 通常 + 不成立(1000b)</t>
  </si>
  <si>
    <t>IG-ON + PTSYS未受信 + 通常 + 不成立(1001b)</t>
  </si>
  <si>
    <t>IG-ON + PTSYS未受信 + 通常 + 成立(1010b)</t>
  </si>
  <si>
    <t>IG-ON + PTSYS未受信 + 通常 + 成立(1011b)</t>
  </si>
  <si>
    <t>IG-ON + PTSYS未受信 + 通常 + 成立(1100b)</t>
  </si>
  <si>
    <t>IG-ON + PTSYS未受信 + 通常 + 不成立(1101b)</t>
  </si>
  <si>
    <t>IG-ON + PTSYS未受信 + 通常 + 不成立(1110b)</t>
  </si>
  <si>
    <t>IG-ON + PTSYS未受信 + 通常 + 成立(1111b)</t>
  </si>
  <si>
    <t>IG-ON + * + 未受信 + *</t>
  </si>
  <si>
    <t>*****b</t>
  </si>
  <si>
    <t>IG-OFF + * + * + *</t>
  </si>
  <si>
    <t>01b</t>
    <phoneticPr fontId="2"/>
  </si>
  <si>
    <t>10b</t>
    <phoneticPr fontId="2"/>
  </si>
  <si>
    <t>BAT_WT-OFF + 通常 + 非吹鳴</t>
  </si>
  <si>
    <t>BAT_WT-OFF + 通常 + 吹鳴</t>
    <phoneticPr fontId="2"/>
  </si>
  <si>
    <t>BAT_WT-ON + 通常 + 吹鳴</t>
    <phoneticPr fontId="2"/>
  </si>
  <si>
    <t>デジタルキ―システム故障(D_SWR1) - +B 状態判定</t>
    <rPh sb="10" eb="12">
      <t>コショウ</t>
    </rPh>
    <phoneticPr fontId="2"/>
  </si>
  <si>
    <t>ALERT_CH_B_SMASTA_S3B</t>
  </si>
  <si>
    <t>L_AT_NG</t>
  </si>
  <si>
    <t>L_MT_NG</t>
  </si>
  <si>
    <t>R_AT_NG</t>
  </si>
  <si>
    <t>R_MT_NG</t>
  </si>
  <si>
    <t>REQ58</t>
    <phoneticPr fontId="2"/>
  </si>
  <si>
    <t>REQ48</t>
    <phoneticPr fontId="2"/>
  </si>
  <si>
    <t>REQ50</t>
    <phoneticPr fontId="2"/>
  </si>
  <si>
    <t>REQ49</t>
    <phoneticPr fontId="2"/>
  </si>
  <si>
    <t>REQ51</t>
    <phoneticPr fontId="2"/>
  </si>
  <si>
    <t>-/
B_SMASTA-CSTD-0-MEF01-REQ48, 49, 50, 51, 58</t>
    <phoneticPr fontId="2"/>
  </si>
  <si>
    <t>DIGW</t>
    <phoneticPr fontId="2"/>
  </si>
  <si>
    <t>(株)NTTデータMSE</t>
    <phoneticPr fontId="2"/>
  </si>
  <si>
    <t>承認</t>
  </si>
  <si>
    <t>検討</t>
  </si>
  <si>
    <t>作成</t>
  </si>
  <si>
    <t>&lt;DN確認印&gt;</t>
  </si>
  <si>
    <t>デンソーテクノ(株)</t>
    <phoneticPr fontId="2"/>
  </si>
  <si>
    <t>&lt;DT確認印&gt;</t>
  </si>
  <si>
    <t>&lt;DT検討印&gt;</t>
  </si>
  <si>
    <t>&lt;DT作成印&gt;</t>
    <rPh sb="3" eb="5">
      <t>サクセイ</t>
    </rPh>
    <rPh sb="5" eb="6">
      <t>イン</t>
    </rPh>
    <phoneticPr fontId="2"/>
  </si>
  <si>
    <t>渡邊</t>
    <rPh sb="0" eb="2">
      <t>ワタナベ</t>
    </rPh>
    <phoneticPr fontId="2"/>
  </si>
  <si>
    <t>19PFv3 内部結合#2 (流用元：alert_B_SMASTA-CSTD-0-05-B-C0.xlsx)
・適用仕様がCSTD-A0-のみになったため、機能名をB_SMASTA_0⇒B_SMASTAに変更
・BCD1 CHを新規追加</t>
    <rPh sb="7" eb="9">
      <t>ナイブ</t>
    </rPh>
    <rPh sb="9" eb="11">
      <t>ケツゴウ</t>
    </rPh>
    <rPh sb="15" eb="17">
      <t>リュウヨウ</t>
    </rPh>
    <rPh sb="17" eb="18">
      <t>モト</t>
    </rPh>
    <rPh sb="56" eb="58">
      <t>テキヨウ</t>
    </rPh>
    <rPh sb="58" eb="60">
      <t>シヨウ</t>
    </rPh>
    <rPh sb="78" eb="81">
      <t>キノウメイ</t>
    </rPh>
    <rPh sb="102" eb="104">
      <t>ヘンコウ</t>
    </rPh>
    <rPh sb="114" eb="116">
      <t>シンキ</t>
    </rPh>
    <rPh sb="116" eb="118">
      <t>ツイカ</t>
    </rPh>
    <phoneticPr fontId="2"/>
  </si>
  <si>
    <t>IDT1S02_STS</t>
    <phoneticPr fontId="2"/>
  </si>
  <si>
    <t>BCD1B</t>
    <phoneticPr fontId="2"/>
  </si>
  <si>
    <t>ALERT_CH_B_SMASTA_BCD1B</t>
  </si>
  <si>
    <t>BCD1IG</t>
    <phoneticPr fontId="2"/>
  </si>
  <si>
    <t>RW</t>
    <phoneticPr fontId="2"/>
  </si>
  <si>
    <t>ALERT_CH_B_SMASTA_BCD1IG</t>
    <phoneticPr fontId="2"/>
  </si>
  <si>
    <t xml:space="preserve">19PFv3 CV REMWAR対応
[Matrix]シート
・BCD1IGのチャネルでRWを適用する
[CH_Design]シート
・「DIGW」のRW送信を追加する
</t>
    <rPh sb="16" eb="18">
      <t>タイオウ</t>
    </rPh>
    <rPh sb="47" eb="49">
      <t>テキヨウ</t>
    </rPh>
    <rPh sb="77" eb="79">
      <t>ソウシン</t>
    </rPh>
    <rPh sb="80" eb="82">
      <t>ツイカ</t>
    </rPh>
    <phoneticPr fontId="2"/>
  </si>
  <si>
    <t>承認欄 [DT]</t>
    <phoneticPr fontId="2"/>
  </si>
  <si>
    <t>承認者</t>
    <phoneticPr fontId="2"/>
  </si>
  <si>
    <t>1.0.0</t>
  </si>
  <si>
    <t>1.1.0</t>
  </si>
  <si>
    <t>1.3.0</t>
  </si>
  <si>
    <t>800B 1A対応
[Matrix]シート
・対象仕様書変更
・ロケーション変更
[Reference]シート
・各キャプチャ画像を1A仕様書の画像に変更</t>
  </si>
  <si>
    <t>1.3.1</t>
  </si>
  <si>
    <t>BC要求ID対応
[CH_Design]シート
・BCの記載を要求IDに変更</t>
  </si>
  <si>
    <t>1.3.2</t>
  </si>
  <si>
    <t>840B CV対応
[Matrix]シート
・ロケーション変更
[Reference]シート
・各キャプチャ画像を変更</t>
  </si>
  <si>
    <t>1.3.3</t>
  </si>
  <si>
    <t>1.4.0</t>
  </si>
  <si>
    <t>面企画#2 1A (流用元：alert_B_SMASTA-CSTD-0-05-A-C0.xlsx)
・設計書のリビジョンをRev20に更新
[Matrix]シート
・対象仕様書、ロケーション変更
[Reference]シート
・キャプチャ更新</t>
  </si>
  <si>
    <t>1.5.0</t>
  </si>
  <si>
    <t>1.6.0</t>
  </si>
  <si>
    <t>DT Anna</t>
  </si>
  <si>
    <t>DTPH Kiko</t>
    <phoneticPr fontId="2"/>
  </si>
  <si>
    <t>1.6.1</t>
    <phoneticPr fontId="2"/>
  </si>
  <si>
    <t>MET-B_SMASTA-CSTD-A0-07-A-C0.xlsm</t>
    <phoneticPr fontId="2"/>
  </si>
  <si>
    <t>https://aip01.dndev.net/svn/met/toyota/std/rd/spec/19PFver3/tags/00.Product/v4.12.d/</t>
    <phoneticPr fontId="2"/>
  </si>
  <si>
    <t>DENSO TECHNO PHIL., INC.</t>
    <phoneticPr fontId="2"/>
  </si>
  <si>
    <t>品質総点検(R4)：Alert設計書の修正対応
ファイル名の変更(流用元：alert_B_SMASTA-CSTD-A0-03-A-C0.xlsx)
[Matrix]シート
・対象仕様書の変更
・ロケーションの変更</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</si>
</sst>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8"/>
      <color theme="3"/>
      <name val="ＭＳ Ｐゴシック"/>
      <family val="2"/>
      <charset val="128"/>
      <scheme val="maj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
      <sz val="11"/>
      <color theme="1"/>
      <name val="Meiryo UI"/>
      <family val="3"/>
      <charset val="128"/>
    </font>
    <font>
      <sz val="6"/>
      <color theme="0" tint="-0.499984740745262"/>
      <name val="Meiryo UI"/>
      <family val="3"/>
      <charset val="128"/>
    </font>
    <font>
      <b/>
      <sz val="12"/>
      <name val="ＭＳ Ｐゴシック"/>
      <family val="3"/>
      <charset val="128"/>
      <scheme val="minor"/>
    </font>
    <font>
      <sz val="12"/>
      <name val="ＭＳ Ｐゴシック"/>
      <family val="3"/>
      <charset val="128"/>
      <scheme val="minor"/>
    </font>
    <font>
      <b/>
      <sz val="11"/>
      <color theme="1"/>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rgb="FFFFFFFF"/>
        <bgColor indexed="64"/>
      </patternFill>
    </fill>
    <fill>
      <patternFill patternType="solid">
        <fgColor theme="8" tint="0.39997558519241921"/>
        <bgColor indexed="64"/>
      </patternFill>
    </fill>
  </fills>
  <borders count="10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bottom style="medium">
        <color indexed="64"/>
      </bottom>
      <diagonal/>
    </border>
    <border>
      <left style="medium">
        <color indexed="64"/>
      </left>
      <right style="double">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double">
        <color indexed="64"/>
      </left>
      <right style="thin">
        <color indexed="64"/>
      </right>
      <top style="thin">
        <color indexed="64"/>
      </top>
      <bottom style="medium">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style="thin">
        <color indexed="64"/>
      </top>
      <bottom/>
      <diagonal/>
    </border>
    <border>
      <left style="medium">
        <color indexed="64"/>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6">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cellStyleXfs>
  <cellXfs count="53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64" xfId="0" applyBorder="1" applyAlignment="1">
      <alignment horizontal="center" vertical="center"/>
    </xf>
    <xf numFmtId="0" fontId="0" fillId="15" borderId="62" xfId="0" applyFill="1" applyBorder="1" applyAlignment="1">
      <alignment horizontal="center" vertical="center"/>
    </xf>
    <xf numFmtId="0" fontId="0" fillId="15" borderId="77" xfId="0" applyFill="1" applyBorder="1" applyAlignment="1">
      <alignment horizontal="center" vertical="center"/>
    </xf>
    <xf numFmtId="0" fontId="0" fillId="14" borderId="2" xfId="0" applyFill="1" applyBorder="1">
      <alignment vertical="center"/>
    </xf>
    <xf numFmtId="0" fontId="0" fillId="12" borderId="7" xfId="0" applyFill="1" applyBorder="1" applyProtection="1">
      <alignment vertical="center"/>
    </xf>
    <xf numFmtId="0" fontId="0" fillId="22" borderId="62" xfId="0" applyFill="1" applyBorder="1" applyAlignment="1">
      <alignment vertical="center" textRotation="90"/>
    </xf>
    <xf numFmtId="0" fontId="0" fillId="0" borderId="2" xfId="0" applyBorder="1" applyAlignment="1">
      <alignment horizontal="center" vertical="center"/>
    </xf>
    <xf numFmtId="0" fontId="0" fillId="0" borderId="2" xfId="0" applyBorder="1" applyAlignment="1">
      <alignment horizontal="center" vertical="center"/>
    </xf>
    <xf numFmtId="0" fontId="0" fillId="0" borderId="16" xfId="0"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quotePrefix="1" applyFill="1" applyBorder="1" applyAlignment="1">
      <alignment vertical="center" wrapText="1"/>
    </xf>
    <xf numFmtId="0" fontId="0" fillId="15" borderId="16" xfId="0" quotePrefix="1" applyFill="1" applyBorder="1" applyAlignment="1">
      <alignment vertical="center" wrapText="1"/>
    </xf>
    <xf numFmtId="0" fontId="0" fillId="0" borderId="27" xfId="0" applyFill="1" applyBorder="1">
      <alignment vertical="center"/>
    </xf>
    <xf numFmtId="0" fontId="0" fillId="0" borderId="27" xfId="0" applyBorder="1" applyAlignment="1">
      <alignment vertical="center" wrapText="1"/>
    </xf>
    <xf numFmtId="0" fontId="0" fillId="0" borderId="28" xfId="0" applyFill="1" applyBorder="1" applyAlignment="1">
      <alignment vertical="center" wrapText="1"/>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0" borderId="30" xfId="0" applyFill="1" applyBorder="1" applyAlignment="1">
      <alignment horizontal="center" vertical="center"/>
    </xf>
    <xf numFmtId="0" fontId="0" fillId="23" borderId="27" xfId="0" applyFill="1" applyBorder="1">
      <alignment vertical="center"/>
    </xf>
    <xf numFmtId="0" fontId="0" fillId="23" borderId="50" xfId="0" applyFill="1" applyBorder="1">
      <alignment vertical="center"/>
    </xf>
    <xf numFmtId="0" fontId="0" fillId="0" borderId="64" xfId="0" applyFill="1" applyBorder="1" applyAlignment="1">
      <alignment horizontal="center" vertical="center"/>
    </xf>
    <xf numFmtId="0" fontId="0" fillId="0" borderId="77" xfId="0" applyFill="1" applyBorder="1" applyAlignment="1">
      <alignment horizontal="center" vertical="center"/>
    </xf>
    <xf numFmtId="0" fontId="0" fillId="15" borderId="32" xfId="0" applyFill="1" applyBorder="1" applyAlignment="1">
      <alignment vertical="center" wrapText="1"/>
    </xf>
    <xf numFmtId="0" fontId="0" fillId="15" borderId="78" xfId="0" applyFill="1" applyBorder="1" applyAlignment="1">
      <alignment horizontal="center" vertical="center"/>
    </xf>
    <xf numFmtId="0" fontId="0" fillId="15" borderId="79" xfId="0" applyFill="1" applyBorder="1" applyAlignment="1">
      <alignment horizontal="center" vertical="center"/>
    </xf>
    <xf numFmtId="0" fontId="0" fillId="15" borderId="80" xfId="0" applyFill="1" applyBorder="1" applyAlignment="1">
      <alignment horizontal="center" vertical="center"/>
    </xf>
    <xf numFmtId="0" fontId="0" fillId="0" borderId="24" xfId="0" applyBorder="1" applyAlignment="1">
      <alignment horizontal="center" vertical="center" wrapText="1"/>
    </xf>
    <xf numFmtId="0" fontId="0" fillId="0" borderId="81" xfId="0" applyBorder="1">
      <alignment vertical="center"/>
    </xf>
    <xf numFmtId="0" fontId="0" fillId="0" borderId="82" xfId="0" applyBorder="1" applyAlignment="1">
      <alignment horizontal="center" vertical="center"/>
    </xf>
    <xf numFmtId="0" fontId="0" fillId="0" borderId="42" xfId="0" applyBorder="1" applyAlignment="1">
      <alignment horizontal="center" vertical="center"/>
    </xf>
    <xf numFmtId="0" fontId="0" fillId="15" borderId="83" xfId="0" applyFill="1" applyBorder="1" applyAlignment="1">
      <alignment horizontal="center" vertical="center"/>
    </xf>
    <xf numFmtId="0" fontId="0" fillId="15" borderId="82" xfId="0" applyFill="1" applyBorder="1" applyAlignment="1">
      <alignment horizontal="center" vertical="center"/>
    </xf>
    <xf numFmtId="0" fontId="0" fillId="15" borderId="84" xfId="0" applyFill="1" applyBorder="1" applyAlignment="1">
      <alignment horizontal="center" vertical="center"/>
    </xf>
    <xf numFmtId="0" fontId="0" fillId="0" borderId="7" xfId="0" applyBorder="1" applyAlignment="1">
      <alignment horizontal="center" vertical="center"/>
    </xf>
    <xf numFmtId="0" fontId="0" fillId="0" borderId="84" xfId="0" applyBorder="1" applyAlignment="1">
      <alignment horizontal="center" vertical="center"/>
    </xf>
    <xf numFmtId="0" fontId="0" fillId="0" borderId="0" xfId="0" applyBorder="1">
      <alignment vertical="center"/>
    </xf>
    <xf numFmtId="0" fontId="0" fillId="15" borderId="85" xfId="0" applyFill="1" applyBorder="1" applyAlignment="1">
      <alignment horizontal="center" vertical="center"/>
    </xf>
    <xf numFmtId="0" fontId="0" fillId="12" borderId="2" xfId="0" applyFill="1" applyBorder="1" applyAlignment="1" applyProtection="1">
      <alignment horizontal="left" vertical="center"/>
    </xf>
    <xf numFmtId="0" fontId="0" fillId="12" borderId="15" xfId="0" applyFill="1" applyBorder="1" applyProtection="1">
      <alignment vertical="center"/>
    </xf>
    <xf numFmtId="0" fontId="0" fillId="0" borderId="62" xfId="0" applyFill="1" applyBorder="1" applyAlignment="1">
      <alignment vertical="center" textRotation="90"/>
    </xf>
    <xf numFmtId="0" fontId="0" fillId="0" borderId="2" xfId="0" applyFill="1" applyBorder="1">
      <alignment vertical="center"/>
    </xf>
    <xf numFmtId="0" fontId="0" fillId="15" borderId="86" xfId="0" applyFill="1" applyBorder="1" applyAlignment="1">
      <alignment horizontal="center" vertical="center"/>
    </xf>
    <xf numFmtId="0" fontId="0" fillId="0" borderId="86" xfId="0" applyFill="1" applyBorder="1"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0" fillId="0" borderId="89" xfId="0" applyBorder="1" applyAlignment="1">
      <alignment horizontal="center" vertical="center" wrapText="1"/>
    </xf>
    <xf numFmtId="0" fontId="0" fillId="15" borderId="87" xfId="0" applyFill="1" applyBorder="1" applyAlignment="1">
      <alignment horizontal="center" vertical="center"/>
    </xf>
    <xf numFmtId="0" fontId="0" fillId="0" borderId="87" xfId="0" applyFill="1" applyBorder="1" applyAlignment="1">
      <alignment horizontal="center" vertical="center"/>
    </xf>
    <xf numFmtId="0" fontId="0" fillId="15" borderId="90" xfId="0" applyFill="1" applyBorder="1" applyAlignment="1">
      <alignment horizontal="center" vertical="center"/>
    </xf>
    <xf numFmtId="0" fontId="0" fillId="0" borderId="9" xfId="0" applyFill="1" applyBorder="1" applyAlignment="1">
      <alignment horizontal="center" vertical="center"/>
    </xf>
    <xf numFmtId="0" fontId="0" fillId="0" borderId="91" xfId="0" applyBorder="1">
      <alignment vertical="center"/>
    </xf>
    <xf numFmtId="0" fontId="0" fillId="0" borderId="92" xfId="0" applyBorder="1" applyAlignment="1">
      <alignment horizontal="center" vertical="center"/>
    </xf>
    <xf numFmtId="0" fontId="0" fillId="15" borderId="65" xfId="0" applyFill="1" applyBorder="1" applyAlignment="1">
      <alignment horizontal="center" vertical="center"/>
    </xf>
    <xf numFmtId="0" fontId="0" fillId="0" borderId="62" xfId="0" applyFill="1" applyBorder="1" applyAlignment="1">
      <alignment horizontal="center" vertical="center"/>
    </xf>
    <xf numFmtId="0" fontId="0" fillId="0" borderId="93" xfId="0" applyBorder="1">
      <alignment vertical="center"/>
    </xf>
    <xf numFmtId="0" fontId="0" fillId="0" borderId="65" xfId="0" applyFill="1" applyBorder="1" applyAlignment="1">
      <alignment horizontal="center" vertical="center"/>
    </xf>
    <xf numFmtId="0" fontId="0" fillId="0" borderId="12" xfId="0" applyBorder="1" applyAlignment="1">
      <alignment vertical="center"/>
    </xf>
    <xf numFmtId="0" fontId="0" fillId="15" borderId="94" xfId="0" applyFill="1" applyBorder="1" applyAlignment="1">
      <alignment horizontal="center" vertical="center"/>
    </xf>
    <xf numFmtId="0" fontId="0" fillId="0" borderId="65" xfId="0" applyFill="1" applyBorder="1" applyAlignment="1">
      <alignment horizontal="center" vertical="center" wrapText="1"/>
    </xf>
    <xf numFmtId="0" fontId="0" fillId="0" borderId="33" xfId="0" applyBorder="1" applyAlignment="1">
      <alignment horizontal="center" vertical="center" wrapText="1"/>
    </xf>
    <xf numFmtId="0" fontId="0" fillId="15" borderId="95" xfId="0" applyFill="1" applyBorder="1" applyAlignment="1">
      <alignment horizontal="center" vertical="center"/>
    </xf>
    <xf numFmtId="0" fontId="0" fillId="0" borderId="51" xfId="0"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0" fillId="0" borderId="7" xfId="0" applyFill="1" applyBorder="1" applyAlignment="1">
      <alignment vertical="center" wrapText="1"/>
    </xf>
    <xf numFmtId="0" fontId="19" fillId="0" borderId="2" xfId="0" applyFont="1" applyBorder="1" applyAlignment="1">
      <alignment horizontal="center" vertical="center"/>
    </xf>
    <xf numFmtId="0" fontId="15" fillId="0" borderId="0" xfId="0" applyFont="1">
      <alignment vertical="center"/>
    </xf>
    <xf numFmtId="0" fontId="16" fillId="7" borderId="62" xfId="0" applyFont="1" applyFill="1" applyBorder="1" applyAlignment="1">
      <alignment vertical="center"/>
    </xf>
    <xf numFmtId="14" fontId="0" fillId="0" borderId="7" xfId="0" applyNumberFormat="1" applyBorder="1">
      <alignment vertical="center"/>
    </xf>
    <xf numFmtId="0" fontId="16" fillId="0" borderId="33" xfId="0" applyFont="1" applyBorder="1" applyAlignment="1">
      <alignment horizontal="center" vertical="center"/>
    </xf>
    <xf numFmtId="0" fontId="19" fillId="15" borderId="2" xfId="0" applyFont="1" applyFill="1" applyBorder="1" applyAlignment="1">
      <alignment horizontal="center" vertical="center"/>
    </xf>
    <xf numFmtId="0" fontId="19" fillId="0" borderId="33" xfId="0" applyFont="1" applyBorder="1" applyAlignment="1">
      <alignment horizontal="center" vertical="center"/>
    </xf>
    <xf numFmtId="0" fontId="16" fillId="0" borderId="28" xfId="0" applyFont="1" applyBorder="1" applyAlignment="1">
      <alignment vertical="center" wrapText="1"/>
    </xf>
    <xf numFmtId="0" fontId="19" fillId="0" borderId="34" xfId="0" applyFont="1" applyBorder="1" applyAlignment="1">
      <alignment vertical="center" wrapText="1"/>
    </xf>
    <xf numFmtId="0" fontId="19" fillId="15" borderId="32" xfId="0" applyFont="1" applyFill="1" applyBorder="1" applyAlignment="1">
      <alignment vertical="center" wrapText="1"/>
    </xf>
    <xf numFmtId="0" fontId="19" fillId="15" borderId="16" xfId="0" applyFont="1" applyFill="1" applyBorder="1">
      <alignment vertical="center"/>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15" borderId="25" xfId="0" applyFont="1" applyFill="1" applyBorder="1" applyAlignment="1">
      <alignment horizontal="center" vertical="center"/>
    </xf>
    <xf numFmtId="0" fontId="19" fillId="15" borderId="14" xfId="0" applyFont="1" applyFill="1" applyBorder="1" applyAlignment="1">
      <alignment horizontal="center" vertical="center"/>
    </xf>
    <xf numFmtId="0" fontId="19" fillId="0" borderId="27" xfId="0" applyFont="1" applyBorder="1" applyAlignment="1">
      <alignment horizontal="center" vertical="center"/>
    </xf>
    <xf numFmtId="0" fontId="19" fillId="15" borderId="31" xfId="0" applyFont="1" applyFill="1" applyBorder="1" applyAlignment="1">
      <alignment horizontal="center" vertical="center"/>
    </xf>
    <xf numFmtId="0" fontId="19" fillId="0" borderId="30" xfId="0" applyFont="1" applyBorder="1" applyAlignment="1">
      <alignment horizontal="center" vertical="center"/>
    </xf>
    <xf numFmtId="0" fontId="19" fillId="0" borderId="35" xfId="0" applyFont="1" applyBorder="1" applyAlignment="1">
      <alignment horizontal="center" vertical="center"/>
    </xf>
    <xf numFmtId="0" fontId="19" fillId="15" borderId="26" xfId="0" applyFont="1" applyFill="1" applyBorder="1" applyAlignment="1">
      <alignment horizontal="center" vertical="center"/>
    </xf>
    <xf numFmtId="0" fontId="19" fillId="0" borderId="9" xfId="0" applyFont="1" applyBorder="1" applyAlignment="1">
      <alignment horizontal="center" vertical="center"/>
    </xf>
    <xf numFmtId="0" fontId="19" fillId="15" borderId="9" xfId="0" applyFont="1" applyFill="1" applyBorder="1" applyAlignment="1">
      <alignment horizontal="center" vertical="center"/>
    </xf>
    <xf numFmtId="0" fontId="0" fillId="0" borderId="16" xfId="0" quotePrefix="1" applyFill="1" applyBorder="1" applyAlignment="1">
      <alignment vertical="center" wrapText="1"/>
    </xf>
    <xf numFmtId="0" fontId="19" fillId="0" borderId="2" xfId="0" applyFont="1" applyFill="1" applyBorder="1" applyAlignment="1">
      <alignment horizontal="center" vertical="center"/>
    </xf>
    <xf numFmtId="0" fontId="19" fillId="0" borderId="16" xfId="0" quotePrefix="1" applyFont="1" applyFill="1" applyBorder="1" applyAlignment="1">
      <alignment vertical="center" wrapText="1"/>
    </xf>
    <xf numFmtId="0" fontId="19" fillId="0" borderId="14" xfId="0" applyFont="1" applyFill="1" applyBorder="1" applyAlignment="1">
      <alignment horizontal="center" vertical="center"/>
    </xf>
    <xf numFmtId="0" fontId="0" fillId="0" borderId="0" xfId="0" applyFill="1">
      <alignment vertical="center"/>
    </xf>
    <xf numFmtId="0" fontId="0" fillId="0" borderId="0" xfId="0" applyAlignment="1">
      <alignment vertical="center" wrapText="1"/>
    </xf>
    <xf numFmtId="0" fontId="16" fillId="0" borderId="33" xfId="0" applyFon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14" xfId="0" applyFill="1" applyBorder="1" applyAlignment="1" applyProtection="1">
      <alignment horizontal="center" vertical="center"/>
    </xf>
    <xf numFmtId="0" fontId="0" fillId="22" borderId="27" xfId="0" applyFill="1" applyBorder="1" applyAlignment="1">
      <alignment vertical="center" textRotation="90"/>
    </xf>
    <xf numFmtId="0" fontId="0" fillId="15" borderId="62" xfId="0" applyFill="1" applyBorder="1" applyAlignment="1" applyProtection="1">
      <alignment vertical="center" textRotation="90"/>
    </xf>
    <xf numFmtId="0" fontId="0" fillId="12" borderId="0" xfId="0" applyFill="1">
      <alignment vertical="center"/>
    </xf>
    <xf numFmtId="0" fontId="18" fillId="0" borderId="33" xfId="0" applyFont="1" applyBorder="1" applyAlignment="1">
      <alignment horizontal="center" vertical="center"/>
    </xf>
    <xf numFmtId="0" fontId="11" fillId="0" borderId="24" xfId="0" applyFont="1" applyBorder="1" applyAlignment="1">
      <alignment horizontal="center" vertical="center"/>
    </xf>
    <xf numFmtId="0" fontId="11" fillId="0" borderId="33" xfId="0" applyFont="1" applyBorder="1" applyAlignment="1">
      <alignment horizontal="center" vertical="center"/>
    </xf>
    <xf numFmtId="0" fontId="18" fillId="0" borderId="2" xfId="0" applyFont="1" applyFill="1" applyBorder="1" applyAlignment="1">
      <alignment horizontal="center" vertical="center"/>
    </xf>
    <xf numFmtId="0" fontId="11" fillId="0" borderId="2" xfId="0" applyFont="1" applyFill="1" applyBorder="1" applyAlignment="1">
      <alignment horizontal="center" vertical="center"/>
    </xf>
    <xf numFmtId="0" fontId="11" fillId="0" borderId="2" xfId="0" applyFont="1" applyBorder="1" applyAlignment="1">
      <alignment horizontal="center" vertical="center"/>
    </xf>
    <xf numFmtId="0" fontId="18" fillId="0" borderId="2" xfId="0" applyFont="1" applyBorder="1" applyAlignment="1">
      <alignment horizontal="center" vertical="center"/>
    </xf>
    <xf numFmtId="0" fontId="11" fillId="0" borderId="16" xfId="0" quotePrefix="1" applyFont="1" applyFill="1" applyBorder="1" applyAlignment="1">
      <alignment vertical="center" wrapText="1"/>
    </xf>
    <xf numFmtId="0" fontId="18" fillId="0" borderId="27" xfId="0" applyFont="1" applyBorder="1">
      <alignment vertical="center"/>
    </xf>
    <xf numFmtId="0" fontId="0" fillId="12" borderId="11" xfId="0" applyFill="1" applyBorder="1">
      <alignment vertical="center"/>
    </xf>
    <xf numFmtId="0" fontId="0" fillId="12" borderId="60" xfId="0" applyFill="1" applyBorder="1">
      <alignment vertical="center"/>
    </xf>
    <xf numFmtId="0" fontId="0" fillId="12" borderId="24" xfId="0" applyFill="1" applyBorder="1">
      <alignment vertical="center"/>
    </xf>
    <xf numFmtId="0" fontId="0" fillId="13" borderId="96" xfId="0" applyFill="1" applyBorder="1">
      <alignment vertical="center"/>
    </xf>
    <xf numFmtId="0" fontId="0" fillId="13" borderId="11" xfId="0" applyFill="1" applyBorder="1">
      <alignment vertical="center"/>
    </xf>
    <xf numFmtId="0" fontId="0" fillId="13" borderId="60" xfId="0" applyFill="1" applyBorder="1">
      <alignment vertical="center"/>
    </xf>
    <xf numFmtId="0" fontId="18" fillId="0" borderId="12" xfId="0" applyFont="1" applyBorder="1">
      <alignment vertical="center"/>
    </xf>
    <xf numFmtId="0" fontId="0" fillId="0" borderId="50" xfId="0" applyBorder="1">
      <alignment vertical="center"/>
    </xf>
    <xf numFmtId="0" fontId="18" fillId="0" borderId="27" xfId="0" quotePrefix="1" applyFont="1" applyBorder="1">
      <alignment vertical="center"/>
    </xf>
    <xf numFmtId="0" fontId="18" fillId="0" borderId="27" xfId="0" applyFont="1" applyBorder="1" applyAlignment="1">
      <alignment vertical="center" wrapText="1"/>
    </xf>
    <xf numFmtId="0" fontId="18" fillId="0" borderId="28" xfId="2" applyFont="1" applyBorder="1" applyAlignment="1">
      <alignment vertical="center" wrapText="1"/>
    </xf>
    <xf numFmtId="0" fontId="11" fillId="0" borderId="34" xfId="0" applyFont="1" applyBorder="1" applyAlignment="1">
      <alignment vertical="center" wrapText="1"/>
    </xf>
    <xf numFmtId="0" fontId="11" fillId="0" borderId="16" xfId="0" quotePrefix="1" applyFont="1" applyBorder="1" applyAlignment="1">
      <alignment vertical="center" wrapText="1"/>
    </xf>
    <xf numFmtId="0" fontId="11" fillId="0" borderId="49" xfId="0" applyFont="1" applyBorder="1">
      <alignment vertical="center"/>
    </xf>
    <xf numFmtId="0" fontId="18" fillId="15" borderId="97" xfId="0" applyFont="1" applyFill="1" applyBorder="1" applyAlignment="1">
      <alignment horizontal="center" vertical="center"/>
    </xf>
    <xf numFmtId="0" fontId="18" fillId="15" borderId="87" xfId="0" applyFont="1" applyFill="1" applyBorder="1" applyAlignment="1">
      <alignment horizontal="center" vertical="center"/>
    </xf>
    <xf numFmtId="0" fontId="18" fillId="0" borderId="87" xfId="0" applyFont="1" applyBorder="1" applyAlignment="1">
      <alignment horizontal="center" vertical="center"/>
    </xf>
    <xf numFmtId="0" fontId="18" fillId="0" borderId="87" xfId="0" applyFont="1" applyBorder="1" applyAlignment="1">
      <alignment horizontal="center" vertical="center" wrapText="1"/>
    </xf>
    <xf numFmtId="0" fontId="18" fillId="0" borderId="19" xfId="0" applyFont="1" applyBorder="1">
      <alignment vertical="center"/>
    </xf>
    <xf numFmtId="0" fontId="18" fillId="15" borderId="78" xfId="0" applyFont="1" applyFill="1" applyBorder="1" applyAlignment="1">
      <alignment horizontal="center" vertical="center"/>
    </xf>
    <xf numFmtId="0" fontId="18" fillId="15" borderId="2" xfId="0" applyFont="1" applyFill="1" applyBorder="1" applyAlignment="1">
      <alignment horizontal="center" vertical="center"/>
    </xf>
    <xf numFmtId="0" fontId="11" fillId="0" borderId="19" xfId="0" applyFont="1" applyBorder="1">
      <alignment vertical="center"/>
    </xf>
    <xf numFmtId="0" fontId="18" fillId="0" borderId="62" xfId="0" applyFont="1" applyBorder="1" applyAlignment="1">
      <alignment horizontal="center" vertical="center"/>
    </xf>
    <xf numFmtId="0" fontId="18" fillId="15" borderId="62" xfId="0" applyFont="1" applyFill="1" applyBorder="1" applyAlignment="1">
      <alignment horizontal="center" vertical="center"/>
    </xf>
    <xf numFmtId="0" fontId="19" fillId="15" borderId="62" xfId="0" applyFont="1" applyFill="1" applyBorder="1" applyAlignment="1">
      <alignment horizontal="center" vertical="center"/>
    </xf>
    <xf numFmtId="0" fontId="11" fillId="0" borderId="27" xfId="0" applyFont="1" applyBorder="1" applyAlignment="1">
      <alignment horizontal="center" vertical="center" wrapText="1"/>
    </xf>
    <xf numFmtId="0" fontId="18" fillId="0" borderId="2" xfId="0" applyFont="1" applyBorder="1" applyAlignment="1">
      <alignment horizontal="center" vertical="center" wrapText="1"/>
    </xf>
    <xf numFmtId="0" fontId="11" fillId="0" borderId="29"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20" xfId="0" applyFont="1" applyBorder="1">
      <alignment vertical="center"/>
    </xf>
    <xf numFmtId="0" fontId="18" fillId="15" borderId="85" xfId="0" applyFont="1" applyFill="1" applyBorder="1" applyAlignment="1">
      <alignment horizontal="center" vertical="center"/>
    </xf>
    <xf numFmtId="0" fontId="18" fillId="15" borderId="9" xfId="0" applyFont="1" applyFill="1" applyBorder="1" applyAlignment="1">
      <alignment horizontal="center" vertical="center"/>
    </xf>
    <xf numFmtId="0" fontId="18" fillId="0" borderId="9" xfId="0" applyFont="1" applyBorder="1" applyAlignment="1">
      <alignment horizontal="center" vertical="center"/>
    </xf>
    <xf numFmtId="0" fontId="18" fillId="0" borderId="74" xfId="0" applyFont="1" applyBorder="1" applyAlignment="1">
      <alignment horizontal="center" vertical="center"/>
    </xf>
    <xf numFmtId="0" fontId="0" fillId="12" borderId="0" xfId="0" applyFill="1" applyBorder="1">
      <alignment vertical="center"/>
    </xf>
    <xf numFmtId="0" fontId="0" fillId="24" borderId="64" xfId="0" applyFill="1" applyBorder="1">
      <alignment vertical="center"/>
    </xf>
    <xf numFmtId="0" fontId="0" fillId="24" borderId="66" xfId="0" applyFill="1" applyBorder="1">
      <alignment vertical="center"/>
    </xf>
    <xf numFmtId="0" fontId="0" fillId="24" borderId="65" xfId="0" applyFill="1" applyBorder="1">
      <alignment vertical="center"/>
    </xf>
    <xf numFmtId="0" fontId="0" fillId="24" borderId="98" xfId="0" applyFill="1" applyBorder="1">
      <alignment vertical="center"/>
    </xf>
    <xf numFmtId="0" fontId="0" fillId="24" borderId="0" xfId="0" applyFill="1">
      <alignment vertical="center"/>
    </xf>
    <xf numFmtId="0" fontId="0" fillId="24" borderId="99" xfId="0" applyFill="1" applyBorder="1">
      <alignment vertical="center"/>
    </xf>
    <xf numFmtId="0" fontId="10" fillId="24" borderId="0" xfId="3" applyFont="1" applyFill="1">
      <alignment vertical="center"/>
    </xf>
    <xf numFmtId="0" fontId="21" fillId="24" borderId="0" xfId="4" applyFill="1">
      <alignment vertical="center"/>
    </xf>
    <xf numFmtId="0" fontId="0" fillId="24" borderId="100" xfId="0" applyFill="1" applyBorder="1">
      <alignment vertical="center"/>
    </xf>
    <xf numFmtId="0" fontId="0" fillId="24" borderId="101" xfId="0" applyFill="1" applyBorder="1">
      <alignment vertical="center"/>
    </xf>
    <xf numFmtId="0" fontId="23" fillId="24" borderId="0" xfId="0" applyFont="1" applyFill="1" applyAlignment="1">
      <alignment horizontal="center" vertical="center"/>
    </xf>
    <xf numFmtId="0" fontId="0" fillId="24" borderId="29" xfId="0" applyFill="1" applyBorder="1">
      <alignment vertical="center"/>
    </xf>
    <xf numFmtId="0" fontId="0" fillId="24" borderId="11" xfId="0" applyFill="1" applyBorder="1">
      <alignment vertical="center"/>
    </xf>
    <xf numFmtId="0" fontId="0" fillId="24" borderId="25" xfId="0" applyFill="1" applyBorder="1">
      <alignment vertical="center"/>
    </xf>
    <xf numFmtId="0" fontId="0" fillId="24" borderId="102" xfId="0" applyFill="1" applyBorder="1">
      <alignment vertical="center"/>
    </xf>
    <xf numFmtId="0" fontId="10" fillId="24" borderId="0" xfId="0" applyFont="1" applyFill="1">
      <alignment vertical="center"/>
    </xf>
    <xf numFmtId="0" fontId="24" fillId="23" borderId="64" xfId="5" applyFont="1" applyFill="1" applyBorder="1">
      <alignment vertical="center"/>
    </xf>
    <xf numFmtId="0" fontId="24" fillId="23" borderId="66" xfId="5" applyFont="1" applyFill="1" applyBorder="1">
      <alignment vertical="center"/>
    </xf>
    <xf numFmtId="0" fontId="24" fillId="23" borderId="65" xfId="5" applyFont="1" applyFill="1" applyBorder="1">
      <alignment vertical="center"/>
    </xf>
    <xf numFmtId="0" fontId="24" fillId="23" borderId="98" xfId="5" applyFont="1" applyFill="1" applyBorder="1">
      <alignment vertical="center"/>
    </xf>
    <xf numFmtId="0" fontId="24" fillId="23" borderId="0" xfId="5" applyFont="1" applyFill="1">
      <alignment vertical="center"/>
    </xf>
    <xf numFmtId="0" fontId="24" fillId="23" borderId="99" xfId="5" applyFont="1" applyFill="1" applyBorder="1">
      <alignment vertical="center"/>
    </xf>
    <xf numFmtId="0" fontId="24" fillId="23" borderId="98" xfId="5" applyFont="1" applyFill="1" applyBorder="1" applyAlignment="1">
      <alignment horizontal="center" vertical="center"/>
    </xf>
    <xf numFmtId="0" fontId="24" fillId="23" borderId="0" xfId="5" applyFont="1" applyFill="1" applyAlignment="1">
      <alignment horizontal="center" vertical="center"/>
    </xf>
    <xf numFmtId="0" fontId="25" fillId="23" borderId="0" xfId="5" applyFont="1" applyFill="1" applyAlignment="1">
      <alignment horizontal="center" vertical="center"/>
    </xf>
    <xf numFmtId="0" fontId="24" fillId="23" borderId="99" xfId="5" applyFont="1" applyFill="1" applyBorder="1" applyAlignment="1">
      <alignment horizontal="center" vertical="center"/>
    </xf>
    <xf numFmtId="0" fontId="24" fillId="23" borderId="29" xfId="5" applyFont="1" applyFill="1" applyBorder="1">
      <alignment vertical="center"/>
    </xf>
    <xf numFmtId="0" fontId="24" fillId="23" borderId="11" xfId="5" applyFont="1" applyFill="1" applyBorder="1">
      <alignment vertical="center"/>
    </xf>
    <xf numFmtId="0" fontId="24" fillId="23" borderId="25" xfId="5" applyFont="1" applyFill="1" applyBorder="1">
      <alignment vertical="center"/>
    </xf>
    <xf numFmtId="14" fontId="0" fillId="0" borderId="2"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26" fillId="0" borderId="0" xfId="0" applyFont="1">
      <alignment vertical="center"/>
    </xf>
    <xf numFmtId="0" fontId="19" fillId="0" borderId="0" xfId="0" applyFont="1">
      <alignment vertical="center"/>
    </xf>
    <xf numFmtId="0" fontId="27"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3" borderId="44" xfId="0" applyFont="1" applyFill="1" applyBorder="1">
      <alignment vertical="center"/>
    </xf>
    <xf numFmtId="0" fontId="19" fillId="12" borderId="47" xfId="0" applyFont="1" applyFill="1" applyBorder="1">
      <alignment vertical="center"/>
    </xf>
    <xf numFmtId="0" fontId="19" fillId="12" borderId="23" xfId="0" applyFont="1" applyFill="1" applyBorder="1" applyAlignment="1">
      <alignment vertical="center"/>
    </xf>
    <xf numFmtId="0" fontId="19" fillId="12" borderId="18" xfId="0" applyFont="1" applyFill="1" applyBorder="1" applyAlignment="1">
      <alignment vertical="center"/>
    </xf>
    <xf numFmtId="0" fontId="19" fillId="12" borderId="22" xfId="0" applyFont="1" applyFill="1" applyBorder="1">
      <alignment vertical="center"/>
    </xf>
    <xf numFmtId="0" fontId="19" fillId="13" borderId="36" xfId="0" applyFont="1" applyFill="1" applyBorder="1" applyAlignment="1">
      <alignment vertical="center"/>
    </xf>
    <xf numFmtId="0" fontId="19" fillId="13" borderId="23" xfId="0" applyFont="1" applyFill="1" applyBorder="1" applyAlignment="1">
      <alignment vertical="center"/>
    </xf>
    <xf numFmtId="0" fontId="19" fillId="13" borderId="18" xfId="0" applyFont="1" applyFill="1" applyBorder="1" applyAlignment="1">
      <alignment vertical="center"/>
    </xf>
    <xf numFmtId="0" fontId="19" fillId="12" borderId="19" xfId="0" applyFont="1" applyFill="1" applyBorder="1">
      <alignment vertical="center"/>
    </xf>
    <xf numFmtId="0" fontId="19" fillId="0" borderId="27" xfId="0" applyFont="1" applyBorder="1" applyAlignment="1">
      <alignment vertical="center"/>
    </xf>
    <xf numFmtId="0" fontId="19" fillId="0" borderId="50" xfId="0" applyFont="1" applyBorder="1" applyAlignment="1">
      <alignment vertical="center"/>
    </xf>
    <xf numFmtId="0" fontId="19" fillId="0" borderId="33" xfId="0" applyFont="1" applyBorder="1">
      <alignment vertical="center"/>
    </xf>
    <xf numFmtId="0" fontId="19" fillId="15" borderId="31" xfId="0" applyFont="1" applyFill="1" applyBorder="1">
      <alignment vertical="center"/>
    </xf>
    <xf numFmtId="0" fontId="19" fillId="0" borderId="2" xfId="0" applyFont="1" applyBorder="1">
      <alignment vertical="center"/>
    </xf>
    <xf numFmtId="0" fontId="19" fillId="18" borderId="31" xfId="0" quotePrefix="1" applyFont="1" applyFill="1" applyBorder="1">
      <alignment vertical="center"/>
    </xf>
    <xf numFmtId="0" fontId="19" fillId="0" borderId="27" xfId="0" applyFont="1" applyBorder="1">
      <alignment vertical="center"/>
    </xf>
    <xf numFmtId="0" fontId="19" fillId="20" borderId="31" xfId="0" applyFont="1" applyFill="1" applyBorder="1">
      <alignment vertical="center"/>
    </xf>
    <xf numFmtId="0" fontId="19" fillId="14" borderId="2" xfId="0" applyFont="1" applyFill="1" applyBorder="1">
      <alignment vertical="center"/>
    </xf>
    <xf numFmtId="0" fontId="19" fillId="20" borderId="2" xfId="0" applyFont="1" applyFill="1" applyBorder="1">
      <alignment vertical="center"/>
    </xf>
    <xf numFmtId="0" fontId="19" fillId="12" borderId="19" xfId="0" applyFont="1" applyFill="1" applyBorder="1" applyAlignment="1">
      <alignment vertical="center" wrapText="1"/>
    </xf>
    <xf numFmtId="0" fontId="19" fillId="14" borderId="33" xfId="0" applyFont="1" applyFill="1" applyBorder="1">
      <alignment vertical="center"/>
    </xf>
    <xf numFmtId="0" fontId="19" fillId="18" borderId="31" xfId="0" applyFont="1" applyFill="1" applyBorder="1" applyAlignment="1">
      <alignment vertical="center" textRotation="255"/>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0" borderId="16" xfId="0" applyFont="1" applyBorder="1" applyAlignment="1">
      <alignment vertical="center" wrapText="1"/>
    </xf>
    <xf numFmtId="0" fontId="19" fillId="0" borderId="28" xfId="0" applyFont="1" applyBorder="1" applyAlignment="1">
      <alignment vertical="center" wrapText="1"/>
    </xf>
    <xf numFmtId="0" fontId="19" fillId="15" borderId="17" xfId="0" applyFont="1" applyFill="1" applyBorder="1" applyAlignment="1">
      <alignment vertical="center" wrapText="1"/>
    </xf>
    <xf numFmtId="0" fontId="19" fillId="0" borderId="49" xfId="0" applyFont="1" applyBorder="1">
      <alignment vertical="center"/>
    </xf>
    <xf numFmtId="0" fontId="19" fillId="0" borderId="25" xfId="0" applyFont="1" applyFill="1" applyBorder="1" applyAlignment="1">
      <alignment horizontal="center" vertical="center"/>
    </xf>
    <xf numFmtId="0" fontId="19" fillId="0" borderId="14" xfId="0" applyFont="1" applyBorder="1" applyAlignment="1">
      <alignment horizontal="center" vertical="center"/>
    </xf>
    <xf numFmtId="0" fontId="19" fillId="15" borderId="15" xfId="0" applyFont="1" applyFill="1" applyBorder="1" applyAlignment="1">
      <alignment horizontal="center" vertical="center"/>
    </xf>
    <xf numFmtId="0" fontId="19" fillId="0" borderId="19" xfId="0" applyFont="1" applyBorder="1">
      <alignment vertical="center"/>
    </xf>
    <xf numFmtId="0" fontId="19" fillId="0" borderId="31" xfId="0" applyFont="1" applyFill="1" applyBorder="1" applyAlignment="1">
      <alignment horizontal="center" vertical="center"/>
    </xf>
    <xf numFmtId="0" fontId="19" fillId="15" borderId="7" xfId="0" applyFont="1" applyFill="1" applyBorder="1" applyAlignment="1">
      <alignment horizontal="center" vertical="center"/>
    </xf>
    <xf numFmtId="0" fontId="19" fillId="15" borderId="78" xfId="0" applyFont="1" applyFill="1" applyBorder="1" applyAlignment="1">
      <alignment horizontal="center" vertical="center"/>
    </xf>
    <xf numFmtId="0" fontId="19" fillId="15" borderId="79" xfId="0" applyFont="1" applyFill="1" applyBorder="1" applyAlignment="1">
      <alignment horizontal="center" vertical="center"/>
    </xf>
    <xf numFmtId="0" fontId="19" fillId="0" borderId="20" xfId="0" applyFont="1" applyBorder="1">
      <alignment vertical="center"/>
    </xf>
    <xf numFmtId="0" fontId="19" fillId="15" borderId="85" xfId="0" applyFont="1" applyFill="1" applyBorder="1" applyAlignment="1">
      <alignment horizontal="center" vertical="center"/>
    </xf>
    <xf numFmtId="0" fontId="19" fillId="0" borderId="26" xfId="0" applyFont="1" applyFill="1" applyBorder="1" applyAlignment="1">
      <alignment horizontal="center" vertical="center"/>
    </xf>
    <xf numFmtId="0" fontId="19" fillId="15" borderId="10" xfId="0" applyFont="1" applyFill="1" applyBorder="1" applyAlignment="1">
      <alignment horizontal="center" vertical="center"/>
    </xf>
    <xf numFmtId="0" fontId="0" fillId="24" borderId="0" xfId="0" applyFill="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14" xfId="0" applyBorder="1" applyAlignment="1">
      <alignment vertical="center" wrapText="1"/>
    </xf>
    <xf numFmtId="0" fontId="28" fillId="0" borderId="0" xfId="5" applyFont="1">
      <alignment vertical="center"/>
    </xf>
    <xf numFmtId="14" fontId="0" fillId="0" borderId="14" xfId="0" applyNumberFormat="1" applyBorder="1">
      <alignment vertical="center"/>
    </xf>
    <xf numFmtId="14" fontId="0" fillId="0" borderId="62" xfId="0" applyNumberFormat="1" applyBorder="1">
      <alignment vertical="center"/>
    </xf>
    <xf numFmtId="0" fontId="0" fillId="24" borderId="27" xfId="0" applyFill="1" applyBorder="1" applyAlignment="1">
      <alignment horizontal="center" vertical="center"/>
    </xf>
    <xf numFmtId="0" fontId="0" fillId="24" borderId="12" xfId="0" applyFill="1" applyBorder="1" applyAlignment="1">
      <alignment horizontal="center" vertical="center"/>
    </xf>
    <xf numFmtId="0" fontId="0" fillId="24" borderId="31" xfId="0" applyFill="1" applyBorder="1" applyAlignment="1">
      <alignment horizontal="center" vertical="center"/>
    </xf>
    <xf numFmtId="0" fontId="22" fillId="24" borderId="98" xfId="0" applyFont="1" applyFill="1" applyBorder="1" applyAlignment="1">
      <alignment horizontal="center" vertical="center"/>
    </xf>
    <xf numFmtId="0" fontId="0" fillId="24" borderId="0" xfId="0" applyFill="1" applyAlignment="1">
      <alignment horizontal="center" vertical="center"/>
    </xf>
    <xf numFmtId="0" fontId="0" fillId="24" borderId="99" xfId="0" applyFill="1" applyBorder="1" applyAlignment="1">
      <alignment horizontal="center" vertical="center"/>
    </xf>
    <xf numFmtId="0" fontId="0" fillId="24" borderId="64"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wrapText="1"/>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9" fillId="18" borderId="68" xfId="0" applyFont="1" applyFill="1" applyBorder="1" applyAlignment="1">
      <alignment horizontal="left" vertical="center"/>
    </xf>
    <xf numFmtId="0" fontId="18" fillId="0" borderId="73" xfId="0" applyFont="1" applyBorder="1" applyAlignment="1">
      <alignment horizontal="center" vertical="center"/>
    </xf>
    <xf numFmtId="0" fontId="18" fillId="0" borderId="74" xfId="0" applyFont="1" applyBorder="1" applyAlignment="1">
      <alignment horizontal="center" vertical="center"/>
    </xf>
    <xf numFmtId="0" fontId="18" fillId="0" borderId="75" xfId="0" applyFont="1" applyBorder="1" applyAlignment="1">
      <alignment horizontal="center" vertical="center"/>
    </xf>
  </cellXfs>
  <cellStyles count="6">
    <cellStyle name="ハイパーリンク" xfId="1" builtinId="8"/>
    <cellStyle name="標準" xfId="0" builtinId="0"/>
    <cellStyle name="標準 2 3 2 4" xfId="3" xr:uid="{579ABF3D-97F3-4F6F-BB16-FB0DB073BDFB}"/>
    <cellStyle name="標準 3 3 4 3" xfId="5" xr:uid="{3E5E50E3-A731-43C4-AC2D-AD74294E1689}"/>
    <cellStyle name="標準 30 2" xfId="2" xr:uid="{886E8556-6F95-4311-A805-A16F1BC1A760}"/>
    <cellStyle name="標準 5" xfId="4" xr:uid="{5CECFFCE-865B-477A-805D-3CC36F6A6FD9}"/>
  </cellStyles>
  <dxfs count="92">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9C0006"/>
      </font>
      <fill>
        <patternFill>
          <bgColor rgb="FFFFC7CE"/>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DBEEF4"/>
      <color rgb="FF0000FF"/>
      <color rgb="FFFFCC99"/>
      <color rgb="FFFF00FF"/>
      <color rgb="FFFFFF00"/>
      <color rgb="FFCCFDB1"/>
      <color rgb="FFFFCCFF"/>
      <color rgb="FFFFCCCC"/>
      <color rgb="FFFBBDBD"/>
      <color rgb="FF79D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3" Type="http://schemas.openxmlformats.org/officeDocument/2006/relationships/image" Target="../media/image15.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5.png"/><Relationship Id="rId21" Type="http://schemas.openxmlformats.org/officeDocument/2006/relationships/image" Target="../media/image22.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2" Type="http://schemas.openxmlformats.org/officeDocument/2006/relationships/image" Target="../media/image4.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24" Type="http://schemas.openxmlformats.org/officeDocument/2006/relationships/image" Target="../media/image25.png"/><Relationship Id="rId32" Type="http://schemas.openxmlformats.org/officeDocument/2006/relationships/image" Target="../media/image33.png"/><Relationship Id="rId5" Type="http://schemas.openxmlformats.org/officeDocument/2006/relationships/image" Target="../media/image7.png"/><Relationship Id="rId15" Type="http://schemas.openxmlformats.org/officeDocument/2006/relationships/hyperlink" Target="https://aip01.dndev.net/jira/browse/METHUD800B-9849" TargetMode="External"/><Relationship Id="rId23" Type="http://schemas.openxmlformats.org/officeDocument/2006/relationships/image" Target="../media/image24.png"/><Relationship Id="rId28" Type="http://schemas.openxmlformats.org/officeDocument/2006/relationships/image" Target="../media/image29.png"/><Relationship Id="rId10" Type="http://schemas.openxmlformats.org/officeDocument/2006/relationships/image" Target="../media/image12.png"/><Relationship Id="rId19" Type="http://schemas.openxmlformats.org/officeDocument/2006/relationships/image" Target="../media/image20.png"/><Relationship Id="rId31" Type="http://schemas.openxmlformats.org/officeDocument/2006/relationships/image" Target="../media/image3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8"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104775</xdr:colOff>
          <xdr:row>35</xdr:row>
          <xdr:rowOff>66675</xdr:rowOff>
        </xdr:from>
        <xdr:to>
          <xdr:col>38</xdr:col>
          <xdr:colOff>114300</xdr:colOff>
          <xdr:row>39</xdr:row>
          <xdr:rowOff>76200</xdr:rowOff>
        </xdr:to>
        <xdr:sp macro="" textlink="">
          <xdr:nvSpPr>
            <xdr:cNvPr id="37891" name="inei1_ASUNCIO ANNA MA" hidden="1">
              <a:extLst>
                <a:ext uri="{63B3BB69-23CF-44E3-9099-C40C66FF867C}">
                  <a14:compatExt spid="_x0000_s37891"/>
                </a:ext>
                <a:ext uri="{FF2B5EF4-FFF2-40B4-BE49-F238E27FC236}">
                  <a16:creationId xmlns:a16="http://schemas.microsoft.com/office/drawing/2014/main" id="{00000000-0008-0000-0000-0000039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37</xdr:col>
      <xdr:colOff>0</xdr:colOff>
      <xdr:row>46</xdr:row>
      <xdr:rowOff>19050</xdr:rowOff>
    </xdr:from>
    <xdr:to>
      <xdr:col>38</xdr:col>
      <xdr:colOff>104704</xdr:colOff>
      <xdr:row>47</xdr:row>
      <xdr:rowOff>123754</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343650" y="8286750"/>
          <a:ext cx="276154" cy="2761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57</xdr:col>
      <xdr:colOff>163288</xdr:colOff>
      <xdr:row>509</xdr:row>
      <xdr:rowOff>68037</xdr:rowOff>
    </xdr:from>
    <xdr:to>
      <xdr:col>70</xdr:col>
      <xdr:colOff>42454</xdr:colOff>
      <xdr:row>514</xdr:row>
      <xdr:rowOff>175408</xdr:rowOff>
    </xdr:to>
    <xdr:pic>
      <xdr:nvPicPr>
        <xdr:cNvPr id="62" name="図 61">
          <a:extLst>
            <a:ext uri="{FF2B5EF4-FFF2-40B4-BE49-F238E27FC236}">
              <a16:creationId xmlns:a16="http://schemas.microsoft.com/office/drawing/2014/main" id="{00000000-0008-0000-1500-00003E000000}"/>
            </a:ext>
          </a:extLst>
        </xdr:cNvPr>
        <xdr:cNvPicPr>
          <a:picLocks noChangeAspect="1"/>
        </xdr:cNvPicPr>
      </xdr:nvPicPr>
      <xdr:blipFill>
        <a:blip xmlns:r="http://schemas.openxmlformats.org/officeDocument/2006/relationships" r:embed="rId1"/>
        <a:stretch>
          <a:fillRect/>
        </a:stretch>
      </xdr:blipFill>
      <xdr:spPr>
        <a:xfrm>
          <a:off x="42903324" y="97549608"/>
          <a:ext cx="8723809" cy="1019048"/>
        </a:xfrm>
        <a:prstGeom prst="rect">
          <a:avLst/>
        </a:prstGeom>
      </xdr:spPr>
    </xdr:pic>
    <xdr:clientData/>
  </xdr:twoCellAnchor>
  <xdr:twoCellAnchor editAs="oneCell">
    <xdr:from>
      <xdr:col>57</xdr:col>
      <xdr:colOff>190499</xdr:colOff>
      <xdr:row>491</xdr:row>
      <xdr:rowOff>1143001</xdr:rowOff>
    </xdr:from>
    <xdr:to>
      <xdr:col>70</xdr:col>
      <xdr:colOff>98237</xdr:colOff>
      <xdr:row>501</xdr:row>
      <xdr:rowOff>147942</xdr:rowOff>
    </xdr:to>
    <xdr:pic>
      <xdr:nvPicPr>
        <xdr:cNvPr id="48" name="図 47">
          <a:extLst>
            <a:ext uri="{FF2B5EF4-FFF2-40B4-BE49-F238E27FC236}">
              <a16:creationId xmlns:a16="http://schemas.microsoft.com/office/drawing/2014/main" id="{00000000-0008-0000-1500-000030000000}"/>
            </a:ext>
          </a:extLst>
        </xdr:cNvPr>
        <xdr:cNvPicPr>
          <a:picLocks noChangeAspect="1"/>
        </xdr:cNvPicPr>
      </xdr:nvPicPr>
      <xdr:blipFill>
        <a:blip xmlns:r="http://schemas.openxmlformats.org/officeDocument/2006/relationships" r:embed="rId2"/>
        <a:stretch>
          <a:fillRect/>
        </a:stretch>
      </xdr:blipFill>
      <xdr:spPr>
        <a:xfrm>
          <a:off x="42930535" y="93195322"/>
          <a:ext cx="8752381" cy="3019048"/>
        </a:xfrm>
        <a:prstGeom prst="rect">
          <a:avLst/>
        </a:prstGeom>
      </xdr:spPr>
    </xdr:pic>
    <xdr:clientData/>
  </xdr:twoCellAnchor>
  <xdr:twoCellAnchor editAs="oneCell">
    <xdr:from>
      <xdr:col>62</xdr:col>
      <xdr:colOff>495300</xdr:colOff>
      <xdr:row>109</xdr:row>
      <xdr:rowOff>123825</xdr:rowOff>
    </xdr:from>
    <xdr:to>
      <xdr:col>69</xdr:col>
      <xdr:colOff>85176</xdr:colOff>
      <xdr:row>113</xdr:row>
      <xdr:rowOff>76120</xdr:rowOff>
    </xdr:to>
    <xdr:pic>
      <xdr:nvPicPr>
        <xdr:cNvPr id="31" name="図 30">
          <a:extLst>
            <a:ext uri="{FF2B5EF4-FFF2-40B4-BE49-F238E27FC236}">
              <a16:creationId xmlns:a16="http://schemas.microsoft.com/office/drawing/2014/main" id="{00000000-0008-0000-1500-00001F000000}"/>
            </a:ext>
          </a:extLst>
        </xdr:cNvPr>
        <xdr:cNvPicPr>
          <a:picLocks noChangeAspect="1"/>
        </xdr:cNvPicPr>
      </xdr:nvPicPr>
      <xdr:blipFill>
        <a:blip xmlns:r="http://schemas.openxmlformats.org/officeDocument/2006/relationships" r:embed="rId3"/>
        <a:stretch>
          <a:fillRect/>
        </a:stretch>
      </xdr:blipFill>
      <xdr:spPr>
        <a:xfrm>
          <a:off x="46824900" y="27422475"/>
          <a:ext cx="4390476" cy="647619"/>
        </a:xfrm>
        <a:prstGeom prst="rect">
          <a:avLst/>
        </a:prstGeom>
      </xdr:spPr>
    </xdr:pic>
    <xdr:clientData/>
  </xdr:twoCellAnchor>
  <xdr:twoCellAnchor editAs="oneCell">
    <xdr:from>
      <xdr:col>8</xdr:col>
      <xdr:colOff>139273</xdr:colOff>
      <xdr:row>110</xdr:row>
      <xdr:rowOff>109657</xdr:rowOff>
    </xdr:from>
    <xdr:to>
      <xdr:col>13</xdr:col>
      <xdr:colOff>1592036</xdr:colOff>
      <xdr:row>114</xdr:row>
      <xdr:rowOff>95252</xdr:rowOff>
    </xdr:to>
    <xdr:sp macro="" textlink="">
      <xdr:nvSpPr>
        <xdr:cNvPr id="27" name="線吹き出し 1 (枠付き) 26">
          <a:extLst>
            <a:ext uri="{FF2B5EF4-FFF2-40B4-BE49-F238E27FC236}">
              <a16:creationId xmlns:a16="http://schemas.microsoft.com/office/drawing/2014/main" id="{00000000-0008-0000-1500-00001B000000}"/>
            </a:ext>
          </a:extLst>
        </xdr:cNvPr>
        <xdr:cNvSpPr/>
      </xdr:nvSpPr>
      <xdr:spPr>
        <a:xfrm>
          <a:off x="5092273" y="27220188"/>
          <a:ext cx="6893919" cy="652344"/>
        </a:xfrm>
        <a:prstGeom prst="borderCallout1">
          <a:avLst>
            <a:gd name="adj1" fmla="val 49778"/>
            <a:gd name="adj2" fmla="val -1079"/>
            <a:gd name="adj3" fmla="val -9698"/>
            <a:gd name="adj4" fmla="val -105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13</xdr:col>
      <xdr:colOff>95252</xdr:colOff>
      <xdr:row>390</xdr:row>
      <xdr:rowOff>72570</xdr:rowOff>
    </xdr:from>
    <xdr:to>
      <xdr:col>16</xdr:col>
      <xdr:colOff>721179</xdr:colOff>
      <xdr:row>391</xdr:row>
      <xdr:rowOff>593731</xdr:rowOff>
    </xdr:to>
    <xdr:sp macro="" textlink="">
      <xdr:nvSpPr>
        <xdr:cNvPr id="82" name="線吹き出し 1 (枠付き) 81">
          <a:extLst>
            <a:ext uri="{FF2B5EF4-FFF2-40B4-BE49-F238E27FC236}">
              <a16:creationId xmlns:a16="http://schemas.microsoft.com/office/drawing/2014/main" id="{00000000-0008-0000-1500-000052000000}"/>
            </a:ext>
          </a:extLst>
        </xdr:cNvPr>
        <xdr:cNvSpPr/>
      </xdr:nvSpPr>
      <xdr:spPr>
        <a:xfrm>
          <a:off x="10424585" y="62842320"/>
          <a:ext cx="4033761" cy="869349"/>
        </a:xfrm>
        <a:prstGeom prst="borderCallout1">
          <a:avLst>
            <a:gd name="adj1" fmla="val 48645"/>
            <a:gd name="adj2" fmla="val -635"/>
            <a:gd name="adj3" fmla="val -25987"/>
            <a:gd name="adj4" fmla="val -9085"/>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が混在している。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シンプルにするために電源状態により別々の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に分割する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1973037</xdr:colOff>
      <xdr:row>45</xdr:row>
      <xdr:rowOff>54431</xdr:rowOff>
    </xdr:from>
    <xdr:to>
      <xdr:col>12</xdr:col>
      <xdr:colOff>693964</xdr:colOff>
      <xdr:row>49</xdr:row>
      <xdr:rowOff>81646</xdr:rowOff>
    </xdr:to>
    <xdr:sp macro="" textlink="">
      <xdr:nvSpPr>
        <xdr:cNvPr id="83" name="線吹き出し 1 (枠付き) 82">
          <a:extLst>
            <a:ext uri="{FF2B5EF4-FFF2-40B4-BE49-F238E27FC236}">
              <a16:creationId xmlns:a16="http://schemas.microsoft.com/office/drawing/2014/main" id="{00000000-0008-0000-1500-000053000000}"/>
            </a:ext>
          </a:extLst>
        </xdr:cNvPr>
        <xdr:cNvSpPr/>
      </xdr:nvSpPr>
      <xdr:spPr>
        <a:xfrm>
          <a:off x="2653394" y="11470824"/>
          <a:ext cx="6068784" cy="734786"/>
        </a:xfrm>
        <a:prstGeom prst="borderCallout1">
          <a:avLst>
            <a:gd name="adj1" fmla="val -1355"/>
            <a:gd name="adj2" fmla="val 63266"/>
            <a:gd name="adj3" fmla="val -53389"/>
            <a:gd name="adj4" fmla="val 557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前回信号値ではなく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初期値で動作する必要があるため、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中は</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UtltyTrnsToNoRx(FACT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ビット使用</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を用いて、</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未受信途絶状態とする。</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2231571</xdr:colOff>
      <xdr:row>141</xdr:row>
      <xdr:rowOff>81643</xdr:rowOff>
    </xdr:from>
    <xdr:to>
      <xdr:col>12</xdr:col>
      <xdr:colOff>952498</xdr:colOff>
      <xdr:row>145</xdr:row>
      <xdr:rowOff>108860</xdr:rowOff>
    </xdr:to>
    <xdr:sp macro="" textlink="">
      <xdr:nvSpPr>
        <xdr:cNvPr id="85" name="線吹き出し 1 (枠付き) 84">
          <a:extLst>
            <a:ext uri="{FF2B5EF4-FFF2-40B4-BE49-F238E27FC236}">
              <a16:creationId xmlns:a16="http://schemas.microsoft.com/office/drawing/2014/main" id="{00000000-0008-0000-1500-000055000000}"/>
            </a:ext>
          </a:extLst>
        </xdr:cNvPr>
        <xdr:cNvSpPr/>
      </xdr:nvSpPr>
      <xdr:spPr>
        <a:xfrm>
          <a:off x="2911928" y="36644036"/>
          <a:ext cx="6068784" cy="734786"/>
        </a:xfrm>
        <a:prstGeom prst="borderCallout1">
          <a:avLst>
            <a:gd name="adj1" fmla="val -1355"/>
            <a:gd name="adj2" fmla="val 63266"/>
            <a:gd name="adj3" fmla="val -29315"/>
            <a:gd name="adj4" fmla="val 5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前回信号値ではなく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初期値で動作する必要があるため、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中は</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UtltyTrnsToNoRx(FACT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ビット使用</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を用いて、</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未受信途絶状態とする。</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1006929</xdr:colOff>
      <xdr:row>380</xdr:row>
      <xdr:rowOff>0</xdr:rowOff>
    </xdr:from>
    <xdr:to>
      <xdr:col>11</xdr:col>
      <xdr:colOff>1020534</xdr:colOff>
      <xdr:row>384</xdr:row>
      <xdr:rowOff>27215</xdr:rowOff>
    </xdr:to>
    <xdr:sp macro="" textlink="">
      <xdr:nvSpPr>
        <xdr:cNvPr id="88" name="線吹き出し 1 (枠付き) 87">
          <a:extLst>
            <a:ext uri="{FF2B5EF4-FFF2-40B4-BE49-F238E27FC236}">
              <a16:creationId xmlns:a16="http://schemas.microsoft.com/office/drawing/2014/main" id="{00000000-0008-0000-1500-000058000000}"/>
            </a:ext>
          </a:extLst>
        </xdr:cNvPr>
        <xdr:cNvSpPr/>
      </xdr:nvSpPr>
      <xdr:spPr>
        <a:xfrm>
          <a:off x="1687286" y="62320714"/>
          <a:ext cx="6068784" cy="734785"/>
        </a:xfrm>
        <a:prstGeom prst="borderCallout1">
          <a:avLst>
            <a:gd name="adj1" fmla="val -1355"/>
            <a:gd name="adj2" fmla="val 63266"/>
            <a:gd name="adj3" fmla="val -47833"/>
            <a:gd name="adj4" fmla="val 738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前回信号値ではなく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初期値で動作する必要があるため、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中は</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UtltyTrnsToNoRx(FACT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ビット使用</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を用いて、</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未受信途絶状態とする。</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231321</xdr:colOff>
      <xdr:row>411</xdr:row>
      <xdr:rowOff>81643</xdr:rowOff>
    </xdr:from>
    <xdr:to>
      <xdr:col>14</xdr:col>
      <xdr:colOff>581905</xdr:colOff>
      <xdr:row>415</xdr:row>
      <xdr:rowOff>67239</xdr:rowOff>
    </xdr:to>
    <xdr:sp macro="" textlink="">
      <xdr:nvSpPr>
        <xdr:cNvPr id="89" name="線吹き出し 1 (枠付き) 88">
          <a:extLst>
            <a:ext uri="{FF2B5EF4-FFF2-40B4-BE49-F238E27FC236}">
              <a16:creationId xmlns:a16="http://schemas.microsoft.com/office/drawing/2014/main" id="{00000000-0008-0000-1500-000059000000}"/>
            </a:ext>
          </a:extLst>
        </xdr:cNvPr>
        <xdr:cNvSpPr/>
      </xdr:nvSpPr>
      <xdr:spPr>
        <a:xfrm>
          <a:off x="5649988" y="69032060"/>
          <a:ext cx="6880500" cy="662927"/>
        </a:xfrm>
        <a:prstGeom prst="borderCallout1">
          <a:avLst>
            <a:gd name="adj1" fmla="val 50679"/>
            <a:gd name="adj2" fmla="val -1565"/>
            <a:gd name="adj3" fmla="val -22470"/>
            <a:gd name="adj4" fmla="val -18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13</xdr:col>
      <xdr:colOff>326571</xdr:colOff>
      <xdr:row>358</xdr:row>
      <xdr:rowOff>101299</xdr:rowOff>
    </xdr:from>
    <xdr:to>
      <xdr:col>17</xdr:col>
      <xdr:colOff>122462</xdr:colOff>
      <xdr:row>358</xdr:row>
      <xdr:rowOff>972160</xdr:rowOff>
    </xdr:to>
    <xdr:sp macro="" textlink="">
      <xdr:nvSpPr>
        <xdr:cNvPr id="90" name="線吹き出し 1 (枠付き) 89">
          <a:extLst>
            <a:ext uri="{FF2B5EF4-FFF2-40B4-BE49-F238E27FC236}">
              <a16:creationId xmlns:a16="http://schemas.microsoft.com/office/drawing/2014/main" id="{00000000-0008-0000-1500-00005A000000}"/>
            </a:ext>
          </a:extLst>
        </xdr:cNvPr>
        <xdr:cNvSpPr/>
      </xdr:nvSpPr>
      <xdr:spPr>
        <a:xfrm>
          <a:off x="10655904" y="54785382"/>
          <a:ext cx="4029225" cy="870861"/>
        </a:xfrm>
        <a:prstGeom prst="borderCallout1">
          <a:avLst>
            <a:gd name="adj1" fmla="val 48645"/>
            <a:gd name="adj2" fmla="val -635"/>
            <a:gd name="adj3" fmla="val -66612"/>
            <a:gd name="adj4" fmla="val -13462"/>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が混在している。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シンプルにするために電源状態により別々の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に分割する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1034142</xdr:colOff>
      <xdr:row>43</xdr:row>
      <xdr:rowOff>139099</xdr:rowOff>
    </xdr:from>
    <xdr:to>
      <xdr:col>17</xdr:col>
      <xdr:colOff>592475</xdr:colOff>
      <xdr:row>50</xdr:row>
      <xdr:rowOff>37802</xdr:rowOff>
    </xdr:to>
    <xdr:sp macro="" textlink="">
      <xdr:nvSpPr>
        <xdr:cNvPr id="100" name="線吹き出し 1 (枠付き) 99">
          <a:extLst>
            <a:ext uri="{FF2B5EF4-FFF2-40B4-BE49-F238E27FC236}">
              <a16:creationId xmlns:a16="http://schemas.microsoft.com/office/drawing/2014/main" id="{00000000-0008-0000-1500-000064000000}"/>
            </a:ext>
          </a:extLst>
        </xdr:cNvPr>
        <xdr:cNvSpPr/>
      </xdr:nvSpPr>
      <xdr:spPr>
        <a:xfrm>
          <a:off x="9062356" y="11201706"/>
          <a:ext cx="6130583" cy="1136953"/>
        </a:xfrm>
        <a:prstGeom prst="borderCallout1">
          <a:avLst>
            <a:gd name="adj1" fmla="val 44074"/>
            <a:gd name="adj2" fmla="val 438"/>
            <a:gd name="adj3" fmla="val -11742"/>
            <a:gd name="adj4" fmla="val -651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通信途絶時は通信ソフト側で保持された値で振舞うため、未受信状態ビットのみ判定に使用。</a:t>
          </a:r>
          <a:b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中の通信途絶は未受信通信途絶に変換するため、未受信ビットを参照し非表示側に倒れるため問題無し</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1537606</xdr:colOff>
      <xdr:row>140</xdr:row>
      <xdr:rowOff>81643</xdr:rowOff>
    </xdr:from>
    <xdr:to>
      <xdr:col>18</xdr:col>
      <xdr:colOff>185773</xdr:colOff>
      <xdr:row>146</xdr:row>
      <xdr:rowOff>149680</xdr:rowOff>
    </xdr:to>
    <xdr:sp macro="" textlink="">
      <xdr:nvSpPr>
        <xdr:cNvPr id="102" name="線吹き出し 1 (枠付き) 101">
          <a:extLst>
            <a:ext uri="{FF2B5EF4-FFF2-40B4-BE49-F238E27FC236}">
              <a16:creationId xmlns:a16="http://schemas.microsoft.com/office/drawing/2014/main" id="{00000000-0008-0000-1500-000066000000}"/>
            </a:ext>
          </a:extLst>
        </xdr:cNvPr>
        <xdr:cNvSpPr/>
      </xdr:nvSpPr>
      <xdr:spPr>
        <a:xfrm>
          <a:off x="9538606" y="35832143"/>
          <a:ext cx="6120000" cy="1084036"/>
        </a:xfrm>
        <a:prstGeom prst="borderCallout1">
          <a:avLst>
            <a:gd name="adj1" fmla="val 44074"/>
            <a:gd name="adj2" fmla="val 438"/>
            <a:gd name="adj3" fmla="val -4866"/>
            <a:gd name="adj4" fmla="val -71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通信途絶時は通信ソフト側で保持された値で振舞うため、未受信状態ビットのみ判定に使用。</a:t>
          </a:r>
          <a:b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中の通信途絶は未受信通信途絶に変換するため、未受信ビットを参照し非表示側に倒れるため問題無し</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1564821</xdr:colOff>
      <xdr:row>378</xdr:row>
      <xdr:rowOff>68036</xdr:rowOff>
    </xdr:from>
    <xdr:to>
      <xdr:col>18</xdr:col>
      <xdr:colOff>212988</xdr:colOff>
      <xdr:row>384</xdr:row>
      <xdr:rowOff>136070</xdr:rowOff>
    </xdr:to>
    <xdr:sp macro="" textlink="">
      <xdr:nvSpPr>
        <xdr:cNvPr id="104" name="線吹き出し 1 (枠付き) 103">
          <a:extLst>
            <a:ext uri="{FF2B5EF4-FFF2-40B4-BE49-F238E27FC236}">
              <a16:creationId xmlns:a16="http://schemas.microsoft.com/office/drawing/2014/main" id="{00000000-0008-0000-1500-000068000000}"/>
            </a:ext>
          </a:extLst>
        </xdr:cNvPr>
        <xdr:cNvSpPr/>
      </xdr:nvSpPr>
      <xdr:spPr>
        <a:xfrm>
          <a:off x="9593035" y="62034965"/>
          <a:ext cx="6132096" cy="1129392"/>
        </a:xfrm>
        <a:prstGeom prst="borderCallout1">
          <a:avLst>
            <a:gd name="adj1" fmla="val 44074"/>
            <a:gd name="adj2" fmla="val 438"/>
            <a:gd name="adj3" fmla="val -4866"/>
            <a:gd name="adj4" fmla="val -71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通信途絶時は通信ソフト側で保持された値で振舞うため、未受信状態ビットのみ判定に使用。</a:t>
          </a:r>
          <a:b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中の通信途絶は未受信通信途絶に変換するため、未受信ビットを参照し非表示側に倒れるため問題無し</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158751</xdr:colOff>
      <xdr:row>431</xdr:row>
      <xdr:rowOff>54429</xdr:rowOff>
    </xdr:from>
    <xdr:to>
      <xdr:col>13</xdr:col>
      <xdr:colOff>1368085</xdr:colOff>
      <xdr:row>436</xdr:row>
      <xdr:rowOff>143761</xdr:rowOff>
    </xdr:to>
    <xdr:sp macro="" textlink="">
      <xdr:nvSpPr>
        <xdr:cNvPr id="125" name="線吹き出し 1 (枠付き) 124">
          <a:extLst>
            <a:ext uri="{FF2B5EF4-FFF2-40B4-BE49-F238E27FC236}">
              <a16:creationId xmlns:a16="http://schemas.microsoft.com/office/drawing/2014/main" id="{00000000-0008-0000-1500-00007D000000}"/>
            </a:ext>
          </a:extLst>
        </xdr:cNvPr>
        <xdr:cNvSpPr/>
      </xdr:nvSpPr>
      <xdr:spPr>
        <a:xfrm>
          <a:off x="5577418" y="74889179"/>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250331</xdr:colOff>
      <xdr:row>444</xdr:row>
      <xdr:rowOff>17387</xdr:rowOff>
    </xdr:from>
    <xdr:to>
      <xdr:col>9</xdr:col>
      <xdr:colOff>246529</xdr:colOff>
      <xdr:row>452</xdr:row>
      <xdr:rowOff>15875</xdr:rowOff>
    </xdr:to>
    <xdr:sp macro="" textlink="">
      <xdr:nvSpPr>
        <xdr:cNvPr id="128" name="正方形/長方形 127">
          <a:extLst>
            <a:ext uri="{FF2B5EF4-FFF2-40B4-BE49-F238E27FC236}">
              <a16:creationId xmlns:a16="http://schemas.microsoft.com/office/drawing/2014/main" id="{00000000-0008-0000-1500-000080000000}"/>
            </a:ext>
          </a:extLst>
        </xdr:cNvPr>
        <xdr:cNvSpPr/>
      </xdr:nvSpPr>
      <xdr:spPr>
        <a:xfrm>
          <a:off x="5180919" y="76968181"/>
          <a:ext cx="253934" cy="36291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1288677</xdr:colOff>
      <xdr:row>444</xdr:row>
      <xdr:rowOff>9333</xdr:rowOff>
    </xdr:from>
    <xdr:to>
      <xdr:col>18</xdr:col>
      <xdr:colOff>458835</xdr:colOff>
      <xdr:row>444</xdr:row>
      <xdr:rowOff>1308577</xdr:rowOff>
    </xdr:to>
    <xdr:cxnSp macro="">
      <xdr:nvCxnSpPr>
        <xdr:cNvPr id="129" name="直線コネクタ 128">
          <a:extLst>
            <a:ext uri="{FF2B5EF4-FFF2-40B4-BE49-F238E27FC236}">
              <a16:creationId xmlns:a16="http://schemas.microsoft.com/office/drawing/2014/main" id="{00000000-0008-0000-1500-000081000000}"/>
            </a:ext>
          </a:extLst>
        </xdr:cNvPr>
        <xdr:cNvCxnSpPr>
          <a:stCxn id="191" idx="3"/>
          <a:endCxn id="126" idx="1"/>
        </xdr:cNvCxnSpPr>
      </xdr:nvCxnSpPr>
      <xdr:spPr>
        <a:xfrm flipV="1">
          <a:off x="8034618" y="76960127"/>
          <a:ext cx="7944364" cy="1299244"/>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190500</xdr:colOff>
      <xdr:row>476</xdr:row>
      <xdr:rowOff>143631</xdr:rowOff>
    </xdr:from>
    <xdr:to>
      <xdr:col>12</xdr:col>
      <xdr:colOff>350762</xdr:colOff>
      <xdr:row>482</xdr:row>
      <xdr:rowOff>1511</xdr:rowOff>
    </xdr:to>
    <xdr:sp macro="" textlink="">
      <xdr:nvSpPr>
        <xdr:cNvPr id="132" name="線吹き出し 1 (枠付き) 131">
          <a:extLst>
            <a:ext uri="{FF2B5EF4-FFF2-40B4-BE49-F238E27FC236}">
              <a16:creationId xmlns:a16="http://schemas.microsoft.com/office/drawing/2014/main" id="{00000000-0008-0000-1500-000084000000}"/>
            </a:ext>
          </a:extLst>
        </xdr:cNvPr>
        <xdr:cNvSpPr/>
      </xdr:nvSpPr>
      <xdr:spPr>
        <a:xfrm>
          <a:off x="4593167" y="87593714"/>
          <a:ext cx="3758595" cy="873881"/>
        </a:xfrm>
        <a:prstGeom prst="borderCallout1">
          <a:avLst>
            <a:gd name="adj1" fmla="val -1838"/>
            <a:gd name="adj2" fmla="val 3774"/>
            <a:gd name="adj3" fmla="val -44930"/>
            <a:gd name="adj4" fmla="val -65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142888</xdr:colOff>
      <xdr:row>594</xdr:row>
      <xdr:rowOff>95258</xdr:rowOff>
    </xdr:from>
    <xdr:to>
      <xdr:col>13</xdr:col>
      <xdr:colOff>1595651</xdr:colOff>
      <xdr:row>598</xdr:row>
      <xdr:rowOff>80851</xdr:rowOff>
    </xdr:to>
    <xdr:sp macro="" textlink="">
      <xdr:nvSpPr>
        <xdr:cNvPr id="97" name="線吹き出し 1 (枠付き) 96">
          <a:extLst>
            <a:ext uri="{FF2B5EF4-FFF2-40B4-BE49-F238E27FC236}">
              <a16:creationId xmlns:a16="http://schemas.microsoft.com/office/drawing/2014/main" id="{00000000-0008-0000-1500-000061000000}"/>
            </a:ext>
          </a:extLst>
        </xdr:cNvPr>
        <xdr:cNvSpPr/>
      </xdr:nvSpPr>
      <xdr:spPr>
        <a:xfrm>
          <a:off x="5095888" y="115252508"/>
          <a:ext cx="6893919" cy="652344"/>
        </a:xfrm>
        <a:prstGeom prst="borderCallout1">
          <a:avLst>
            <a:gd name="adj1" fmla="val 49778"/>
            <a:gd name="adj2" fmla="val -1079"/>
            <a:gd name="adj3" fmla="val -9698"/>
            <a:gd name="adj4" fmla="val -105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162989</xdr:colOff>
      <xdr:row>453</xdr:row>
      <xdr:rowOff>37480</xdr:rowOff>
    </xdr:from>
    <xdr:to>
      <xdr:col>13</xdr:col>
      <xdr:colOff>1372323</xdr:colOff>
      <xdr:row>458</xdr:row>
      <xdr:rowOff>126815</xdr:rowOff>
    </xdr:to>
    <xdr:sp macro="" textlink="">
      <xdr:nvSpPr>
        <xdr:cNvPr id="138" name="線吹き出し 1 (枠付き) 137">
          <a:extLst>
            <a:ext uri="{FF2B5EF4-FFF2-40B4-BE49-F238E27FC236}">
              <a16:creationId xmlns:a16="http://schemas.microsoft.com/office/drawing/2014/main" id="{00000000-0008-0000-1500-00008A000000}"/>
            </a:ext>
          </a:extLst>
        </xdr:cNvPr>
        <xdr:cNvSpPr/>
      </xdr:nvSpPr>
      <xdr:spPr>
        <a:xfrm>
          <a:off x="5581656" y="81095230"/>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167227</xdr:colOff>
      <xdr:row>500</xdr:row>
      <xdr:rowOff>20514</xdr:rowOff>
    </xdr:from>
    <xdr:to>
      <xdr:col>13</xdr:col>
      <xdr:colOff>1376561</xdr:colOff>
      <xdr:row>505</xdr:row>
      <xdr:rowOff>109845</xdr:rowOff>
    </xdr:to>
    <xdr:sp macro="" textlink="">
      <xdr:nvSpPr>
        <xdr:cNvPr id="139" name="線吹き出し 1 (枠付き) 138">
          <a:extLst>
            <a:ext uri="{FF2B5EF4-FFF2-40B4-BE49-F238E27FC236}">
              <a16:creationId xmlns:a16="http://schemas.microsoft.com/office/drawing/2014/main" id="{00000000-0008-0000-1500-00008B000000}"/>
            </a:ext>
          </a:extLst>
        </xdr:cNvPr>
        <xdr:cNvSpPr/>
      </xdr:nvSpPr>
      <xdr:spPr>
        <a:xfrm>
          <a:off x="5585894" y="94032264"/>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171465</xdr:colOff>
      <xdr:row>538</xdr:row>
      <xdr:rowOff>35307</xdr:rowOff>
    </xdr:from>
    <xdr:to>
      <xdr:col>13</xdr:col>
      <xdr:colOff>1380799</xdr:colOff>
      <xdr:row>543</xdr:row>
      <xdr:rowOff>124638</xdr:rowOff>
    </xdr:to>
    <xdr:sp macro="" textlink="">
      <xdr:nvSpPr>
        <xdr:cNvPr id="140" name="線吹き出し 1 (枠付き) 139">
          <a:extLst>
            <a:ext uri="{FF2B5EF4-FFF2-40B4-BE49-F238E27FC236}">
              <a16:creationId xmlns:a16="http://schemas.microsoft.com/office/drawing/2014/main" id="{00000000-0008-0000-1500-00008C000000}"/>
            </a:ext>
          </a:extLst>
        </xdr:cNvPr>
        <xdr:cNvSpPr/>
      </xdr:nvSpPr>
      <xdr:spPr>
        <a:xfrm>
          <a:off x="5590132" y="101794057"/>
          <a:ext cx="6120000" cy="936000"/>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205942</xdr:colOff>
      <xdr:row>574</xdr:row>
      <xdr:rowOff>151401</xdr:rowOff>
    </xdr:from>
    <xdr:to>
      <xdr:col>13</xdr:col>
      <xdr:colOff>1415276</xdr:colOff>
      <xdr:row>580</xdr:row>
      <xdr:rowOff>63843</xdr:rowOff>
    </xdr:to>
    <xdr:sp macro="" textlink="">
      <xdr:nvSpPr>
        <xdr:cNvPr id="141" name="線吹き出し 1 (枠付き) 140">
          <a:extLst>
            <a:ext uri="{FF2B5EF4-FFF2-40B4-BE49-F238E27FC236}">
              <a16:creationId xmlns:a16="http://schemas.microsoft.com/office/drawing/2014/main" id="{00000000-0008-0000-1500-00008D000000}"/>
            </a:ext>
          </a:extLst>
        </xdr:cNvPr>
        <xdr:cNvSpPr/>
      </xdr:nvSpPr>
      <xdr:spPr>
        <a:xfrm>
          <a:off x="5648799" y="140617937"/>
          <a:ext cx="6121513" cy="973799"/>
        </a:xfrm>
        <a:prstGeom prst="borderCallout1">
          <a:avLst>
            <a:gd name="adj1" fmla="val 535"/>
            <a:gd name="adj2" fmla="val 46027"/>
            <a:gd name="adj3" fmla="val -17809"/>
            <a:gd name="adj4" fmla="val 12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(vd_g_AlertUtltyTrnsToNoRx</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FACTBIT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13</xdr:col>
      <xdr:colOff>84666</xdr:colOff>
      <xdr:row>88</xdr:row>
      <xdr:rowOff>148174</xdr:rowOff>
    </xdr:from>
    <xdr:to>
      <xdr:col>15</xdr:col>
      <xdr:colOff>920749</xdr:colOff>
      <xdr:row>90</xdr:row>
      <xdr:rowOff>436042</xdr:rowOff>
    </xdr:to>
    <xdr:sp macro="" textlink="">
      <xdr:nvSpPr>
        <xdr:cNvPr id="146" name="線吹き出し 1 (枠付き) 145">
          <a:extLst>
            <a:ext uri="{FF2B5EF4-FFF2-40B4-BE49-F238E27FC236}">
              <a16:creationId xmlns:a16="http://schemas.microsoft.com/office/drawing/2014/main" id="{00000000-0008-0000-1500-000092000000}"/>
            </a:ext>
          </a:extLst>
        </xdr:cNvPr>
        <xdr:cNvSpPr/>
      </xdr:nvSpPr>
      <xdr:spPr>
        <a:xfrm>
          <a:off x="10413999" y="21452424"/>
          <a:ext cx="3280833" cy="984250"/>
        </a:xfrm>
        <a:prstGeom prst="borderCallout1">
          <a:avLst>
            <a:gd name="adj1" fmla="val 44823"/>
            <a:gd name="adj2" fmla="val -3207"/>
            <a:gd name="adj3" fmla="val -21319"/>
            <a:gd name="adj4" fmla="val -15229"/>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SWR1</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の信号値で判定し送信するが、有効電源状態が</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と異なるため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用の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を別途用意し実装する</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13</xdr:col>
      <xdr:colOff>531475</xdr:colOff>
      <xdr:row>6</xdr:row>
      <xdr:rowOff>213983</xdr:rowOff>
    </xdr:from>
    <xdr:to>
      <xdr:col>16</xdr:col>
      <xdr:colOff>397740</xdr:colOff>
      <xdr:row>7</xdr:row>
      <xdr:rowOff>848214</xdr:rowOff>
    </xdr:to>
    <xdr:sp macro="" textlink="">
      <xdr:nvSpPr>
        <xdr:cNvPr id="153" name="線吹き出し 1 (枠付き) 152">
          <a:extLst>
            <a:ext uri="{FF2B5EF4-FFF2-40B4-BE49-F238E27FC236}">
              <a16:creationId xmlns:a16="http://schemas.microsoft.com/office/drawing/2014/main" id="{00000000-0008-0000-1500-000099000000}"/>
            </a:ext>
          </a:extLst>
        </xdr:cNvPr>
        <xdr:cNvSpPr/>
      </xdr:nvSpPr>
      <xdr:spPr>
        <a:xfrm>
          <a:off x="10922384" y="1287710"/>
          <a:ext cx="3295265" cy="980595"/>
        </a:xfrm>
        <a:prstGeom prst="borderCallout1">
          <a:avLst>
            <a:gd name="adj1" fmla="val 44823"/>
            <a:gd name="adj2" fmla="val -3207"/>
            <a:gd name="adj3" fmla="val -21319"/>
            <a:gd name="adj4" fmla="val -15229"/>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SWR1</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の信号値で判定し送信するが、有効電源状態が</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と異なるため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用の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を別途用意し実装する</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851647</xdr:colOff>
      <xdr:row>438</xdr:row>
      <xdr:rowOff>22417</xdr:rowOff>
    </xdr:from>
    <xdr:to>
      <xdr:col>29</xdr:col>
      <xdr:colOff>422715</xdr:colOff>
      <xdr:row>444</xdr:row>
      <xdr:rowOff>225953</xdr:rowOff>
    </xdr:to>
    <xdr:grpSp>
      <xdr:nvGrpSpPr>
        <xdr:cNvPr id="25" name="グループ化 24">
          <a:extLst>
            <a:ext uri="{FF2B5EF4-FFF2-40B4-BE49-F238E27FC236}">
              <a16:creationId xmlns:a16="http://schemas.microsoft.com/office/drawing/2014/main" id="{00000000-0008-0000-1500-000019000000}"/>
            </a:ext>
          </a:extLst>
        </xdr:cNvPr>
        <xdr:cNvGrpSpPr/>
      </xdr:nvGrpSpPr>
      <xdr:grpSpPr>
        <a:xfrm>
          <a:off x="15464118" y="101077064"/>
          <a:ext cx="7997891" cy="1436183"/>
          <a:chOff x="15498536" y="77506285"/>
          <a:chExt cx="8005645" cy="1432157"/>
        </a:xfrm>
      </xdr:grpSpPr>
      <xdr:pic>
        <xdr:nvPicPr>
          <xdr:cNvPr id="111" name="図 110">
            <a:extLst>
              <a:ext uri="{FF2B5EF4-FFF2-40B4-BE49-F238E27FC236}">
                <a16:creationId xmlns:a16="http://schemas.microsoft.com/office/drawing/2014/main" id="{00000000-0008-0000-1500-00006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571675" y="77877090"/>
            <a:ext cx="5200651" cy="105897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6" name="正方形/長方形 125">
            <a:extLst>
              <a:ext uri="{FF2B5EF4-FFF2-40B4-BE49-F238E27FC236}">
                <a16:creationId xmlns:a16="http://schemas.microsoft.com/office/drawing/2014/main" id="{00000000-0008-0000-1500-00007E000000}"/>
              </a:ext>
            </a:extLst>
          </xdr:cNvPr>
          <xdr:cNvSpPr/>
        </xdr:nvSpPr>
        <xdr:spPr>
          <a:xfrm>
            <a:off x="16013899" y="78506415"/>
            <a:ext cx="4748900" cy="4320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7" name="線吹き出し 1 (枠付き) 126">
            <a:extLst>
              <a:ext uri="{FF2B5EF4-FFF2-40B4-BE49-F238E27FC236}">
                <a16:creationId xmlns:a16="http://schemas.microsoft.com/office/drawing/2014/main" id="{00000000-0008-0000-1500-00007F000000}"/>
              </a:ext>
            </a:extLst>
          </xdr:cNvPr>
          <xdr:cNvSpPr/>
        </xdr:nvSpPr>
        <xdr:spPr>
          <a:xfrm>
            <a:off x="21051492" y="77721947"/>
            <a:ext cx="2452689" cy="1156608"/>
          </a:xfrm>
          <a:prstGeom prst="borderCallout1">
            <a:avLst>
              <a:gd name="adj1" fmla="val 66078"/>
              <a:gd name="adj2" fmla="val -1835"/>
              <a:gd name="adj3" fmla="val 76353"/>
              <a:gd name="adj4" fmla="val -17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強制スリープ除外条件に合致するため、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BAT_AO</a:t>
            </a:r>
            <a:r>
              <a:rPr lang="ja-JP" altLang="en-US" sz="1200">
                <a:latin typeface="Meiryo UI" panose="020B0604030504040204" pitchFamily="50" charset="-128"/>
                <a:ea typeface="Meiryo UI" panose="020B0604030504040204" pitchFamily="50" charset="-128"/>
              </a:rPr>
              <a:t> </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で実装する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4" name="テキスト ボックス 23">
            <a:extLst>
              <a:ext uri="{FF2B5EF4-FFF2-40B4-BE49-F238E27FC236}">
                <a16:creationId xmlns:a16="http://schemas.microsoft.com/office/drawing/2014/main" id="{00000000-0008-0000-1500-000018000000}"/>
              </a:ext>
            </a:extLst>
          </xdr:cNvPr>
          <xdr:cNvSpPr txBox="1"/>
        </xdr:nvSpPr>
        <xdr:spPr>
          <a:xfrm>
            <a:off x="15498536" y="77506285"/>
            <a:ext cx="5306785" cy="585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latin typeface="Meiryo UI" panose="020B0604030504040204" pitchFamily="50" charset="-128"/>
                <a:ea typeface="Meiryo UI" panose="020B0604030504040204" pitchFamily="50" charset="-128"/>
              </a:rPr>
              <a:t>MET-M_WKUPSLP-CSTD-0-XX-X-C3-800B-A.docx</a:t>
            </a:r>
            <a:endParaRPr kumimoji="1" lang="ja-JP" altLang="en-US" sz="1200">
              <a:latin typeface="Meiryo UI" panose="020B0604030504040204" pitchFamily="50" charset="-128"/>
              <a:ea typeface="Meiryo UI" panose="020B0604030504040204" pitchFamily="50" charset="-128"/>
            </a:endParaRPr>
          </a:p>
        </xdr:txBody>
      </xdr:sp>
    </xdr:grpSp>
    <xdr:clientData/>
  </xdr:twoCellAnchor>
  <xdr:twoCellAnchor>
    <xdr:from>
      <xdr:col>34</xdr:col>
      <xdr:colOff>32844</xdr:colOff>
      <xdr:row>3</xdr:row>
      <xdr:rowOff>47624</xdr:rowOff>
    </xdr:from>
    <xdr:to>
      <xdr:col>37</xdr:col>
      <xdr:colOff>640795</xdr:colOff>
      <xdr:row>5</xdr:row>
      <xdr:rowOff>106480</xdr:rowOff>
    </xdr:to>
    <xdr:sp macro="" textlink="">
      <xdr:nvSpPr>
        <xdr:cNvPr id="187" name="テキスト ボックス 186">
          <a:extLst>
            <a:ext uri="{FF2B5EF4-FFF2-40B4-BE49-F238E27FC236}">
              <a16:creationId xmlns:a16="http://schemas.microsoft.com/office/drawing/2014/main" id="{00000000-0008-0000-1500-0000BB000000}"/>
            </a:ext>
          </a:extLst>
        </xdr:cNvPr>
        <xdr:cNvSpPr txBox="1"/>
      </xdr:nvSpPr>
      <xdr:spPr>
        <a:xfrm>
          <a:off x="27124665" y="605517"/>
          <a:ext cx="2649023" cy="41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TT </a:t>
          </a:r>
          <a:r>
            <a:rPr kumimoji="1" lang="ja-JP" altLang="en-US" sz="1200" b="1">
              <a:latin typeface="+mn-ea"/>
              <a:ea typeface="+mn-ea"/>
            </a:rPr>
            <a:t>シート</a:t>
          </a:r>
        </a:p>
      </xdr:txBody>
    </xdr:sp>
    <xdr:clientData/>
  </xdr:twoCellAnchor>
  <xdr:twoCellAnchor>
    <xdr:from>
      <xdr:col>34</xdr:col>
      <xdr:colOff>9250</xdr:colOff>
      <xdr:row>58</xdr:row>
      <xdr:rowOff>208298</xdr:rowOff>
    </xdr:from>
    <xdr:to>
      <xdr:col>37</xdr:col>
      <xdr:colOff>641937</xdr:colOff>
      <xdr:row>58</xdr:row>
      <xdr:rowOff>564145</xdr:rowOff>
    </xdr:to>
    <xdr:sp macro="" textlink="">
      <xdr:nvSpPr>
        <xdr:cNvPr id="188" name="テキスト ボックス 187">
          <a:extLst>
            <a:ext uri="{FF2B5EF4-FFF2-40B4-BE49-F238E27FC236}">
              <a16:creationId xmlns:a16="http://schemas.microsoft.com/office/drawing/2014/main" id="{00000000-0008-0000-1500-0000BC000000}"/>
            </a:ext>
          </a:extLst>
        </xdr:cNvPr>
        <xdr:cNvSpPr txBox="1"/>
      </xdr:nvSpPr>
      <xdr:spPr>
        <a:xfrm>
          <a:off x="27101071" y="15638798"/>
          <a:ext cx="2673759" cy="355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MID</a:t>
          </a:r>
          <a:r>
            <a:rPr kumimoji="1" lang="ja-JP" altLang="en-US" sz="1200" b="1">
              <a:latin typeface="+mn-ea"/>
              <a:ea typeface="+mn-ea"/>
            </a:rPr>
            <a:t>シート</a:t>
          </a:r>
        </a:p>
      </xdr:txBody>
    </xdr:sp>
    <xdr:clientData/>
  </xdr:twoCellAnchor>
  <xdr:twoCellAnchor>
    <xdr:from>
      <xdr:col>34</xdr:col>
      <xdr:colOff>49325</xdr:colOff>
      <xdr:row>58</xdr:row>
      <xdr:rowOff>496531</xdr:rowOff>
    </xdr:from>
    <xdr:to>
      <xdr:col>60</xdr:col>
      <xdr:colOff>181212</xdr:colOff>
      <xdr:row>89</xdr:row>
      <xdr:rowOff>280192</xdr:rowOff>
    </xdr:to>
    <xdr:pic>
      <xdr:nvPicPr>
        <xdr:cNvPr id="16" name="図 15">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27267013" y="15522219"/>
          <a:ext cx="18086512" cy="6213036"/>
        </a:xfrm>
        <a:prstGeom prst="rect">
          <a:avLst/>
        </a:prstGeom>
      </xdr:spPr>
    </xdr:pic>
    <xdr:clientData/>
  </xdr:twoCellAnchor>
  <xdr:twoCellAnchor>
    <xdr:from>
      <xdr:col>34</xdr:col>
      <xdr:colOff>50428</xdr:colOff>
      <xdr:row>89</xdr:row>
      <xdr:rowOff>175602</xdr:rowOff>
    </xdr:from>
    <xdr:to>
      <xdr:col>60</xdr:col>
      <xdr:colOff>187967</xdr:colOff>
      <xdr:row>120</xdr:row>
      <xdr:rowOff>254723</xdr:rowOff>
    </xdr:to>
    <xdr:pic>
      <xdr:nvPicPr>
        <xdr:cNvPr id="17" name="図 16">
          <a:extLst>
            <a:ext uri="{FF2B5EF4-FFF2-40B4-BE49-F238E27FC236}">
              <a16:creationId xmlns:a16="http://schemas.microsoft.com/office/drawing/2014/main" id="{00000000-0008-0000-1500-000011000000}"/>
            </a:ext>
          </a:extLst>
        </xdr:cNvPr>
        <xdr:cNvPicPr>
          <a:picLocks noChangeAspect="1"/>
        </xdr:cNvPicPr>
      </xdr:nvPicPr>
      <xdr:blipFill>
        <a:blip xmlns:r="http://schemas.openxmlformats.org/officeDocument/2006/relationships" r:embed="rId6"/>
        <a:stretch>
          <a:fillRect/>
        </a:stretch>
      </xdr:blipFill>
      <xdr:spPr>
        <a:xfrm>
          <a:off x="27309246" y="22048466"/>
          <a:ext cx="18148448" cy="7733757"/>
        </a:xfrm>
        <a:prstGeom prst="rect">
          <a:avLst/>
        </a:prstGeom>
      </xdr:spPr>
    </xdr:pic>
    <xdr:clientData/>
  </xdr:twoCellAnchor>
  <xdr:twoCellAnchor>
    <xdr:from>
      <xdr:col>34</xdr:col>
      <xdr:colOff>61782</xdr:colOff>
      <xdr:row>120</xdr:row>
      <xdr:rowOff>164431</xdr:rowOff>
    </xdr:from>
    <xdr:to>
      <xdr:col>60</xdr:col>
      <xdr:colOff>173883</xdr:colOff>
      <xdr:row>141</xdr:row>
      <xdr:rowOff>92107</xdr:rowOff>
    </xdr:to>
    <xdr:pic>
      <xdr:nvPicPr>
        <xdr:cNvPr id="18" name="図 17">
          <a:extLst>
            <a:ext uri="{FF2B5EF4-FFF2-40B4-BE49-F238E27FC236}">
              <a16:creationId xmlns:a16="http://schemas.microsoft.com/office/drawing/2014/main" id="{00000000-0008-0000-1500-000012000000}"/>
            </a:ext>
          </a:extLst>
        </xdr:cNvPr>
        <xdr:cNvPicPr>
          <a:picLocks noChangeAspect="1"/>
        </xdr:cNvPicPr>
      </xdr:nvPicPr>
      <xdr:blipFill>
        <a:blip xmlns:r="http://schemas.openxmlformats.org/officeDocument/2006/relationships" r:embed="rId7"/>
        <a:stretch>
          <a:fillRect/>
        </a:stretch>
      </xdr:blipFill>
      <xdr:spPr>
        <a:xfrm>
          <a:off x="27320600" y="29691931"/>
          <a:ext cx="18123010" cy="6681767"/>
        </a:xfrm>
        <a:prstGeom prst="rect">
          <a:avLst/>
        </a:prstGeom>
      </xdr:spPr>
    </xdr:pic>
    <xdr:clientData/>
  </xdr:twoCellAnchor>
  <xdr:twoCellAnchor>
    <xdr:from>
      <xdr:col>34</xdr:col>
      <xdr:colOff>61781</xdr:colOff>
      <xdr:row>141</xdr:row>
      <xdr:rowOff>77495</xdr:rowOff>
    </xdr:from>
    <xdr:to>
      <xdr:col>60</xdr:col>
      <xdr:colOff>213455</xdr:colOff>
      <xdr:row>171</xdr:row>
      <xdr:rowOff>61958</xdr:rowOff>
    </xdr:to>
    <xdr:pic>
      <xdr:nvPicPr>
        <xdr:cNvPr id="19" name="図 18">
          <a:extLst>
            <a:ext uri="{FF2B5EF4-FFF2-40B4-BE49-F238E27FC236}">
              <a16:creationId xmlns:a16="http://schemas.microsoft.com/office/drawing/2014/main" id="{00000000-0008-0000-1500-000013000000}"/>
            </a:ext>
          </a:extLst>
        </xdr:cNvPr>
        <xdr:cNvPicPr>
          <a:picLocks noChangeAspect="1"/>
        </xdr:cNvPicPr>
      </xdr:nvPicPr>
      <xdr:blipFill>
        <a:blip xmlns:r="http://schemas.openxmlformats.org/officeDocument/2006/relationships" r:embed="rId8"/>
        <a:stretch>
          <a:fillRect/>
        </a:stretch>
      </xdr:blipFill>
      <xdr:spPr>
        <a:xfrm>
          <a:off x="27320599" y="36359086"/>
          <a:ext cx="18162583" cy="7950827"/>
        </a:xfrm>
        <a:prstGeom prst="rect">
          <a:avLst/>
        </a:prstGeom>
      </xdr:spPr>
    </xdr:pic>
    <xdr:clientData/>
  </xdr:twoCellAnchor>
  <xdr:twoCellAnchor>
    <xdr:from>
      <xdr:col>34</xdr:col>
      <xdr:colOff>73137</xdr:colOff>
      <xdr:row>170</xdr:row>
      <xdr:rowOff>159009</xdr:rowOff>
    </xdr:from>
    <xdr:to>
      <xdr:col>60</xdr:col>
      <xdr:colOff>205024</xdr:colOff>
      <xdr:row>185</xdr:row>
      <xdr:rowOff>1524000</xdr:rowOff>
    </xdr:to>
    <xdr:pic>
      <xdr:nvPicPr>
        <xdr:cNvPr id="20" name="図 19">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9"/>
        <a:stretch>
          <a:fillRect/>
        </a:stretch>
      </xdr:blipFill>
      <xdr:spPr>
        <a:xfrm>
          <a:off x="27409887" y="47403009"/>
          <a:ext cx="17467387" cy="5936991"/>
        </a:xfrm>
        <a:prstGeom prst="rect">
          <a:avLst/>
        </a:prstGeom>
      </xdr:spPr>
    </xdr:pic>
    <xdr:clientData/>
  </xdr:twoCellAnchor>
  <xdr:twoCellAnchor>
    <xdr:from>
      <xdr:col>34</xdr:col>
      <xdr:colOff>73137</xdr:colOff>
      <xdr:row>348</xdr:row>
      <xdr:rowOff>0</xdr:rowOff>
    </xdr:from>
    <xdr:to>
      <xdr:col>60</xdr:col>
      <xdr:colOff>205024</xdr:colOff>
      <xdr:row>365</xdr:row>
      <xdr:rowOff>126290</xdr:rowOff>
    </xdr:to>
    <xdr:pic>
      <xdr:nvPicPr>
        <xdr:cNvPr id="21" name="図 20">
          <a:extLst>
            <a:ext uri="{FF2B5EF4-FFF2-40B4-BE49-F238E27FC236}">
              <a16:creationId xmlns:a16="http://schemas.microsoft.com/office/drawing/2014/main" id="{00000000-0008-0000-1500-000015000000}"/>
            </a:ext>
          </a:extLst>
        </xdr:cNvPr>
        <xdr:cNvPicPr>
          <a:picLocks noChangeAspect="1"/>
        </xdr:cNvPicPr>
      </xdr:nvPicPr>
      <xdr:blipFill>
        <a:blip xmlns:r="http://schemas.openxmlformats.org/officeDocument/2006/relationships" r:embed="rId10"/>
        <a:stretch>
          <a:fillRect/>
        </a:stretch>
      </xdr:blipFill>
      <xdr:spPr>
        <a:xfrm>
          <a:off x="27331955" y="51646014"/>
          <a:ext cx="18142796" cy="7517958"/>
        </a:xfrm>
        <a:prstGeom prst="rect">
          <a:avLst/>
        </a:prstGeom>
      </xdr:spPr>
    </xdr:pic>
    <xdr:clientData/>
  </xdr:twoCellAnchor>
  <xdr:twoCellAnchor>
    <xdr:from>
      <xdr:col>34</xdr:col>
      <xdr:colOff>73137</xdr:colOff>
      <xdr:row>365</xdr:row>
      <xdr:rowOff>59103</xdr:rowOff>
    </xdr:from>
    <xdr:to>
      <xdr:col>60</xdr:col>
      <xdr:colOff>180996</xdr:colOff>
      <xdr:row>392</xdr:row>
      <xdr:rowOff>888080</xdr:rowOff>
    </xdr:to>
    <xdr:pic>
      <xdr:nvPicPr>
        <xdr:cNvPr id="22" name="図 21">
          <a:extLst>
            <a:ext uri="{FF2B5EF4-FFF2-40B4-BE49-F238E27FC236}">
              <a16:creationId xmlns:a16="http://schemas.microsoft.com/office/drawing/2014/main" id="{00000000-0008-0000-1500-000016000000}"/>
            </a:ext>
          </a:extLst>
        </xdr:cNvPr>
        <xdr:cNvPicPr>
          <a:picLocks noChangeAspect="1"/>
        </xdr:cNvPicPr>
      </xdr:nvPicPr>
      <xdr:blipFill>
        <a:blip xmlns:r="http://schemas.openxmlformats.org/officeDocument/2006/relationships" r:embed="rId11"/>
        <a:stretch>
          <a:fillRect/>
        </a:stretch>
      </xdr:blipFill>
      <xdr:spPr>
        <a:xfrm>
          <a:off x="27331955" y="59096785"/>
          <a:ext cx="18118768" cy="7271340"/>
        </a:xfrm>
        <a:prstGeom prst="rect">
          <a:avLst/>
        </a:prstGeom>
      </xdr:spPr>
    </xdr:pic>
    <xdr:clientData/>
  </xdr:twoCellAnchor>
  <xdr:twoCellAnchor>
    <xdr:from>
      <xdr:col>34</xdr:col>
      <xdr:colOff>73137</xdr:colOff>
      <xdr:row>392</xdr:row>
      <xdr:rowOff>810589</xdr:rowOff>
    </xdr:from>
    <xdr:to>
      <xdr:col>60</xdr:col>
      <xdr:colOff>220570</xdr:colOff>
      <xdr:row>424</xdr:row>
      <xdr:rowOff>21664</xdr:rowOff>
    </xdr:to>
    <xdr:pic>
      <xdr:nvPicPr>
        <xdr:cNvPr id="23" name="図 22">
          <a:extLst>
            <a:ext uri="{FF2B5EF4-FFF2-40B4-BE49-F238E27FC236}">
              <a16:creationId xmlns:a16="http://schemas.microsoft.com/office/drawing/2014/main" id="{00000000-0008-0000-1500-000017000000}"/>
            </a:ext>
          </a:extLst>
        </xdr:cNvPr>
        <xdr:cNvPicPr>
          <a:picLocks noChangeAspect="1"/>
        </xdr:cNvPicPr>
      </xdr:nvPicPr>
      <xdr:blipFill>
        <a:blip xmlns:r="http://schemas.openxmlformats.org/officeDocument/2006/relationships" r:embed="rId12"/>
        <a:stretch>
          <a:fillRect/>
        </a:stretch>
      </xdr:blipFill>
      <xdr:spPr>
        <a:xfrm>
          <a:off x="27331955" y="66290634"/>
          <a:ext cx="18158342" cy="8077985"/>
        </a:xfrm>
        <a:prstGeom prst="rect">
          <a:avLst/>
        </a:prstGeom>
      </xdr:spPr>
    </xdr:pic>
    <xdr:clientData/>
  </xdr:twoCellAnchor>
  <xdr:twoCellAnchor>
    <xdr:from>
      <xdr:col>34</xdr:col>
      <xdr:colOff>61782</xdr:colOff>
      <xdr:row>424</xdr:row>
      <xdr:rowOff>11063</xdr:rowOff>
    </xdr:from>
    <xdr:to>
      <xdr:col>60</xdr:col>
      <xdr:colOff>219107</xdr:colOff>
      <xdr:row>456</xdr:row>
      <xdr:rowOff>125294</xdr:rowOff>
    </xdr:to>
    <xdr:pic>
      <xdr:nvPicPr>
        <xdr:cNvPr id="28" name="図 27">
          <a:extLst>
            <a:ext uri="{FF2B5EF4-FFF2-40B4-BE49-F238E27FC236}">
              <a16:creationId xmlns:a16="http://schemas.microsoft.com/office/drawing/2014/main" id="{00000000-0008-0000-1500-00001C000000}"/>
            </a:ext>
          </a:extLst>
        </xdr:cNvPr>
        <xdr:cNvPicPr>
          <a:picLocks noChangeAspect="1"/>
        </xdr:cNvPicPr>
      </xdr:nvPicPr>
      <xdr:blipFill>
        <a:blip xmlns:r="http://schemas.openxmlformats.org/officeDocument/2006/relationships" r:embed="rId13"/>
        <a:stretch>
          <a:fillRect/>
        </a:stretch>
      </xdr:blipFill>
      <xdr:spPr>
        <a:xfrm>
          <a:off x="27320600" y="74358018"/>
          <a:ext cx="18168234" cy="8115231"/>
        </a:xfrm>
        <a:prstGeom prst="rect">
          <a:avLst/>
        </a:prstGeom>
      </xdr:spPr>
    </xdr:pic>
    <xdr:clientData/>
  </xdr:twoCellAnchor>
  <xdr:twoCellAnchor>
    <xdr:from>
      <xdr:col>34</xdr:col>
      <xdr:colOff>95848</xdr:colOff>
      <xdr:row>457</xdr:row>
      <xdr:rowOff>45576</xdr:rowOff>
    </xdr:from>
    <xdr:to>
      <xdr:col>50</xdr:col>
      <xdr:colOff>133640</xdr:colOff>
      <xdr:row>468</xdr:row>
      <xdr:rowOff>1625584</xdr:rowOff>
    </xdr:to>
    <xdr:pic>
      <xdr:nvPicPr>
        <xdr:cNvPr id="29" name="図 28">
          <a:extLst>
            <a:ext uri="{FF2B5EF4-FFF2-40B4-BE49-F238E27FC236}">
              <a16:creationId xmlns:a16="http://schemas.microsoft.com/office/drawing/2014/main" id="{00000000-0008-0000-1500-00001D000000}"/>
            </a:ext>
          </a:extLst>
        </xdr:cNvPr>
        <xdr:cNvPicPr>
          <a:picLocks noChangeAspect="1"/>
        </xdr:cNvPicPr>
      </xdr:nvPicPr>
      <xdr:blipFill>
        <a:blip xmlns:r="http://schemas.openxmlformats.org/officeDocument/2006/relationships" r:embed="rId14"/>
        <a:stretch>
          <a:fillRect/>
        </a:stretch>
      </xdr:blipFill>
      <xdr:spPr>
        <a:xfrm>
          <a:off x="27354666" y="82566712"/>
          <a:ext cx="11121429" cy="3692827"/>
        </a:xfrm>
        <a:prstGeom prst="rect">
          <a:avLst/>
        </a:prstGeom>
      </xdr:spPr>
    </xdr:pic>
    <xdr:clientData/>
  </xdr:twoCellAnchor>
  <xdr:twoCellAnchor editAs="oneCell">
    <xdr:from>
      <xdr:col>11</xdr:col>
      <xdr:colOff>3801</xdr:colOff>
      <xdr:row>444</xdr:row>
      <xdr:rowOff>17388</xdr:rowOff>
    </xdr:from>
    <xdr:to>
      <xdr:col>12</xdr:col>
      <xdr:colOff>2802</xdr:colOff>
      <xdr:row>446</xdr:row>
      <xdr:rowOff>0</xdr:rowOff>
    </xdr:to>
    <xdr:sp macro="" textlink="">
      <xdr:nvSpPr>
        <xdr:cNvPr id="191" name="正方形/長方形 190">
          <a:extLst>
            <a:ext uri="{FF2B5EF4-FFF2-40B4-BE49-F238E27FC236}">
              <a16:creationId xmlns:a16="http://schemas.microsoft.com/office/drawing/2014/main" id="{00000000-0008-0000-1500-0000BF000000}"/>
            </a:ext>
          </a:extLst>
        </xdr:cNvPr>
        <xdr:cNvSpPr/>
      </xdr:nvSpPr>
      <xdr:spPr>
        <a:xfrm>
          <a:off x="6749742" y="76968182"/>
          <a:ext cx="1284876" cy="25823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115956</xdr:colOff>
      <xdr:row>8</xdr:row>
      <xdr:rowOff>0</xdr:rowOff>
    </xdr:from>
    <xdr:to>
      <xdr:col>30</xdr:col>
      <xdr:colOff>421688</xdr:colOff>
      <xdr:row>14</xdr:row>
      <xdr:rowOff>62003</xdr:rowOff>
    </xdr:to>
    <xdr:sp macro="" textlink="">
      <xdr:nvSpPr>
        <xdr:cNvPr id="193" name="線吹き出し 1 (枠付き) 192">
          <a:extLst>
            <a:ext uri="{FF2B5EF4-FFF2-40B4-BE49-F238E27FC236}">
              <a16:creationId xmlns:a16="http://schemas.microsoft.com/office/drawing/2014/main" id="{00000000-0008-0000-1500-0000C1000000}"/>
            </a:ext>
          </a:extLst>
        </xdr:cNvPr>
        <xdr:cNvSpPr/>
      </xdr:nvSpPr>
      <xdr:spPr>
        <a:xfrm>
          <a:off x="19041717" y="3147391"/>
          <a:ext cx="5117928" cy="2836677"/>
        </a:xfrm>
        <a:prstGeom prst="borderCallout1">
          <a:avLst>
            <a:gd name="adj1" fmla="val 58638"/>
            <a:gd name="adj2" fmla="val 100043"/>
            <a:gd name="adj3" fmla="val -82432"/>
            <a:gd name="adj4" fmla="val 1568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については実施条件で使用する</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信号、有効電源状態を考慮し以下の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に分けて実装する。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SWR1B</a:t>
          </a:r>
          <a:r>
            <a:rPr kumimoji="1" lang="ja-JP" altLang="en-US"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SWR1</a:t>
          </a:r>
          <a:r>
            <a:rPr kumimoji="1" lang="ja-JP" altLang="en-US"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を使用かつ有効電源状態が＋</a:t>
          </a:r>
          <a:r>
            <a:rPr kumimoji="1" lang="en-US" altLang="ja-JP" sz="1200" b="1" baseline="0">
              <a:solidFill>
                <a:srgbClr val="FFCC99"/>
              </a:solidFill>
              <a:latin typeface="Meiryo UI" panose="020B0604030504040204" pitchFamily="50" charset="-128"/>
              <a:ea typeface="Meiryo UI" panose="020B0604030504040204" pitchFamily="50" charset="-128"/>
              <a:cs typeface="Meiryo UI" panose="020B0604030504040204" pitchFamily="50" charset="-128"/>
            </a:rPr>
            <a:t>B</a:t>
          </a:r>
          <a:br>
            <a:rPr kumimoji="1" lang="en-US" altLang="ja-JP" sz="1200" b="1" baseline="0">
              <a:solidFill>
                <a:srgbClr val="0000FF"/>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rgbClr val="00B05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00B050"/>
              </a:solidFill>
              <a:latin typeface="Meiryo UI" panose="020B0604030504040204" pitchFamily="50" charset="-128"/>
              <a:ea typeface="Meiryo UI" panose="020B0604030504040204" pitchFamily="50" charset="-128"/>
              <a:cs typeface="Meiryo UI" panose="020B0604030504040204" pitchFamily="50" charset="-128"/>
            </a:rPr>
            <a:t>SWR2B</a:t>
          </a:r>
          <a:r>
            <a:rPr kumimoji="1" lang="ja-JP" altLang="en-US" sz="1200" b="1" baseline="0">
              <a:solidFill>
                <a:srgbClr val="00B05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B</a:t>
          </a:r>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kumimoji="1" lang="ja-JP" altLang="en-US" sz="1200" b="1" baseline="0">
              <a:solidFill>
                <a:srgbClr val="7030A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7030A0"/>
              </a:solidFill>
              <a:effectLst/>
              <a:latin typeface="Meiryo UI" panose="020B0604030504040204" pitchFamily="50" charset="-128"/>
              <a:ea typeface="Meiryo UI" panose="020B0604030504040204" pitchFamily="50" charset="-128"/>
              <a:cs typeface="+mn-cs"/>
            </a:rPr>
            <a:t>SWR2IG</a:t>
          </a:r>
          <a:r>
            <a:rPr kumimoji="1" lang="ja-JP" altLang="en-US" sz="1200" b="1" baseline="0">
              <a:solidFill>
                <a:srgbClr val="7030A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7030A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7030A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7030A0"/>
              </a:solidFill>
              <a:effectLst/>
              <a:latin typeface="Meiryo UI" panose="020B0604030504040204" pitchFamily="50" charset="-128"/>
              <a:ea typeface="Meiryo UI" panose="020B0604030504040204" pitchFamily="50" charset="-128"/>
              <a:cs typeface="+mn-cs"/>
            </a:rPr>
            <a:t>IG-ON</a:t>
          </a:r>
          <a:br>
            <a:rPr kumimoji="1" lang="en-US" altLang="ja-JP" sz="1200" b="1" baseline="0">
              <a:solidFill>
                <a:schemeClr val="lt1"/>
              </a:solidFill>
              <a:effectLst/>
              <a:latin typeface="Meiryo UI" panose="020B0604030504040204" pitchFamily="50" charset="-128"/>
              <a:ea typeface="Meiryo UI" panose="020B0604030504040204" pitchFamily="50" charset="-128"/>
              <a:cs typeface="+mn-cs"/>
            </a:rPr>
          </a:br>
          <a:r>
            <a:rPr kumimoji="1" lang="ja-JP" altLang="ja-JP" sz="1200" b="1" baseline="0">
              <a:solidFill>
                <a:srgbClr val="FFFF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t>SWR3B</a:t>
          </a:r>
          <a:r>
            <a:rPr kumimoji="1" lang="ja-JP" altLang="ja-JP" sz="1200" b="1" baseline="0">
              <a:solidFill>
                <a:srgbClr val="FFFF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t>SWR3</a:t>
          </a:r>
          <a:r>
            <a:rPr kumimoji="1" lang="ja-JP" altLang="ja-JP" sz="1200" b="1" baseline="0">
              <a:solidFill>
                <a:srgbClr val="FFFF0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t>B</a:t>
          </a:r>
          <a:br>
            <a:rPr kumimoji="1" lang="en-US" altLang="ja-JP" sz="1200" b="1" baseline="0">
              <a:solidFill>
                <a:srgbClr val="FFFF00"/>
              </a:solidFill>
              <a:effectLst/>
              <a:latin typeface="Meiryo UI" panose="020B0604030504040204" pitchFamily="50" charset="-128"/>
              <a:ea typeface="Meiryo UI" panose="020B0604030504040204" pitchFamily="50" charset="-128"/>
              <a:cs typeface="+mn-cs"/>
            </a:rPr>
          </a:br>
          <a:r>
            <a:rPr kumimoji="1" lang="ja-JP" altLang="ja-JP" sz="1200" b="1" baseline="0">
              <a:solidFill>
                <a:srgbClr val="FF00FF"/>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00FF"/>
              </a:solidFill>
              <a:effectLst/>
              <a:latin typeface="Meiryo UI" panose="020B0604030504040204" pitchFamily="50" charset="-128"/>
              <a:ea typeface="Meiryo UI" panose="020B0604030504040204" pitchFamily="50" charset="-128"/>
              <a:cs typeface="+mn-cs"/>
            </a:rPr>
            <a:t>SWR3IG</a:t>
          </a:r>
          <a:r>
            <a:rPr kumimoji="1" lang="ja-JP" altLang="ja-JP" sz="1200" b="1" baseline="0">
              <a:solidFill>
                <a:srgbClr val="FF00FF"/>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FF00FF"/>
              </a:solidFill>
              <a:effectLst/>
              <a:latin typeface="Meiryo UI" panose="020B0604030504040204" pitchFamily="50" charset="-128"/>
              <a:ea typeface="Meiryo UI" panose="020B0604030504040204" pitchFamily="50" charset="-128"/>
              <a:cs typeface="+mn-cs"/>
            </a:rPr>
            <a:t>SWR3</a:t>
          </a:r>
          <a:r>
            <a:rPr kumimoji="1" lang="ja-JP" altLang="ja-JP" sz="1200" b="1" baseline="0">
              <a:solidFill>
                <a:srgbClr val="FF00FF"/>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FF00FF"/>
              </a:solidFill>
              <a:effectLst/>
              <a:latin typeface="Meiryo UI" panose="020B0604030504040204" pitchFamily="50" charset="-128"/>
              <a:ea typeface="Meiryo UI" panose="020B0604030504040204" pitchFamily="50" charset="-128"/>
              <a:cs typeface="+mn-cs"/>
            </a:rPr>
            <a:t>IG-ON</a:t>
          </a:r>
          <a:br>
            <a:rPr kumimoji="1" lang="en-US" altLang="ja-JP" sz="1200" b="1" baseline="0">
              <a:solidFill>
                <a:schemeClr val="lt1"/>
              </a:solidFill>
              <a:effectLst/>
              <a:latin typeface="Meiryo UI" panose="020B0604030504040204" pitchFamily="50" charset="-128"/>
              <a:ea typeface="Meiryo UI" panose="020B0604030504040204" pitchFamily="50" charset="-128"/>
              <a:cs typeface="+mn-cs"/>
            </a:rPr>
          </a:br>
          <a:endParaRPr kumimoji="1" lang="en-US" altLang="ja-JP" sz="1200" b="1" baseline="0">
            <a:solidFill>
              <a:schemeClr val="lt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30</xdr:col>
      <xdr:colOff>430695</xdr:colOff>
      <xdr:row>9</xdr:row>
      <xdr:rowOff>41413</xdr:rowOff>
    </xdr:from>
    <xdr:to>
      <xdr:col>34</xdr:col>
      <xdr:colOff>24848</xdr:colOff>
      <xdr:row>58</xdr:row>
      <xdr:rowOff>463826</xdr:rowOff>
    </xdr:to>
    <xdr:cxnSp macro="">
      <xdr:nvCxnSpPr>
        <xdr:cNvPr id="194" name="直線コネクタ 193">
          <a:extLst>
            <a:ext uri="{FF2B5EF4-FFF2-40B4-BE49-F238E27FC236}">
              <a16:creationId xmlns:a16="http://schemas.microsoft.com/office/drawing/2014/main" id="{00000000-0008-0000-1500-0000C2000000}"/>
            </a:ext>
          </a:extLst>
        </xdr:cNvPr>
        <xdr:cNvCxnSpPr/>
      </xdr:nvCxnSpPr>
      <xdr:spPr>
        <a:xfrm>
          <a:off x="24168652" y="5085522"/>
          <a:ext cx="2990022" cy="1070113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34637</xdr:colOff>
      <xdr:row>68</xdr:row>
      <xdr:rowOff>86592</xdr:rowOff>
    </xdr:from>
    <xdr:to>
      <xdr:col>46</xdr:col>
      <xdr:colOff>476249</xdr:colOff>
      <xdr:row>120</xdr:row>
      <xdr:rowOff>979715</xdr:rowOff>
    </xdr:to>
    <xdr:sp macro="" textlink="">
      <xdr:nvSpPr>
        <xdr:cNvPr id="192" name="正方形/長方形 191">
          <a:extLst>
            <a:ext uri="{FF2B5EF4-FFF2-40B4-BE49-F238E27FC236}">
              <a16:creationId xmlns:a16="http://schemas.microsoft.com/office/drawing/2014/main" id="{00000000-0008-0000-1500-0000C0000000}"/>
            </a:ext>
          </a:extLst>
        </xdr:cNvPr>
        <xdr:cNvSpPr/>
      </xdr:nvSpPr>
      <xdr:spPr>
        <a:xfrm>
          <a:off x="27252325" y="17826905"/>
          <a:ext cx="8728362" cy="12132623"/>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495299</xdr:colOff>
      <xdr:row>114</xdr:row>
      <xdr:rowOff>0</xdr:rowOff>
    </xdr:from>
    <xdr:to>
      <xdr:col>48</xdr:col>
      <xdr:colOff>28574</xdr:colOff>
      <xdr:row>120</xdr:row>
      <xdr:rowOff>962025</xdr:rowOff>
    </xdr:to>
    <xdr:sp macro="" textlink="">
      <xdr:nvSpPr>
        <xdr:cNvPr id="196" name="正方形/長方形 195">
          <a:extLst>
            <a:ext uri="{FF2B5EF4-FFF2-40B4-BE49-F238E27FC236}">
              <a16:creationId xmlns:a16="http://schemas.microsoft.com/office/drawing/2014/main" id="{00000000-0008-0000-1500-0000C4000000}"/>
            </a:ext>
          </a:extLst>
        </xdr:cNvPr>
        <xdr:cNvSpPr/>
      </xdr:nvSpPr>
      <xdr:spPr>
        <a:xfrm>
          <a:off x="35852099" y="28165425"/>
          <a:ext cx="904875" cy="22002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500959</xdr:colOff>
      <xdr:row>109</xdr:row>
      <xdr:rowOff>128808</xdr:rowOff>
    </xdr:from>
    <xdr:to>
      <xdr:col>69</xdr:col>
      <xdr:colOff>76200</xdr:colOff>
      <xdr:row>113</xdr:row>
      <xdr:rowOff>76201</xdr:rowOff>
    </xdr:to>
    <xdr:sp macro="" textlink="">
      <xdr:nvSpPr>
        <xdr:cNvPr id="197" name="正方形/長方形 196">
          <a:extLst>
            <a:ext uri="{FF2B5EF4-FFF2-40B4-BE49-F238E27FC236}">
              <a16:creationId xmlns:a16="http://schemas.microsoft.com/office/drawing/2014/main" id="{00000000-0008-0000-1500-0000C5000000}"/>
            </a:ext>
          </a:extLst>
        </xdr:cNvPr>
        <xdr:cNvSpPr/>
      </xdr:nvSpPr>
      <xdr:spPr>
        <a:xfrm>
          <a:off x="46830559" y="27427458"/>
          <a:ext cx="4375841" cy="6427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611385</xdr:colOff>
      <xdr:row>115</xdr:row>
      <xdr:rowOff>55416</xdr:rowOff>
    </xdr:from>
    <xdr:to>
      <xdr:col>68</xdr:col>
      <xdr:colOff>167471</xdr:colOff>
      <xdr:row>118</xdr:row>
      <xdr:rowOff>106999</xdr:rowOff>
    </xdr:to>
    <xdr:sp macro="" textlink="">
      <xdr:nvSpPr>
        <xdr:cNvPr id="198" name="線吹き出し 1 (枠付き) 197">
          <a:extLst>
            <a:ext uri="{FF2B5EF4-FFF2-40B4-BE49-F238E27FC236}">
              <a16:creationId xmlns:a16="http://schemas.microsoft.com/office/drawing/2014/main" id="{00000000-0008-0000-1500-0000C6000000}"/>
            </a:ext>
          </a:extLst>
        </xdr:cNvPr>
        <xdr:cNvSpPr/>
      </xdr:nvSpPr>
      <xdr:spPr>
        <a:xfrm>
          <a:off x="46940985" y="28411341"/>
          <a:ext cx="3670886" cy="584983"/>
        </a:xfrm>
        <a:prstGeom prst="borderCallout1">
          <a:avLst>
            <a:gd name="adj1" fmla="val -2396"/>
            <a:gd name="adj2" fmla="val 27411"/>
            <a:gd name="adj3" fmla="val -56333"/>
            <a:gd name="adj4" fmla="val 44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表示に関する内容のため、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28574</xdr:colOff>
      <xdr:row>111</xdr:row>
      <xdr:rowOff>97742</xdr:rowOff>
    </xdr:from>
    <xdr:to>
      <xdr:col>62</xdr:col>
      <xdr:colOff>500959</xdr:colOff>
      <xdr:row>119</xdr:row>
      <xdr:rowOff>204788</xdr:rowOff>
    </xdr:to>
    <xdr:cxnSp macro="">
      <xdr:nvCxnSpPr>
        <xdr:cNvPr id="199" name="直線コネクタ 198">
          <a:extLst>
            <a:ext uri="{FF2B5EF4-FFF2-40B4-BE49-F238E27FC236}">
              <a16:creationId xmlns:a16="http://schemas.microsoft.com/office/drawing/2014/main" id="{00000000-0008-0000-1500-0000C7000000}"/>
            </a:ext>
          </a:extLst>
        </xdr:cNvPr>
        <xdr:cNvCxnSpPr>
          <a:stCxn id="196" idx="3"/>
          <a:endCxn id="197" idx="1"/>
        </xdr:cNvCxnSpPr>
      </xdr:nvCxnSpPr>
      <xdr:spPr>
        <a:xfrm flipV="1">
          <a:off x="36756974" y="27748817"/>
          <a:ext cx="10073585" cy="151674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38100</xdr:colOff>
      <xdr:row>120</xdr:row>
      <xdr:rowOff>988561</xdr:rowOff>
    </xdr:from>
    <xdr:to>
      <xdr:col>46</xdr:col>
      <xdr:colOff>493060</xdr:colOff>
      <xdr:row>121</xdr:row>
      <xdr:rowOff>1401536</xdr:rowOff>
    </xdr:to>
    <xdr:sp macro="" textlink="">
      <xdr:nvSpPr>
        <xdr:cNvPr id="212" name="正方形/長方形 211">
          <a:extLst>
            <a:ext uri="{FF2B5EF4-FFF2-40B4-BE49-F238E27FC236}">
              <a16:creationId xmlns:a16="http://schemas.microsoft.com/office/drawing/2014/main" id="{00000000-0008-0000-1500-0000D4000000}"/>
            </a:ext>
          </a:extLst>
        </xdr:cNvPr>
        <xdr:cNvSpPr/>
      </xdr:nvSpPr>
      <xdr:spPr>
        <a:xfrm>
          <a:off x="27129921" y="30869847"/>
          <a:ext cx="8619246" cy="2141082"/>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69272</xdr:colOff>
      <xdr:row>152</xdr:row>
      <xdr:rowOff>1298864</xdr:rowOff>
    </xdr:from>
    <xdr:to>
      <xdr:col>46</xdr:col>
      <xdr:colOff>502228</xdr:colOff>
      <xdr:row>156</xdr:row>
      <xdr:rowOff>69274</xdr:rowOff>
    </xdr:to>
    <xdr:sp macro="" textlink="">
      <xdr:nvSpPr>
        <xdr:cNvPr id="213" name="正方形/長方形 212">
          <a:extLst>
            <a:ext uri="{FF2B5EF4-FFF2-40B4-BE49-F238E27FC236}">
              <a16:creationId xmlns:a16="http://schemas.microsoft.com/office/drawing/2014/main" id="{00000000-0008-0000-1500-0000D5000000}"/>
            </a:ext>
          </a:extLst>
        </xdr:cNvPr>
        <xdr:cNvSpPr/>
      </xdr:nvSpPr>
      <xdr:spPr>
        <a:xfrm>
          <a:off x="27328090" y="39658637"/>
          <a:ext cx="8745683" cy="2060864"/>
        </a:xfrm>
        <a:prstGeom prst="rect">
          <a:avLst/>
        </a:prstGeom>
        <a:noFill/>
        <a:ln w="349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69273</xdr:colOff>
      <xdr:row>156</xdr:row>
      <xdr:rowOff>94567</xdr:rowOff>
    </xdr:from>
    <xdr:to>
      <xdr:col>46</xdr:col>
      <xdr:colOff>502228</xdr:colOff>
      <xdr:row>170</xdr:row>
      <xdr:rowOff>138545</xdr:rowOff>
    </xdr:to>
    <xdr:sp macro="" textlink="">
      <xdr:nvSpPr>
        <xdr:cNvPr id="214" name="正方形/長方形 213">
          <a:extLst>
            <a:ext uri="{FF2B5EF4-FFF2-40B4-BE49-F238E27FC236}">
              <a16:creationId xmlns:a16="http://schemas.microsoft.com/office/drawing/2014/main" id="{00000000-0008-0000-1500-0000D6000000}"/>
            </a:ext>
          </a:extLst>
        </xdr:cNvPr>
        <xdr:cNvSpPr/>
      </xdr:nvSpPr>
      <xdr:spPr>
        <a:xfrm>
          <a:off x="27328091" y="41744794"/>
          <a:ext cx="8745682" cy="2468524"/>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69273</xdr:colOff>
      <xdr:row>152</xdr:row>
      <xdr:rowOff>571500</xdr:rowOff>
    </xdr:from>
    <xdr:to>
      <xdr:col>46</xdr:col>
      <xdr:colOff>502228</xdr:colOff>
      <xdr:row>152</xdr:row>
      <xdr:rowOff>1289795</xdr:rowOff>
    </xdr:to>
    <xdr:sp macro="" textlink="">
      <xdr:nvSpPr>
        <xdr:cNvPr id="215" name="正方形/長方形 214">
          <a:extLst>
            <a:ext uri="{FF2B5EF4-FFF2-40B4-BE49-F238E27FC236}">
              <a16:creationId xmlns:a16="http://schemas.microsoft.com/office/drawing/2014/main" id="{00000000-0008-0000-1500-0000D7000000}"/>
            </a:ext>
          </a:extLst>
        </xdr:cNvPr>
        <xdr:cNvSpPr/>
      </xdr:nvSpPr>
      <xdr:spPr>
        <a:xfrm>
          <a:off x="27328091" y="38931273"/>
          <a:ext cx="8745682" cy="718295"/>
        </a:xfrm>
        <a:prstGeom prst="rect">
          <a:avLst/>
        </a:prstGeom>
        <a:noFill/>
        <a:ln w="3492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588818</xdr:colOff>
      <xdr:row>163</xdr:row>
      <xdr:rowOff>67108</xdr:rowOff>
    </xdr:from>
    <xdr:to>
      <xdr:col>30</xdr:col>
      <xdr:colOff>399547</xdr:colOff>
      <xdr:row>174</xdr:row>
      <xdr:rowOff>51953</xdr:rowOff>
    </xdr:to>
    <xdr:sp macro="" textlink="">
      <xdr:nvSpPr>
        <xdr:cNvPr id="216" name="線吹き出し 1 (枠付き) 215">
          <a:hlinkClick xmlns:r="http://schemas.openxmlformats.org/officeDocument/2006/relationships" r:id="rId15"/>
          <a:extLst>
            <a:ext uri="{FF2B5EF4-FFF2-40B4-BE49-F238E27FC236}">
              <a16:creationId xmlns:a16="http://schemas.microsoft.com/office/drawing/2014/main" id="{00000000-0008-0000-1500-0000D8000000}"/>
            </a:ext>
          </a:extLst>
        </xdr:cNvPr>
        <xdr:cNvSpPr/>
      </xdr:nvSpPr>
      <xdr:spPr>
        <a:xfrm>
          <a:off x="19567381" y="42167608"/>
          <a:ext cx="4644666" cy="1818408"/>
        </a:xfrm>
        <a:prstGeom prst="borderCallout1">
          <a:avLst>
            <a:gd name="adj1" fmla="val 42913"/>
            <a:gd name="adj2" fmla="val 100493"/>
            <a:gd name="adj3" fmla="val -192219"/>
            <a:gd name="adj4" fmla="val 1661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での電源状態の解釈変更に伴い</a:t>
          </a:r>
          <a:b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rgbClr val="C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C0000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IG-OFF</a:t>
          </a:r>
          <a:r>
            <a:rPr kumimoji="1" lang="ja-JP" altLang="en-US" sz="1200" b="1" baseline="0">
              <a:solidFill>
                <a:srgbClr val="C00000"/>
              </a:solidFill>
              <a:effectLst/>
              <a:latin typeface="Meiryo UI" panose="020B0604030504040204" pitchFamily="50" charset="-128"/>
              <a:ea typeface="Meiryo UI" panose="020B0604030504040204" pitchFamily="50" charset="-128"/>
              <a:cs typeface="+mn-cs"/>
            </a:rPr>
            <a:t> は</a:t>
          </a:r>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kumimoji="1" lang="ja-JP" altLang="ja-JP" sz="1200" b="1" baseline="0">
              <a:solidFill>
                <a:srgbClr val="C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C0000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t>+B</a:t>
          </a:r>
          <a:r>
            <a:rPr kumimoji="1" lang="ja-JP" altLang="en-US" sz="1200" b="1" baseline="0">
              <a:solidFill>
                <a:srgbClr val="C00000"/>
              </a:solidFill>
              <a:effectLst/>
              <a:latin typeface="Meiryo UI" panose="020B0604030504040204" pitchFamily="50" charset="-128"/>
              <a:ea typeface="Meiryo UI" panose="020B0604030504040204" pitchFamily="50" charset="-128"/>
              <a:cs typeface="+mn-cs"/>
            </a:rPr>
            <a:t>に変更</a:t>
          </a:r>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SWR2B</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SWR2</a:t>
          </a:r>
          <a:r>
            <a:rPr kumimoji="1" lang="ja-JP" altLang="ja-JP" sz="1200" b="1" baseline="0">
              <a:solidFill>
                <a:srgbClr val="00B050"/>
              </a:solidFill>
              <a:effectLst/>
              <a:latin typeface="Meiryo UI" panose="020B0604030504040204" pitchFamily="50" charset="-128"/>
              <a:ea typeface="Meiryo UI" panose="020B0604030504040204" pitchFamily="50" charset="-128"/>
              <a:cs typeface="+mn-cs"/>
            </a:rPr>
            <a:t>を使用かつ有効電源状態が＋</a:t>
          </a:r>
          <a:r>
            <a:rPr kumimoji="1" lang="en-US" altLang="ja-JP" sz="1200" b="1" baseline="0">
              <a:solidFill>
                <a:srgbClr val="00B050"/>
              </a:solidFill>
              <a:effectLst/>
              <a:latin typeface="Meiryo UI" panose="020B0604030504040204" pitchFamily="50" charset="-128"/>
              <a:ea typeface="Meiryo UI" panose="020B0604030504040204" pitchFamily="50" charset="-128"/>
              <a:cs typeface="+mn-cs"/>
            </a:rPr>
            <a:t>B</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に統合）する</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algn="l"/>
          <a:br>
            <a:rPr kumimoji="1" lang="en-US" altLang="ja-JP" sz="1200" b="1" baseline="0">
              <a:solidFill>
                <a:srgbClr val="C00000"/>
              </a:solidFill>
              <a:effectLst/>
              <a:latin typeface="Meiryo UI" panose="020B0604030504040204" pitchFamily="50" charset="-128"/>
              <a:ea typeface="Meiryo UI" panose="020B0604030504040204" pitchFamily="50" charset="-128"/>
              <a:cs typeface="+mn-cs"/>
            </a:rPr>
          </a:br>
          <a:r>
            <a:rPr lang="en-US" altLang="ja-JP" sz="1200" b="0" i="0" u="none" strike="noStrike">
              <a:solidFill>
                <a:schemeClr val="lt1"/>
              </a:solidFill>
              <a:effectLst/>
              <a:latin typeface="Meiryo UI" panose="020B0604030504040204" pitchFamily="50" charset="-128"/>
              <a:ea typeface="Meiryo UI" panose="020B0604030504040204" pitchFamily="50" charset="-128"/>
              <a:cs typeface="+mn-cs"/>
              <a:hlinkClick xmlns:r="http://schemas.openxmlformats.org/officeDocument/2006/relationships" r:id=""/>
            </a:rPr>
            <a:t>METHUD800B-9849</a:t>
          </a:r>
          <a:endParaRPr kumimoji="1" lang="en-US" altLang="ja-JP" sz="1400" b="1" baseline="0">
            <a:solidFill>
              <a:schemeClr val="lt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30</xdr:col>
      <xdr:colOff>399547</xdr:colOff>
      <xdr:row>168</xdr:row>
      <xdr:rowOff>142874</xdr:rowOff>
    </xdr:from>
    <xdr:to>
      <xdr:col>34</xdr:col>
      <xdr:colOff>34637</xdr:colOff>
      <xdr:row>348</xdr:row>
      <xdr:rowOff>0</xdr:rowOff>
    </xdr:to>
    <xdr:cxnSp macro="">
      <xdr:nvCxnSpPr>
        <xdr:cNvPr id="36" name="直線コネクタ 35">
          <a:extLst>
            <a:ext uri="{FF2B5EF4-FFF2-40B4-BE49-F238E27FC236}">
              <a16:creationId xmlns:a16="http://schemas.microsoft.com/office/drawing/2014/main" id="{00000000-0008-0000-1500-000024000000}"/>
            </a:ext>
          </a:extLst>
        </xdr:cNvPr>
        <xdr:cNvCxnSpPr>
          <a:cxnSpLocks/>
          <a:stCxn id="216" idx="0"/>
        </xdr:cNvCxnSpPr>
      </xdr:nvCxnSpPr>
      <xdr:spPr>
        <a:xfrm>
          <a:off x="24212047" y="43076812"/>
          <a:ext cx="3040278" cy="81092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37419</xdr:colOff>
      <xdr:row>351</xdr:row>
      <xdr:rowOff>37420</xdr:rowOff>
    </xdr:from>
    <xdr:to>
      <xdr:col>46</xdr:col>
      <xdr:colOff>475383</xdr:colOff>
      <xdr:row>383</xdr:row>
      <xdr:rowOff>38100</xdr:rowOff>
    </xdr:to>
    <xdr:sp macro="" textlink="">
      <xdr:nvSpPr>
        <xdr:cNvPr id="220" name="正方形/長方形 219">
          <a:extLst>
            <a:ext uri="{FF2B5EF4-FFF2-40B4-BE49-F238E27FC236}">
              <a16:creationId xmlns:a16="http://schemas.microsoft.com/office/drawing/2014/main" id="{00000000-0008-0000-1500-0000DC000000}"/>
            </a:ext>
          </a:extLst>
        </xdr:cNvPr>
        <xdr:cNvSpPr/>
      </xdr:nvSpPr>
      <xdr:spPr>
        <a:xfrm>
          <a:off x="27164619" y="53606020"/>
          <a:ext cx="8667564" cy="8316005"/>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13607</xdr:colOff>
      <xdr:row>383</xdr:row>
      <xdr:rowOff>66674</xdr:rowOff>
    </xdr:from>
    <xdr:to>
      <xdr:col>46</xdr:col>
      <xdr:colOff>489857</xdr:colOff>
      <xdr:row>403</xdr:row>
      <xdr:rowOff>25045</xdr:rowOff>
    </xdr:to>
    <xdr:sp macro="" textlink="">
      <xdr:nvSpPr>
        <xdr:cNvPr id="221" name="正方形/長方形 220">
          <a:extLst>
            <a:ext uri="{FF2B5EF4-FFF2-40B4-BE49-F238E27FC236}">
              <a16:creationId xmlns:a16="http://schemas.microsoft.com/office/drawing/2014/main" id="{00000000-0008-0000-1500-0000DD000000}"/>
            </a:ext>
          </a:extLst>
        </xdr:cNvPr>
        <xdr:cNvSpPr/>
      </xdr:nvSpPr>
      <xdr:spPr>
        <a:xfrm>
          <a:off x="27140807" y="61950599"/>
          <a:ext cx="8705850" cy="6035321"/>
        </a:xfrm>
        <a:prstGeom prst="rect">
          <a:avLst/>
        </a:prstGeom>
        <a:noFill/>
        <a:ln w="3492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0</xdr:colOff>
      <xdr:row>403</xdr:row>
      <xdr:rowOff>68035</xdr:rowOff>
    </xdr:from>
    <xdr:to>
      <xdr:col>46</xdr:col>
      <xdr:colOff>503464</xdr:colOff>
      <xdr:row>414</xdr:row>
      <xdr:rowOff>136070</xdr:rowOff>
    </xdr:to>
    <xdr:sp macro="" textlink="">
      <xdr:nvSpPr>
        <xdr:cNvPr id="222" name="正方形/長方形 221">
          <a:extLst>
            <a:ext uri="{FF2B5EF4-FFF2-40B4-BE49-F238E27FC236}">
              <a16:creationId xmlns:a16="http://schemas.microsoft.com/office/drawing/2014/main" id="{00000000-0008-0000-1500-0000DE000000}"/>
            </a:ext>
          </a:extLst>
        </xdr:cNvPr>
        <xdr:cNvSpPr/>
      </xdr:nvSpPr>
      <xdr:spPr>
        <a:xfrm>
          <a:off x="27091821" y="69056249"/>
          <a:ext cx="8667750" cy="2013857"/>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13607</xdr:colOff>
      <xdr:row>414</xdr:row>
      <xdr:rowOff>163290</xdr:rowOff>
    </xdr:from>
    <xdr:to>
      <xdr:col>46</xdr:col>
      <xdr:colOff>510656</xdr:colOff>
      <xdr:row>422</xdr:row>
      <xdr:rowOff>557893</xdr:rowOff>
    </xdr:to>
    <xdr:sp macro="" textlink="">
      <xdr:nvSpPr>
        <xdr:cNvPr id="223" name="正方形/長方形 222">
          <a:extLst>
            <a:ext uri="{FF2B5EF4-FFF2-40B4-BE49-F238E27FC236}">
              <a16:creationId xmlns:a16="http://schemas.microsoft.com/office/drawing/2014/main" id="{00000000-0008-0000-1500-0000DF000000}"/>
            </a:ext>
          </a:extLst>
        </xdr:cNvPr>
        <xdr:cNvSpPr/>
      </xdr:nvSpPr>
      <xdr:spPr>
        <a:xfrm>
          <a:off x="27105428" y="71097326"/>
          <a:ext cx="8661335" cy="2000246"/>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13608</xdr:colOff>
      <xdr:row>422</xdr:row>
      <xdr:rowOff>598713</xdr:rowOff>
    </xdr:from>
    <xdr:to>
      <xdr:col>46</xdr:col>
      <xdr:colOff>495300</xdr:colOff>
      <xdr:row>424</xdr:row>
      <xdr:rowOff>13606</xdr:rowOff>
    </xdr:to>
    <xdr:sp macro="" textlink="">
      <xdr:nvSpPr>
        <xdr:cNvPr id="224" name="正方形/長方形 223">
          <a:extLst>
            <a:ext uri="{FF2B5EF4-FFF2-40B4-BE49-F238E27FC236}">
              <a16:creationId xmlns:a16="http://schemas.microsoft.com/office/drawing/2014/main" id="{00000000-0008-0000-1500-0000E0000000}"/>
            </a:ext>
          </a:extLst>
        </xdr:cNvPr>
        <xdr:cNvSpPr/>
      </xdr:nvSpPr>
      <xdr:spPr>
        <a:xfrm>
          <a:off x="27140808" y="72036213"/>
          <a:ext cx="8711292" cy="2015218"/>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27214</xdr:colOff>
      <xdr:row>424</xdr:row>
      <xdr:rowOff>40821</xdr:rowOff>
    </xdr:from>
    <xdr:to>
      <xdr:col>46</xdr:col>
      <xdr:colOff>504825</xdr:colOff>
      <xdr:row>456</xdr:row>
      <xdr:rowOff>40821</xdr:rowOff>
    </xdr:to>
    <xdr:sp macro="" textlink="">
      <xdr:nvSpPr>
        <xdr:cNvPr id="225" name="正方形/長方形 224">
          <a:extLst>
            <a:ext uri="{FF2B5EF4-FFF2-40B4-BE49-F238E27FC236}">
              <a16:creationId xmlns:a16="http://schemas.microsoft.com/office/drawing/2014/main" id="{00000000-0008-0000-1500-0000E1000000}"/>
            </a:ext>
          </a:extLst>
        </xdr:cNvPr>
        <xdr:cNvSpPr/>
      </xdr:nvSpPr>
      <xdr:spPr>
        <a:xfrm>
          <a:off x="27154414" y="74078646"/>
          <a:ext cx="8707211" cy="7991475"/>
        </a:xfrm>
        <a:prstGeom prst="rect">
          <a:avLst/>
        </a:prstGeom>
        <a:noFill/>
        <a:ln w="3492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340178</xdr:colOff>
      <xdr:row>460</xdr:row>
      <xdr:rowOff>49873</xdr:rowOff>
    </xdr:from>
    <xdr:to>
      <xdr:col>46</xdr:col>
      <xdr:colOff>571500</xdr:colOff>
      <xdr:row>465</xdr:row>
      <xdr:rowOff>27213</xdr:rowOff>
    </xdr:to>
    <xdr:sp macro="" textlink="">
      <xdr:nvSpPr>
        <xdr:cNvPr id="226" name="正方形/長方形 225">
          <a:extLst>
            <a:ext uri="{FF2B5EF4-FFF2-40B4-BE49-F238E27FC236}">
              <a16:creationId xmlns:a16="http://schemas.microsoft.com/office/drawing/2014/main" id="{00000000-0008-0000-1500-0000E2000000}"/>
            </a:ext>
          </a:extLst>
        </xdr:cNvPr>
        <xdr:cNvSpPr/>
      </xdr:nvSpPr>
      <xdr:spPr>
        <a:xfrm>
          <a:off x="34235571" y="83992337"/>
          <a:ext cx="1592036" cy="8890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62543</xdr:colOff>
      <xdr:row>457</xdr:row>
      <xdr:rowOff>163285</xdr:rowOff>
    </xdr:from>
    <xdr:to>
      <xdr:col>59</xdr:col>
      <xdr:colOff>461032</xdr:colOff>
      <xdr:row>465</xdr:row>
      <xdr:rowOff>3005</xdr:rowOff>
    </xdr:to>
    <xdr:sp macro="" textlink="">
      <xdr:nvSpPr>
        <xdr:cNvPr id="227" name="線吹き出し 1 (枠付き) 226">
          <a:extLst>
            <a:ext uri="{FF2B5EF4-FFF2-40B4-BE49-F238E27FC236}">
              <a16:creationId xmlns:a16="http://schemas.microsoft.com/office/drawing/2014/main" id="{00000000-0008-0000-1500-0000E3000000}"/>
            </a:ext>
          </a:extLst>
        </xdr:cNvPr>
        <xdr:cNvSpPr/>
      </xdr:nvSpPr>
      <xdr:spPr>
        <a:xfrm>
          <a:off x="38720436" y="83575071"/>
          <a:ext cx="5841346" cy="1282077"/>
        </a:xfrm>
        <a:prstGeom prst="borderCallout1">
          <a:avLst>
            <a:gd name="adj1" fmla="val 37394"/>
            <a:gd name="adj2" fmla="val 54"/>
            <a:gd name="adj3" fmla="val 49521"/>
            <a:gd name="adj4" fmla="val -49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通信途絶時の振る舞いが</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で異なる。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時：前回値保持→通信ソフトから取得した値をそのまま使用</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中の通信途絶は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UtltyTrnsToNoRx(FACT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を用いて、未受信途絶状態とし、</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で未受信</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を参照し</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が立っていたら非表示とする。</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0</xdr:colOff>
      <xdr:row>469</xdr:row>
      <xdr:rowOff>557892</xdr:rowOff>
    </xdr:from>
    <xdr:to>
      <xdr:col>37</xdr:col>
      <xdr:colOff>632687</xdr:colOff>
      <xdr:row>470</xdr:row>
      <xdr:rowOff>42882</xdr:rowOff>
    </xdr:to>
    <xdr:sp macro="" textlink="">
      <xdr:nvSpPr>
        <xdr:cNvPr id="228" name="テキスト ボックス 227">
          <a:extLst>
            <a:ext uri="{FF2B5EF4-FFF2-40B4-BE49-F238E27FC236}">
              <a16:creationId xmlns:a16="http://schemas.microsoft.com/office/drawing/2014/main" id="{00000000-0008-0000-1500-0000E4000000}"/>
            </a:ext>
          </a:extLst>
        </xdr:cNvPr>
        <xdr:cNvSpPr txBox="1"/>
      </xdr:nvSpPr>
      <xdr:spPr>
        <a:xfrm>
          <a:off x="27091821" y="87834106"/>
          <a:ext cx="2673759" cy="355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BC</a:t>
          </a:r>
          <a:r>
            <a:rPr kumimoji="1" lang="ja-JP" altLang="en-US" sz="1200" b="1">
              <a:latin typeface="+mn-ea"/>
              <a:ea typeface="+mn-ea"/>
            </a:rPr>
            <a:t>シート</a:t>
          </a:r>
        </a:p>
      </xdr:txBody>
    </xdr:sp>
    <xdr:clientData/>
  </xdr:twoCellAnchor>
  <xdr:twoCellAnchor editAs="oneCell">
    <xdr:from>
      <xdr:col>34</xdr:col>
      <xdr:colOff>0</xdr:colOff>
      <xdr:row>470</xdr:row>
      <xdr:rowOff>0</xdr:rowOff>
    </xdr:from>
    <xdr:to>
      <xdr:col>56</xdr:col>
      <xdr:colOff>622618</xdr:colOff>
      <xdr:row>491</xdr:row>
      <xdr:rowOff>1304275</xdr:rowOff>
    </xdr:to>
    <xdr:pic>
      <xdr:nvPicPr>
        <xdr:cNvPr id="39" name="図 38">
          <a:extLst>
            <a:ext uri="{FF2B5EF4-FFF2-40B4-BE49-F238E27FC236}">
              <a16:creationId xmlns:a16="http://schemas.microsoft.com/office/drawing/2014/main" id="{00000000-0008-0000-1500-000027000000}"/>
            </a:ext>
          </a:extLst>
        </xdr:cNvPr>
        <xdr:cNvPicPr>
          <a:picLocks noChangeAspect="1"/>
        </xdr:cNvPicPr>
      </xdr:nvPicPr>
      <xdr:blipFill>
        <a:blip xmlns:r="http://schemas.openxmlformats.org/officeDocument/2006/relationships" r:embed="rId16"/>
        <a:stretch>
          <a:fillRect/>
        </a:stretch>
      </xdr:blipFill>
      <xdr:spPr>
        <a:xfrm>
          <a:off x="27091821" y="88147071"/>
          <a:ext cx="15590476" cy="5209524"/>
        </a:xfrm>
        <a:prstGeom prst="rect">
          <a:avLst/>
        </a:prstGeom>
      </xdr:spPr>
    </xdr:pic>
    <xdr:clientData/>
  </xdr:twoCellAnchor>
  <xdr:twoCellAnchor editAs="oneCell">
    <xdr:from>
      <xdr:col>33</xdr:col>
      <xdr:colOff>666750</xdr:colOff>
      <xdr:row>491</xdr:row>
      <xdr:rowOff>1265467</xdr:rowOff>
    </xdr:from>
    <xdr:to>
      <xdr:col>56</xdr:col>
      <xdr:colOff>589963</xdr:colOff>
      <xdr:row>511</xdr:row>
      <xdr:rowOff>159978</xdr:rowOff>
    </xdr:to>
    <xdr:pic>
      <xdr:nvPicPr>
        <xdr:cNvPr id="40" name="図 39">
          <a:extLst>
            <a:ext uri="{FF2B5EF4-FFF2-40B4-BE49-F238E27FC236}">
              <a16:creationId xmlns:a16="http://schemas.microsoft.com/office/drawing/2014/main" id="{00000000-0008-0000-1500-000028000000}"/>
            </a:ext>
          </a:extLst>
        </xdr:cNvPr>
        <xdr:cNvPicPr>
          <a:picLocks noChangeAspect="1"/>
        </xdr:cNvPicPr>
      </xdr:nvPicPr>
      <xdr:blipFill>
        <a:blip xmlns:r="http://schemas.openxmlformats.org/officeDocument/2006/relationships" r:embed="rId17"/>
        <a:stretch>
          <a:fillRect/>
        </a:stretch>
      </xdr:blipFill>
      <xdr:spPr>
        <a:xfrm>
          <a:off x="27078214" y="93317788"/>
          <a:ext cx="15571428" cy="4704762"/>
        </a:xfrm>
        <a:prstGeom prst="rect">
          <a:avLst/>
        </a:prstGeom>
      </xdr:spPr>
    </xdr:pic>
    <xdr:clientData/>
  </xdr:twoCellAnchor>
  <xdr:twoCellAnchor editAs="oneCell">
    <xdr:from>
      <xdr:col>32</xdr:col>
      <xdr:colOff>0</xdr:colOff>
      <xdr:row>513</xdr:row>
      <xdr:rowOff>0</xdr:rowOff>
    </xdr:from>
    <xdr:to>
      <xdr:col>49</xdr:col>
      <xdr:colOff>345464</xdr:colOff>
      <xdr:row>517</xdr:row>
      <xdr:rowOff>141108</xdr:rowOff>
    </xdr:to>
    <xdr:pic>
      <xdr:nvPicPr>
        <xdr:cNvPr id="41" name="図 40">
          <a:extLst>
            <a:ext uri="{FF2B5EF4-FFF2-40B4-BE49-F238E27FC236}">
              <a16:creationId xmlns:a16="http://schemas.microsoft.com/office/drawing/2014/main" id="{00000000-0008-0000-1500-000029000000}"/>
            </a:ext>
          </a:extLst>
        </xdr:cNvPr>
        <xdr:cNvPicPr>
          <a:picLocks noChangeAspect="1"/>
        </xdr:cNvPicPr>
      </xdr:nvPicPr>
      <xdr:blipFill>
        <a:blip xmlns:r="http://schemas.openxmlformats.org/officeDocument/2006/relationships" r:embed="rId18"/>
        <a:stretch>
          <a:fillRect/>
        </a:stretch>
      </xdr:blipFill>
      <xdr:spPr>
        <a:xfrm>
          <a:off x="27091821" y="98216357"/>
          <a:ext cx="12142857" cy="3257143"/>
        </a:xfrm>
        <a:prstGeom prst="rect">
          <a:avLst/>
        </a:prstGeom>
      </xdr:spPr>
    </xdr:pic>
    <xdr:clientData/>
  </xdr:twoCellAnchor>
  <xdr:twoCellAnchor>
    <xdr:from>
      <xdr:col>46</xdr:col>
      <xdr:colOff>401697</xdr:colOff>
      <xdr:row>491</xdr:row>
      <xdr:rowOff>1306286</xdr:rowOff>
    </xdr:from>
    <xdr:to>
      <xdr:col>48</xdr:col>
      <xdr:colOff>544287</xdr:colOff>
      <xdr:row>499</xdr:row>
      <xdr:rowOff>54428</xdr:rowOff>
    </xdr:to>
    <xdr:sp macro="" textlink="">
      <xdr:nvSpPr>
        <xdr:cNvPr id="230" name="正方形/長方形 229">
          <a:extLst>
            <a:ext uri="{FF2B5EF4-FFF2-40B4-BE49-F238E27FC236}">
              <a16:creationId xmlns:a16="http://schemas.microsoft.com/office/drawing/2014/main" id="{00000000-0008-0000-1500-0000E6000000}"/>
            </a:ext>
          </a:extLst>
        </xdr:cNvPr>
        <xdr:cNvSpPr/>
      </xdr:nvSpPr>
      <xdr:spPr>
        <a:xfrm>
          <a:off x="35657804" y="93358607"/>
          <a:ext cx="1503304" cy="2408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394608</xdr:colOff>
      <xdr:row>503</xdr:row>
      <xdr:rowOff>80578</xdr:rowOff>
    </xdr:from>
    <xdr:to>
      <xdr:col>48</xdr:col>
      <xdr:colOff>544286</xdr:colOff>
      <xdr:row>506</xdr:row>
      <xdr:rowOff>54428</xdr:rowOff>
    </xdr:to>
    <xdr:sp macro="" textlink="">
      <xdr:nvSpPr>
        <xdr:cNvPr id="231" name="正方形/長方形 230">
          <a:extLst>
            <a:ext uri="{FF2B5EF4-FFF2-40B4-BE49-F238E27FC236}">
              <a16:creationId xmlns:a16="http://schemas.microsoft.com/office/drawing/2014/main" id="{00000000-0008-0000-1500-0000E7000000}"/>
            </a:ext>
          </a:extLst>
        </xdr:cNvPr>
        <xdr:cNvSpPr/>
      </xdr:nvSpPr>
      <xdr:spPr>
        <a:xfrm>
          <a:off x="35650715" y="96500792"/>
          <a:ext cx="1510392" cy="504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393072</xdr:colOff>
      <xdr:row>499</xdr:row>
      <xdr:rowOff>68036</xdr:rowOff>
    </xdr:from>
    <xdr:to>
      <xdr:col>48</xdr:col>
      <xdr:colOff>544286</xdr:colOff>
      <xdr:row>503</xdr:row>
      <xdr:rowOff>81643</xdr:rowOff>
    </xdr:to>
    <xdr:sp macro="" textlink="">
      <xdr:nvSpPr>
        <xdr:cNvPr id="232" name="正方形/長方形 231">
          <a:extLst>
            <a:ext uri="{FF2B5EF4-FFF2-40B4-BE49-F238E27FC236}">
              <a16:creationId xmlns:a16="http://schemas.microsoft.com/office/drawing/2014/main" id="{00000000-0008-0000-1500-0000E8000000}"/>
            </a:ext>
          </a:extLst>
        </xdr:cNvPr>
        <xdr:cNvSpPr/>
      </xdr:nvSpPr>
      <xdr:spPr>
        <a:xfrm>
          <a:off x="35649179" y="95780679"/>
          <a:ext cx="1511928" cy="721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194720</xdr:colOff>
      <xdr:row>496</xdr:row>
      <xdr:rowOff>89227</xdr:rowOff>
    </xdr:from>
    <xdr:to>
      <xdr:col>70</xdr:col>
      <xdr:colOff>40821</xdr:colOff>
      <xdr:row>501</xdr:row>
      <xdr:rowOff>108858</xdr:rowOff>
    </xdr:to>
    <xdr:sp macro="" textlink="">
      <xdr:nvSpPr>
        <xdr:cNvPr id="233" name="正方形/長方形 232">
          <a:extLst>
            <a:ext uri="{FF2B5EF4-FFF2-40B4-BE49-F238E27FC236}">
              <a16:creationId xmlns:a16="http://schemas.microsoft.com/office/drawing/2014/main" id="{00000000-0008-0000-1500-0000E9000000}"/>
            </a:ext>
          </a:extLst>
        </xdr:cNvPr>
        <xdr:cNvSpPr/>
      </xdr:nvSpPr>
      <xdr:spPr>
        <a:xfrm>
          <a:off x="42934756" y="95271191"/>
          <a:ext cx="8690744" cy="904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428688</xdr:colOff>
      <xdr:row>497</xdr:row>
      <xdr:rowOff>83314</xdr:rowOff>
    </xdr:from>
    <xdr:to>
      <xdr:col>76</xdr:col>
      <xdr:colOff>474808</xdr:colOff>
      <xdr:row>501</xdr:row>
      <xdr:rowOff>126090</xdr:rowOff>
    </xdr:to>
    <xdr:sp macro="" textlink="">
      <xdr:nvSpPr>
        <xdr:cNvPr id="234" name="線吹き出し 1 (枠付き) 233">
          <a:extLst>
            <a:ext uri="{FF2B5EF4-FFF2-40B4-BE49-F238E27FC236}">
              <a16:creationId xmlns:a16="http://schemas.microsoft.com/office/drawing/2014/main" id="{00000000-0008-0000-1500-0000EA000000}"/>
            </a:ext>
          </a:extLst>
        </xdr:cNvPr>
        <xdr:cNvSpPr/>
      </xdr:nvSpPr>
      <xdr:spPr>
        <a:xfrm>
          <a:off x="52013367" y="95442171"/>
          <a:ext cx="4128262" cy="750348"/>
        </a:xfrm>
        <a:prstGeom prst="borderCallout1">
          <a:avLst>
            <a:gd name="adj1" fmla="val 43010"/>
            <a:gd name="adj2" fmla="val 89"/>
            <a:gd name="adj3" fmla="val 42950"/>
            <a:gd name="adj4" fmla="val -99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断続ブザー吹鳴中に</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BZDZ2=0</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となった場合は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周期やり切り</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側の責務であり</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57</xdr:col>
      <xdr:colOff>193185</xdr:colOff>
      <xdr:row>491</xdr:row>
      <xdr:rowOff>1151576</xdr:rowOff>
    </xdr:from>
    <xdr:to>
      <xdr:col>70</xdr:col>
      <xdr:colOff>40822</xdr:colOff>
      <xdr:row>492</xdr:row>
      <xdr:rowOff>585108</xdr:rowOff>
    </xdr:to>
    <xdr:sp macro="" textlink="">
      <xdr:nvSpPr>
        <xdr:cNvPr id="235" name="正方形/長方形 234">
          <a:extLst>
            <a:ext uri="{FF2B5EF4-FFF2-40B4-BE49-F238E27FC236}">
              <a16:creationId xmlns:a16="http://schemas.microsoft.com/office/drawing/2014/main" id="{00000000-0008-0000-1500-0000EB000000}"/>
            </a:ext>
          </a:extLst>
        </xdr:cNvPr>
        <xdr:cNvSpPr/>
      </xdr:nvSpPr>
      <xdr:spPr>
        <a:xfrm>
          <a:off x="42933221" y="93203897"/>
          <a:ext cx="8692280" cy="11616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437464</xdr:colOff>
      <xdr:row>478</xdr:row>
      <xdr:rowOff>1</xdr:rowOff>
    </xdr:from>
    <xdr:to>
      <xdr:col>71</xdr:col>
      <xdr:colOff>397361</xdr:colOff>
      <xdr:row>491</xdr:row>
      <xdr:rowOff>627698</xdr:rowOff>
    </xdr:to>
    <xdr:pic>
      <xdr:nvPicPr>
        <xdr:cNvPr id="236" name="図 235">
          <a:extLst>
            <a:ext uri="{FF2B5EF4-FFF2-40B4-BE49-F238E27FC236}">
              <a16:creationId xmlns:a16="http://schemas.microsoft.com/office/drawing/2014/main" id="{00000000-0008-0000-1500-0000EC000000}"/>
            </a:ext>
          </a:extLst>
        </xdr:cNvPr>
        <xdr:cNvPicPr>
          <a:picLocks noChangeAspect="1"/>
        </xdr:cNvPicPr>
      </xdr:nvPicPr>
      <xdr:blipFill>
        <a:blip xmlns:r="http://schemas.openxmlformats.org/officeDocument/2006/relationships" r:embed="rId19"/>
        <a:stretch>
          <a:fillRect/>
        </a:stretch>
      </xdr:blipFill>
      <xdr:spPr>
        <a:xfrm>
          <a:off x="48620357" y="89562215"/>
          <a:ext cx="4042040" cy="3117804"/>
        </a:xfrm>
        <a:prstGeom prst="rect">
          <a:avLst/>
        </a:prstGeom>
      </xdr:spPr>
    </xdr:pic>
    <xdr:clientData/>
  </xdr:twoCellAnchor>
  <xdr:twoCellAnchor>
    <xdr:from>
      <xdr:col>65</xdr:col>
      <xdr:colOff>478850</xdr:colOff>
      <xdr:row>478</xdr:row>
      <xdr:rowOff>2</xdr:rowOff>
    </xdr:from>
    <xdr:to>
      <xdr:col>71</xdr:col>
      <xdr:colOff>424953</xdr:colOff>
      <xdr:row>491</xdr:row>
      <xdr:rowOff>612322</xdr:rowOff>
    </xdr:to>
    <xdr:sp macro="" textlink="">
      <xdr:nvSpPr>
        <xdr:cNvPr id="237" name="正方形/長方形 236">
          <a:extLst>
            <a:ext uri="{FF2B5EF4-FFF2-40B4-BE49-F238E27FC236}">
              <a16:creationId xmlns:a16="http://schemas.microsoft.com/office/drawing/2014/main" id="{00000000-0008-0000-1500-0000ED000000}"/>
            </a:ext>
          </a:extLst>
        </xdr:cNvPr>
        <xdr:cNvSpPr/>
      </xdr:nvSpPr>
      <xdr:spPr>
        <a:xfrm>
          <a:off x="48661743" y="89562216"/>
          <a:ext cx="4028246" cy="31024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72</xdr:col>
      <xdr:colOff>175828</xdr:colOff>
      <xdr:row>478</xdr:row>
      <xdr:rowOff>42064</xdr:rowOff>
    </xdr:from>
    <xdr:to>
      <xdr:col>77</xdr:col>
      <xdr:colOff>663839</xdr:colOff>
      <xdr:row>492</xdr:row>
      <xdr:rowOff>659384</xdr:rowOff>
    </xdr:to>
    <xdr:pic>
      <xdr:nvPicPr>
        <xdr:cNvPr id="238" name="図 237">
          <a:extLst>
            <a:ext uri="{FF2B5EF4-FFF2-40B4-BE49-F238E27FC236}">
              <a16:creationId xmlns:a16="http://schemas.microsoft.com/office/drawing/2014/main" id="{00000000-0008-0000-1500-0000EE000000}"/>
            </a:ext>
          </a:extLst>
        </xdr:cNvPr>
        <xdr:cNvPicPr>
          <a:picLocks noChangeAspect="1"/>
        </xdr:cNvPicPr>
      </xdr:nvPicPr>
      <xdr:blipFill>
        <a:blip xmlns:r="http://schemas.openxmlformats.org/officeDocument/2006/relationships" r:embed="rId20"/>
        <a:stretch>
          <a:fillRect/>
        </a:stretch>
      </xdr:blipFill>
      <xdr:spPr>
        <a:xfrm>
          <a:off x="53121221" y="89604278"/>
          <a:ext cx="3889797" cy="4835535"/>
        </a:xfrm>
        <a:prstGeom prst="rect">
          <a:avLst/>
        </a:prstGeom>
      </xdr:spPr>
    </xdr:pic>
    <xdr:clientData/>
  </xdr:twoCellAnchor>
  <xdr:twoCellAnchor>
    <xdr:from>
      <xdr:col>57</xdr:col>
      <xdr:colOff>48332</xdr:colOff>
      <xdr:row>479</xdr:row>
      <xdr:rowOff>98374</xdr:rowOff>
    </xdr:from>
    <xdr:to>
      <xdr:col>64</xdr:col>
      <xdr:colOff>524620</xdr:colOff>
      <xdr:row>491</xdr:row>
      <xdr:rowOff>430500</xdr:rowOff>
    </xdr:to>
    <xdr:sp macro="" textlink="">
      <xdr:nvSpPr>
        <xdr:cNvPr id="239" name="線吹き出し 1 (枠付き) 238">
          <a:extLst>
            <a:ext uri="{FF2B5EF4-FFF2-40B4-BE49-F238E27FC236}">
              <a16:creationId xmlns:a16="http://schemas.microsoft.com/office/drawing/2014/main" id="{00000000-0008-0000-1500-0000EF000000}"/>
            </a:ext>
          </a:extLst>
        </xdr:cNvPr>
        <xdr:cNvSpPr/>
      </xdr:nvSpPr>
      <xdr:spPr>
        <a:xfrm>
          <a:off x="42788368" y="89837481"/>
          <a:ext cx="5238788" cy="2645340"/>
        </a:xfrm>
        <a:prstGeom prst="borderCallout1">
          <a:avLst>
            <a:gd name="adj1" fmla="val 50985"/>
            <a:gd name="adj2" fmla="val 100759"/>
            <a:gd name="adj3" fmla="val 46510"/>
            <a:gd name="adj4" fmla="val 1123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要求仕様</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の記載内容から左記タイミングチャートを満たせていればよい。</a:t>
          </a:r>
          <a:b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775B/570B</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同様単発吹鳴後、次に受信したタイミングで吹鳴完了していたら、</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再度単発吹鳴させる仕様。</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b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BZ=1</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を受信し続ける度に、レベル通知を切り替え、</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VSV(WChime)</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側でエッジを検出する責務とする。</a:t>
          </a:r>
          <a:b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※BZ2</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も同様の設計とする</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JIRA</a:t>
          </a:r>
          <a:r>
            <a:rPr kumimoji="1" lang="ja-JP" altLang="ja-JP"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METHUD800B-2144</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METHUD800B-7114</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57</xdr:col>
      <xdr:colOff>178699</xdr:colOff>
      <xdr:row>509</xdr:row>
      <xdr:rowOff>66273</xdr:rowOff>
    </xdr:from>
    <xdr:to>
      <xdr:col>70</xdr:col>
      <xdr:colOff>13607</xdr:colOff>
      <xdr:row>514</xdr:row>
      <xdr:rowOff>149679</xdr:rowOff>
    </xdr:to>
    <xdr:sp macro="" textlink="">
      <xdr:nvSpPr>
        <xdr:cNvPr id="241" name="正方形/長方形 240">
          <a:extLst>
            <a:ext uri="{FF2B5EF4-FFF2-40B4-BE49-F238E27FC236}">
              <a16:creationId xmlns:a16="http://schemas.microsoft.com/office/drawing/2014/main" id="{00000000-0008-0000-1500-0000F1000000}"/>
            </a:ext>
          </a:extLst>
        </xdr:cNvPr>
        <xdr:cNvSpPr/>
      </xdr:nvSpPr>
      <xdr:spPr>
        <a:xfrm>
          <a:off x="42918735" y="97547844"/>
          <a:ext cx="8679551" cy="9950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544286</xdr:colOff>
      <xdr:row>499</xdr:row>
      <xdr:rowOff>10596</xdr:rowOff>
    </xdr:from>
    <xdr:to>
      <xdr:col>57</xdr:col>
      <xdr:colOff>194720</xdr:colOff>
      <xdr:row>501</xdr:row>
      <xdr:rowOff>74839</xdr:rowOff>
    </xdr:to>
    <xdr:cxnSp macro="">
      <xdr:nvCxnSpPr>
        <xdr:cNvPr id="242" name="直線コネクタ 241">
          <a:extLst>
            <a:ext uri="{FF2B5EF4-FFF2-40B4-BE49-F238E27FC236}">
              <a16:creationId xmlns:a16="http://schemas.microsoft.com/office/drawing/2014/main" id="{00000000-0008-0000-1500-0000F2000000}"/>
            </a:ext>
          </a:extLst>
        </xdr:cNvPr>
        <xdr:cNvCxnSpPr>
          <a:stCxn id="232" idx="3"/>
          <a:endCxn id="233" idx="1"/>
        </xdr:cNvCxnSpPr>
      </xdr:nvCxnSpPr>
      <xdr:spPr>
        <a:xfrm flipV="1">
          <a:off x="37161107" y="95723239"/>
          <a:ext cx="5773649" cy="41802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544287</xdr:colOff>
      <xdr:row>492</xdr:row>
      <xdr:rowOff>4288</xdr:rowOff>
    </xdr:from>
    <xdr:to>
      <xdr:col>57</xdr:col>
      <xdr:colOff>193185</xdr:colOff>
      <xdr:row>492</xdr:row>
      <xdr:rowOff>782410</xdr:rowOff>
    </xdr:to>
    <xdr:cxnSp macro="">
      <xdr:nvCxnSpPr>
        <xdr:cNvPr id="243" name="直線コネクタ 242">
          <a:extLst>
            <a:ext uri="{FF2B5EF4-FFF2-40B4-BE49-F238E27FC236}">
              <a16:creationId xmlns:a16="http://schemas.microsoft.com/office/drawing/2014/main" id="{00000000-0008-0000-1500-0000F3000000}"/>
            </a:ext>
          </a:extLst>
        </xdr:cNvPr>
        <xdr:cNvCxnSpPr>
          <a:stCxn id="230" idx="3"/>
          <a:endCxn id="235" idx="1"/>
        </xdr:cNvCxnSpPr>
      </xdr:nvCxnSpPr>
      <xdr:spPr>
        <a:xfrm flipV="1">
          <a:off x="37161108" y="93784717"/>
          <a:ext cx="5772113" cy="778122"/>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544286</xdr:colOff>
      <xdr:row>492</xdr:row>
      <xdr:rowOff>4288</xdr:rowOff>
    </xdr:from>
    <xdr:to>
      <xdr:col>57</xdr:col>
      <xdr:colOff>193185</xdr:colOff>
      <xdr:row>504</xdr:row>
      <xdr:rowOff>155950</xdr:rowOff>
    </xdr:to>
    <xdr:cxnSp macro="">
      <xdr:nvCxnSpPr>
        <xdr:cNvPr id="244" name="直線コネクタ 243">
          <a:extLst>
            <a:ext uri="{FF2B5EF4-FFF2-40B4-BE49-F238E27FC236}">
              <a16:creationId xmlns:a16="http://schemas.microsoft.com/office/drawing/2014/main" id="{00000000-0008-0000-1500-0000F4000000}"/>
            </a:ext>
          </a:extLst>
        </xdr:cNvPr>
        <xdr:cNvCxnSpPr>
          <a:stCxn id="231" idx="3"/>
          <a:endCxn id="235" idx="1"/>
        </xdr:cNvCxnSpPr>
      </xdr:nvCxnSpPr>
      <xdr:spPr>
        <a:xfrm flipV="1">
          <a:off x="37161107" y="93784717"/>
          <a:ext cx="5772114" cy="296834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626655</xdr:colOff>
      <xdr:row>491</xdr:row>
      <xdr:rowOff>430500</xdr:rowOff>
    </xdr:from>
    <xdr:to>
      <xdr:col>63</xdr:col>
      <xdr:colOff>457182</xdr:colOff>
      <xdr:row>491</xdr:row>
      <xdr:rowOff>1151576</xdr:rowOff>
    </xdr:to>
    <xdr:cxnSp macro="">
      <xdr:nvCxnSpPr>
        <xdr:cNvPr id="245" name="直線コネクタ 244">
          <a:extLst>
            <a:ext uri="{FF2B5EF4-FFF2-40B4-BE49-F238E27FC236}">
              <a16:creationId xmlns:a16="http://schemas.microsoft.com/office/drawing/2014/main" id="{00000000-0008-0000-1500-0000F5000000}"/>
            </a:ext>
          </a:extLst>
        </xdr:cNvPr>
        <xdr:cNvCxnSpPr>
          <a:stCxn id="235" idx="0"/>
          <a:endCxn id="239" idx="1"/>
        </xdr:cNvCxnSpPr>
      </xdr:nvCxnSpPr>
      <xdr:spPr>
        <a:xfrm flipH="1" flipV="1">
          <a:off x="45407762" y="92482821"/>
          <a:ext cx="1871599" cy="72107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626655</xdr:colOff>
      <xdr:row>491</xdr:row>
      <xdr:rowOff>430500</xdr:rowOff>
    </xdr:from>
    <xdr:to>
      <xdr:col>63</xdr:col>
      <xdr:colOff>436332</xdr:colOff>
      <xdr:row>509</xdr:row>
      <xdr:rowOff>66273</xdr:rowOff>
    </xdr:to>
    <xdr:cxnSp macro="">
      <xdr:nvCxnSpPr>
        <xdr:cNvPr id="246" name="直線コネクタ 245">
          <a:extLst>
            <a:ext uri="{FF2B5EF4-FFF2-40B4-BE49-F238E27FC236}">
              <a16:creationId xmlns:a16="http://schemas.microsoft.com/office/drawing/2014/main" id="{00000000-0008-0000-1500-0000F6000000}"/>
            </a:ext>
          </a:extLst>
        </xdr:cNvPr>
        <xdr:cNvCxnSpPr>
          <a:stCxn id="241" idx="0"/>
          <a:endCxn id="239" idx="1"/>
        </xdr:cNvCxnSpPr>
      </xdr:nvCxnSpPr>
      <xdr:spPr>
        <a:xfrm flipH="1" flipV="1">
          <a:off x="45407762" y="92482821"/>
          <a:ext cx="1850749" cy="506502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406428</xdr:colOff>
      <xdr:row>515</xdr:row>
      <xdr:rowOff>258535</xdr:rowOff>
    </xdr:from>
    <xdr:to>
      <xdr:col>46</xdr:col>
      <xdr:colOff>557893</xdr:colOff>
      <xdr:row>515</xdr:row>
      <xdr:rowOff>1524000</xdr:rowOff>
    </xdr:to>
    <xdr:sp macro="" textlink="">
      <xdr:nvSpPr>
        <xdr:cNvPr id="247" name="正方形/長方形 246">
          <a:extLst>
            <a:ext uri="{FF2B5EF4-FFF2-40B4-BE49-F238E27FC236}">
              <a16:creationId xmlns:a16="http://schemas.microsoft.com/office/drawing/2014/main" id="{00000000-0008-0000-1500-0000F7000000}"/>
            </a:ext>
          </a:extLst>
        </xdr:cNvPr>
        <xdr:cNvSpPr/>
      </xdr:nvSpPr>
      <xdr:spPr>
        <a:xfrm>
          <a:off x="35662535" y="98991964"/>
          <a:ext cx="1512179" cy="1265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470783</xdr:colOff>
      <xdr:row>515</xdr:row>
      <xdr:rowOff>1628196</xdr:rowOff>
    </xdr:from>
    <xdr:to>
      <xdr:col>54</xdr:col>
      <xdr:colOff>122464</xdr:colOff>
      <xdr:row>516</xdr:row>
      <xdr:rowOff>561828</xdr:rowOff>
    </xdr:to>
    <xdr:sp macro="" textlink="">
      <xdr:nvSpPr>
        <xdr:cNvPr id="248" name="線吹き出し 1 (枠付き) 247">
          <a:extLst>
            <a:ext uri="{FF2B5EF4-FFF2-40B4-BE49-F238E27FC236}">
              <a16:creationId xmlns:a16="http://schemas.microsoft.com/office/drawing/2014/main" id="{00000000-0008-0000-1500-0000F8000000}"/>
            </a:ext>
          </a:extLst>
        </xdr:cNvPr>
        <xdr:cNvSpPr/>
      </xdr:nvSpPr>
      <xdr:spPr>
        <a:xfrm>
          <a:off x="38448319" y="100361625"/>
          <a:ext cx="3733824" cy="661739"/>
        </a:xfrm>
        <a:prstGeom prst="borderCallout1">
          <a:avLst>
            <a:gd name="adj1" fmla="val 48936"/>
            <a:gd name="adj2" fmla="val -172"/>
            <a:gd name="adj3" fmla="val -15056"/>
            <a:gd name="adj4" fmla="val -51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通信途絶時の振る舞いは非吹鳴側</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で通信途絶状態の考慮が必要</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625929</xdr:colOff>
      <xdr:row>461</xdr:row>
      <xdr:rowOff>131091</xdr:rowOff>
    </xdr:from>
    <xdr:to>
      <xdr:col>44</xdr:col>
      <xdr:colOff>340179</xdr:colOff>
      <xdr:row>462</xdr:row>
      <xdr:rowOff>163286</xdr:rowOff>
    </xdr:to>
    <xdr:sp macro="" textlink="">
      <xdr:nvSpPr>
        <xdr:cNvPr id="254" name="正方形/長方形 253">
          <a:extLst>
            <a:ext uri="{FF2B5EF4-FFF2-40B4-BE49-F238E27FC236}">
              <a16:creationId xmlns:a16="http://schemas.microsoft.com/office/drawing/2014/main" id="{00000000-0008-0000-1500-0000FE000000}"/>
            </a:ext>
          </a:extLst>
        </xdr:cNvPr>
        <xdr:cNvSpPr/>
      </xdr:nvSpPr>
      <xdr:spPr>
        <a:xfrm>
          <a:off x="33160608" y="84250448"/>
          <a:ext cx="1074964" cy="2090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639536</xdr:colOff>
      <xdr:row>456</xdr:row>
      <xdr:rowOff>81642</xdr:rowOff>
    </xdr:from>
    <xdr:to>
      <xdr:col>42</xdr:col>
      <xdr:colOff>360645</xdr:colOff>
      <xdr:row>459</xdr:row>
      <xdr:rowOff>20705</xdr:rowOff>
    </xdr:to>
    <xdr:sp macro="" textlink="">
      <xdr:nvSpPr>
        <xdr:cNvPr id="255" name="線吹き出し 1 (枠付き) 254">
          <a:extLst>
            <a:ext uri="{FF2B5EF4-FFF2-40B4-BE49-F238E27FC236}">
              <a16:creationId xmlns:a16="http://schemas.microsoft.com/office/drawing/2014/main" id="{00000000-0008-0000-1500-0000FF000000}"/>
            </a:ext>
          </a:extLst>
        </xdr:cNvPr>
        <xdr:cNvSpPr/>
      </xdr:nvSpPr>
      <xdr:spPr>
        <a:xfrm>
          <a:off x="31133143" y="83316535"/>
          <a:ext cx="1762181" cy="469741"/>
        </a:xfrm>
        <a:prstGeom prst="borderCallout1">
          <a:avLst>
            <a:gd name="adj1" fmla="val 99095"/>
            <a:gd name="adj2" fmla="val 77876"/>
            <a:gd name="adj3" fmla="val 224097"/>
            <a:gd name="adj4" fmla="val 1155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初期値は表示無し</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231322</xdr:colOff>
      <xdr:row>515</xdr:row>
      <xdr:rowOff>253554</xdr:rowOff>
    </xdr:from>
    <xdr:to>
      <xdr:col>44</xdr:col>
      <xdr:colOff>408214</xdr:colOff>
      <xdr:row>515</xdr:row>
      <xdr:rowOff>1510391</xdr:rowOff>
    </xdr:to>
    <xdr:sp macro="" textlink="">
      <xdr:nvSpPr>
        <xdr:cNvPr id="256" name="正方形/長方形 255">
          <a:extLst>
            <a:ext uri="{FF2B5EF4-FFF2-40B4-BE49-F238E27FC236}">
              <a16:creationId xmlns:a16="http://schemas.microsoft.com/office/drawing/2014/main" id="{00000000-0008-0000-1500-000000010000}"/>
            </a:ext>
          </a:extLst>
        </xdr:cNvPr>
        <xdr:cNvSpPr/>
      </xdr:nvSpPr>
      <xdr:spPr>
        <a:xfrm>
          <a:off x="34126715" y="98986983"/>
          <a:ext cx="1537606" cy="12568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244929</xdr:colOff>
      <xdr:row>512</xdr:row>
      <xdr:rowOff>13607</xdr:rowOff>
    </xdr:from>
    <xdr:to>
      <xdr:col>41</xdr:col>
      <xdr:colOff>646395</xdr:colOff>
      <xdr:row>514</xdr:row>
      <xdr:rowOff>129562</xdr:rowOff>
    </xdr:to>
    <xdr:sp macro="" textlink="">
      <xdr:nvSpPr>
        <xdr:cNvPr id="257" name="線吹き出し 1 (枠付き) 256">
          <a:extLst>
            <a:ext uri="{FF2B5EF4-FFF2-40B4-BE49-F238E27FC236}">
              <a16:creationId xmlns:a16="http://schemas.microsoft.com/office/drawing/2014/main" id="{00000000-0008-0000-1500-000001010000}"/>
            </a:ext>
          </a:extLst>
        </xdr:cNvPr>
        <xdr:cNvSpPr/>
      </xdr:nvSpPr>
      <xdr:spPr>
        <a:xfrm>
          <a:off x="32099250" y="98053071"/>
          <a:ext cx="1762181" cy="469741"/>
        </a:xfrm>
        <a:prstGeom prst="borderCallout1">
          <a:avLst>
            <a:gd name="adj1" fmla="val 99095"/>
            <a:gd name="adj2" fmla="val 77876"/>
            <a:gd name="adj3" fmla="val 224097"/>
            <a:gd name="adj4" fmla="val 1155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初期値は出力無し</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134468</xdr:colOff>
      <xdr:row>444</xdr:row>
      <xdr:rowOff>257736</xdr:rowOff>
    </xdr:from>
    <xdr:to>
      <xdr:col>26</xdr:col>
      <xdr:colOff>515469</xdr:colOff>
      <xdr:row>451</xdr:row>
      <xdr:rowOff>123424</xdr:rowOff>
    </xdr:to>
    <xdr:grpSp>
      <xdr:nvGrpSpPr>
        <xdr:cNvPr id="33" name="グループ化 32">
          <a:extLst>
            <a:ext uri="{FF2B5EF4-FFF2-40B4-BE49-F238E27FC236}">
              <a16:creationId xmlns:a16="http://schemas.microsoft.com/office/drawing/2014/main" id="{00000000-0008-0000-1500-000021000000}"/>
            </a:ext>
          </a:extLst>
        </xdr:cNvPr>
        <xdr:cNvGrpSpPr/>
      </xdr:nvGrpSpPr>
      <xdr:grpSpPr>
        <a:xfrm>
          <a:off x="15654615" y="102545030"/>
          <a:ext cx="5849472" cy="3317100"/>
          <a:chOff x="15699440" y="78620471"/>
          <a:chExt cx="5849472" cy="3317100"/>
        </a:xfrm>
      </xdr:grpSpPr>
      <xdr:grpSp>
        <xdr:nvGrpSpPr>
          <xdr:cNvPr id="26" name="グループ化 25">
            <a:extLst>
              <a:ext uri="{FF2B5EF4-FFF2-40B4-BE49-F238E27FC236}">
                <a16:creationId xmlns:a16="http://schemas.microsoft.com/office/drawing/2014/main" id="{00000000-0008-0000-1500-00001A000000}"/>
              </a:ext>
            </a:extLst>
          </xdr:cNvPr>
          <xdr:cNvGrpSpPr/>
        </xdr:nvGrpSpPr>
        <xdr:grpSpPr>
          <a:xfrm>
            <a:off x="15699440" y="78620471"/>
            <a:ext cx="5849472" cy="3317100"/>
            <a:chOff x="15609793" y="78250677"/>
            <a:chExt cx="5849472" cy="3317100"/>
          </a:xfrm>
        </xdr:grpSpPr>
        <xdr:sp macro="" textlink="">
          <xdr:nvSpPr>
            <xdr:cNvPr id="130" name="テキスト ボックス 129">
              <a:extLst>
                <a:ext uri="{FF2B5EF4-FFF2-40B4-BE49-F238E27FC236}">
                  <a16:creationId xmlns:a16="http://schemas.microsoft.com/office/drawing/2014/main" id="{00000000-0008-0000-1500-000082000000}"/>
                </a:ext>
              </a:extLst>
            </xdr:cNvPr>
            <xdr:cNvSpPr txBox="1"/>
          </xdr:nvSpPr>
          <xdr:spPr>
            <a:xfrm>
              <a:off x="15609793" y="78250677"/>
              <a:ext cx="5849472" cy="2386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solidFill>
                    <a:srgbClr val="FF0000"/>
                  </a:solidFill>
                  <a:latin typeface="Meiryo UI" panose="020B0604030504040204" pitchFamily="50" charset="-128"/>
                  <a:ea typeface="Meiryo UI" panose="020B0604030504040204" pitchFamily="50" charset="-128"/>
                </a:rPr>
                <a:t>MET-M_WKUPSLP-CSTD-0-XX-X-C6-100D-b.docx</a:t>
              </a:r>
            </a:p>
            <a:p>
              <a:r>
                <a:rPr kumimoji="1" lang="en-US" altLang="ja-JP" sz="1200">
                  <a:solidFill>
                    <a:srgbClr val="FF0000"/>
                  </a:solidFill>
                  <a:latin typeface="Meiryo UI" panose="020B0604030504040204" pitchFamily="50" charset="-128"/>
                  <a:ea typeface="Meiryo UI" panose="020B0604030504040204" pitchFamily="50" charset="-128"/>
                </a:rPr>
                <a:t>MET-M_WKUPSLP-CSTD-0-04-A-C5-115D907B885B-C.docx</a:t>
              </a:r>
            </a:p>
            <a:p>
              <a:r>
                <a:rPr kumimoji="1" lang="en-US" altLang="ja-JP" sz="1200">
                  <a:solidFill>
                    <a:srgbClr val="FF0000"/>
                  </a:solidFill>
                  <a:latin typeface="Meiryo UI" panose="020B0604030504040204" pitchFamily="50" charset="-128"/>
                  <a:ea typeface="Meiryo UI" panose="020B0604030504040204" pitchFamily="50" charset="-128"/>
                </a:rPr>
                <a:t>MET-M_WKUPSLP-CSTD-0-04-A-C5-117D908B935B-B.docx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MET-M_WKUPSLP-CSTD-0-XX-X-C6-200D-C.docx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MET-M_WKUPSLP-CSTD-0-XX-X-C5-220D-A.docx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MET-M_WKUPSLP-CSTD-0-XX-X-C5-850B-B.docx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MET-M_WKUPSLP-CSTD-0-XX-X-C6-960B-A.docx</a:t>
              </a:r>
            </a:p>
            <a:p>
              <a:r>
                <a:rPr kumimoji="1" lang="en-US" altLang="ja-JP" sz="1200">
                  <a:solidFill>
                    <a:srgbClr val="FF0000"/>
                  </a:solidFill>
                  <a:latin typeface="Meiryo UI" panose="020B0604030504040204" pitchFamily="50" charset="-128"/>
                  <a:ea typeface="Meiryo UI" panose="020B0604030504040204" pitchFamily="50" charset="-128"/>
                </a:rPr>
                <a:t>MET-M_WKUPSLP-CSTD-0-XX-X-C5-970B-B.docx</a:t>
              </a:r>
              <a:endParaRPr kumimoji="1" lang="ja-JP" altLang="en-US" sz="1200">
                <a:solidFill>
                  <a:srgbClr val="FF0000"/>
                </a:solidFill>
                <a:latin typeface="Meiryo UI" panose="020B0604030504040204" pitchFamily="50" charset="-128"/>
                <a:ea typeface="Meiryo UI" panose="020B0604030504040204" pitchFamily="50" charset="-128"/>
              </a:endParaRPr>
            </a:p>
          </xdr:txBody>
        </xdr:sp>
        <xdr:pic>
          <xdr:nvPicPr>
            <xdr:cNvPr id="14" name="図 13">
              <a:extLst>
                <a:ext uri="{FF2B5EF4-FFF2-40B4-BE49-F238E27FC236}">
                  <a16:creationId xmlns:a16="http://schemas.microsoft.com/office/drawing/2014/main" id="{00000000-0008-0000-1500-00000E000000}"/>
                </a:ext>
              </a:extLst>
            </xdr:cNvPr>
            <xdr:cNvPicPr>
              <a:picLocks noChangeAspect="1"/>
            </xdr:cNvPicPr>
          </xdr:nvPicPr>
          <xdr:blipFill>
            <a:blip xmlns:r="http://schemas.openxmlformats.org/officeDocument/2006/relationships" r:embed="rId21"/>
            <a:stretch>
              <a:fillRect/>
            </a:stretch>
          </xdr:blipFill>
          <xdr:spPr>
            <a:xfrm>
              <a:off x="15609794" y="80424617"/>
              <a:ext cx="5849166" cy="1143160"/>
            </a:xfrm>
            <a:prstGeom prst="rect">
              <a:avLst/>
            </a:prstGeom>
          </xdr:spPr>
        </xdr:pic>
      </xdr:grpSp>
      <xdr:sp macro="" textlink="">
        <xdr:nvSpPr>
          <xdr:cNvPr id="131" name="正方形/長方形 130">
            <a:extLst>
              <a:ext uri="{FF2B5EF4-FFF2-40B4-BE49-F238E27FC236}">
                <a16:creationId xmlns:a16="http://schemas.microsoft.com/office/drawing/2014/main" id="{00000000-0008-0000-1500-000083000000}"/>
              </a:ext>
            </a:extLst>
          </xdr:cNvPr>
          <xdr:cNvSpPr/>
        </xdr:nvSpPr>
        <xdr:spPr>
          <a:xfrm>
            <a:off x="16192497" y="81502645"/>
            <a:ext cx="5334001" cy="4332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18</xdr:col>
      <xdr:colOff>67236</xdr:colOff>
      <xdr:row>452</xdr:row>
      <xdr:rowOff>22412</xdr:rowOff>
    </xdr:from>
    <xdr:to>
      <xdr:col>26</xdr:col>
      <xdr:colOff>493058</xdr:colOff>
      <xdr:row>460</xdr:row>
      <xdr:rowOff>125104</xdr:rowOff>
    </xdr:to>
    <xdr:grpSp>
      <xdr:nvGrpSpPr>
        <xdr:cNvPr id="32" name="グループ化 31">
          <a:extLst>
            <a:ext uri="{FF2B5EF4-FFF2-40B4-BE49-F238E27FC236}">
              <a16:creationId xmlns:a16="http://schemas.microsoft.com/office/drawing/2014/main" id="{00000000-0008-0000-1500-000020000000}"/>
            </a:ext>
          </a:extLst>
        </xdr:cNvPr>
        <xdr:cNvGrpSpPr/>
      </xdr:nvGrpSpPr>
      <xdr:grpSpPr>
        <a:xfrm>
          <a:off x="15587383" y="105940412"/>
          <a:ext cx="5894293" cy="1447398"/>
          <a:chOff x="15677030" y="81657265"/>
          <a:chExt cx="5894293" cy="1447398"/>
        </a:xfrm>
      </xdr:grpSpPr>
      <xdr:sp macro="" textlink="">
        <xdr:nvSpPr>
          <xdr:cNvPr id="134" name="テキスト ボックス 133">
            <a:extLst>
              <a:ext uri="{FF2B5EF4-FFF2-40B4-BE49-F238E27FC236}">
                <a16:creationId xmlns:a16="http://schemas.microsoft.com/office/drawing/2014/main" id="{00000000-0008-0000-1500-000086000000}"/>
              </a:ext>
            </a:extLst>
          </xdr:cNvPr>
          <xdr:cNvSpPr txBox="1"/>
        </xdr:nvSpPr>
        <xdr:spPr>
          <a:xfrm>
            <a:off x="15677030" y="81657265"/>
            <a:ext cx="488576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solidFill>
                  <a:srgbClr val="FF0000"/>
                </a:solidFill>
                <a:latin typeface="Meiryo UI" panose="020B0604030504040204" pitchFamily="50" charset="-128"/>
                <a:ea typeface="Meiryo UI" panose="020B0604030504040204" pitchFamily="50" charset="-128"/>
              </a:rPr>
              <a:t>MET-M_WKUPSLP-CSTD-0-XX-X-C5-900W-A.docx</a:t>
            </a:r>
            <a:endParaRPr kumimoji="1" lang="ja-JP" altLang="en-US" sz="1200">
              <a:solidFill>
                <a:srgbClr val="FF0000"/>
              </a:solidFill>
              <a:latin typeface="Meiryo UI" panose="020B0604030504040204" pitchFamily="50" charset="-128"/>
              <a:ea typeface="Meiryo UI" panose="020B0604030504040204" pitchFamily="50" charset="-128"/>
            </a:endParaRPr>
          </a:p>
        </xdr:txBody>
      </xdr:sp>
      <xdr:pic>
        <xdr:nvPicPr>
          <xdr:cNvPr id="30" name="図 29">
            <a:extLst>
              <a:ext uri="{FF2B5EF4-FFF2-40B4-BE49-F238E27FC236}">
                <a16:creationId xmlns:a16="http://schemas.microsoft.com/office/drawing/2014/main" id="{00000000-0008-0000-1500-00001E000000}"/>
              </a:ext>
            </a:extLst>
          </xdr:cNvPr>
          <xdr:cNvPicPr>
            <a:picLocks noChangeAspect="1"/>
          </xdr:cNvPicPr>
        </xdr:nvPicPr>
        <xdr:blipFill>
          <a:blip xmlns:r="http://schemas.openxmlformats.org/officeDocument/2006/relationships" r:embed="rId22"/>
          <a:stretch>
            <a:fillRect/>
          </a:stretch>
        </xdr:blipFill>
        <xdr:spPr>
          <a:xfrm>
            <a:off x="15710647" y="81971030"/>
            <a:ext cx="5858693" cy="1133633"/>
          </a:xfrm>
          <a:prstGeom prst="rect">
            <a:avLst/>
          </a:prstGeom>
        </xdr:spPr>
      </xdr:pic>
      <xdr:sp macro="" textlink="">
        <xdr:nvSpPr>
          <xdr:cNvPr id="142" name="正方形/長方形 141">
            <a:extLst>
              <a:ext uri="{FF2B5EF4-FFF2-40B4-BE49-F238E27FC236}">
                <a16:creationId xmlns:a16="http://schemas.microsoft.com/office/drawing/2014/main" id="{00000000-0008-0000-1500-00008E000000}"/>
              </a:ext>
            </a:extLst>
          </xdr:cNvPr>
          <xdr:cNvSpPr/>
        </xdr:nvSpPr>
        <xdr:spPr>
          <a:xfrm>
            <a:off x="16192499" y="82654588"/>
            <a:ext cx="5378824" cy="4332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11</xdr:col>
      <xdr:colOff>1288677</xdr:colOff>
      <xdr:row>444</xdr:row>
      <xdr:rowOff>1308577</xdr:rowOff>
    </xdr:from>
    <xdr:to>
      <xdr:col>18</xdr:col>
      <xdr:colOff>134469</xdr:colOff>
      <xdr:row>448</xdr:row>
      <xdr:rowOff>56110</xdr:rowOff>
    </xdr:to>
    <xdr:cxnSp macro="">
      <xdr:nvCxnSpPr>
        <xdr:cNvPr id="143" name="直線コネクタ 142">
          <a:extLst>
            <a:ext uri="{FF2B5EF4-FFF2-40B4-BE49-F238E27FC236}">
              <a16:creationId xmlns:a16="http://schemas.microsoft.com/office/drawing/2014/main" id="{00000000-0008-0000-1500-00008F000000}"/>
            </a:ext>
          </a:extLst>
        </xdr:cNvPr>
        <xdr:cNvCxnSpPr>
          <a:stCxn id="191" idx="3"/>
          <a:endCxn id="14" idx="1"/>
        </xdr:cNvCxnSpPr>
      </xdr:nvCxnSpPr>
      <xdr:spPr>
        <a:xfrm>
          <a:off x="8034618" y="78259371"/>
          <a:ext cx="7619998" cy="169467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1288677</xdr:colOff>
      <xdr:row>444</xdr:row>
      <xdr:rowOff>1308577</xdr:rowOff>
    </xdr:from>
    <xdr:to>
      <xdr:col>18</xdr:col>
      <xdr:colOff>100853</xdr:colOff>
      <xdr:row>457</xdr:row>
      <xdr:rowOff>62555</xdr:rowOff>
    </xdr:to>
    <xdr:cxnSp macro="">
      <xdr:nvCxnSpPr>
        <xdr:cNvPr id="144" name="直線コネクタ 143">
          <a:extLst>
            <a:ext uri="{FF2B5EF4-FFF2-40B4-BE49-F238E27FC236}">
              <a16:creationId xmlns:a16="http://schemas.microsoft.com/office/drawing/2014/main" id="{00000000-0008-0000-1500-000090000000}"/>
            </a:ext>
          </a:extLst>
        </xdr:cNvPr>
        <xdr:cNvCxnSpPr>
          <a:stCxn id="191" idx="3"/>
          <a:endCxn id="30" idx="1"/>
        </xdr:cNvCxnSpPr>
      </xdr:nvCxnSpPr>
      <xdr:spPr>
        <a:xfrm>
          <a:off x="8034618" y="78259371"/>
          <a:ext cx="7586382" cy="322512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67234</xdr:colOff>
      <xdr:row>444</xdr:row>
      <xdr:rowOff>165897</xdr:rowOff>
    </xdr:from>
    <xdr:to>
      <xdr:col>27</xdr:col>
      <xdr:colOff>564677</xdr:colOff>
      <xdr:row>449</xdr:row>
      <xdr:rowOff>33619</xdr:rowOff>
    </xdr:to>
    <xdr:cxnSp macro="">
      <xdr:nvCxnSpPr>
        <xdr:cNvPr id="145" name="直線コネクタ 144">
          <a:extLst>
            <a:ext uri="{FF2B5EF4-FFF2-40B4-BE49-F238E27FC236}">
              <a16:creationId xmlns:a16="http://schemas.microsoft.com/office/drawing/2014/main" id="{00000000-0008-0000-1500-000091000000}"/>
            </a:ext>
          </a:extLst>
        </xdr:cNvPr>
        <xdr:cNvCxnSpPr>
          <a:endCxn id="127" idx="1"/>
        </xdr:cNvCxnSpPr>
      </xdr:nvCxnSpPr>
      <xdr:spPr>
        <a:xfrm flipV="1">
          <a:off x="21055852" y="77116691"/>
          <a:ext cx="1181001" cy="298295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212911</xdr:colOff>
      <xdr:row>444</xdr:row>
      <xdr:rowOff>165897</xdr:rowOff>
    </xdr:from>
    <xdr:to>
      <xdr:col>27</xdr:col>
      <xdr:colOff>564677</xdr:colOff>
      <xdr:row>457</xdr:row>
      <xdr:rowOff>145679</xdr:rowOff>
    </xdr:to>
    <xdr:cxnSp macro="">
      <xdr:nvCxnSpPr>
        <xdr:cNvPr id="147" name="直線コネクタ 146">
          <a:extLst>
            <a:ext uri="{FF2B5EF4-FFF2-40B4-BE49-F238E27FC236}">
              <a16:creationId xmlns:a16="http://schemas.microsoft.com/office/drawing/2014/main" id="{00000000-0008-0000-1500-000093000000}"/>
            </a:ext>
          </a:extLst>
        </xdr:cNvPr>
        <xdr:cNvCxnSpPr>
          <a:endCxn id="127" idx="1"/>
        </xdr:cNvCxnSpPr>
      </xdr:nvCxnSpPr>
      <xdr:spPr>
        <a:xfrm flipV="1">
          <a:off x="21201529" y="77116691"/>
          <a:ext cx="1035324" cy="4450927"/>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204107</xdr:colOff>
      <xdr:row>547</xdr:row>
      <xdr:rowOff>102052</xdr:rowOff>
    </xdr:from>
    <xdr:to>
      <xdr:col>60</xdr:col>
      <xdr:colOff>442748</xdr:colOff>
      <xdr:row>549</xdr:row>
      <xdr:rowOff>113952</xdr:rowOff>
    </xdr:to>
    <xdr:cxnSp macro="">
      <xdr:nvCxnSpPr>
        <xdr:cNvPr id="160" name="直線コネクタ 159">
          <a:extLst>
            <a:ext uri="{FF2B5EF4-FFF2-40B4-BE49-F238E27FC236}">
              <a16:creationId xmlns:a16="http://schemas.microsoft.com/office/drawing/2014/main" id="{00000000-0008-0000-1500-0000A0000000}"/>
            </a:ext>
          </a:extLst>
        </xdr:cNvPr>
        <xdr:cNvCxnSpPr>
          <a:stCxn id="159" idx="2"/>
          <a:endCxn id="154" idx="3"/>
        </xdr:cNvCxnSpPr>
      </xdr:nvCxnSpPr>
      <xdr:spPr>
        <a:xfrm flipH="1" flipV="1">
          <a:off x="38862000" y="105516588"/>
          <a:ext cx="6361855" cy="37929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884464</xdr:colOff>
      <xdr:row>519</xdr:row>
      <xdr:rowOff>127264</xdr:rowOff>
    </xdr:from>
    <xdr:to>
      <xdr:col>66</xdr:col>
      <xdr:colOff>549804</xdr:colOff>
      <xdr:row>553</xdr:row>
      <xdr:rowOff>140967</xdr:rowOff>
    </xdr:to>
    <xdr:grpSp>
      <xdr:nvGrpSpPr>
        <xdr:cNvPr id="52" name="グループ化 51">
          <a:extLst>
            <a:ext uri="{FF2B5EF4-FFF2-40B4-BE49-F238E27FC236}">
              <a16:creationId xmlns:a16="http://schemas.microsoft.com/office/drawing/2014/main" id="{00000000-0008-0000-1500-000034000000}"/>
            </a:ext>
          </a:extLst>
        </xdr:cNvPr>
        <xdr:cNvGrpSpPr/>
      </xdr:nvGrpSpPr>
      <xdr:grpSpPr>
        <a:xfrm>
          <a:off x="25514993" y="124826323"/>
          <a:ext cx="24038135" cy="7532850"/>
          <a:chOff x="23989393" y="107215480"/>
          <a:chExt cx="23940483" cy="6531524"/>
        </a:xfrm>
      </xdr:grpSpPr>
      <xdr:grpSp>
        <xdr:nvGrpSpPr>
          <xdr:cNvPr id="13" name="グループ化 12">
            <a:extLst>
              <a:ext uri="{FF2B5EF4-FFF2-40B4-BE49-F238E27FC236}">
                <a16:creationId xmlns:a16="http://schemas.microsoft.com/office/drawing/2014/main" id="{00000000-0008-0000-1500-00000D000000}"/>
              </a:ext>
            </a:extLst>
          </xdr:cNvPr>
          <xdr:cNvGrpSpPr/>
        </xdr:nvGrpSpPr>
        <xdr:grpSpPr>
          <a:xfrm>
            <a:off x="25567019" y="107215480"/>
            <a:ext cx="18087305" cy="6531524"/>
            <a:chOff x="25426145" y="105458557"/>
            <a:chExt cx="18163345" cy="6343426"/>
          </a:xfrm>
        </xdr:grpSpPr>
        <xdr:grpSp>
          <xdr:nvGrpSpPr>
            <xdr:cNvPr id="6" name="グループ化 5">
              <a:extLst>
                <a:ext uri="{FF2B5EF4-FFF2-40B4-BE49-F238E27FC236}">
                  <a16:creationId xmlns:a16="http://schemas.microsoft.com/office/drawing/2014/main" id="{00000000-0008-0000-1500-000006000000}"/>
                </a:ext>
              </a:extLst>
            </xdr:cNvPr>
            <xdr:cNvGrpSpPr/>
          </xdr:nvGrpSpPr>
          <xdr:grpSpPr>
            <a:xfrm>
              <a:off x="25426145" y="105458557"/>
              <a:ext cx="18163345" cy="6343426"/>
              <a:chOff x="25695087" y="109571116"/>
              <a:chExt cx="18163345" cy="6343426"/>
            </a:xfrm>
          </xdr:grpSpPr>
          <xdr:pic>
            <xdr:nvPicPr>
              <xdr:cNvPr id="3" name="図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3"/>
              <a:stretch>
                <a:fillRect/>
              </a:stretch>
            </xdr:blipFill>
            <xdr:spPr>
              <a:xfrm>
                <a:off x="29729206" y="112843234"/>
                <a:ext cx="14127547" cy="666843"/>
              </a:xfrm>
              <a:prstGeom prst="rect">
                <a:avLst/>
              </a:prstGeom>
            </xdr:spPr>
          </xdr:pic>
          <xdr:pic>
            <xdr:nvPicPr>
              <xdr:cNvPr id="4" name="図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4"/>
              <a:stretch>
                <a:fillRect/>
              </a:stretch>
            </xdr:blipFill>
            <xdr:spPr>
              <a:xfrm>
                <a:off x="29740412" y="113504381"/>
                <a:ext cx="14118020" cy="2410161"/>
              </a:xfrm>
              <a:prstGeom prst="rect">
                <a:avLst/>
              </a:prstGeom>
            </xdr:spPr>
          </xdr:pic>
          <xdr:pic>
            <xdr:nvPicPr>
              <xdr:cNvPr id="5" name="図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25"/>
              <a:stretch>
                <a:fillRect/>
              </a:stretch>
            </xdr:blipFill>
            <xdr:spPr>
              <a:xfrm>
                <a:off x="25695087" y="109571116"/>
                <a:ext cx="17623709" cy="3277057"/>
              </a:xfrm>
              <a:prstGeom prst="rect">
                <a:avLst/>
              </a:prstGeom>
            </xdr:spPr>
          </xdr:pic>
        </xdr:grpSp>
        <xdr:pic>
          <xdr:nvPicPr>
            <xdr:cNvPr id="9" name="図 8">
              <a:extLst>
                <a:ext uri="{FF2B5EF4-FFF2-40B4-BE49-F238E27FC236}">
                  <a16:creationId xmlns:a16="http://schemas.microsoft.com/office/drawing/2014/main" id="{00000000-0008-0000-1500-000009000000}"/>
                </a:ext>
              </a:extLst>
            </xdr:cNvPr>
            <xdr:cNvPicPr>
              <a:picLocks noChangeAspect="1"/>
            </xdr:cNvPicPr>
          </xdr:nvPicPr>
          <xdr:blipFill>
            <a:blip xmlns:r="http://schemas.openxmlformats.org/officeDocument/2006/relationships" r:embed="rId26"/>
            <a:stretch>
              <a:fillRect/>
            </a:stretch>
          </xdr:blipFill>
          <xdr:spPr>
            <a:xfrm>
              <a:off x="41069558" y="105469765"/>
              <a:ext cx="2514951" cy="3267531"/>
            </a:xfrm>
            <a:prstGeom prst="rect">
              <a:avLst/>
            </a:prstGeom>
          </xdr:spPr>
        </xdr:pic>
      </xdr:grpSp>
      <xdr:sp macro="" textlink="">
        <xdr:nvSpPr>
          <xdr:cNvPr id="154" name="正方形/長方形 153">
            <a:extLst>
              <a:ext uri="{FF2B5EF4-FFF2-40B4-BE49-F238E27FC236}">
                <a16:creationId xmlns:a16="http://schemas.microsoft.com/office/drawing/2014/main" id="{00000000-0008-0000-1500-00009A000000}"/>
              </a:ext>
            </a:extLst>
          </xdr:cNvPr>
          <xdr:cNvSpPr/>
        </xdr:nvSpPr>
        <xdr:spPr>
          <a:xfrm>
            <a:off x="30398358" y="110612464"/>
            <a:ext cx="6980464" cy="612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7" name="正方形/長方形 156">
            <a:extLst>
              <a:ext uri="{FF2B5EF4-FFF2-40B4-BE49-F238E27FC236}">
                <a16:creationId xmlns:a16="http://schemas.microsoft.com/office/drawing/2014/main" id="{00000000-0008-0000-1500-00009D000000}"/>
              </a:ext>
            </a:extLst>
          </xdr:cNvPr>
          <xdr:cNvSpPr/>
        </xdr:nvSpPr>
        <xdr:spPr>
          <a:xfrm>
            <a:off x="30398358" y="111238394"/>
            <a:ext cx="6966856" cy="12863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8" name="正方形/長方形 157">
            <a:extLst>
              <a:ext uri="{FF2B5EF4-FFF2-40B4-BE49-F238E27FC236}">
                <a16:creationId xmlns:a16="http://schemas.microsoft.com/office/drawing/2014/main" id="{00000000-0008-0000-1500-00009E000000}"/>
              </a:ext>
            </a:extLst>
          </xdr:cNvPr>
          <xdr:cNvSpPr/>
        </xdr:nvSpPr>
        <xdr:spPr>
          <a:xfrm>
            <a:off x="30398358" y="112559333"/>
            <a:ext cx="6980463" cy="11419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9" name="線吹き出し 1 (枠付き) 249">
            <a:extLst>
              <a:ext uri="{FF2B5EF4-FFF2-40B4-BE49-F238E27FC236}">
                <a16:creationId xmlns:a16="http://schemas.microsoft.com/office/drawing/2014/main" id="{00000000-0008-0000-1500-00009F000000}"/>
              </a:ext>
            </a:extLst>
          </xdr:cNvPr>
          <xdr:cNvSpPr/>
        </xdr:nvSpPr>
        <xdr:spPr>
          <a:xfrm>
            <a:off x="43740677" y="110598857"/>
            <a:ext cx="4189199" cy="1398121"/>
          </a:xfrm>
          <a:prstGeom prst="borderCallout1">
            <a:avLst>
              <a:gd name="adj1" fmla="val 52798"/>
              <a:gd name="adj2" fmla="val -314"/>
              <a:gd name="adj3" fmla="val 179235"/>
              <a:gd name="adj4" fmla="val -1519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SWR1</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の信号値で判定し送信するが、有効電源状態が</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と異なるため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用の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を別途用意し実装する</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5" name="線吹き出し 1 (枠付き) 251">
            <a:extLst>
              <a:ext uri="{FF2B5EF4-FFF2-40B4-BE49-F238E27FC236}">
                <a16:creationId xmlns:a16="http://schemas.microsoft.com/office/drawing/2014/main" id="{00000000-0008-0000-1500-0000A5000000}"/>
              </a:ext>
            </a:extLst>
          </xdr:cNvPr>
          <xdr:cNvSpPr/>
        </xdr:nvSpPr>
        <xdr:spPr>
          <a:xfrm>
            <a:off x="23989393" y="111279214"/>
            <a:ext cx="4178571" cy="1159548"/>
          </a:xfrm>
          <a:prstGeom prst="borderCallout1">
            <a:avLst>
              <a:gd name="adj1" fmla="val 45538"/>
              <a:gd name="adj2" fmla="val 99826"/>
              <a:gd name="adj3" fmla="val 56340"/>
              <a:gd name="adj4" fmla="val 154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ASD_RWNG</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は制御仕様に記載されていない信号であるが、</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本制御が</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RW(ASD1)</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用</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を用意し送信を行う</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要求仕様</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 METHUD800B-7698</a:t>
            </a:r>
          </a:p>
        </xdr:txBody>
      </xdr:sp>
    </xdr:grpSp>
    <xdr:clientData/>
  </xdr:twoCellAnchor>
  <xdr:twoCellAnchor>
    <xdr:from>
      <xdr:col>17</xdr:col>
      <xdr:colOff>489858</xdr:colOff>
      <xdr:row>0</xdr:row>
      <xdr:rowOff>149678</xdr:rowOff>
    </xdr:from>
    <xdr:to>
      <xdr:col>22</xdr:col>
      <xdr:colOff>340179</xdr:colOff>
      <xdr:row>5</xdr:row>
      <xdr:rowOff>108856</xdr:rowOff>
    </xdr:to>
    <xdr:sp macro="" textlink="">
      <xdr:nvSpPr>
        <xdr:cNvPr id="166" name="線吹き出し 1 (枠付き) 32">
          <a:extLst>
            <a:ext uri="{FF2B5EF4-FFF2-40B4-BE49-F238E27FC236}">
              <a16:creationId xmlns:a16="http://schemas.microsoft.com/office/drawing/2014/main" id="{00000000-0008-0000-1500-0000A6000000}"/>
            </a:ext>
          </a:extLst>
        </xdr:cNvPr>
        <xdr:cNvSpPr/>
      </xdr:nvSpPr>
      <xdr:spPr>
        <a:xfrm>
          <a:off x="15090322" y="149678"/>
          <a:ext cx="3483428" cy="870857"/>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05-B-C0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34</xdr:col>
      <xdr:colOff>598715</xdr:colOff>
      <xdr:row>185</xdr:row>
      <xdr:rowOff>1948539</xdr:rowOff>
    </xdr:from>
    <xdr:to>
      <xdr:col>58</xdr:col>
      <xdr:colOff>406410</xdr:colOff>
      <xdr:row>228</xdr:row>
      <xdr:rowOff>8658</xdr:rowOff>
    </xdr:to>
    <xdr:pic>
      <xdr:nvPicPr>
        <xdr:cNvPr id="34" name="図 33">
          <a:extLst>
            <a:ext uri="{FF2B5EF4-FFF2-40B4-BE49-F238E27FC236}">
              <a16:creationId xmlns:a16="http://schemas.microsoft.com/office/drawing/2014/main" id="{00000000-0008-0000-1500-000022000000}"/>
            </a:ext>
          </a:extLst>
        </xdr:cNvPr>
        <xdr:cNvPicPr>
          <a:picLocks noChangeAspect="1"/>
        </xdr:cNvPicPr>
      </xdr:nvPicPr>
      <xdr:blipFill>
        <a:blip xmlns:r="http://schemas.openxmlformats.org/officeDocument/2006/relationships" r:embed="rId27"/>
        <a:stretch>
          <a:fillRect/>
        </a:stretch>
      </xdr:blipFill>
      <xdr:spPr>
        <a:xfrm>
          <a:off x="27964040" y="50173614"/>
          <a:ext cx="16266895" cy="7213644"/>
        </a:xfrm>
        <a:prstGeom prst="rect">
          <a:avLst/>
        </a:prstGeom>
      </xdr:spPr>
    </xdr:pic>
    <xdr:clientData/>
  </xdr:twoCellAnchor>
  <xdr:twoCellAnchor editAs="oneCell">
    <xdr:from>
      <xdr:col>35</xdr:col>
      <xdr:colOff>0</xdr:colOff>
      <xdr:row>224</xdr:row>
      <xdr:rowOff>76198</xdr:rowOff>
    </xdr:from>
    <xdr:to>
      <xdr:col>59</xdr:col>
      <xdr:colOff>150553</xdr:colOff>
      <xdr:row>264</xdr:row>
      <xdr:rowOff>154293</xdr:rowOff>
    </xdr:to>
    <xdr:pic>
      <xdr:nvPicPr>
        <xdr:cNvPr id="35" name="図 34">
          <a:extLst>
            <a:ext uri="{FF2B5EF4-FFF2-40B4-BE49-F238E27FC236}">
              <a16:creationId xmlns:a16="http://schemas.microsoft.com/office/drawing/2014/main" id="{00000000-0008-0000-1500-000023000000}"/>
            </a:ext>
          </a:extLst>
        </xdr:cNvPr>
        <xdr:cNvPicPr>
          <a:picLocks noChangeAspect="1"/>
        </xdr:cNvPicPr>
      </xdr:nvPicPr>
      <xdr:blipFill>
        <a:blip xmlns:r="http://schemas.openxmlformats.org/officeDocument/2006/relationships" r:embed="rId28"/>
        <a:stretch>
          <a:fillRect/>
        </a:stretch>
      </xdr:blipFill>
      <xdr:spPr>
        <a:xfrm>
          <a:off x="28051125" y="57340498"/>
          <a:ext cx="16609752" cy="6936095"/>
        </a:xfrm>
        <a:prstGeom prst="rect">
          <a:avLst/>
        </a:prstGeom>
      </xdr:spPr>
    </xdr:pic>
    <xdr:clientData/>
  </xdr:twoCellAnchor>
  <xdr:twoCellAnchor editAs="oneCell">
    <xdr:from>
      <xdr:col>35</xdr:col>
      <xdr:colOff>0</xdr:colOff>
      <xdr:row>264</xdr:row>
      <xdr:rowOff>131715</xdr:rowOff>
    </xdr:from>
    <xdr:to>
      <xdr:col>58</xdr:col>
      <xdr:colOff>455391</xdr:colOff>
      <xdr:row>299</xdr:row>
      <xdr:rowOff>26239</xdr:rowOff>
    </xdr:to>
    <xdr:pic>
      <xdr:nvPicPr>
        <xdr:cNvPr id="37" name="図 36">
          <a:extLst>
            <a:ext uri="{FF2B5EF4-FFF2-40B4-BE49-F238E27FC236}">
              <a16:creationId xmlns:a16="http://schemas.microsoft.com/office/drawing/2014/main" id="{00000000-0008-0000-1500-000025000000}"/>
            </a:ext>
          </a:extLst>
        </xdr:cNvPr>
        <xdr:cNvPicPr>
          <a:picLocks noChangeAspect="1"/>
        </xdr:cNvPicPr>
      </xdr:nvPicPr>
      <xdr:blipFill>
        <a:blip xmlns:r="http://schemas.openxmlformats.org/officeDocument/2006/relationships" r:embed="rId29"/>
        <a:stretch>
          <a:fillRect/>
        </a:stretch>
      </xdr:blipFill>
      <xdr:spPr>
        <a:xfrm>
          <a:off x="28051125" y="64254015"/>
          <a:ext cx="16228790" cy="5895274"/>
        </a:xfrm>
        <a:prstGeom prst="rect">
          <a:avLst/>
        </a:prstGeom>
      </xdr:spPr>
    </xdr:pic>
    <xdr:clientData/>
  </xdr:twoCellAnchor>
  <xdr:twoCellAnchor editAs="oneCell">
    <xdr:from>
      <xdr:col>35</xdr:col>
      <xdr:colOff>10886</xdr:colOff>
      <xdr:row>298</xdr:row>
      <xdr:rowOff>85996</xdr:rowOff>
    </xdr:from>
    <xdr:to>
      <xdr:col>58</xdr:col>
      <xdr:colOff>485325</xdr:colOff>
      <xdr:row>344</xdr:row>
      <xdr:rowOff>41520</xdr:rowOff>
    </xdr:to>
    <xdr:pic>
      <xdr:nvPicPr>
        <xdr:cNvPr id="38" name="図 37">
          <a:extLst>
            <a:ext uri="{FF2B5EF4-FFF2-40B4-BE49-F238E27FC236}">
              <a16:creationId xmlns:a16="http://schemas.microsoft.com/office/drawing/2014/main" id="{00000000-0008-0000-1500-000026000000}"/>
            </a:ext>
          </a:extLst>
        </xdr:cNvPr>
        <xdr:cNvPicPr>
          <a:picLocks noChangeAspect="1"/>
        </xdr:cNvPicPr>
      </xdr:nvPicPr>
      <xdr:blipFill>
        <a:blip xmlns:r="http://schemas.openxmlformats.org/officeDocument/2006/relationships" r:embed="rId30"/>
        <a:stretch>
          <a:fillRect/>
        </a:stretch>
      </xdr:blipFill>
      <xdr:spPr>
        <a:xfrm>
          <a:off x="28062011" y="70037596"/>
          <a:ext cx="16247838" cy="7842224"/>
        </a:xfrm>
        <a:prstGeom prst="rect">
          <a:avLst/>
        </a:prstGeom>
      </xdr:spPr>
    </xdr:pic>
    <xdr:clientData/>
  </xdr:twoCellAnchor>
  <xdr:twoCellAnchor>
    <xdr:from>
      <xdr:col>35</xdr:col>
      <xdr:colOff>1</xdr:colOff>
      <xdr:row>185</xdr:row>
      <xdr:rowOff>914400</xdr:rowOff>
    </xdr:from>
    <xdr:to>
      <xdr:col>47</xdr:col>
      <xdr:colOff>424543</xdr:colOff>
      <xdr:row>185</xdr:row>
      <xdr:rowOff>1970316</xdr:rowOff>
    </xdr:to>
    <xdr:sp macro="" textlink="">
      <xdr:nvSpPr>
        <xdr:cNvPr id="42" name="正方形/長方形 41">
          <a:extLst>
            <a:ext uri="{FF2B5EF4-FFF2-40B4-BE49-F238E27FC236}">
              <a16:creationId xmlns:a16="http://schemas.microsoft.com/office/drawing/2014/main" id="{00000000-0008-0000-1500-00002A000000}"/>
            </a:ext>
          </a:extLst>
        </xdr:cNvPr>
        <xdr:cNvSpPr/>
      </xdr:nvSpPr>
      <xdr:spPr>
        <a:xfrm>
          <a:off x="28051126" y="49139475"/>
          <a:ext cx="8654142" cy="1055916"/>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598715</xdr:colOff>
      <xdr:row>185</xdr:row>
      <xdr:rowOff>1970311</xdr:rowOff>
    </xdr:from>
    <xdr:to>
      <xdr:col>47</xdr:col>
      <xdr:colOff>424543</xdr:colOff>
      <xdr:row>188</xdr:row>
      <xdr:rowOff>46014</xdr:rowOff>
    </xdr:to>
    <xdr:sp macro="" textlink="">
      <xdr:nvSpPr>
        <xdr:cNvPr id="43" name="正方形/長方形 42">
          <a:extLst>
            <a:ext uri="{FF2B5EF4-FFF2-40B4-BE49-F238E27FC236}">
              <a16:creationId xmlns:a16="http://schemas.microsoft.com/office/drawing/2014/main" id="{00000000-0008-0000-1500-00002B000000}"/>
            </a:ext>
          </a:extLst>
        </xdr:cNvPr>
        <xdr:cNvSpPr/>
      </xdr:nvSpPr>
      <xdr:spPr>
        <a:xfrm>
          <a:off x="27964040" y="50195386"/>
          <a:ext cx="8741228" cy="942728"/>
        </a:xfrm>
        <a:prstGeom prst="rect">
          <a:avLst/>
        </a:prstGeom>
        <a:noFill/>
        <a:ln w="3492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598715</xdr:colOff>
      <xdr:row>195</xdr:row>
      <xdr:rowOff>32653</xdr:rowOff>
    </xdr:from>
    <xdr:to>
      <xdr:col>47</xdr:col>
      <xdr:colOff>427079</xdr:colOff>
      <xdr:row>241</xdr:row>
      <xdr:rowOff>141515</xdr:rowOff>
    </xdr:to>
    <xdr:sp macro="" textlink="">
      <xdr:nvSpPr>
        <xdr:cNvPr id="44" name="正方形/長方形 43">
          <a:extLst>
            <a:ext uri="{FF2B5EF4-FFF2-40B4-BE49-F238E27FC236}">
              <a16:creationId xmlns:a16="http://schemas.microsoft.com/office/drawing/2014/main" id="{00000000-0008-0000-1500-00002C000000}"/>
            </a:ext>
          </a:extLst>
        </xdr:cNvPr>
        <xdr:cNvSpPr/>
      </xdr:nvSpPr>
      <xdr:spPr>
        <a:xfrm>
          <a:off x="27964040" y="52324903"/>
          <a:ext cx="8743764" cy="7995562"/>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10886</xdr:colOff>
      <xdr:row>242</xdr:row>
      <xdr:rowOff>10886</xdr:rowOff>
    </xdr:from>
    <xdr:to>
      <xdr:col>47</xdr:col>
      <xdr:colOff>424543</xdr:colOff>
      <xdr:row>276</xdr:row>
      <xdr:rowOff>32657</xdr:rowOff>
    </xdr:to>
    <xdr:sp macro="" textlink="">
      <xdr:nvSpPr>
        <xdr:cNvPr id="45" name="正方形/長方形 44">
          <a:extLst>
            <a:ext uri="{FF2B5EF4-FFF2-40B4-BE49-F238E27FC236}">
              <a16:creationId xmlns:a16="http://schemas.microsoft.com/office/drawing/2014/main" id="{00000000-0008-0000-1500-00002D000000}"/>
            </a:ext>
          </a:extLst>
        </xdr:cNvPr>
        <xdr:cNvSpPr/>
      </xdr:nvSpPr>
      <xdr:spPr>
        <a:xfrm>
          <a:off x="28062011" y="60361286"/>
          <a:ext cx="8643257" cy="5851071"/>
        </a:xfrm>
        <a:prstGeom prst="rect">
          <a:avLst/>
        </a:prstGeom>
        <a:noFill/>
        <a:ln w="3492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8710</xdr:colOff>
      <xdr:row>287</xdr:row>
      <xdr:rowOff>68580</xdr:rowOff>
    </xdr:from>
    <xdr:to>
      <xdr:col>47</xdr:col>
      <xdr:colOff>455024</xdr:colOff>
      <xdr:row>298</xdr:row>
      <xdr:rowOff>155665</xdr:rowOff>
    </xdr:to>
    <xdr:sp macro="" textlink="">
      <xdr:nvSpPr>
        <xdr:cNvPr id="46" name="正方形/長方形 45">
          <a:extLst>
            <a:ext uri="{FF2B5EF4-FFF2-40B4-BE49-F238E27FC236}">
              <a16:creationId xmlns:a16="http://schemas.microsoft.com/office/drawing/2014/main" id="{00000000-0008-0000-1500-00002E000000}"/>
            </a:ext>
          </a:extLst>
        </xdr:cNvPr>
        <xdr:cNvSpPr/>
      </xdr:nvSpPr>
      <xdr:spPr>
        <a:xfrm>
          <a:off x="28059835" y="68134230"/>
          <a:ext cx="8675914" cy="1973035"/>
        </a:xfrm>
        <a:prstGeom prst="rect">
          <a:avLst/>
        </a:prstGeom>
        <a:noFill/>
        <a:ln w="3492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21772</xdr:colOff>
      <xdr:row>299</xdr:row>
      <xdr:rowOff>10885</xdr:rowOff>
    </xdr:from>
    <xdr:to>
      <xdr:col>47</xdr:col>
      <xdr:colOff>439270</xdr:colOff>
      <xdr:row>310</xdr:row>
      <xdr:rowOff>17929</xdr:rowOff>
    </xdr:to>
    <xdr:sp macro="" textlink="">
      <xdr:nvSpPr>
        <xdr:cNvPr id="47" name="正方形/長方形 46">
          <a:extLst>
            <a:ext uri="{FF2B5EF4-FFF2-40B4-BE49-F238E27FC236}">
              <a16:creationId xmlns:a16="http://schemas.microsoft.com/office/drawing/2014/main" id="{00000000-0008-0000-1500-00002F000000}"/>
            </a:ext>
          </a:extLst>
        </xdr:cNvPr>
        <xdr:cNvSpPr/>
      </xdr:nvSpPr>
      <xdr:spPr>
        <a:xfrm>
          <a:off x="28072897" y="70133935"/>
          <a:ext cx="8647098" cy="1892994"/>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60</xdr:col>
      <xdr:colOff>498764</xdr:colOff>
      <xdr:row>226</xdr:row>
      <xdr:rowOff>55417</xdr:rowOff>
    </xdr:from>
    <xdr:to>
      <xdr:col>76</xdr:col>
      <xdr:colOff>507069</xdr:colOff>
      <xdr:row>233</xdr:row>
      <xdr:rowOff>82111</xdr:rowOff>
    </xdr:to>
    <xdr:pic>
      <xdr:nvPicPr>
        <xdr:cNvPr id="49" name="図 48">
          <a:extLst>
            <a:ext uri="{FF2B5EF4-FFF2-40B4-BE49-F238E27FC236}">
              <a16:creationId xmlns:a16="http://schemas.microsoft.com/office/drawing/2014/main" id="{00000000-0008-0000-1500-000031000000}"/>
            </a:ext>
          </a:extLst>
        </xdr:cNvPr>
        <xdr:cNvPicPr>
          <a:picLocks noChangeAspect="1"/>
        </xdr:cNvPicPr>
      </xdr:nvPicPr>
      <xdr:blipFill>
        <a:blip xmlns:r="http://schemas.openxmlformats.org/officeDocument/2006/relationships" r:embed="rId31"/>
        <a:stretch>
          <a:fillRect/>
        </a:stretch>
      </xdr:blipFill>
      <xdr:spPr>
        <a:xfrm>
          <a:off x="45694889" y="57662617"/>
          <a:ext cx="10981105" cy="1226844"/>
        </a:xfrm>
        <a:prstGeom prst="rect">
          <a:avLst/>
        </a:prstGeom>
      </xdr:spPr>
    </xdr:pic>
    <xdr:clientData/>
  </xdr:twoCellAnchor>
  <xdr:twoCellAnchor>
    <xdr:from>
      <xdr:col>60</xdr:col>
      <xdr:colOff>532412</xdr:colOff>
      <xdr:row>226</xdr:row>
      <xdr:rowOff>57397</xdr:rowOff>
    </xdr:from>
    <xdr:to>
      <xdr:col>76</xdr:col>
      <xdr:colOff>512619</xdr:colOff>
      <xdr:row>233</xdr:row>
      <xdr:rowOff>27709</xdr:rowOff>
    </xdr:to>
    <xdr:sp macro="" textlink="">
      <xdr:nvSpPr>
        <xdr:cNvPr id="50" name="正方形/長方形 49">
          <a:extLst>
            <a:ext uri="{FF2B5EF4-FFF2-40B4-BE49-F238E27FC236}">
              <a16:creationId xmlns:a16="http://schemas.microsoft.com/office/drawing/2014/main" id="{00000000-0008-0000-1500-000032000000}"/>
            </a:ext>
          </a:extLst>
        </xdr:cNvPr>
        <xdr:cNvSpPr/>
      </xdr:nvSpPr>
      <xdr:spPr>
        <a:xfrm>
          <a:off x="45728537" y="57664597"/>
          <a:ext cx="10953007" cy="11704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293911</xdr:colOff>
      <xdr:row>184</xdr:row>
      <xdr:rowOff>374074</xdr:rowOff>
    </xdr:from>
    <xdr:to>
      <xdr:col>47</xdr:col>
      <xdr:colOff>415636</xdr:colOff>
      <xdr:row>185</xdr:row>
      <xdr:rowOff>900546</xdr:rowOff>
    </xdr:to>
    <xdr:sp macro="" textlink="">
      <xdr:nvSpPr>
        <xdr:cNvPr id="51" name="正方形/長方形 50">
          <a:extLst>
            <a:ext uri="{FF2B5EF4-FFF2-40B4-BE49-F238E27FC236}">
              <a16:creationId xmlns:a16="http://schemas.microsoft.com/office/drawing/2014/main" id="{00000000-0008-0000-1500-000033000000}"/>
            </a:ext>
          </a:extLst>
        </xdr:cNvPr>
        <xdr:cNvSpPr/>
      </xdr:nvSpPr>
      <xdr:spPr>
        <a:xfrm>
          <a:off x="35888836" y="46865599"/>
          <a:ext cx="807525" cy="22600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307766</xdr:colOff>
      <xdr:row>321</xdr:row>
      <xdr:rowOff>55419</xdr:rowOff>
    </xdr:from>
    <xdr:to>
      <xdr:col>47</xdr:col>
      <xdr:colOff>429491</xdr:colOff>
      <xdr:row>332</xdr:row>
      <xdr:rowOff>96982</xdr:rowOff>
    </xdr:to>
    <xdr:sp macro="" textlink="">
      <xdr:nvSpPr>
        <xdr:cNvPr id="53" name="正方形/長方形 52">
          <a:extLst>
            <a:ext uri="{FF2B5EF4-FFF2-40B4-BE49-F238E27FC236}">
              <a16:creationId xmlns:a16="http://schemas.microsoft.com/office/drawing/2014/main" id="{00000000-0008-0000-1500-000035000000}"/>
            </a:ext>
          </a:extLst>
        </xdr:cNvPr>
        <xdr:cNvSpPr/>
      </xdr:nvSpPr>
      <xdr:spPr>
        <a:xfrm>
          <a:off x="35902691" y="73950369"/>
          <a:ext cx="807525" cy="19275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387927</xdr:colOff>
      <xdr:row>184</xdr:row>
      <xdr:rowOff>1482437</xdr:rowOff>
    </xdr:from>
    <xdr:to>
      <xdr:col>63</xdr:col>
      <xdr:colOff>124691</xdr:colOff>
      <xdr:row>226</xdr:row>
      <xdr:rowOff>69273</xdr:rowOff>
    </xdr:to>
    <xdr:cxnSp macro="">
      <xdr:nvCxnSpPr>
        <xdr:cNvPr id="54" name="直線コネクタ 53">
          <a:extLst>
            <a:ext uri="{FF2B5EF4-FFF2-40B4-BE49-F238E27FC236}">
              <a16:creationId xmlns:a16="http://schemas.microsoft.com/office/drawing/2014/main" id="{00000000-0008-0000-1500-000036000000}"/>
            </a:ext>
          </a:extLst>
        </xdr:cNvPr>
        <xdr:cNvCxnSpPr/>
      </xdr:nvCxnSpPr>
      <xdr:spPr>
        <a:xfrm>
          <a:off x="36668652" y="47973962"/>
          <a:ext cx="10709564" cy="9702511"/>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457200</xdr:colOff>
      <xdr:row>233</xdr:row>
      <xdr:rowOff>69273</xdr:rowOff>
    </xdr:from>
    <xdr:to>
      <xdr:col>64</xdr:col>
      <xdr:colOff>471055</xdr:colOff>
      <xdr:row>326</xdr:row>
      <xdr:rowOff>96981</xdr:rowOff>
    </xdr:to>
    <xdr:cxnSp macro="">
      <xdr:nvCxnSpPr>
        <xdr:cNvPr id="55" name="直線コネクタ 54">
          <a:extLst>
            <a:ext uri="{FF2B5EF4-FFF2-40B4-BE49-F238E27FC236}">
              <a16:creationId xmlns:a16="http://schemas.microsoft.com/office/drawing/2014/main" id="{00000000-0008-0000-1500-000037000000}"/>
            </a:ext>
          </a:extLst>
        </xdr:cNvPr>
        <xdr:cNvCxnSpPr/>
      </xdr:nvCxnSpPr>
      <xdr:spPr>
        <a:xfrm flipV="1">
          <a:off x="36737925" y="58876623"/>
          <a:ext cx="11672455" cy="1597255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639536</xdr:colOff>
      <xdr:row>172</xdr:row>
      <xdr:rowOff>149679</xdr:rowOff>
    </xdr:from>
    <xdr:to>
      <xdr:col>13</xdr:col>
      <xdr:colOff>578183</xdr:colOff>
      <xdr:row>175</xdr:row>
      <xdr:rowOff>135284</xdr:rowOff>
    </xdr:to>
    <xdr:sp macro="" textlink="">
      <xdr:nvSpPr>
        <xdr:cNvPr id="57" name="線吹き出し 1 (枠付き) 5">
          <a:extLst>
            <a:ext uri="{FF2B5EF4-FFF2-40B4-BE49-F238E27FC236}">
              <a16:creationId xmlns:a16="http://schemas.microsoft.com/office/drawing/2014/main" id="{00000000-0008-0000-1500-000039000000}"/>
            </a:ext>
          </a:extLst>
        </xdr:cNvPr>
        <xdr:cNvSpPr/>
      </xdr:nvSpPr>
      <xdr:spPr>
        <a:xfrm>
          <a:off x="6082393" y="45434250"/>
          <a:ext cx="4850826" cy="516284"/>
        </a:xfrm>
        <a:prstGeom prst="borderCallout1">
          <a:avLst>
            <a:gd name="adj1" fmla="val 38295"/>
            <a:gd name="adj2" fmla="val -1002"/>
            <a:gd name="adj3" fmla="val 220422"/>
            <a:gd name="adj4" fmla="val -235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857250</xdr:colOff>
      <xdr:row>164</xdr:row>
      <xdr:rowOff>40820</xdr:rowOff>
    </xdr:from>
    <xdr:to>
      <xdr:col>10</xdr:col>
      <xdr:colOff>945576</xdr:colOff>
      <xdr:row>171</xdr:row>
      <xdr:rowOff>149677</xdr:rowOff>
    </xdr:to>
    <xdr:sp macro="" textlink="">
      <xdr:nvSpPr>
        <xdr:cNvPr id="58" name="線吹き出し 1 (枠付き) 5">
          <a:extLst>
            <a:ext uri="{FF2B5EF4-FFF2-40B4-BE49-F238E27FC236}">
              <a16:creationId xmlns:a16="http://schemas.microsoft.com/office/drawing/2014/main" id="{00000000-0008-0000-1500-00003A000000}"/>
            </a:ext>
          </a:extLst>
        </xdr:cNvPr>
        <xdr:cNvSpPr/>
      </xdr:nvSpPr>
      <xdr:spPr>
        <a:xfrm>
          <a:off x="1537607" y="43910249"/>
          <a:ext cx="4850826" cy="1347107"/>
        </a:xfrm>
        <a:prstGeom prst="borderCallout1">
          <a:avLst>
            <a:gd name="adj1" fmla="val 81729"/>
            <a:gd name="adj2" fmla="val 2084"/>
            <a:gd name="adj3" fmla="val 183934"/>
            <a:gd name="adj4" fmla="val -14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を用いた判定をしている既存モジュールをベースにする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alert_B_SMASTA-CSTD-0-07-A-C0.xlsx</a:t>
          </a: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57</xdr:col>
      <xdr:colOff>163288</xdr:colOff>
      <xdr:row>546</xdr:row>
      <xdr:rowOff>68037</xdr:rowOff>
    </xdr:from>
    <xdr:ext cx="8723809" cy="1019049"/>
    <xdr:pic>
      <xdr:nvPicPr>
        <xdr:cNvPr id="59" name="図 58">
          <a:extLst>
            <a:ext uri="{FF2B5EF4-FFF2-40B4-BE49-F238E27FC236}">
              <a16:creationId xmlns:a16="http://schemas.microsoft.com/office/drawing/2014/main" id="{00000000-0008-0000-1500-00003B000000}"/>
            </a:ext>
          </a:extLst>
        </xdr:cNvPr>
        <xdr:cNvPicPr>
          <a:picLocks noChangeAspect="1"/>
        </xdr:cNvPicPr>
      </xdr:nvPicPr>
      <xdr:blipFill>
        <a:blip xmlns:r="http://schemas.openxmlformats.org/officeDocument/2006/relationships" r:embed="rId1"/>
        <a:stretch>
          <a:fillRect/>
        </a:stretch>
      </xdr:blipFill>
      <xdr:spPr>
        <a:xfrm>
          <a:off x="42903324" y="124165180"/>
          <a:ext cx="8723809" cy="1019049"/>
        </a:xfrm>
        <a:prstGeom prst="rect">
          <a:avLst/>
        </a:prstGeom>
      </xdr:spPr>
    </xdr:pic>
    <xdr:clientData/>
  </xdr:oneCellAnchor>
  <xdr:oneCellAnchor>
    <xdr:from>
      <xdr:col>32</xdr:col>
      <xdr:colOff>0</xdr:colOff>
      <xdr:row>550</xdr:row>
      <xdr:rowOff>0</xdr:rowOff>
    </xdr:from>
    <xdr:ext cx="12142857" cy="3257143"/>
    <xdr:pic>
      <xdr:nvPicPr>
        <xdr:cNvPr id="60" name="図 59">
          <a:extLst>
            <a:ext uri="{FF2B5EF4-FFF2-40B4-BE49-F238E27FC236}">
              <a16:creationId xmlns:a16="http://schemas.microsoft.com/office/drawing/2014/main" id="{00000000-0008-0000-1500-00003C000000}"/>
            </a:ext>
          </a:extLst>
        </xdr:cNvPr>
        <xdr:cNvPicPr>
          <a:picLocks noChangeAspect="1"/>
        </xdr:cNvPicPr>
      </xdr:nvPicPr>
      <xdr:blipFill>
        <a:blip xmlns:r="http://schemas.openxmlformats.org/officeDocument/2006/relationships" r:embed="rId18"/>
        <a:stretch>
          <a:fillRect/>
        </a:stretch>
      </xdr:blipFill>
      <xdr:spPr>
        <a:xfrm>
          <a:off x="25499786" y="124831929"/>
          <a:ext cx="12142857" cy="3257143"/>
        </a:xfrm>
        <a:prstGeom prst="rect">
          <a:avLst/>
        </a:prstGeom>
      </xdr:spPr>
    </xdr:pic>
    <xdr:clientData/>
  </xdr:oneCellAnchor>
  <xdr:twoCellAnchor>
    <xdr:from>
      <xdr:col>57</xdr:col>
      <xdr:colOff>178699</xdr:colOff>
      <xdr:row>546</xdr:row>
      <xdr:rowOff>66273</xdr:rowOff>
    </xdr:from>
    <xdr:to>
      <xdr:col>70</xdr:col>
      <xdr:colOff>13607</xdr:colOff>
      <xdr:row>551</xdr:row>
      <xdr:rowOff>149679</xdr:rowOff>
    </xdr:to>
    <xdr:sp macro="" textlink="">
      <xdr:nvSpPr>
        <xdr:cNvPr id="61" name="正方形/長方形 60">
          <a:extLst>
            <a:ext uri="{FF2B5EF4-FFF2-40B4-BE49-F238E27FC236}">
              <a16:creationId xmlns:a16="http://schemas.microsoft.com/office/drawing/2014/main" id="{00000000-0008-0000-1500-00003D000000}"/>
            </a:ext>
          </a:extLst>
        </xdr:cNvPr>
        <xdr:cNvSpPr/>
      </xdr:nvSpPr>
      <xdr:spPr>
        <a:xfrm>
          <a:off x="42918735" y="124163416"/>
          <a:ext cx="8679551" cy="9950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406428</xdr:colOff>
      <xdr:row>552</xdr:row>
      <xdr:rowOff>258535</xdr:rowOff>
    </xdr:from>
    <xdr:to>
      <xdr:col>46</xdr:col>
      <xdr:colOff>557893</xdr:colOff>
      <xdr:row>552</xdr:row>
      <xdr:rowOff>1524000</xdr:rowOff>
    </xdr:to>
    <xdr:sp macro="" textlink="">
      <xdr:nvSpPr>
        <xdr:cNvPr id="63" name="正方形/長方形 62">
          <a:extLst>
            <a:ext uri="{FF2B5EF4-FFF2-40B4-BE49-F238E27FC236}">
              <a16:creationId xmlns:a16="http://schemas.microsoft.com/office/drawing/2014/main" id="{00000000-0008-0000-1500-00003F000000}"/>
            </a:ext>
          </a:extLst>
        </xdr:cNvPr>
        <xdr:cNvSpPr/>
      </xdr:nvSpPr>
      <xdr:spPr>
        <a:xfrm>
          <a:off x="34301821" y="125607535"/>
          <a:ext cx="1512179" cy="1265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470783</xdr:colOff>
      <xdr:row>552</xdr:row>
      <xdr:rowOff>1628196</xdr:rowOff>
    </xdr:from>
    <xdr:to>
      <xdr:col>54</xdr:col>
      <xdr:colOff>122464</xdr:colOff>
      <xdr:row>553</xdr:row>
      <xdr:rowOff>561828</xdr:rowOff>
    </xdr:to>
    <xdr:sp macro="" textlink="">
      <xdr:nvSpPr>
        <xdr:cNvPr id="64" name="線吹き出し 1 (枠付き) 247">
          <a:extLst>
            <a:ext uri="{FF2B5EF4-FFF2-40B4-BE49-F238E27FC236}">
              <a16:creationId xmlns:a16="http://schemas.microsoft.com/office/drawing/2014/main" id="{00000000-0008-0000-1500-000040000000}"/>
            </a:ext>
          </a:extLst>
        </xdr:cNvPr>
        <xdr:cNvSpPr/>
      </xdr:nvSpPr>
      <xdr:spPr>
        <a:xfrm>
          <a:off x="37087604" y="126977196"/>
          <a:ext cx="3733824" cy="661739"/>
        </a:xfrm>
        <a:prstGeom prst="borderCallout1">
          <a:avLst>
            <a:gd name="adj1" fmla="val 48936"/>
            <a:gd name="adj2" fmla="val -172"/>
            <a:gd name="adj3" fmla="val -15056"/>
            <a:gd name="adj4" fmla="val -51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通信途絶時の振る舞いは非吹鳴側</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で通信途絶状態の考慮が必要</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231322</xdr:colOff>
      <xdr:row>552</xdr:row>
      <xdr:rowOff>253554</xdr:rowOff>
    </xdr:from>
    <xdr:to>
      <xdr:col>44</xdr:col>
      <xdr:colOff>408214</xdr:colOff>
      <xdr:row>552</xdr:row>
      <xdr:rowOff>1510391</xdr:rowOff>
    </xdr:to>
    <xdr:sp macro="" textlink="">
      <xdr:nvSpPr>
        <xdr:cNvPr id="65" name="正方形/長方形 64">
          <a:extLst>
            <a:ext uri="{FF2B5EF4-FFF2-40B4-BE49-F238E27FC236}">
              <a16:creationId xmlns:a16="http://schemas.microsoft.com/office/drawing/2014/main" id="{00000000-0008-0000-1500-000041000000}"/>
            </a:ext>
          </a:extLst>
        </xdr:cNvPr>
        <xdr:cNvSpPr/>
      </xdr:nvSpPr>
      <xdr:spPr>
        <a:xfrm>
          <a:off x="32766001" y="125602554"/>
          <a:ext cx="1537606" cy="12568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244929</xdr:colOff>
      <xdr:row>549</xdr:row>
      <xdr:rowOff>13607</xdr:rowOff>
    </xdr:from>
    <xdr:to>
      <xdr:col>41</xdr:col>
      <xdr:colOff>646395</xdr:colOff>
      <xdr:row>551</xdr:row>
      <xdr:rowOff>129562</xdr:rowOff>
    </xdr:to>
    <xdr:sp macro="" textlink="">
      <xdr:nvSpPr>
        <xdr:cNvPr id="66" name="線吹き出し 1 (枠付き) 256">
          <a:extLst>
            <a:ext uri="{FF2B5EF4-FFF2-40B4-BE49-F238E27FC236}">
              <a16:creationId xmlns:a16="http://schemas.microsoft.com/office/drawing/2014/main" id="{00000000-0008-0000-1500-000042000000}"/>
            </a:ext>
          </a:extLst>
        </xdr:cNvPr>
        <xdr:cNvSpPr/>
      </xdr:nvSpPr>
      <xdr:spPr>
        <a:xfrm>
          <a:off x="30738536" y="124668643"/>
          <a:ext cx="1762180" cy="469740"/>
        </a:xfrm>
        <a:prstGeom prst="borderCallout1">
          <a:avLst>
            <a:gd name="adj1" fmla="val 99095"/>
            <a:gd name="adj2" fmla="val 77876"/>
            <a:gd name="adj3" fmla="val 224097"/>
            <a:gd name="adj4" fmla="val 1155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初期値は出力無し</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xdr:col>
      <xdr:colOff>2231571</xdr:colOff>
      <xdr:row>627</xdr:row>
      <xdr:rowOff>81643</xdr:rowOff>
    </xdr:from>
    <xdr:ext cx="6068784" cy="734788"/>
    <xdr:sp macro="" textlink="">
      <xdr:nvSpPr>
        <xdr:cNvPr id="67" name="線吹き出し 1 (枠付き) 84">
          <a:extLst>
            <a:ext uri="{FF2B5EF4-FFF2-40B4-BE49-F238E27FC236}">
              <a16:creationId xmlns:a16="http://schemas.microsoft.com/office/drawing/2014/main" id="{00000000-0008-0000-1500-000043000000}"/>
            </a:ext>
          </a:extLst>
        </xdr:cNvPr>
        <xdr:cNvSpPr/>
      </xdr:nvSpPr>
      <xdr:spPr>
        <a:xfrm>
          <a:off x="2911928" y="37133893"/>
          <a:ext cx="6068784" cy="734788"/>
        </a:xfrm>
        <a:prstGeom prst="borderCallout1">
          <a:avLst>
            <a:gd name="adj1" fmla="val -1355"/>
            <a:gd name="adj2" fmla="val 63266"/>
            <a:gd name="adj3" fmla="val -29315"/>
            <a:gd name="adj4" fmla="val 5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前回信号値ではなく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初期値で動作する必要があるため、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中は</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UtltyTrnsToNoRx(FACT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ビット使用</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を用いて、</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未受信途絶状態とする。</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12</xdr:col>
      <xdr:colOff>1537606</xdr:colOff>
      <xdr:row>626</xdr:row>
      <xdr:rowOff>81643</xdr:rowOff>
    </xdr:from>
    <xdr:ext cx="6132096" cy="1129394"/>
    <xdr:sp macro="" textlink="">
      <xdr:nvSpPr>
        <xdr:cNvPr id="68" name="線吹き出し 1 (枠付き) 101">
          <a:extLst>
            <a:ext uri="{FF2B5EF4-FFF2-40B4-BE49-F238E27FC236}">
              <a16:creationId xmlns:a16="http://schemas.microsoft.com/office/drawing/2014/main" id="{00000000-0008-0000-1500-000044000000}"/>
            </a:ext>
          </a:extLst>
        </xdr:cNvPr>
        <xdr:cNvSpPr/>
      </xdr:nvSpPr>
      <xdr:spPr>
        <a:xfrm>
          <a:off x="9565820" y="36957000"/>
          <a:ext cx="6132096" cy="1129394"/>
        </a:xfrm>
        <a:prstGeom prst="borderCallout1">
          <a:avLst>
            <a:gd name="adj1" fmla="val 44074"/>
            <a:gd name="adj2" fmla="val 438"/>
            <a:gd name="adj3" fmla="val -4866"/>
            <a:gd name="adj4" fmla="val -71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通信途絶時は通信ソフト側で保持された値で振舞うため、未受信状態ビットのみ判定に使用。</a:t>
          </a:r>
          <a:b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中の通信途絶は未受信通信途絶に変換するため、未受信ビットを参照し非表示側に倒れるため問題無し</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34</xdr:col>
      <xdr:colOff>61782</xdr:colOff>
      <xdr:row>606</xdr:row>
      <xdr:rowOff>164431</xdr:rowOff>
    </xdr:from>
    <xdr:to>
      <xdr:col>60</xdr:col>
      <xdr:colOff>173883</xdr:colOff>
      <xdr:row>627</xdr:row>
      <xdr:rowOff>92107</xdr:rowOff>
    </xdr:to>
    <xdr:pic>
      <xdr:nvPicPr>
        <xdr:cNvPr id="69" name="図 68">
          <a:extLst>
            <a:ext uri="{FF2B5EF4-FFF2-40B4-BE49-F238E27FC236}">
              <a16:creationId xmlns:a16="http://schemas.microsoft.com/office/drawing/2014/main" id="{00000000-0008-0000-1500-000045000000}"/>
            </a:ext>
          </a:extLst>
        </xdr:cNvPr>
        <xdr:cNvPicPr>
          <a:picLocks noChangeAspect="1"/>
        </xdr:cNvPicPr>
      </xdr:nvPicPr>
      <xdr:blipFill>
        <a:blip xmlns:r="http://schemas.openxmlformats.org/officeDocument/2006/relationships" r:embed="rId7"/>
        <a:stretch>
          <a:fillRect/>
        </a:stretch>
      </xdr:blipFill>
      <xdr:spPr>
        <a:xfrm>
          <a:off x="27153603" y="30399502"/>
          <a:ext cx="17801387" cy="6744855"/>
        </a:xfrm>
        <a:prstGeom prst="rect">
          <a:avLst/>
        </a:prstGeom>
      </xdr:spPr>
    </xdr:pic>
    <xdr:clientData/>
  </xdr:twoCellAnchor>
  <xdr:twoCellAnchor>
    <xdr:from>
      <xdr:col>46</xdr:col>
      <xdr:colOff>495299</xdr:colOff>
      <xdr:row>600</xdr:row>
      <xdr:rowOff>0</xdr:rowOff>
    </xdr:from>
    <xdr:to>
      <xdr:col>48</xdr:col>
      <xdr:colOff>28574</xdr:colOff>
      <xdr:row>606</xdr:row>
      <xdr:rowOff>962025</xdr:rowOff>
    </xdr:to>
    <xdr:sp macro="" textlink="">
      <xdr:nvSpPr>
        <xdr:cNvPr id="70" name="正方形/長方形 69">
          <a:extLst>
            <a:ext uri="{FF2B5EF4-FFF2-40B4-BE49-F238E27FC236}">
              <a16:creationId xmlns:a16="http://schemas.microsoft.com/office/drawing/2014/main" id="{00000000-0008-0000-1500-000046000000}"/>
            </a:ext>
          </a:extLst>
        </xdr:cNvPr>
        <xdr:cNvSpPr/>
      </xdr:nvSpPr>
      <xdr:spPr>
        <a:xfrm>
          <a:off x="35751406" y="28983214"/>
          <a:ext cx="893989" cy="22138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611385</xdr:colOff>
      <xdr:row>601</xdr:row>
      <xdr:rowOff>55416</xdr:rowOff>
    </xdr:from>
    <xdr:to>
      <xdr:col>68</xdr:col>
      <xdr:colOff>167471</xdr:colOff>
      <xdr:row>604</xdr:row>
      <xdr:rowOff>106999</xdr:rowOff>
    </xdr:to>
    <xdr:sp macro="" textlink="">
      <xdr:nvSpPr>
        <xdr:cNvPr id="71" name="線吹き出し 1 (枠付き) 197">
          <a:extLst>
            <a:ext uri="{FF2B5EF4-FFF2-40B4-BE49-F238E27FC236}">
              <a16:creationId xmlns:a16="http://schemas.microsoft.com/office/drawing/2014/main" id="{00000000-0008-0000-1500-000047000000}"/>
            </a:ext>
          </a:extLst>
        </xdr:cNvPr>
        <xdr:cNvSpPr/>
      </xdr:nvSpPr>
      <xdr:spPr>
        <a:xfrm>
          <a:off x="46753206" y="29229130"/>
          <a:ext cx="3638229" cy="595869"/>
        </a:xfrm>
        <a:prstGeom prst="borderCallout1">
          <a:avLst>
            <a:gd name="adj1" fmla="val -2396"/>
            <a:gd name="adj2" fmla="val 27411"/>
            <a:gd name="adj3" fmla="val -56333"/>
            <a:gd name="adj4" fmla="val 44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表示に関する内容のため、</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38100</xdr:colOff>
      <xdr:row>606</xdr:row>
      <xdr:rowOff>988561</xdr:rowOff>
    </xdr:from>
    <xdr:to>
      <xdr:col>46</xdr:col>
      <xdr:colOff>493060</xdr:colOff>
      <xdr:row>607</xdr:row>
      <xdr:rowOff>1401536</xdr:rowOff>
    </xdr:to>
    <xdr:sp macro="" textlink="">
      <xdr:nvSpPr>
        <xdr:cNvPr id="72" name="正方形/長方形 71">
          <a:extLst>
            <a:ext uri="{FF2B5EF4-FFF2-40B4-BE49-F238E27FC236}">
              <a16:creationId xmlns:a16="http://schemas.microsoft.com/office/drawing/2014/main" id="{00000000-0008-0000-1500-000048000000}"/>
            </a:ext>
          </a:extLst>
        </xdr:cNvPr>
        <xdr:cNvSpPr/>
      </xdr:nvSpPr>
      <xdr:spPr>
        <a:xfrm>
          <a:off x="27129921" y="31223632"/>
          <a:ext cx="8619246" cy="2141083"/>
        </a:xfrm>
        <a:prstGeom prst="rect">
          <a:avLst/>
        </a:prstGeom>
        <a:noFill/>
        <a:ln w="349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0</xdr:colOff>
      <xdr:row>6</xdr:row>
      <xdr:rowOff>0</xdr:rowOff>
    </xdr:from>
    <xdr:to>
      <xdr:col>38</xdr:col>
      <xdr:colOff>382306</xdr:colOff>
      <xdr:row>7</xdr:row>
      <xdr:rowOff>815848</xdr:rowOff>
    </xdr:to>
    <xdr:pic>
      <xdr:nvPicPr>
        <xdr:cNvPr id="2" name="図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32"/>
        <a:stretch>
          <a:fillRect/>
        </a:stretch>
      </xdr:blipFill>
      <xdr:spPr>
        <a:xfrm>
          <a:off x="27258818" y="1073727"/>
          <a:ext cx="3153215" cy="1162212"/>
        </a:xfrm>
        <a:prstGeom prst="rect">
          <a:avLst/>
        </a:prstGeom>
      </xdr:spPr>
    </xdr:pic>
    <xdr:clientData/>
  </xdr:twoCellAnchor>
  <xdr:twoCellAnchor>
    <xdr:from>
      <xdr:col>35</xdr:col>
      <xdr:colOff>268809</xdr:colOff>
      <xdr:row>7</xdr:row>
      <xdr:rowOff>1709982</xdr:rowOff>
    </xdr:from>
    <xdr:to>
      <xdr:col>42</xdr:col>
      <xdr:colOff>574541</xdr:colOff>
      <xdr:row>14</xdr:row>
      <xdr:rowOff>40167</xdr:rowOff>
    </xdr:to>
    <xdr:sp macro="" textlink="">
      <xdr:nvSpPr>
        <xdr:cNvPr id="56" name="線吹き出し 1 (枠付き) 192">
          <a:extLst>
            <a:ext uri="{FF2B5EF4-FFF2-40B4-BE49-F238E27FC236}">
              <a16:creationId xmlns:a16="http://schemas.microsoft.com/office/drawing/2014/main" id="{00000000-0008-0000-1500-000038000000}"/>
            </a:ext>
          </a:extLst>
        </xdr:cNvPr>
        <xdr:cNvSpPr/>
      </xdr:nvSpPr>
      <xdr:spPr>
        <a:xfrm>
          <a:off x="28220354" y="3130073"/>
          <a:ext cx="5154823" cy="3161958"/>
        </a:xfrm>
        <a:prstGeom prst="borderCallout1">
          <a:avLst>
            <a:gd name="adj1" fmla="val 7154"/>
            <a:gd name="adj2" fmla="val 14709"/>
            <a:gd name="adj3" fmla="val -32591"/>
            <a:gd name="adj4" fmla="val 319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6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6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a:t>
          </a:r>
          <a:endParaRPr kumimoji="1" lang="en-US" altLang="ja-JP" sz="1600" b="1" baseline="0">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oneCell">
    <xdr:from>
      <xdr:col>59</xdr:col>
      <xdr:colOff>21759</xdr:colOff>
      <xdr:row>5</xdr:row>
      <xdr:rowOff>17317</xdr:rowOff>
    </xdr:from>
    <xdr:to>
      <xdr:col>88</xdr:col>
      <xdr:colOff>153962</xdr:colOff>
      <xdr:row>25</xdr:row>
      <xdr:rowOff>86589</xdr:rowOff>
    </xdr:to>
    <xdr:pic>
      <xdr:nvPicPr>
        <xdr:cNvPr id="7" name="図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33"/>
        <a:stretch>
          <a:fillRect/>
        </a:stretch>
      </xdr:blipFill>
      <xdr:spPr>
        <a:xfrm>
          <a:off x="44598759" y="917862"/>
          <a:ext cx="20221294" cy="7325591"/>
        </a:xfrm>
        <a:prstGeom prst="rect">
          <a:avLst/>
        </a:prstGeom>
      </xdr:spPr>
    </xdr:pic>
    <xdr:clientData/>
  </xdr:twoCellAnchor>
  <xdr:twoCellAnchor>
    <xdr:from>
      <xdr:col>58</xdr:col>
      <xdr:colOff>658091</xdr:colOff>
      <xdr:row>21</xdr:row>
      <xdr:rowOff>121228</xdr:rowOff>
    </xdr:from>
    <xdr:to>
      <xdr:col>75</xdr:col>
      <xdr:colOff>681965</xdr:colOff>
      <xdr:row>25</xdr:row>
      <xdr:rowOff>138545</xdr:rowOff>
    </xdr:to>
    <xdr:sp macro="" textlink="">
      <xdr:nvSpPr>
        <xdr:cNvPr id="8" name="正方形/長方形 7">
          <a:extLst>
            <a:ext uri="{FF2B5EF4-FFF2-40B4-BE49-F238E27FC236}">
              <a16:creationId xmlns:a16="http://schemas.microsoft.com/office/drawing/2014/main" id="{00000000-0008-0000-1500-000008000000}"/>
            </a:ext>
          </a:extLst>
        </xdr:cNvPr>
        <xdr:cNvSpPr/>
      </xdr:nvSpPr>
      <xdr:spPr>
        <a:xfrm>
          <a:off x="44542364" y="7585364"/>
          <a:ext cx="11800237" cy="7100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536863</xdr:colOff>
      <xdr:row>28</xdr:row>
      <xdr:rowOff>103910</xdr:rowOff>
    </xdr:from>
    <xdr:to>
      <xdr:col>74</xdr:col>
      <xdr:colOff>142258</xdr:colOff>
      <xdr:row>34</xdr:row>
      <xdr:rowOff>94013</xdr:rowOff>
    </xdr:to>
    <xdr:sp macro="" textlink="">
      <xdr:nvSpPr>
        <xdr:cNvPr id="10" name="線吹き出し 1 (枠付き) 91">
          <a:extLst>
            <a:ext uri="{FF2B5EF4-FFF2-40B4-BE49-F238E27FC236}">
              <a16:creationId xmlns:a16="http://schemas.microsoft.com/office/drawing/2014/main" id="{00000000-0008-0000-1500-00000A000000}"/>
            </a:ext>
          </a:extLst>
        </xdr:cNvPr>
        <xdr:cNvSpPr/>
      </xdr:nvSpPr>
      <xdr:spPr>
        <a:xfrm>
          <a:off x="49270227" y="8780319"/>
          <a:ext cx="5839940" cy="1029194"/>
        </a:xfrm>
        <a:prstGeom prst="borderCallout1">
          <a:avLst>
            <a:gd name="adj1" fmla="val 48188"/>
            <a:gd name="adj2" fmla="val 352"/>
            <a:gd name="adj3" fmla="val -51552"/>
            <a:gd name="adj4" fmla="val -197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・制御仕様書に条件の記載はなく、</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仕様書の条件を適用する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KSSFAIL,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１５秒後によって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68A20-B2E2-4D63-96B3-59C9ADEB36AA}">
  <dimension ref="A1:AN49"/>
  <sheetViews>
    <sheetView tabSelected="1" view="pageBreakPreview" zoomScale="85" zoomScaleNormal="100" zoomScaleSheetLayoutView="85" workbookViewId="0">
      <selection activeCell="R15" sqref="R15"/>
    </sheetView>
  </sheetViews>
  <sheetFormatPr defaultRowHeight="13.5"/>
  <cols>
    <col min="1" max="40" width="2.25" customWidth="1"/>
  </cols>
  <sheetData>
    <row r="1" spans="1:40" ht="13.5" customHeight="1">
      <c r="A1" s="370"/>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2"/>
    </row>
    <row r="2" spans="1:40" ht="13.5" customHeight="1">
      <c r="A2" s="373"/>
      <c r="B2" s="374"/>
      <c r="C2" s="374"/>
      <c r="D2" s="374"/>
      <c r="E2" s="374"/>
      <c r="F2" s="374"/>
      <c r="G2" s="374"/>
      <c r="H2" s="374"/>
      <c r="I2" s="374"/>
      <c r="J2" s="374"/>
      <c r="K2" s="374"/>
      <c r="L2" s="374"/>
      <c r="M2" s="374"/>
      <c r="N2" s="374"/>
      <c r="O2" s="374"/>
      <c r="P2" s="374"/>
      <c r="Q2" s="374"/>
      <c r="R2" s="374"/>
      <c r="S2" s="374"/>
      <c r="T2" s="374"/>
      <c r="U2" s="374"/>
      <c r="V2" s="374"/>
      <c r="W2" s="374"/>
      <c r="X2" s="374"/>
      <c r="Y2" s="374"/>
      <c r="Z2" s="374"/>
      <c r="AA2" s="374"/>
      <c r="AB2" s="374"/>
      <c r="AC2" s="374"/>
      <c r="AD2" s="374"/>
      <c r="AE2" s="374"/>
      <c r="AF2" s="374"/>
      <c r="AG2" s="374"/>
      <c r="AH2" s="374"/>
      <c r="AI2" s="374"/>
      <c r="AJ2" s="374"/>
      <c r="AK2" s="374"/>
      <c r="AL2" s="374"/>
      <c r="AM2" s="374"/>
      <c r="AN2" s="375"/>
    </row>
    <row r="3" spans="1:40" ht="13.5" customHeight="1">
      <c r="A3" s="373"/>
      <c r="B3" s="374"/>
      <c r="C3" s="374"/>
      <c r="D3" s="374"/>
      <c r="E3" s="374"/>
      <c r="F3" s="374"/>
      <c r="G3" s="374"/>
      <c r="H3" s="374"/>
      <c r="I3" s="374"/>
      <c r="J3" s="374"/>
      <c r="K3" s="374"/>
      <c r="L3" s="374"/>
      <c r="M3" s="374"/>
      <c r="N3" s="374"/>
      <c r="O3" s="374"/>
      <c r="P3" s="374"/>
      <c r="Q3" s="374"/>
      <c r="R3" s="374"/>
      <c r="S3" s="374"/>
      <c r="T3" s="374"/>
      <c r="U3" s="374"/>
      <c r="V3" s="374"/>
      <c r="W3" s="374"/>
      <c r="X3" s="374"/>
      <c r="Y3" s="374"/>
      <c r="Z3" s="374"/>
      <c r="AA3" s="374"/>
      <c r="AB3" s="374"/>
      <c r="AC3" s="374"/>
      <c r="AD3" s="374"/>
      <c r="AE3" s="374"/>
      <c r="AF3" s="374"/>
      <c r="AG3" s="374"/>
      <c r="AH3" s="374"/>
      <c r="AI3" s="374"/>
      <c r="AJ3" s="374"/>
      <c r="AK3" s="374"/>
      <c r="AL3" s="374"/>
      <c r="AM3" s="374"/>
      <c r="AN3" s="375"/>
    </row>
    <row r="4" spans="1:40" ht="13.5" customHeight="1">
      <c r="A4" s="373"/>
      <c r="B4" s="374"/>
      <c r="C4" s="374"/>
      <c r="D4" s="374"/>
      <c r="E4" s="374"/>
      <c r="F4" s="374"/>
      <c r="G4" s="374"/>
      <c r="H4" s="374"/>
      <c r="I4" s="374"/>
      <c r="J4" s="374"/>
      <c r="K4" s="374"/>
      <c r="L4" s="374"/>
      <c r="M4" s="374"/>
      <c r="N4" s="374"/>
      <c r="O4" s="374"/>
      <c r="P4" s="374"/>
      <c r="Q4" s="374"/>
      <c r="R4" s="374"/>
      <c r="S4" s="374"/>
      <c r="T4" s="374"/>
      <c r="U4" s="374"/>
      <c r="V4" s="374"/>
      <c r="W4" s="374"/>
      <c r="X4" s="374"/>
      <c r="Y4" s="374"/>
      <c r="Z4" s="374"/>
      <c r="AA4" s="374"/>
      <c r="AB4" s="374"/>
      <c r="AC4" s="374"/>
      <c r="AD4" s="374"/>
      <c r="AE4" s="374"/>
      <c r="AF4" s="374"/>
      <c r="AG4" s="374"/>
      <c r="AH4" s="374"/>
      <c r="AI4" s="374"/>
      <c r="AJ4" s="374"/>
      <c r="AK4" s="374"/>
      <c r="AL4" s="374"/>
      <c r="AM4" s="374"/>
      <c r="AN4" s="375"/>
    </row>
    <row r="5" spans="1:40" ht="13.5" customHeight="1">
      <c r="A5" s="373"/>
      <c r="B5" s="374"/>
      <c r="C5" s="374"/>
      <c r="D5" s="374"/>
      <c r="E5" s="374"/>
      <c r="F5" s="374"/>
      <c r="G5" s="374"/>
      <c r="H5" s="374"/>
      <c r="I5" s="374"/>
      <c r="J5" s="374"/>
      <c r="K5" s="374"/>
      <c r="L5" s="374"/>
      <c r="M5" s="374"/>
      <c r="N5" s="374"/>
      <c r="O5" s="374"/>
      <c r="P5" s="374"/>
      <c r="Q5" s="374"/>
      <c r="R5" s="374"/>
      <c r="S5" s="374"/>
      <c r="T5" s="374"/>
      <c r="U5" s="374"/>
      <c r="V5" s="374"/>
      <c r="W5" s="374"/>
      <c r="X5" s="374"/>
      <c r="Y5" s="374"/>
      <c r="Z5" s="374"/>
      <c r="AA5" s="374"/>
      <c r="AB5" s="374"/>
      <c r="AC5" s="374"/>
      <c r="AD5" s="374"/>
      <c r="AE5" s="374"/>
      <c r="AF5" s="374"/>
      <c r="AG5" s="374"/>
      <c r="AH5" s="374"/>
      <c r="AI5" s="374"/>
      <c r="AJ5" s="374"/>
      <c r="AK5" s="374"/>
      <c r="AL5" s="374"/>
      <c r="AM5" s="374"/>
      <c r="AN5" s="375"/>
    </row>
    <row r="6" spans="1:40" ht="13.5" customHeight="1">
      <c r="A6" s="373"/>
      <c r="B6" s="374"/>
      <c r="C6" s="374"/>
      <c r="D6" s="374"/>
      <c r="E6" s="374"/>
      <c r="F6" s="374"/>
      <c r="G6" s="374"/>
      <c r="H6" s="374"/>
      <c r="I6" s="374"/>
      <c r="J6" s="374"/>
      <c r="K6" s="374"/>
      <c r="L6" s="374"/>
      <c r="M6" s="374"/>
      <c r="N6" s="374"/>
      <c r="O6" s="374"/>
      <c r="P6" s="374"/>
      <c r="Q6" s="374"/>
      <c r="R6" s="374"/>
      <c r="S6" s="374"/>
      <c r="T6" s="374"/>
      <c r="U6" s="374"/>
      <c r="V6" s="374"/>
      <c r="W6" s="374"/>
      <c r="X6" s="374"/>
      <c r="Y6" s="374"/>
      <c r="Z6" s="374"/>
      <c r="AA6" s="374"/>
      <c r="AB6" s="374"/>
      <c r="AC6" s="374"/>
      <c r="AD6" s="374"/>
      <c r="AE6" s="374"/>
      <c r="AF6" s="374"/>
      <c r="AG6" s="374"/>
      <c r="AH6" s="374"/>
      <c r="AI6" s="374"/>
      <c r="AJ6" s="374"/>
      <c r="AK6" s="374"/>
      <c r="AL6" s="374"/>
      <c r="AM6" s="374"/>
      <c r="AN6" s="375"/>
    </row>
    <row r="7" spans="1:40" ht="13.5" customHeight="1">
      <c r="A7" s="373"/>
      <c r="B7" s="374"/>
      <c r="C7" s="374"/>
      <c r="D7" s="374"/>
      <c r="E7" s="374"/>
      <c r="F7" s="374"/>
      <c r="G7" s="374"/>
      <c r="H7" s="374"/>
      <c r="I7" s="374"/>
      <c r="J7" s="374"/>
      <c r="K7" s="374"/>
      <c r="L7" s="374"/>
      <c r="M7" s="374"/>
      <c r="N7" s="374"/>
      <c r="O7" s="374"/>
      <c r="P7" s="374"/>
      <c r="Q7" s="374"/>
      <c r="R7" s="374"/>
      <c r="S7" s="374"/>
      <c r="T7" s="374"/>
      <c r="U7" s="374"/>
      <c r="V7" s="374"/>
      <c r="W7" s="374"/>
      <c r="X7" s="374"/>
      <c r="Y7" s="374"/>
      <c r="Z7" s="374"/>
      <c r="AA7" s="374"/>
      <c r="AB7" s="374"/>
      <c r="AC7" s="374"/>
      <c r="AD7" s="374"/>
      <c r="AE7" s="374"/>
      <c r="AF7" s="374"/>
      <c r="AG7" s="374"/>
      <c r="AH7" s="374"/>
      <c r="AI7" s="374"/>
      <c r="AJ7" s="374"/>
      <c r="AK7" s="374"/>
      <c r="AL7" s="374"/>
      <c r="AM7" s="374"/>
      <c r="AN7" s="375"/>
    </row>
    <row r="8" spans="1:40" ht="13.5" customHeight="1">
      <c r="A8" s="373"/>
      <c r="B8" s="374"/>
      <c r="C8" s="374"/>
      <c r="D8" s="374"/>
      <c r="E8" s="374"/>
      <c r="F8" s="374"/>
      <c r="G8" s="374"/>
      <c r="H8" s="374"/>
      <c r="I8" s="374"/>
      <c r="J8" s="374"/>
      <c r="K8" s="374"/>
      <c r="L8" s="374"/>
      <c r="M8" s="374"/>
      <c r="N8" s="374"/>
      <c r="O8" s="374"/>
      <c r="P8" s="374"/>
      <c r="Q8" s="374"/>
      <c r="R8" s="374"/>
      <c r="S8" s="374"/>
      <c r="T8" s="374"/>
      <c r="U8" s="374"/>
      <c r="V8" s="374"/>
      <c r="W8" s="374"/>
      <c r="X8" s="374"/>
      <c r="Y8" s="374"/>
      <c r="Z8" s="374"/>
      <c r="AA8" s="374"/>
      <c r="AB8" s="374"/>
      <c r="AC8" s="374"/>
      <c r="AD8" s="374"/>
      <c r="AE8" s="374"/>
      <c r="AF8" s="374"/>
      <c r="AG8" s="374"/>
      <c r="AH8" s="374"/>
      <c r="AI8" s="374"/>
      <c r="AJ8" s="374"/>
      <c r="AK8" s="374"/>
      <c r="AL8" s="374"/>
      <c r="AM8" s="374"/>
      <c r="AN8" s="375"/>
    </row>
    <row r="9" spans="1:40" ht="28.5" customHeight="1">
      <c r="A9" s="459" t="str">
        <f ca="1">MID(CELL("filename",A1), FIND("[",CELL("filename",A1))+1, FIND("]",CELL("filename",A1))-FIND("[",CELL("filename",A1))-6)</f>
        <v>alert_B_SMASTA-CSTD-A0-07-A-C0</v>
      </c>
      <c r="B9" s="460"/>
      <c r="C9" s="460"/>
      <c r="D9" s="460"/>
      <c r="E9" s="460"/>
      <c r="F9" s="460"/>
      <c r="G9" s="460"/>
      <c r="H9" s="460"/>
      <c r="I9" s="460"/>
      <c r="J9" s="460"/>
      <c r="K9" s="460"/>
      <c r="L9" s="460"/>
      <c r="M9" s="460"/>
      <c r="N9" s="460"/>
      <c r="O9" s="460"/>
      <c r="P9" s="460"/>
      <c r="Q9" s="460"/>
      <c r="R9" s="460"/>
      <c r="S9" s="460"/>
      <c r="T9" s="460"/>
      <c r="U9" s="460"/>
      <c r="V9" s="460"/>
      <c r="W9" s="460"/>
      <c r="X9" s="460"/>
      <c r="Y9" s="460"/>
      <c r="Z9" s="460"/>
      <c r="AA9" s="460"/>
      <c r="AB9" s="460"/>
      <c r="AC9" s="460"/>
      <c r="AD9" s="460"/>
      <c r="AE9" s="460"/>
      <c r="AF9" s="460"/>
      <c r="AG9" s="460"/>
      <c r="AH9" s="460"/>
      <c r="AI9" s="460"/>
      <c r="AJ9" s="460"/>
      <c r="AK9" s="460"/>
      <c r="AL9" s="460"/>
      <c r="AM9" s="460"/>
      <c r="AN9" s="461"/>
    </row>
    <row r="10" spans="1:40" ht="28.5" customHeight="1">
      <c r="A10" s="459"/>
      <c r="B10" s="460"/>
      <c r="C10" s="460"/>
      <c r="D10" s="460"/>
      <c r="E10" s="460"/>
      <c r="F10" s="460"/>
      <c r="G10" s="460"/>
      <c r="H10" s="460"/>
      <c r="I10" s="460"/>
      <c r="J10" s="460"/>
      <c r="K10" s="460"/>
      <c r="L10" s="460"/>
      <c r="M10" s="460"/>
      <c r="N10" s="460"/>
      <c r="O10" s="460"/>
      <c r="P10" s="460"/>
      <c r="Q10" s="460"/>
      <c r="R10" s="460"/>
      <c r="S10" s="460"/>
      <c r="T10" s="460"/>
      <c r="U10" s="460"/>
      <c r="V10" s="460"/>
      <c r="W10" s="460"/>
      <c r="X10" s="460"/>
      <c r="Y10" s="460"/>
      <c r="Z10" s="460"/>
      <c r="AA10" s="460"/>
      <c r="AB10" s="460"/>
      <c r="AC10" s="460"/>
      <c r="AD10" s="460"/>
      <c r="AE10" s="460"/>
      <c r="AF10" s="460"/>
      <c r="AG10" s="460"/>
      <c r="AH10" s="460"/>
      <c r="AI10" s="460"/>
      <c r="AJ10" s="460"/>
      <c r="AK10" s="460"/>
      <c r="AL10" s="460"/>
      <c r="AM10" s="460"/>
      <c r="AN10" s="461"/>
    </row>
    <row r="11" spans="1:40" ht="13.5" customHeight="1">
      <c r="A11" s="373"/>
      <c r="B11" s="374"/>
      <c r="C11" s="374"/>
      <c r="D11" s="374"/>
      <c r="E11" s="374"/>
      <c r="F11" s="374"/>
      <c r="G11" s="374"/>
      <c r="H11" s="374"/>
      <c r="I11" s="374"/>
      <c r="J11" s="374"/>
      <c r="K11" s="374"/>
      <c r="L11" s="374"/>
      <c r="M11" s="374"/>
      <c r="N11" s="374"/>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5"/>
    </row>
    <row r="12" spans="1:40" ht="13.5" customHeight="1">
      <c r="A12" s="373"/>
      <c r="B12" s="374"/>
      <c r="C12" s="374"/>
      <c r="D12" s="374"/>
      <c r="E12" s="374"/>
      <c r="F12" s="374"/>
      <c r="G12" s="374"/>
      <c r="H12" s="374"/>
      <c r="I12" s="374"/>
      <c r="J12" s="374"/>
      <c r="K12" s="374"/>
      <c r="L12" s="374"/>
      <c r="M12" s="374"/>
      <c r="N12" s="374"/>
      <c r="O12" s="374"/>
      <c r="P12" s="374"/>
      <c r="Q12" s="374"/>
      <c r="R12" s="374"/>
      <c r="S12" s="374"/>
      <c r="T12" s="374"/>
      <c r="U12" s="374"/>
      <c r="V12" s="374"/>
      <c r="W12" s="374"/>
      <c r="X12" s="374"/>
      <c r="Y12" s="374"/>
      <c r="Z12" s="374"/>
      <c r="AA12" s="374"/>
      <c r="AB12" s="374"/>
      <c r="AC12" s="374"/>
      <c r="AD12" s="374"/>
      <c r="AE12" s="374"/>
      <c r="AF12" s="374"/>
      <c r="AG12" s="374"/>
      <c r="AH12" s="374"/>
      <c r="AI12" s="374"/>
      <c r="AJ12" s="374"/>
      <c r="AK12" s="374"/>
      <c r="AL12" s="374"/>
      <c r="AM12" s="374"/>
      <c r="AN12" s="375"/>
    </row>
    <row r="13" spans="1:40" ht="13.5" customHeight="1">
      <c r="A13" s="373"/>
      <c r="B13" s="374"/>
      <c r="C13" s="374"/>
      <c r="D13" s="374"/>
      <c r="E13" s="374"/>
      <c r="F13" s="374"/>
      <c r="G13" s="374"/>
      <c r="H13" s="374"/>
      <c r="I13" s="374"/>
      <c r="J13" s="374"/>
      <c r="K13" s="374"/>
      <c r="L13" s="374"/>
      <c r="M13" s="374"/>
      <c r="N13" s="374"/>
      <c r="O13" s="374"/>
      <c r="P13" s="374"/>
      <c r="Q13" s="374"/>
      <c r="R13" s="374"/>
      <c r="S13" s="374"/>
      <c r="T13" s="374"/>
      <c r="U13" s="374"/>
      <c r="V13" s="374"/>
      <c r="W13" s="374"/>
      <c r="X13" s="374"/>
      <c r="Y13" s="374"/>
      <c r="Z13" s="374"/>
      <c r="AA13" s="374"/>
      <c r="AB13" s="374"/>
      <c r="AC13" s="374"/>
      <c r="AD13" s="374"/>
      <c r="AE13" s="374"/>
      <c r="AF13" s="374"/>
      <c r="AG13" s="374"/>
      <c r="AH13" s="374"/>
      <c r="AI13" s="374"/>
      <c r="AJ13" s="374"/>
      <c r="AK13" s="374"/>
      <c r="AL13" s="374"/>
      <c r="AM13" s="374"/>
      <c r="AN13" s="375"/>
    </row>
    <row r="14" spans="1:40" ht="13.5" customHeight="1">
      <c r="A14" s="373"/>
      <c r="B14" s="374"/>
      <c r="C14" s="374"/>
      <c r="D14" s="374"/>
      <c r="E14" s="374"/>
      <c r="F14" s="374"/>
      <c r="G14" s="374"/>
      <c r="H14" s="374"/>
      <c r="I14" s="374"/>
      <c r="J14" s="374"/>
      <c r="K14" s="374"/>
      <c r="L14" s="374"/>
      <c r="M14" s="374"/>
      <c r="N14" s="374"/>
      <c r="O14" s="374"/>
      <c r="P14" s="374"/>
      <c r="Q14" s="374"/>
      <c r="R14" s="374"/>
      <c r="S14" s="374"/>
      <c r="T14" s="374"/>
      <c r="U14" s="374"/>
      <c r="V14" s="374"/>
      <c r="W14" s="374"/>
      <c r="X14" s="374"/>
      <c r="Y14" s="374"/>
      <c r="Z14" s="374"/>
      <c r="AA14" s="374"/>
      <c r="AB14" s="374"/>
      <c r="AC14" s="374"/>
      <c r="AD14" s="374"/>
      <c r="AE14" s="374"/>
      <c r="AF14" s="374"/>
      <c r="AG14" s="374"/>
      <c r="AH14" s="374"/>
      <c r="AI14" s="374"/>
      <c r="AJ14" s="374"/>
      <c r="AK14" s="374"/>
      <c r="AL14" s="374"/>
      <c r="AM14" s="374"/>
      <c r="AN14" s="375"/>
    </row>
    <row r="15" spans="1:40" ht="13.5" customHeight="1">
      <c r="A15" s="373"/>
      <c r="B15" s="374"/>
      <c r="C15" s="374"/>
      <c r="D15" s="374"/>
      <c r="E15" s="374"/>
      <c r="F15" s="374"/>
      <c r="G15" s="374"/>
      <c r="H15" s="374"/>
      <c r="I15" s="374"/>
      <c r="J15" s="374"/>
      <c r="K15" s="374"/>
      <c r="L15" s="374"/>
      <c r="M15" s="374"/>
      <c r="N15" s="374"/>
      <c r="O15" s="374"/>
      <c r="P15" s="374"/>
      <c r="Q15" s="374"/>
      <c r="R15" s="374"/>
      <c r="S15" s="374"/>
      <c r="T15" s="374"/>
      <c r="U15" s="374"/>
      <c r="V15" s="374"/>
      <c r="W15" s="374"/>
      <c r="X15" s="374"/>
      <c r="Y15" s="374"/>
      <c r="Z15" s="374"/>
      <c r="AA15" s="374"/>
      <c r="AB15" s="374"/>
      <c r="AC15" s="374"/>
      <c r="AD15" s="374"/>
      <c r="AE15" s="374"/>
      <c r="AF15" s="374"/>
      <c r="AG15" s="374"/>
      <c r="AH15" s="374"/>
      <c r="AI15" s="374"/>
      <c r="AJ15" s="374"/>
      <c r="AK15" s="374"/>
      <c r="AL15" s="374"/>
      <c r="AM15" s="374"/>
      <c r="AN15" s="375"/>
    </row>
    <row r="16" spans="1:40" ht="13.5" customHeight="1">
      <c r="A16" s="373"/>
      <c r="B16" s="374"/>
      <c r="C16" s="374"/>
      <c r="D16" s="374"/>
      <c r="E16" s="374"/>
      <c r="F16" s="374"/>
      <c r="G16" s="374"/>
      <c r="H16" s="374"/>
      <c r="I16" s="374"/>
      <c r="J16" s="374"/>
      <c r="K16" s="374"/>
      <c r="L16" s="374"/>
      <c r="M16" s="374"/>
      <c r="N16" s="374"/>
      <c r="O16" s="374"/>
      <c r="P16" s="374"/>
      <c r="Q16" s="374"/>
      <c r="R16" s="374"/>
      <c r="S16" s="374"/>
      <c r="T16" s="374"/>
      <c r="U16" s="374"/>
      <c r="V16" s="374"/>
      <c r="W16" s="374"/>
      <c r="X16" s="374"/>
      <c r="Y16" s="374"/>
      <c r="Z16" s="374"/>
      <c r="AA16" s="374"/>
      <c r="AB16" s="374"/>
      <c r="AC16" s="374"/>
      <c r="AD16" s="374"/>
      <c r="AE16" s="374"/>
      <c r="AF16" s="374"/>
      <c r="AG16" s="374"/>
      <c r="AH16" s="374"/>
      <c r="AI16" s="374"/>
      <c r="AJ16" s="374"/>
      <c r="AK16" s="374"/>
      <c r="AL16" s="374"/>
      <c r="AM16" s="374"/>
      <c r="AN16" s="375"/>
    </row>
    <row r="17" spans="1:40" ht="13.5" customHeight="1">
      <c r="A17" s="373"/>
      <c r="B17" s="374"/>
      <c r="C17" s="374"/>
      <c r="D17" s="374"/>
      <c r="E17" s="374"/>
      <c r="F17" s="374"/>
      <c r="G17" s="374"/>
      <c r="H17" s="374"/>
      <c r="I17" s="374"/>
      <c r="J17" s="374"/>
      <c r="K17" s="374"/>
      <c r="L17" s="374"/>
      <c r="M17" s="374"/>
      <c r="N17" s="374"/>
      <c r="O17" s="374"/>
      <c r="P17" s="374"/>
      <c r="Q17" s="374"/>
      <c r="R17" s="374"/>
      <c r="S17" s="374"/>
      <c r="T17" s="374"/>
      <c r="U17" s="374"/>
      <c r="V17" s="374"/>
      <c r="W17" s="374"/>
      <c r="X17" s="374"/>
      <c r="Y17" s="374"/>
      <c r="Z17" s="374"/>
      <c r="AA17" s="374"/>
      <c r="AB17" s="374"/>
      <c r="AC17" s="374"/>
      <c r="AD17" s="374"/>
      <c r="AE17" s="374"/>
      <c r="AF17" s="374"/>
      <c r="AG17" s="374"/>
      <c r="AH17" s="374"/>
      <c r="AI17" s="374"/>
      <c r="AJ17" s="374"/>
      <c r="AK17" s="374"/>
      <c r="AL17" s="374"/>
      <c r="AM17" s="374"/>
      <c r="AN17" s="375"/>
    </row>
    <row r="18" spans="1:40" ht="13.5" customHeight="1">
      <c r="A18" s="373"/>
      <c r="B18" s="374"/>
      <c r="C18" s="374"/>
      <c r="D18" s="374"/>
      <c r="E18" s="374"/>
      <c r="F18" s="374"/>
      <c r="G18" s="374"/>
      <c r="H18" s="374"/>
      <c r="I18" s="374"/>
      <c r="J18" s="374"/>
      <c r="K18" s="374"/>
      <c r="L18" s="374"/>
      <c r="M18" s="374"/>
      <c r="N18" s="374"/>
      <c r="O18" s="374"/>
      <c r="P18" s="374"/>
      <c r="Q18" s="374"/>
      <c r="R18" s="374"/>
      <c r="S18" s="374"/>
      <c r="T18" s="374"/>
      <c r="U18" s="374"/>
      <c r="V18" s="374"/>
      <c r="W18" s="374"/>
      <c r="X18" s="374"/>
      <c r="Y18" s="374"/>
      <c r="Z18" s="374"/>
      <c r="AA18" s="374"/>
      <c r="AB18" s="374"/>
      <c r="AC18" s="374"/>
      <c r="AD18" s="374"/>
      <c r="AE18" s="374"/>
      <c r="AF18" s="374"/>
      <c r="AG18" s="374"/>
      <c r="AH18" s="374"/>
      <c r="AI18" s="374"/>
      <c r="AJ18" s="374"/>
      <c r="AK18" s="374"/>
      <c r="AL18" s="374"/>
      <c r="AM18" s="374"/>
      <c r="AN18" s="375"/>
    </row>
    <row r="19" spans="1:40" ht="13.5" customHeight="1">
      <c r="A19" s="373"/>
      <c r="B19" s="374"/>
      <c r="C19" s="374"/>
      <c r="D19" s="374"/>
      <c r="E19" s="374"/>
      <c r="F19" s="374"/>
      <c r="G19" s="374"/>
      <c r="H19" s="374"/>
      <c r="I19" s="374"/>
      <c r="J19" s="374"/>
      <c r="K19" s="374"/>
      <c r="L19" s="374"/>
      <c r="M19" s="374"/>
      <c r="N19" s="374"/>
      <c r="O19" s="374"/>
      <c r="P19" s="374"/>
      <c r="Q19" s="374"/>
      <c r="R19" s="374"/>
      <c r="S19" s="374"/>
      <c r="T19" s="374"/>
      <c r="U19" s="374"/>
      <c r="V19" s="374"/>
      <c r="W19" s="374"/>
      <c r="X19" s="374"/>
      <c r="Y19" s="374"/>
      <c r="Z19" s="374"/>
      <c r="AA19" s="374"/>
      <c r="AB19" s="374"/>
      <c r="AC19" s="374"/>
      <c r="AD19" s="374"/>
      <c r="AE19" s="374"/>
      <c r="AF19" s="374"/>
      <c r="AG19" s="374"/>
      <c r="AH19" s="374"/>
      <c r="AI19" s="374"/>
      <c r="AJ19" s="374"/>
      <c r="AK19" s="374"/>
      <c r="AL19" s="374"/>
      <c r="AM19" s="374"/>
      <c r="AN19" s="375"/>
    </row>
    <row r="20" spans="1:40" ht="13.5" customHeight="1">
      <c r="A20" s="373"/>
      <c r="B20" s="374"/>
      <c r="C20" s="374"/>
      <c r="D20" s="374"/>
      <c r="E20" s="374"/>
      <c r="F20" s="374"/>
      <c r="G20" s="374"/>
      <c r="H20" s="374"/>
      <c r="I20" s="374"/>
      <c r="J20" s="374"/>
      <c r="K20" s="374"/>
      <c r="L20" s="374"/>
      <c r="M20" s="374"/>
      <c r="N20" s="374"/>
      <c r="O20" s="374"/>
      <c r="P20" s="374"/>
      <c r="Q20" s="374"/>
      <c r="R20" s="374"/>
      <c r="S20" s="374"/>
      <c r="T20" s="374"/>
      <c r="U20" s="374"/>
      <c r="V20" s="374"/>
      <c r="W20" s="374"/>
      <c r="X20" s="374"/>
      <c r="Y20" s="374"/>
      <c r="Z20" s="374"/>
      <c r="AA20" s="374"/>
      <c r="AB20" s="374"/>
      <c r="AC20" s="374"/>
      <c r="AD20" s="374"/>
      <c r="AE20" s="374"/>
      <c r="AF20" s="374"/>
      <c r="AG20" s="374"/>
      <c r="AH20" s="374"/>
      <c r="AI20" s="374"/>
      <c r="AJ20" s="374"/>
      <c r="AK20" s="374"/>
      <c r="AL20" s="374"/>
      <c r="AM20" s="374"/>
      <c r="AN20" s="375"/>
    </row>
    <row r="21" spans="1:40" ht="13.5" customHeight="1">
      <c r="A21" s="373"/>
      <c r="B21" s="374"/>
      <c r="C21" s="374"/>
      <c r="D21" s="374"/>
      <c r="E21" s="374"/>
      <c r="F21" s="374"/>
      <c r="G21" s="374"/>
      <c r="H21" s="374"/>
      <c r="I21" s="374"/>
      <c r="J21" s="374"/>
      <c r="K21" s="374"/>
      <c r="L21" s="374"/>
      <c r="M21" s="374"/>
      <c r="N21" s="374"/>
      <c r="O21" s="374"/>
      <c r="P21" s="374"/>
      <c r="Q21" s="374"/>
      <c r="R21" s="374"/>
      <c r="S21" s="374"/>
      <c r="T21" s="374"/>
      <c r="U21" s="374"/>
      <c r="V21" s="374"/>
      <c r="W21" s="374"/>
      <c r="X21" s="374"/>
      <c r="Y21" s="374"/>
      <c r="Z21" s="374"/>
      <c r="AA21" s="374"/>
      <c r="AB21" s="374"/>
      <c r="AC21" s="374"/>
      <c r="AD21" s="374"/>
      <c r="AE21" s="374"/>
      <c r="AF21" s="374"/>
      <c r="AG21" s="374"/>
      <c r="AH21" s="374"/>
      <c r="AI21" s="374"/>
      <c r="AJ21" s="374"/>
      <c r="AK21" s="374"/>
      <c r="AL21" s="374"/>
      <c r="AM21" s="374"/>
      <c r="AN21" s="375"/>
    </row>
    <row r="22" spans="1:40" ht="13.5" customHeight="1">
      <c r="A22" s="373"/>
      <c r="B22" s="374"/>
      <c r="C22" s="374"/>
      <c r="D22" s="374"/>
      <c r="E22" s="374"/>
      <c r="F22" s="374"/>
      <c r="G22" s="374"/>
      <c r="H22" s="374"/>
      <c r="I22" s="374"/>
      <c r="J22" s="374"/>
      <c r="K22" s="374"/>
      <c r="L22" s="374"/>
      <c r="M22" s="374"/>
      <c r="N22" s="374"/>
      <c r="O22" s="374"/>
      <c r="P22" s="374"/>
      <c r="Q22" s="374"/>
      <c r="R22" s="374"/>
      <c r="S22" s="374"/>
      <c r="T22" s="374"/>
      <c r="U22" s="374"/>
      <c r="V22" s="374"/>
      <c r="W22" s="374"/>
      <c r="X22" s="374"/>
      <c r="Y22" s="374"/>
      <c r="Z22" s="374"/>
      <c r="AA22" s="374"/>
      <c r="AB22" s="374"/>
      <c r="AC22" s="374"/>
      <c r="AD22" s="374"/>
      <c r="AE22" s="374"/>
      <c r="AF22" s="374"/>
      <c r="AG22" s="374"/>
      <c r="AH22" s="374"/>
      <c r="AI22" s="374"/>
      <c r="AJ22" s="374"/>
      <c r="AK22" s="374"/>
      <c r="AL22" s="374"/>
      <c r="AM22" s="374"/>
      <c r="AN22" s="375"/>
    </row>
    <row r="23" spans="1:40" ht="13.5" customHeight="1">
      <c r="A23" s="373"/>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4"/>
      <c r="AA23" s="374"/>
      <c r="AB23" s="374"/>
      <c r="AC23" s="374"/>
      <c r="AD23" s="374"/>
      <c r="AE23" s="374"/>
      <c r="AF23" s="374"/>
      <c r="AG23" s="374"/>
      <c r="AH23" s="374"/>
      <c r="AI23" s="374"/>
      <c r="AJ23" s="374"/>
      <c r="AK23" s="374"/>
      <c r="AL23" s="374"/>
      <c r="AM23" s="374"/>
      <c r="AN23" s="375"/>
    </row>
    <row r="24" spans="1:40" ht="13.5" customHeight="1">
      <c r="A24" s="373"/>
      <c r="B24" s="374"/>
      <c r="C24" s="374"/>
      <c r="D24" s="374"/>
      <c r="E24" s="374"/>
      <c r="F24" s="374"/>
      <c r="G24" s="374"/>
      <c r="H24" s="374"/>
      <c r="I24" s="374"/>
      <c r="J24" s="374"/>
      <c r="K24" s="374"/>
      <c r="L24" s="374"/>
      <c r="M24" s="374"/>
      <c r="N24" s="374"/>
      <c r="O24" s="374"/>
      <c r="P24" s="374"/>
      <c r="Q24" s="374"/>
      <c r="R24" s="374"/>
      <c r="S24" s="374"/>
      <c r="T24" s="374"/>
      <c r="U24" s="374"/>
      <c r="V24" s="374"/>
      <c r="W24" s="374"/>
      <c r="X24" s="374"/>
      <c r="Y24" s="374"/>
      <c r="Z24" s="374"/>
      <c r="AA24" s="374"/>
      <c r="AB24" s="374"/>
      <c r="AC24" s="374"/>
      <c r="AD24" s="374"/>
      <c r="AE24" s="374"/>
      <c r="AF24" s="374"/>
      <c r="AG24" s="374"/>
      <c r="AH24" s="374"/>
      <c r="AI24" s="374"/>
      <c r="AJ24" s="374"/>
      <c r="AK24" s="374"/>
      <c r="AL24" s="374"/>
      <c r="AM24" s="374"/>
      <c r="AN24" s="375"/>
    </row>
    <row r="25" spans="1:40" ht="13.5" customHeight="1">
      <c r="A25" s="373"/>
      <c r="B25" s="374"/>
      <c r="C25" s="374"/>
      <c r="D25" s="374"/>
      <c r="E25" s="374"/>
      <c r="F25" s="374"/>
      <c r="G25" s="374"/>
      <c r="H25" s="374"/>
      <c r="I25" s="374"/>
      <c r="J25" s="374"/>
      <c r="K25" s="374"/>
      <c r="L25" s="374"/>
      <c r="M25" s="374"/>
      <c r="N25" s="374"/>
      <c r="O25" s="374"/>
      <c r="P25" s="374"/>
      <c r="Q25" s="374"/>
      <c r="R25" s="374"/>
      <c r="S25" s="374"/>
      <c r="T25" s="374"/>
      <c r="U25" s="374"/>
      <c r="V25" s="374"/>
      <c r="W25" s="374"/>
      <c r="X25" s="374"/>
      <c r="Y25" s="374"/>
      <c r="Z25" s="374"/>
      <c r="AA25" s="374"/>
      <c r="AB25" s="374"/>
      <c r="AC25" s="374"/>
      <c r="AD25" s="374"/>
      <c r="AE25" s="374"/>
      <c r="AF25" s="374"/>
      <c r="AG25" s="374"/>
      <c r="AH25" s="374"/>
      <c r="AI25" s="374"/>
      <c r="AJ25" s="374"/>
      <c r="AK25" s="374"/>
      <c r="AL25" s="374"/>
      <c r="AM25" s="374"/>
      <c r="AN25" s="375"/>
    </row>
    <row r="26" spans="1:40" ht="13.5" customHeight="1">
      <c r="A26" s="373"/>
      <c r="B26" s="374"/>
      <c r="C26" s="374"/>
      <c r="D26" s="374"/>
      <c r="E26" s="374"/>
      <c r="F26" s="374"/>
      <c r="G26" s="374"/>
      <c r="H26" s="374"/>
      <c r="I26" s="374"/>
      <c r="J26" s="374"/>
      <c r="K26" s="374"/>
      <c r="L26" s="374"/>
      <c r="M26" s="374"/>
      <c r="N26" s="374"/>
      <c r="O26" s="374"/>
      <c r="P26" s="374"/>
      <c r="Q26" s="374"/>
      <c r="R26" s="374"/>
      <c r="S26" s="374"/>
      <c r="T26" s="374"/>
      <c r="U26" s="374"/>
      <c r="V26" s="374"/>
      <c r="W26" s="374"/>
      <c r="X26" s="374"/>
      <c r="Y26" s="376" t="s">
        <v>1022</v>
      </c>
      <c r="Z26" s="377"/>
      <c r="AA26" s="377"/>
      <c r="AB26" s="377"/>
      <c r="AC26" s="377"/>
      <c r="AD26" s="377"/>
      <c r="AE26" s="374"/>
      <c r="AF26" s="374"/>
      <c r="AG26" s="374"/>
      <c r="AH26" s="374"/>
      <c r="AI26" s="374"/>
      <c r="AJ26" s="374"/>
      <c r="AK26" s="374"/>
      <c r="AL26" s="374"/>
      <c r="AM26" s="374"/>
      <c r="AN26" s="375"/>
    </row>
    <row r="27" spans="1:40" ht="13.5" customHeight="1">
      <c r="A27" s="373"/>
      <c r="B27" s="374"/>
      <c r="C27" s="374"/>
      <c r="D27" s="374"/>
      <c r="E27" s="374"/>
      <c r="F27" s="374"/>
      <c r="G27" s="374"/>
      <c r="H27" s="374"/>
      <c r="I27" s="374"/>
      <c r="J27" s="374"/>
      <c r="K27" s="374"/>
      <c r="L27" s="374"/>
      <c r="M27" s="374"/>
      <c r="N27" s="374"/>
      <c r="O27" s="374"/>
      <c r="P27" s="374"/>
      <c r="Q27" s="374"/>
      <c r="R27" s="374"/>
      <c r="S27" s="374"/>
      <c r="T27" s="374"/>
      <c r="U27" s="374"/>
      <c r="V27" s="374"/>
      <c r="W27" s="374"/>
      <c r="X27" s="374"/>
      <c r="Y27" s="456" t="s">
        <v>1023</v>
      </c>
      <c r="Z27" s="457"/>
      <c r="AA27" s="457"/>
      <c r="AB27" s="457"/>
      <c r="AC27" s="458"/>
      <c r="AD27" s="456" t="s">
        <v>1024</v>
      </c>
      <c r="AE27" s="457"/>
      <c r="AF27" s="457"/>
      <c r="AG27" s="457"/>
      <c r="AH27" s="458"/>
      <c r="AI27" s="462" t="s">
        <v>1025</v>
      </c>
      <c r="AJ27" s="457"/>
      <c r="AK27" s="457"/>
      <c r="AL27" s="457"/>
      <c r="AM27" s="458"/>
      <c r="AN27" s="375"/>
    </row>
    <row r="28" spans="1:40" ht="13.5" customHeight="1">
      <c r="A28" s="373"/>
      <c r="B28" s="374"/>
      <c r="C28" s="374"/>
      <c r="D28" s="374"/>
      <c r="E28" s="374"/>
      <c r="F28" s="374"/>
      <c r="G28" s="374"/>
      <c r="H28" s="374"/>
      <c r="I28" s="374"/>
      <c r="J28" s="374"/>
      <c r="K28" s="374"/>
      <c r="L28" s="374"/>
      <c r="M28" s="374"/>
      <c r="N28" s="374"/>
      <c r="O28" s="374"/>
      <c r="P28" s="374"/>
      <c r="Q28" s="374"/>
      <c r="R28" s="374"/>
      <c r="S28" s="374"/>
      <c r="T28" s="374"/>
      <c r="U28" s="374"/>
      <c r="V28" s="374"/>
      <c r="W28" s="374"/>
      <c r="X28" s="374"/>
      <c r="Y28" s="370"/>
      <c r="Z28" s="371"/>
      <c r="AA28" s="371"/>
      <c r="AB28" s="371"/>
      <c r="AC28" s="372"/>
      <c r="AD28" s="378"/>
      <c r="AE28" s="371"/>
      <c r="AF28" s="371"/>
      <c r="AG28" s="371"/>
      <c r="AH28" s="372"/>
      <c r="AI28" s="378"/>
      <c r="AJ28" s="371"/>
      <c r="AK28" s="371"/>
      <c r="AL28" s="371"/>
      <c r="AM28" s="372"/>
      <c r="AN28" s="375"/>
    </row>
    <row r="29" spans="1:40" ht="13.5" customHeight="1">
      <c r="A29" s="373"/>
      <c r="B29" s="374"/>
      <c r="C29" s="374"/>
      <c r="D29" s="374"/>
      <c r="E29" s="374"/>
      <c r="F29" s="374"/>
      <c r="G29" s="374"/>
      <c r="H29" s="374"/>
      <c r="I29" s="374"/>
      <c r="J29" s="374"/>
      <c r="K29" s="374"/>
      <c r="L29" s="374"/>
      <c r="M29" s="374"/>
      <c r="N29" s="374"/>
      <c r="O29" s="374"/>
      <c r="P29" s="374"/>
      <c r="Q29" s="374"/>
      <c r="R29" s="374"/>
      <c r="S29" s="374"/>
      <c r="T29" s="374"/>
      <c r="U29" s="374"/>
      <c r="V29" s="374"/>
      <c r="W29" s="374"/>
      <c r="X29" s="374"/>
      <c r="Y29" s="373"/>
      <c r="Z29" s="374"/>
      <c r="AA29" s="374"/>
      <c r="AB29" s="374"/>
      <c r="AC29" s="375"/>
      <c r="AD29" s="373"/>
      <c r="AE29" s="379"/>
      <c r="AF29" s="374"/>
      <c r="AG29" s="374"/>
      <c r="AH29" s="375"/>
      <c r="AI29" s="373"/>
      <c r="AJ29" s="379"/>
      <c r="AK29" s="374"/>
      <c r="AL29" s="374"/>
      <c r="AM29" s="375"/>
      <c r="AN29" s="375"/>
    </row>
    <row r="30" spans="1:40" ht="13.5" customHeight="1">
      <c r="A30" s="373"/>
      <c r="B30" s="374"/>
      <c r="C30" s="374"/>
      <c r="D30" s="374"/>
      <c r="E30" s="374"/>
      <c r="F30" s="374"/>
      <c r="G30" s="374"/>
      <c r="H30" s="374"/>
      <c r="I30" s="374"/>
      <c r="J30" s="374"/>
      <c r="K30" s="374"/>
      <c r="L30" s="374"/>
      <c r="M30" s="374"/>
      <c r="N30" s="374"/>
      <c r="O30" s="374"/>
      <c r="P30" s="374"/>
      <c r="Q30" s="374"/>
      <c r="R30" s="374"/>
      <c r="S30" s="374"/>
      <c r="T30" s="374"/>
      <c r="U30" s="374"/>
      <c r="V30" s="374"/>
      <c r="W30" s="374"/>
      <c r="X30" s="374"/>
      <c r="Y30" s="373"/>
      <c r="Z30" s="374"/>
      <c r="AA30" s="380" t="s">
        <v>1026</v>
      </c>
      <c r="AB30" s="374"/>
      <c r="AC30" s="375"/>
      <c r="AD30" s="373"/>
      <c r="AE30" s="374"/>
      <c r="AF30" s="379"/>
      <c r="AG30" s="374"/>
      <c r="AH30" s="375"/>
      <c r="AI30" s="373"/>
      <c r="AJ30" s="374"/>
      <c r="AK30" s="379"/>
      <c r="AL30" s="374"/>
      <c r="AM30" s="375"/>
      <c r="AN30" s="375"/>
    </row>
    <row r="31" spans="1:40" ht="13.5" customHeight="1">
      <c r="A31" s="373"/>
      <c r="B31" s="374"/>
      <c r="C31" s="374"/>
      <c r="D31" s="374"/>
      <c r="E31" s="374"/>
      <c r="F31" s="374"/>
      <c r="G31" s="374"/>
      <c r="H31" s="374"/>
      <c r="I31" s="374"/>
      <c r="J31" s="374"/>
      <c r="K31" s="374"/>
      <c r="L31" s="374"/>
      <c r="M31" s="374"/>
      <c r="N31" s="374"/>
      <c r="O31" s="374"/>
      <c r="P31" s="374"/>
      <c r="Q31" s="374"/>
      <c r="R31" s="374"/>
      <c r="S31" s="374"/>
      <c r="T31" s="374"/>
      <c r="U31" s="374"/>
      <c r="V31" s="374"/>
      <c r="W31" s="374"/>
      <c r="X31" s="374"/>
      <c r="Y31" s="373"/>
      <c r="Z31" s="374"/>
      <c r="AA31" s="374"/>
      <c r="AB31" s="374"/>
      <c r="AC31" s="375"/>
      <c r="AD31" s="373"/>
      <c r="AE31" s="374"/>
      <c r="AF31" s="374"/>
      <c r="AG31" s="379"/>
      <c r="AH31" s="375"/>
      <c r="AI31" s="373"/>
      <c r="AJ31" s="374"/>
      <c r="AK31" s="374"/>
      <c r="AL31" s="379"/>
      <c r="AM31" s="375"/>
      <c r="AN31" s="375"/>
    </row>
    <row r="32" spans="1:40" ht="13.5" customHeight="1">
      <c r="A32" s="373"/>
      <c r="B32" s="374"/>
      <c r="C32" s="374"/>
      <c r="D32" s="374"/>
      <c r="E32" s="374"/>
      <c r="F32" s="374"/>
      <c r="G32" s="374"/>
      <c r="H32" s="374"/>
      <c r="I32" s="374"/>
      <c r="J32" s="374"/>
      <c r="K32" s="374"/>
      <c r="L32" s="374"/>
      <c r="M32" s="374"/>
      <c r="N32" s="374"/>
      <c r="O32" s="374"/>
      <c r="P32" s="374"/>
      <c r="Q32" s="374"/>
      <c r="R32" s="374"/>
      <c r="S32" s="374"/>
      <c r="T32" s="374"/>
      <c r="U32" s="374"/>
      <c r="V32" s="374"/>
      <c r="W32" s="374"/>
      <c r="X32" s="374"/>
      <c r="Y32" s="381"/>
      <c r="Z32" s="382"/>
      <c r="AA32" s="382"/>
      <c r="AB32" s="382"/>
      <c r="AC32" s="383"/>
      <c r="AD32" s="381"/>
      <c r="AE32" s="382"/>
      <c r="AF32" s="382"/>
      <c r="AG32" s="382"/>
      <c r="AH32" s="384"/>
      <c r="AI32" s="381"/>
      <c r="AJ32" s="382"/>
      <c r="AK32" s="382"/>
      <c r="AL32" s="382"/>
      <c r="AM32" s="384"/>
      <c r="AN32" s="375"/>
    </row>
    <row r="33" spans="1:40" ht="13.5" customHeight="1">
      <c r="A33" s="373"/>
      <c r="B33" s="374"/>
      <c r="C33" s="374"/>
      <c r="D33" s="374"/>
      <c r="E33" s="374"/>
      <c r="F33" s="374"/>
      <c r="G33" s="374"/>
      <c r="H33" s="374"/>
      <c r="I33" s="374"/>
      <c r="J33" s="374"/>
      <c r="K33" s="374"/>
      <c r="L33" s="374"/>
      <c r="M33" s="374"/>
      <c r="N33" s="374"/>
      <c r="O33" s="374"/>
      <c r="P33" s="374"/>
      <c r="Q33" s="374"/>
      <c r="R33" s="374"/>
      <c r="S33" s="374"/>
      <c r="T33" s="374"/>
      <c r="U33" s="374"/>
      <c r="V33" s="374"/>
      <c r="W33" s="374"/>
      <c r="X33" s="374"/>
      <c r="Y33" s="374"/>
      <c r="Z33" s="374"/>
      <c r="AA33" s="374"/>
      <c r="AB33" s="374"/>
      <c r="AC33" s="374"/>
      <c r="AD33" s="374"/>
      <c r="AE33" s="374"/>
      <c r="AF33" s="374"/>
      <c r="AG33" s="374"/>
      <c r="AH33" s="374"/>
      <c r="AI33" s="374"/>
      <c r="AJ33" s="374"/>
      <c r="AK33" s="374"/>
      <c r="AL33" s="374"/>
      <c r="AM33" s="374"/>
      <c r="AN33" s="375"/>
    </row>
    <row r="34" spans="1:40" ht="13.5" customHeight="1">
      <c r="A34" s="373"/>
      <c r="B34" s="374"/>
      <c r="C34" s="374"/>
      <c r="D34" s="374"/>
      <c r="E34" s="374"/>
      <c r="F34" s="374"/>
      <c r="G34" s="374"/>
      <c r="H34" s="374"/>
      <c r="I34" s="374"/>
      <c r="J34" s="374"/>
      <c r="K34" s="374"/>
      <c r="L34" s="374"/>
      <c r="M34" s="374"/>
      <c r="N34" s="374"/>
      <c r="O34" s="374"/>
      <c r="P34" s="374"/>
      <c r="Q34" s="374"/>
      <c r="R34" s="374"/>
      <c r="S34" s="374"/>
      <c r="T34" s="374"/>
      <c r="U34" s="374"/>
      <c r="V34" s="374"/>
      <c r="W34" s="374"/>
      <c r="X34" s="374"/>
      <c r="Y34" s="385" t="s">
        <v>1027</v>
      </c>
      <c r="Z34" s="374"/>
      <c r="AA34" s="374"/>
      <c r="AB34" s="374"/>
      <c r="AC34" s="374"/>
      <c r="AD34" s="374"/>
      <c r="AE34" s="374"/>
      <c r="AF34" s="374"/>
      <c r="AG34" s="374"/>
      <c r="AH34" s="374"/>
      <c r="AI34" s="374"/>
      <c r="AJ34" s="374"/>
      <c r="AK34" s="374"/>
      <c r="AL34" s="374"/>
      <c r="AM34" s="374"/>
      <c r="AN34" s="375"/>
    </row>
    <row r="35" spans="1:40" ht="13.5" customHeight="1">
      <c r="A35" s="373"/>
      <c r="B35" s="374"/>
      <c r="C35" s="374"/>
      <c r="D35" s="374"/>
      <c r="E35" s="374"/>
      <c r="F35" s="374"/>
      <c r="G35" s="374"/>
      <c r="H35" s="374"/>
      <c r="I35" s="374"/>
      <c r="J35" s="374"/>
      <c r="K35" s="374"/>
      <c r="L35" s="374"/>
      <c r="M35" s="374"/>
      <c r="N35" s="374"/>
      <c r="O35" s="374"/>
      <c r="P35" s="374"/>
      <c r="Q35" s="374"/>
      <c r="R35" s="374"/>
      <c r="S35" s="374"/>
      <c r="T35" s="374"/>
      <c r="U35" s="374"/>
      <c r="V35" s="374"/>
      <c r="W35" s="374"/>
      <c r="X35" s="374"/>
      <c r="Y35" s="456" t="s">
        <v>1023</v>
      </c>
      <c r="Z35" s="457"/>
      <c r="AA35" s="457"/>
      <c r="AB35" s="457"/>
      <c r="AC35" s="458"/>
      <c r="AD35" s="456" t="s">
        <v>1024</v>
      </c>
      <c r="AE35" s="457"/>
      <c r="AF35" s="457"/>
      <c r="AG35" s="457"/>
      <c r="AH35" s="458"/>
      <c r="AI35" s="462" t="s">
        <v>1025</v>
      </c>
      <c r="AJ35" s="457"/>
      <c r="AK35" s="457"/>
      <c r="AL35" s="457"/>
      <c r="AM35" s="458"/>
      <c r="AN35" s="375"/>
    </row>
    <row r="36" spans="1:40" ht="13.5" customHeight="1">
      <c r="A36" s="373"/>
      <c r="B36" s="374"/>
      <c r="C36" s="374"/>
      <c r="D36" s="374"/>
      <c r="E36" s="374"/>
      <c r="F36" s="374"/>
      <c r="G36" s="374"/>
      <c r="H36" s="374"/>
      <c r="I36" s="374"/>
      <c r="J36" s="374"/>
      <c r="K36" s="374"/>
      <c r="L36" s="374"/>
      <c r="M36" s="374"/>
      <c r="N36" s="374"/>
      <c r="O36" s="374"/>
      <c r="P36" s="374"/>
      <c r="Q36" s="374"/>
      <c r="R36" s="374"/>
      <c r="S36" s="374"/>
      <c r="T36" s="374"/>
      <c r="U36" s="374"/>
      <c r="V36" s="374"/>
      <c r="W36" s="374"/>
      <c r="X36" s="374"/>
      <c r="Y36" s="370"/>
      <c r="Z36" s="371"/>
      <c r="AA36" s="371"/>
      <c r="AB36" s="371"/>
      <c r="AC36" s="372"/>
      <c r="AD36" s="370"/>
      <c r="AE36" s="371"/>
      <c r="AF36" s="371"/>
      <c r="AG36" s="371"/>
      <c r="AH36" s="371"/>
      <c r="AI36" s="386"/>
      <c r="AJ36" s="387"/>
      <c r="AK36" s="387"/>
      <c r="AL36" s="387"/>
      <c r="AM36" s="388"/>
      <c r="AN36" s="375"/>
    </row>
    <row r="37" spans="1:40" ht="13.5" customHeight="1">
      <c r="A37" s="373"/>
      <c r="B37" s="374"/>
      <c r="C37" s="374"/>
      <c r="D37" s="374"/>
      <c r="E37" s="374"/>
      <c r="F37" s="374"/>
      <c r="G37" s="374"/>
      <c r="H37" s="374"/>
      <c r="I37" s="374"/>
      <c r="J37" s="374"/>
      <c r="K37" s="374"/>
      <c r="L37" s="374"/>
      <c r="M37" s="374"/>
      <c r="N37" s="374"/>
      <c r="O37" s="374"/>
      <c r="P37" s="374"/>
      <c r="Q37" s="374"/>
      <c r="R37" s="374"/>
      <c r="S37" s="374"/>
      <c r="T37" s="374"/>
      <c r="U37" s="374"/>
      <c r="V37" s="374"/>
      <c r="W37" s="374"/>
      <c r="X37" s="374"/>
      <c r="Y37" s="373"/>
      <c r="Z37" s="374"/>
      <c r="AA37" s="374"/>
      <c r="AB37" s="374"/>
      <c r="AC37" s="375"/>
      <c r="AD37" s="373"/>
      <c r="AE37" s="374"/>
      <c r="AF37" s="374"/>
      <c r="AG37" s="374"/>
      <c r="AH37" s="375"/>
      <c r="AI37" s="389"/>
      <c r="AJ37" s="390"/>
      <c r="AK37" s="390"/>
      <c r="AL37" s="390"/>
      <c r="AM37" s="391"/>
      <c r="AN37" s="375"/>
    </row>
    <row r="38" spans="1:40" ht="13.5" customHeight="1">
      <c r="A38" s="373"/>
      <c r="B38" s="374"/>
      <c r="C38" s="374"/>
      <c r="D38" s="374"/>
      <c r="E38" s="374"/>
      <c r="F38" s="374"/>
      <c r="G38" s="374"/>
      <c r="H38" s="374"/>
      <c r="I38" s="374"/>
      <c r="J38" s="374"/>
      <c r="K38" s="374"/>
      <c r="L38" s="374"/>
      <c r="M38" s="374"/>
      <c r="N38" s="374"/>
      <c r="O38" s="374"/>
      <c r="P38" s="374"/>
      <c r="Q38" s="374"/>
      <c r="R38" s="374"/>
      <c r="S38" s="374"/>
      <c r="T38" s="374"/>
      <c r="U38" s="374"/>
      <c r="V38" s="374"/>
      <c r="W38" s="374"/>
      <c r="X38" s="374"/>
      <c r="Y38" s="373"/>
      <c r="Z38" s="374"/>
      <c r="AA38" s="380" t="s">
        <v>1028</v>
      </c>
      <c r="AB38" s="374"/>
      <c r="AC38" s="375"/>
      <c r="AD38" s="373"/>
      <c r="AE38" s="374"/>
      <c r="AF38" s="380" t="s">
        <v>1029</v>
      </c>
      <c r="AG38" s="374"/>
      <c r="AH38" s="375"/>
      <c r="AI38" s="392"/>
      <c r="AJ38" s="393"/>
      <c r="AK38" s="394" t="s">
        <v>1030</v>
      </c>
      <c r="AL38" s="393"/>
      <c r="AM38" s="395"/>
      <c r="AN38" s="375"/>
    </row>
    <row r="39" spans="1:40" ht="13.5" customHeight="1">
      <c r="A39" s="373"/>
      <c r="B39" s="374"/>
      <c r="C39" s="374"/>
      <c r="D39" s="374"/>
      <c r="E39" s="374"/>
      <c r="F39" s="374"/>
      <c r="G39" s="374"/>
      <c r="H39" s="374"/>
      <c r="I39" s="374"/>
      <c r="J39" s="374"/>
      <c r="K39" s="374"/>
      <c r="L39" s="374"/>
      <c r="M39" s="374"/>
      <c r="N39" s="374"/>
      <c r="O39" s="374"/>
      <c r="P39" s="374"/>
      <c r="Q39" s="374"/>
      <c r="R39" s="374"/>
      <c r="S39" s="374"/>
      <c r="T39" s="374"/>
      <c r="U39" s="374"/>
      <c r="V39" s="374"/>
      <c r="W39" s="374"/>
      <c r="X39" s="374"/>
      <c r="Y39" s="373"/>
      <c r="Z39" s="374"/>
      <c r="AA39" s="374"/>
      <c r="AB39" s="374"/>
      <c r="AC39" s="375"/>
      <c r="AD39" s="373"/>
      <c r="AE39" s="374"/>
      <c r="AF39" s="374"/>
      <c r="AG39" s="374"/>
      <c r="AH39" s="375"/>
      <c r="AI39" s="389"/>
      <c r="AJ39" s="390"/>
      <c r="AK39" s="390"/>
      <c r="AL39" s="390"/>
      <c r="AM39" s="391"/>
      <c r="AN39" s="375"/>
    </row>
    <row r="40" spans="1:40" ht="13.5" customHeight="1">
      <c r="A40" s="373"/>
      <c r="B40" s="374"/>
      <c r="C40" s="374"/>
      <c r="D40" s="374"/>
      <c r="E40" s="374"/>
      <c r="F40" s="374"/>
      <c r="G40" s="374"/>
      <c r="H40" s="374"/>
      <c r="I40" s="374"/>
      <c r="J40" s="374"/>
      <c r="K40" s="374"/>
      <c r="L40" s="374"/>
      <c r="M40" s="374"/>
      <c r="N40" s="374"/>
      <c r="O40" s="374"/>
      <c r="P40" s="374"/>
      <c r="Q40" s="374"/>
      <c r="R40" s="374"/>
      <c r="S40" s="374"/>
      <c r="T40" s="374"/>
      <c r="U40" s="374"/>
      <c r="V40" s="374"/>
      <c r="W40" s="374"/>
      <c r="X40" s="374"/>
      <c r="Y40" s="381"/>
      <c r="Z40" s="382"/>
      <c r="AA40" s="382"/>
      <c r="AB40" s="382"/>
      <c r="AC40" s="383"/>
      <c r="AD40" s="381"/>
      <c r="AE40" s="382"/>
      <c r="AF40" s="382"/>
      <c r="AG40" s="382"/>
      <c r="AH40" s="383"/>
      <c r="AI40" s="396"/>
      <c r="AJ40" s="397"/>
      <c r="AK40" s="397"/>
      <c r="AL40" s="397"/>
      <c r="AM40" s="398"/>
      <c r="AN40" s="375"/>
    </row>
    <row r="41" spans="1:40" ht="13.5" customHeight="1">
      <c r="A41" s="373"/>
      <c r="B41" s="374"/>
      <c r="C41" s="374"/>
      <c r="D41" s="374"/>
      <c r="E41" s="374"/>
      <c r="F41" s="374"/>
      <c r="G41" s="374"/>
      <c r="H41" s="374"/>
      <c r="I41" s="374"/>
      <c r="J41" s="374"/>
      <c r="K41" s="374"/>
      <c r="L41" s="374"/>
      <c r="M41" s="374"/>
      <c r="N41" s="374"/>
      <c r="O41" s="374"/>
      <c r="P41" s="374"/>
      <c r="Q41" s="374"/>
      <c r="R41" s="374"/>
      <c r="S41" s="374"/>
      <c r="T41" s="374"/>
      <c r="U41" s="374"/>
      <c r="V41" s="374"/>
      <c r="W41" s="374"/>
      <c r="X41" s="374"/>
      <c r="Y41" s="374"/>
      <c r="Z41" s="374"/>
      <c r="AA41" s="374"/>
      <c r="AB41" s="374"/>
      <c r="AC41" s="374"/>
      <c r="AD41" s="374"/>
      <c r="AE41" s="374"/>
      <c r="AF41" s="374"/>
      <c r="AG41" s="374"/>
      <c r="AH41" s="374"/>
      <c r="AI41" s="374"/>
      <c r="AJ41" s="374"/>
      <c r="AK41" s="374"/>
      <c r="AL41" s="374"/>
      <c r="AM41" s="374"/>
      <c r="AN41" s="375"/>
    </row>
    <row r="42" spans="1:40" ht="13.5" customHeight="1">
      <c r="A42" s="373"/>
      <c r="B42" s="374"/>
      <c r="C42" s="374"/>
      <c r="D42" s="374"/>
      <c r="E42" s="374"/>
      <c r="F42" s="374"/>
      <c r="G42" s="374"/>
      <c r="H42" s="374"/>
      <c r="I42" s="374"/>
      <c r="J42" s="374"/>
      <c r="K42" s="374"/>
      <c r="L42" s="374"/>
      <c r="M42" s="374"/>
      <c r="N42" s="374"/>
      <c r="O42" s="374"/>
      <c r="P42" s="374"/>
      <c r="Q42" s="374"/>
      <c r="R42" s="374"/>
      <c r="S42" s="374"/>
      <c r="T42" s="374"/>
      <c r="U42" s="374"/>
      <c r="V42" s="374"/>
      <c r="W42" s="374"/>
      <c r="X42" s="374"/>
      <c r="Y42" s="453" t="s">
        <v>1060</v>
      </c>
      <c r="Z42" s="374"/>
      <c r="AA42" s="374"/>
      <c r="AB42" s="374"/>
      <c r="AC42" s="374"/>
      <c r="AD42" s="374"/>
      <c r="AE42" s="374"/>
      <c r="AF42" s="374"/>
      <c r="AG42" s="374"/>
      <c r="AH42" s="374"/>
      <c r="AI42" s="374"/>
      <c r="AJ42" s="374"/>
      <c r="AK42" s="374"/>
      <c r="AL42" s="374"/>
      <c r="AM42" s="374"/>
      <c r="AN42" s="375"/>
    </row>
    <row r="43" spans="1:40" ht="13.5" customHeight="1">
      <c r="A43" s="373"/>
      <c r="B43" s="374"/>
      <c r="C43" s="374"/>
      <c r="D43" s="374"/>
      <c r="E43" s="374"/>
      <c r="F43" s="374"/>
      <c r="G43" s="374"/>
      <c r="H43" s="374"/>
      <c r="I43" s="374"/>
      <c r="J43" s="374"/>
      <c r="K43" s="374"/>
      <c r="L43" s="374"/>
      <c r="M43" s="374"/>
      <c r="N43" s="374"/>
      <c r="O43" s="374"/>
      <c r="P43" s="374"/>
      <c r="Q43" s="374"/>
      <c r="R43" s="374"/>
      <c r="S43" s="374"/>
      <c r="T43" s="374"/>
      <c r="U43" s="374"/>
      <c r="V43" s="374"/>
      <c r="W43" s="374"/>
      <c r="X43" s="374"/>
      <c r="Y43" s="456" t="s">
        <v>1023</v>
      </c>
      <c r="Z43" s="457"/>
      <c r="AA43" s="457"/>
      <c r="AB43" s="457"/>
      <c r="AC43" s="458"/>
      <c r="AD43" s="456" t="s">
        <v>1024</v>
      </c>
      <c r="AE43" s="457"/>
      <c r="AF43" s="457"/>
      <c r="AG43" s="457"/>
      <c r="AH43" s="458"/>
      <c r="AI43" s="456" t="s">
        <v>1025</v>
      </c>
      <c r="AJ43" s="457"/>
      <c r="AK43" s="457"/>
      <c r="AL43" s="457"/>
      <c r="AM43" s="458"/>
      <c r="AN43" s="375"/>
    </row>
    <row r="44" spans="1:40" ht="13.5" customHeight="1">
      <c r="A44" s="373"/>
      <c r="B44" s="374"/>
      <c r="C44" s="374"/>
      <c r="D44" s="374"/>
      <c r="E44" s="374"/>
      <c r="F44" s="374"/>
      <c r="G44" s="374"/>
      <c r="H44" s="374"/>
      <c r="I44" s="374"/>
      <c r="J44" s="374"/>
      <c r="K44" s="374"/>
      <c r="L44" s="374"/>
      <c r="M44" s="374"/>
      <c r="N44" s="374"/>
      <c r="O44" s="374"/>
      <c r="P44" s="374"/>
      <c r="Q44" s="374"/>
      <c r="R44" s="374"/>
      <c r="S44" s="374"/>
      <c r="T44" s="374"/>
      <c r="U44" s="374"/>
      <c r="V44" s="374"/>
      <c r="W44" s="374"/>
      <c r="X44" s="374"/>
      <c r="Y44" s="378"/>
      <c r="Z44" s="371"/>
      <c r="AA44" s="371"/>
      <c r="AB44" s="371"/>
      <c r="AC44" s="372"/>
      <c r="AD44" s="370"/>
      <c r="AE44" s="371"/>
      <c r="AF44" s="371"/>
      <c r="AG44" s="371"/>
      <c r="AH44" s="372"/>
      <c r="AI44" s="370"/>
      <c r="AJ44" s="371"/>
      <c r="AK44" s="371"/>
      <c r="AL44" s="371"/>
      <c r="AM44" s="372"/>
      <c r="AN44" s="375"/>
    </row>
    <row r="45" spans="1:40" ht="13.5" customHeight="1">
      <c r="A45" s="373"/>
      <c r="B45" s="374"/>
      <c r="C45" s="374"/>
      <c r="D45" s="374"/>
      <c r="E45" s="374"/>
      <c r="F45" s="374"/>
      <c r="G45" s="374"/>
      <c r="H45" s="374"/>
      <c r="I45" s="374"/>
      <c r="J45" s="374"/>
      <c r="K45" s="374"/>
      <c r="L45" s="374"/>
      <c r="M45" s="374"/>
      <c r="N45" s="374"/>
      <c r="O45" s="374"/>
      <c r="P45" s="374"/>
      <c r="Q45" s="374"/>
      <c r="R45" s="374"/>
      <c r="S45" s="374"/>
      <c r="T45" s="374"/>
      <c r="U45" s="374"/>
      <c r="V45" s="374"/>
      <c r="W45" s="374"/>
      <c r="X45" s="374"/>
      <c r="Y45" s="373"/>
      <c r="Z45" s="379"/>
      <c r="AA45" s="374"/>
      <c r="AB45" s="374"/>
      <c r="AC45" s="375"/>
      <c r="AD45" s="373"/>
      <c r="AE45" s="448"/>
      <c r="AF45" s="448"/>
      <c r="AG45" s="448"/>
      <c r="AH45" s="375"/>
      <c r="AI45" s="373"/>
      <c r="AJ45" s="448"/>
      <c r="AK45" s="448"/>
      <c r="AL45" s="448"/>
      <c r="AM45" s="375"/>
      <c r="AN45" s="375"/>
    </row>
    <row r="46" spans="1:40" ht="13.5" customHeight="1">
      <c r="A46" s="373"/>
      <c r="B46" s="374"/>
      <c r="C46" s="374"/>
      <c r="D46" s="374"/>
      <c r="E46" s="374"/>
      <c r="F46" s="374"/>
      <c r="G46" s="374"/>
      <c r="H46" s="374"/>
      <c r="I46" s="374"/>
      <c r="J46" s="374"/>
      <c r="K46" s="374"/>
      <c r="L46" s="374"/>
      <c r="M46" s="374"/>
      <c r="N46" s="374"/>
      <c r="O46" s="374"/>
      <c r="P46" s="374"/>
      <c r="Q46" s="374"/>
      <c r="R46" s="374"/>
      <c r="S46" s="374"/>
      <c r="T46" s="374"/>
      <c r="U46" s="374"/>
      <c r="V46" s="374"/>
      <c r="W46" s="374"/>
      <c r="X46" s="374"/>
      <c r="Y46" s="373"/>
      <c r="Z46" s="374"/>
      <c r="AA46" s="379"/>
      <c r="AB46" s="374"/>
      <c r="AC46" s="375"/>
      <c r="AD46" s="373"/>
      <c r="AE46" s="448"/>
      <c r="AF46" s="448"/>
      <c r="AG46" s="448"/>
      <c r="AH46" s="375"/>
      <c r="AI46" s="373"/>
      <c r="AJ46" s="448"/>
      <c r="AK46" s="448"/>
      <c r="AL46" s="448"/>
      <c r="AM46" s="375"/>
      <c r="AN46" s="375"/>
    </row>
    <row r="47" spans="1:40" ht="13.5" customHeight="1">
      <c r="A47" s="373"/>
      <c r="B47" s="374"/>
      <c r="C47" s="374"/>
      <c r="D47" s="374"/>
      <c r="E47" s="374"/>
      <c r="F47" s="374"/>
      <c r="G47" s="374"/>
      <c r="H47" s="374"/>
      <c r="I47" s="374"/>
      <c r="J47" s="374"/>
      <c r="K47" s="374"/>
      <c r="L47" s="374"/>
      <c r="M47" s="374"/>
      <c r="N47" s="374"/>
      <c r="O47" s="374"/>
      <c r="P47" s="374"/>
      <c r="Q47" s="374"/>
      <c r="R47" s="374"/>
      <c r="S47" s="374"/>
      <c r="T47" s="374"/>
      <c r="U47" s="374"/>
      <c r="V47" s="374"/>
      <c r="W47" s="374"/>
      <c r="X47" s="374"/>
      <c r="Y47" s="373"/>
      <c r="Z47" s="374"/>
      <c r="AA47" s="374"/>
      <c r="AB47" s="379"/>
      <c r="AC47" s="375"/>
      <c r="AD47" s="373"/>
      <c r="AE47" s="448"/>
      <c r="AF47" s="448"/>
      <c r="AG47" s="448"/>
      <c r="AH47" s="375"/>
      <c r="AI47" s="373"/>
      <c r="AJ47" s="448"/>
      <c r="AK47" s="448"/>
      <c r="AL47" s="448"/>
      <c r="AM47" s="375"/>
      <c r="AN47" s="375"/>
    </row>
    <row r="48" spans="1:40" ht="13.5" customHeight="1">
      <c r="A48" s="373"/>
      <c r="B48" s="374"/>
      <c r="C48" s="374"/>
      <c r="D48" s="374"/>
      <c r="E48" s="374"/>
      <c r="F48" s="374"/>
      <c r="G48" s="374"/>
      <c r="H48" s="374"/>
      <c r="I48" s="374"/>
      <c r="J48" s="374"/>
      <c r="K48" s="374"/>
      <c r="L48" s="374"/>
      <c r="M48" s="374"/>
      <c r="N48" s="374"/>
      <c r="O48" s="374"/>
      <c r="P48" s="374"/>
      <c r="Q48" s="374"/>
      <c r="R48" s="374"/>
      <c r="S48" s="374"/>
      <c r="T48" s="374"/>
      <c r="U48" s="374"/>
      <c r="V48" s="374"/>
      <c r="W48" s="374"/>
      <c r="X48" s="374"/>
      <c r="Y48" s="381"/>
      <c r="Z48" s="382"/>
      <c r="AA48" s="382"/>
      <c r="AB48" s="382"/>
      <c r="AC48" s="384"/>
      <c r="AD48" s="381"/>
      <c r="AE48" s="382"/>
      <c r="AF48" s="382"/>
      <c r="AG48" s="382"/>
      <c r="AH48" s="383"/>
      <c r="AI48" s="381"/>
      <c r="AJ48" s="382"/>
      <c r="AK48" s="382"/>
      <c r="AL48" s="382"/>
      <c r="AM48" s="383"/>
      <c r="AN48" s="375"/>
    </row>
    <row r="49" spans="1:40" ht="13.5" customHeight="1">
      <c r="A49" s="381"/>
      <c r="B49" s="382"/>
      <c r="C49" s="382"/>
      <c r="D49" s="382"/>
      <c r="E49" s="382"/>
      <c r="F49" s="382"/>
      <c r="G49" s="382"/>
      <c r="H49" s="382"/>
      <c r="I49" s="382"/>
      <c r="J49" s="382"/>
      <c r="K49" s="382"/>
      <c r="L49" s="382"/>
      <c r="M49" s="382"/>
      <c r="N49" s="382"/>
      <c r="O49" s="382"/>
      <c r="P49" s="382"/>
      <c r="Q49" s="382"/>
      <c r="R49" s="382"/>
      <c r="S49" s="382"/>
      <c r="T49" s="382"/>
      <c r="U49" s="382"/>
      <c r="V49" s="382"/>
      <c r="W49" s="382"/>
      <c r="X49" s="382"/>
      <c r="Y49" s="382"/>
      <c r="Z49" s="382"/>
      <c r="AA49" s="382"/>
      <c r="AB49" s="382"/>
      <c r="AC49" s="382"/>
      <c r="AD49" s="382"/>
      <c r="AE49" s="382"/>
      <c r="AF49" s="382"/>
      <c r="AG49" s="382"/>
      <c r="AH49" s="382"/>
      <c r="AI49" s="382"/>
      <c r="AJ49" s="382"/>
      <c r="AK49" s="382"/>
      <c r="AL49" s="382"/>
      <c r="AM49" s="382"/>
      <c r="AN49" s="383"/>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37891" r:id="rId4">
          <objectPr defaultSize="0" r:id="rId5">
            <anchor>
              <from>
                <xdr:col>34</xdr:col>
                <xdr:colOff>104775</xdr:colOff>
                <xdr:row>35</xdr:row>
                <xdr:rowOff>66675</xdr:rowOff>
              </from>
              <to>
                <xdr:col>38</xdr:col>
                <xdr:colOff>114300</xdr:colOff>
                <xdr:row>39</xdr:row>
                <xdr:rowOff>76200</xdr:rowOff>
              </to>
            </anchor>
          </objectPr>
        </oleObject>
      </mc:Choice>
      <mc:Fallback>
        <oleObject progId="Dstmp.StampObject.7" shapeId="3789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22"/>
  <sheetViews>
    <sheetView showGridLines="0" zoomScale="85" zoomScaleNormal="85" workbookViewId="0">
      <selection activeCell="AA11" sqref="AA11"/>
    </sheetView>
  </sheetViews>
  <sheetFormatPr defaultRowHeight="13.5"/>
  <cols>
    <col min="1" max="1" width="4.5" customWidth="1"/>
    <col min="2" max="2" width="9" style="9" customWidth="1"/>
    <col min="4" max="4" width="69.5" customWidth="1"/>
    <col min="5" max="6" width="12.75" customWidth="1"/>
    <col min="7" max="18" width="13.125" hidden="1" customWidth="1"/>
    <col min="19" max="19" width="0" hidden="1" customWidth="1"/>
    <col min="20" max="20" width="10.5" hidden="1" customWidth="1"/>
    <col min="21" max="22" width="0" hidden="1" customWidth="1"/>
  </cols>
  <sheetData>
    <row r="2" spans="2:24" ht="25.5" customHeight="1">
      <c r="C2" s="6"/>
      <c r="D2" s="6"/>
      <c r="E2" s="6"/>
      <c r="F2" s="6"/>
      <c r="H2" s="7" t="s">
        <v>13</v>
      </c>
      <c r="I2" s="465" t="s">
        <v>14</v>
      </c>
      <c r="J2" s="465"/>
      <c r="K2" s="465"/>
      <c r="L2" s="465"/>
      <c r="M2" s="465"/>
      <c r="N2" s="465"/>
      <c r="O2" s="465"/>
      <c r="P2" s="465"/>
      <c r="Q2" s="465"/>
      <c r="R2" s="465"/>
    </row>
    <row r="3" spans="2:24" ht="25.5" customHeight="1">
      <c r="C3" s="6"/>
      <c r="D3" s="10" t="str">
        <f ca="1">REPLACE(LEFT(CELL("filename",$B$1),FIND(".xls",CELL("filename",$B$1))-1),1,FIND("[",CELL("filename",$B$1)),)</f>
        <v>alert_B_SMASTA-CSTD-A0-07-A-C0</v>
      </c>
      <c r="E3" s="6"/>
      <c r="F3" s="6"/>
      <c r="H3" s="8" t="s">
        <v>173</v>
      </c>
      <c r="I3" s="466" t="s">
        <v>172</v>
      </c>
      <c r="J3" s="467"/>
      <c r="K3" s="467"/>
      <c r="L3" s="467"/>
      <c r="M3" s="467"/>
      <c r="N3" s="467"/>
      <c r="O3" s="467"/>
      <c r="P3" s="467"/>
      <c r="Q3" s="467"/>
      <c r="R3" s="467"/>
    </row>
    <row r="4" spans="2:24" ht="25.5" customHeight="1">
      <c r="C4" s="6"/>
      <c r="D4" s="6"/>
      <c r="E4" s="23" t="str">
        <f>DGET(B8:C29,"Ver.",H4:H5)</f>
        <v>1.6.1</v>
      </c>
      <c r="F4" s="6"/>
      <c r="H4" s="9" t="s">
        <v>15</v>
      </c>
    </row>
    <row r="5" spans="2:24" ht="25.5" customHeight="1">
      <c r="C5" s="6"/>
      <c r="D5" s="6"/>
      <c r="E5" s="6"/>
      <c r="F5" s="6"/>
      <c r="H5" s="11">
        <f>MAX(B9:B29)</f>
        <v>11</v>
      </c>
    </row>
    <row r="6" spans="2:24" ht="14.25" thickBot="1"/>
    <row r="7" spans="2:24">
      <c r="C7" s="468" t="s">
        <v>0</v>
      </c>
      <c r="D7" s="469"/>
      <c r="E7" s="470" t="s">
        <v>2</v>
      </c>
      <c r="F7" s="470"/>
      <c r="G7" s="471" t="s">
        <v>5</v>
      </c>
      <c r="H7" s="471"/>
      <c r="I7" s="471"/>
      <c r="J7" s="471"/>
      <c r="K7" s="471"/>
      <c r="L7" s="471"/>
      <c r="M7" s="472" t="s">
        <v>12</v>
      </c>
      <c r="N7" s="472"/>
      <c r="O7" s="472"/>
      <c r="P7" s="472"/>
      <c r="Q7" s="472"/>
      <c r="R7" s="473"/>
      <c r="S7" s="463" t="s">
        <v>1040</v>
      </c>
      <c r="T7" s="463"/>
      <c r="U7" s="463"/>
      <c r="V7" s="463"/>
      <c r="W7" s="463"/>
      <c r="X7" s="464"/>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449" t="s">
        <v>11</v>
      </c>
      <c r="S8" s="16" t="s">
        <v>1041</v>
      </c>
      <c r="T8" s="16" t="s">
        <v>7</v>
      </c>
      <c r="U8" s="16" t="s">
        <v>8</v>
      </c>
      <c r="V8" s="16" t="s">
        <v>9</v>
      </c>
      <c r="W8" s="16" t="s">
        <v>10</v>
      </c>
      <c r="X8" s="450" t="s">
        <v>11</v>
      </c>
    </row>
    <row r="9" spans="2:24" ht="14.25" thickTop="1">
      <c r="B9" s="9">
        <f>IF(C9=0,0,ROW()-ROW($B$8))</f>
        <v>1</v>
      </c>
      <c r="C9" s="12" t="s">
        <v>1042</v>
      </c>
      <c r="D9" s="452" t="s">
        <v>19</v>
      </c>
      <c r="E9" s="13" t="s">
        <v>31</v>
      </c>
      <c r="F9" s="13" t="s">
        <v>534</v>
      </c>
      <c r="G9" s="13"/>
      <c r="H9" s="13"/>
      <c r="I9" s="13"/>
      <c r="J9" s="13"/>
      <c r="K9" s="13"/>
      <c r="L9" s="13"/>
      <c r="M9" s="13" t="s">
        <v>517</v>
      </c>
      <c r="N9" s="13">
        <v>43900</v>
      </c>
      <c r="O9" s="13" t="s">
        <v>196</v>
      </c>
      <c r="P9" s="13">
        <v>43900</v>
      </c>
      <c r="Q9" s="13" t="s">
        <v>112</v>
      </c>
      <c r="R9" s="454">
        <v>43896</v>
      </c>
      <c r="S9" s="1"/>
      <c r="T9" s="399"/>
      <c r="U9" s="1"/>
      <c r="V9" s="399"/>
      <c r="W9" s="1"/>
      <c r="X9" s="294"/>
    </row>
    <row r="10" spans="2:24" ht="54">
      <c r="B10" s="9">
        <f t="shared" ref="B10:B12" si="0">IF(C10=0,0,ROW()-ROW($B$8))</f>
        <v>2</v>
      </c>
      <c r="C10" s="2" t="s">
        <v>1043</v>
      </c>
      <c r="D10" s="287" t="s">
        <v>516</v>
      </c>
      <c r="E10" s="1" t="s">
        <v>31</v>
      </c>
      <c r="F10" s="1" t="s">
        <v>534</v>
      </c>
      <c r="G10" s="1"/>
      <c r="H10" s="1"/>
      <c r="I10" s="1"/>
      <c r="J10" s="1"/>
      <c r="K10" s="1"/>
      <c r="L10" s="1"/>
      <c r="M10" s="1" t="s">
        <v>517</v>
      </c>
      <c r="N10" s="1">
        <v>43971</v>
      </c>
      <c r="O10" s="1" t="s">
        <v>196</v>
      </c>
      <c r="P10" s="1">
        <v>43971</v>
      </c>
      <c r="Q10" s="1" t="s">
        <v>104</v>
      </c>
      <c r="R10" s="454">
        <v>43971</v>
      </c>
      <c r="S10" s="1"/>
      <c r="T10" s="399"/>
      <c r="U10" s="1"/>
      <c r="V10" s="399"/>
      <c r="W10" s="1"/>
      <c r="X10" s="294"/>
    </row>
    <row r="11" spans="2:24" ht="391.5">
      <c r="B11" s="9">
        <f t="shared" si="0"/>
        <v>3</v>
      </c>
      <c r="C11" s="2" t="s">
        <v>519</v>
      </c>
      <c r="D11" s="287" t="s">
        <v>540</v>
      </c>
      <c r="E11" s="1" t="s">
        <v>31</v>
      </c>
      <c r="F11" s="1" t="s">
        <v>534</v>
      </c>
      <c r="G11" s="1" t="s">
        <v>31</v>
      </c>
      <c r="H11" s="1" t="s">
        <v>31</v>
      </c>
      <c r="I11" s="1" t="s">
        <v>31</v>
      </c>
      <c r="J11" s="1" t="s">
        <v>31</v>
      </c>
      <c r="K11" s="1" t="s">
        <v>31</v>
      </c>
      <c r="L11" s="1" t="s">
        <v>31</v>
      </c>
      <c r="M11" s="1" t="s">
        <v>31</v>
      </c>
      <c r="N11" s="1" t="s">
        <v>31</v>
      </c>
      <c r="O11" s="1" t="s">
        <v>31</v>
      </c>
      <c r="P11" s="1" t="s">
        <v>31</v>
      </c>
      <c r="Q11" s="1" t="s">
        <v>518</v>
      </c>
      <c r="R11" s="454">
        <v>44040</v>
      </c>
      <c r="S11" s="1"/>
      <c r="T11" s="399"/>
      <c r="U11" s="1"/>
      <c r="V11" s="399"/>
      <c r="W11" s="1"/>
      <c r="X11" s="294"/>
    </row>
    <row r="12" spans="2:24" ht="81">
      <c r="B12" s="9">
        <f t="shared" si="0"/>
        <v>4</v>
      </c>
      <c r="C12" s="2" t="s">
        <v>1044</v>
      </c>
      <c r="D12" s="287" t="s">
        <v>1045</v>
      </c>
      <c r="E12" s="1" t="s">
        <v>31</v>
      </c>
      <c r="F12" s="1" t="s">
        <v>534</v>
      </c>
      <c r="G12" s="1" t="s">
        <v>31</v>
      </c>
      <c r="H12" s="1" t="s">
        <v>31</v>
      </c>
      <c r="I12" s="1" t="s">
        <v>31</v>
      </c>
      <c r="J12" s="1" t="s">
        <v>31</v>
      </c>
      <c r="K12" s="1" t="s">
        <v>31</v>
      </c>
      <c r="L12" s="1" t="s">
        <v>31</v>
      </c>
      <c r="M12" s="1"/>
      <c r="N12" s="1"/>
      <c r="O12" s="1"/>
      <c r="P12" s="1"/>
      <c r="Q12" s="1" t="s">
        <v>689</v>
      </c>
      <c r="R12" s="399">
        <v>44162</v>
      </c>
      <c r="S12" s="1"/>
      <c r="T12" s="399"/>
      <c r="U12" s="1"/>
      <c r="V12" s="399"/>
      <c r="W12" s="1"/>
      <c r="X12" s="294"/>
    </row>
    <row r="13" spans="2:24" ht="40.5">
      <c r="B13" s="9">
        <f t="shared" ref="B13:B15" si="1">IF(C13=0,0,ROW()-ROW($B$8))</f>
        <v>5</v>
      </c>
      <c r="C13" s="2" t="s">
        <v>1046</v>
      </c>
      <c r="D13" s="287" t="s">
        <v>1047</v>
      </c>
      <c r="E13" s="1" t="s">
        <v>31</v>
      </c>
      <c r="F13" s="1" t="s">
        <v>534</v>
      </c>
      <c r="G13" s="1" t="s">
        <v>31</v>
      </c>
      <c r="H13" s="1" t="s">
        <v>31</v>
      </c>
      <c r="I13" s="1" t="s">
        <v>31</v>
      </c>
      <c r="J13" s="1" t="s">
        <v>31</v>
      </c>
      <c r="K13" s="1" t="s">
        <v>31</v>
      </c>
      <c r="L13" s="1" t="s">
        <v>31</v>
      </c>
      <c r="M13" s="1"/>
      <c r="N13" s="1"/>
      <c r="O13" s="1"/>
      <c r="P13" s="1"/>
      <c r="Q13" s="1" t="s">
        <v>690</v>
      </c>
      <c r="R13" s="399">
        <v>44216</v>
      </c>
      <c r="S13" s="1"/>
      <c r="T13" s="399"/>
      <c r="U13" s="1"/>
      <c r="V13" s="399"/>
      <c r="W13" s="1"/>
      <c r="X13" s="294"/>
    </row>
    <row r="14" spans="2:24" ht="67.5">
      <c r="B14" s="9">
        <f t="shared" si="1"/>
        <v>6</v>
      </c>
      <c r="C14" s="2" t="s">
        <v>1048</v>
      </c>
      <c r="D14" s="287" t="s">
        <v>1049</v>
      </c>
      <c r="E14" s="1" t="s">
        <v>31</v>
      </c>
      <c r="F14" s="1" t="s">
        <v>534</v>
      </c>
      <c r="G14" s="1" t="s">
        <v>31</v>
      </c>
      <c r="H14" s="1" t="s">
        <v>31</v>
      </c>
      <c r="I14" s="1" t="s">
        <v>31</v>
      </c>
      <c r="J14" s="1" t="s">
        <v>31</v>
      </c>
      <c r="K14" s="1" t="s">
        <v>31</v>
      </c>
      <c r="L14" s="1" t="s">
        <v>31</v>
      </c>
      <c r="M14" s="1"/>
      <c r="N14" s="1"/>
      <c r="O14" s="1"/>
      <c r="P14" s="1"/>
      <c r="Q14" s="1" t="s">
        <v>703</v>
      </c>
      <c r="R14" s="455">
        <v>44284</v>
      </c>
      <c r="S14" s="1"/>
      <c r="T14" s="399"/>
      <c r="U14" s="1"/>
      <c r="V14" s="399"/>
      <c r="W14" s="1"/>
      <c r="X14" s="294"/>
    </row>
    <row r="15" spans="2:24" ht="135">
      <c r="B15" s="9">
        <f t="shared" si="1"/>
        <v>7</v>
      </c>
      <c r="C15" s="2" t="s">
        <v>1050</v>
      </c>
      <c r="D15" s="287" t="s">
        <v>718</v>
      </c>
      <c r="E15" s="1" t="s">
        <v>31</v>
      </c>
      <c r="F15" s="1" t="s">
        <v>534</v>
      </c>
      <c r="G15" s="1" t="s">
        <v>31</v>
      </c>
      <c r="H15" s="1" t="s">
        <v>31</v>
      </c>
      <c r="I15" s="1" t="s">
        <v>31</v>
      </c>
      <c r="J15" s="1" t="s">
        <v>31</v>
      </c>
      <c r="K15" s="1" t="s">
        <v>31</v>
      </c>
      <c r="L15" s="1" t="s">
        <v>31</v>
      </c>
      <c r="M15" s="1"/>
      <c r="N15" s="1"/>
      <c r="O15" s="1"/>
      <c r="P15" s="1"/>
      <c r="Q15" s="1" t="s">
        <v>717</v>
      </c>
      <c r="R15" s="455">
        <v>44284</v>
      </c>
      <c r="S15" s="1"/>
      <c r="T15" s="399"/>
      <c r="U15" s="1"/>
      <c r="V15" s="399"/>
      <c r="W15" s="1"/>
      <c r="X15" s="294"/>
    </row>
    <row r="16" spans="2:24" ht="81">
      <c r="B16" s="9">
        <f t="shared" ref="B16:B18" si="2">IF(C16=0,0,ROW()-ROW($B$8))</f>
        <v>8</v>
      </c>
      <c r="C16" s="2" t="s">
        <v>1051</v>
      </c>
      <c r="D16" s="287" t="s">
        <v>1052</v>
      </c>
      <c r="E16" s="1" t="s">
        <v>31</v>
      </c>
      <c r="F16" s="1" t="s">
        <v>534</v>
      </c>
      <c r="G16" s="1" t="s">
        <v>31</v>
      </c>
      <c r="H16" s="1" t="s">
        <v>31</v>
      </c>
      <c r="I16" s="1" t="s">
        <v>31</v>
      </c>
      <c r="J16" s="1" t="s">
        <v>31</v>
      </c>
      <c r="K16" s="1" t="s">
        <v>31</v>
      </c>
      <c r="L16" s="1" t="s">
        <v>31</v>
      </c>
      <c r="M16" s="1"/>
      <c r="N16" s="1"/>
      <c r="O16" s="1"/>
      <c r="P16" s="1"/>
      <c r="Q16" s="1" t="s">
        <v>724</v>
      </c>
      <c r="R16" s="455">
        <v>44775</v>
      </c>
      <c r="S16" s="1"/>
      <c r="T16" s="399"/>
      <c r="U16" s="1"/>
      <c r="V16" s="399"/>
      <c r="W16" s="1"/>
      <c r="X16" s="294"/>
    </row>
    <row r="17" spans="2:24" ht="40.5">
      <c r="B17" s="9">
        <f t="shared" si="2"/>
        <v>9</v>
      </c>
      <c r="C17" s="2" t="s">
        <v>1053</v>
      </c>
      <c r="D17" s="287" t="s">
        <v>1032</v>
      </c>
      <c r="E17" s="1" t="s">
        <v>31</v>
      </c>
      <c r="F17" s="1" t="s">
        <v>534</v>
      </c>
      <c r="G17" s="1"/>
      <c r="H17" s="1"/>
      <c r="I17" s="1"/>
      <c r="J17" s="1"/>
      <c r="K17" s="1"/>
      <c r="L17" s="1"/>
      <c r="M17" s="1"/>
      <c r="N17" s="1"/>
      <c r="O17" s="1"/>
      <c r="P17" s="1"/>
      <c r="Q17" s="1"/>
      <c r="R17" s="1"/>
      <c r="S17" s="1"/>
      <c r="T17" s="399"/>
      <c r="U17" s="1"/>
      <c r="V17" s="399"/>
      <c r="W17" s="1" t="s">
        <v>1031</v>
      </c>
      <c r="X17" s="294">
        <v>45351</v>
      </c>
    </row>
    <row r="18" spans="2:24" ht="81">
      <c r="B18" s="9">
        <f t="shared" si="2"/>
        <v>10</v>
      </c>
      <c r="C18" s="2" t="s">
        <v>1054</v>
      </c>
      <c r="D18" s="287" t="s">
        <v>1039</v>
      </c>
      <c r="E18" s="1" t="s">
        <v>31</v>
      </c>
      <c r="F18" s="1" t="s">
        <v>534</v>
      </c>
      <c r="G18" s="1"/>
      <c r="H18" s="1"/>
      <c r="I18" s="1"/>
      <c r="J18" s="1"/>
      <c r="K18" s="1"/>
      <c r="L18" s="1"/>
      <c r="M18" s="1"/>
      <c r="N18" s="1"/>
      <c r="O18" s="1"/>
      <c r="P18" s="1"/>
      <c r="Q18" s="1"/>
      <c r="R18" s="1"/>
      <c r="S18" s="1"/>
      <c r="T18" s="399"/>
      <c r="U18" s="1"/>
      <c r="V18" s="399"/>
      <c r="W18" s="1" t="s">
        <v>1055</v>
      </c>
      <c r="X18" s="294">
        <v>45371</v>
      </c>
    </row>
    <row r="19" spans="2:24" ht="67.5">
      <c r="B19" s="9">
        <f t="shared" ref="B19:B22" si="3">IF(C19=0,0,ROW()-ROW($B$8))</f>
        <v>11</v>
      </c>
      <c r="C19" s="2" t="s">
        <v>1057</v>
      </c>
      <c r="D19" s="287" t="s">
        <v>1061</v>
      </c>
      <c r="E19" s="1" t="s">
        <v>31</v>
      </c>
      <c r="F19" s="1" t="s">
        <v>31</v>
      </c>
      <c r="G19" s="1" t="s">
        <v>31</v>
      </c>
      <c r="H19" s="1" t="s">
        <v>31</v>
      </c>
      <c r="I19" s="1" t="s">
        <v>31</v>
      </c>
      <c r="J19" s="1" t="s">
        <v>31</v>
      </c>
      <c r="K19" s="1" t="s">
        <v>31</v>
      </c>
      <c r="L19" s="1" t="s">
        <v>31</v>
      </c>
      <c r="M19" s="1"/>
      <c r="N19" s="1"/>
      <c r="O19" s="1"/>
      <c r="P19" s="1"/>
      <c r="Q19" s="1"/>
      <c r="R19" s="1"/>
      <c r="S19" s="1"/>
      <c r="T19" s="1"/>
      <c r="U19" s="1"/>
      <c r="V19" s="399"/>
      <c r="W19" s="1" t="s">
        <v>1056</v>
      </c>
      <c r="X19" s="294">
        <v>45806</v>
      </c>
    </row>
    <row r="20" spans="2:24">
      <c r="B20" s="9">
        <f t="shared" si="3"/>
        <v>0</v>
      </c>
      <c r="C20" s="2"/>
      <c r="D20" s="1"/>
      <c r="E20" s="1"/>
      <c r="F20" s="1"/>
      <c r="G20" s="1"/>
      <c r="H20" s="1"/>
      <c r="I20" s="1"/>
      <c r="J20" s="1"/>
      <c r="K20" s="1"/>
      <c r="L20" s="1"/>
      <c r="M20" s="1"/>
      <c r="N20" s="1"/>
      <c r="O20" s="1"/>
      <c r="P20" s="1"/>
      <c r="Q20" s="1"/>
      <c r="R20" s="1"/>
      <c r="S20" s="1"/>
      <c r="T20" s="399"/>
      <c r="U20" s="1"/>
      <c r="V20" s="399"/>
      <c r="W20" s="1"/>
      <c r="X20" s="294"/>
    </row>
    <row r="21" spans="2:24">
      <c r="B21" s="9">
        <f t="shared" si="3"/>
        <v>0</v>
      </c>
      <c r="C21" s="2"/>
      <c r="D21" s="1"/>
      <c r="E21" s="1"/>
      <c r="F21" s="1"/>
      <c r="G21" s="1"/>
      <c r="H21" s="1"/>
      <c r="I21" s="1"/>
      <c r="J21" s="1"/>
      <c r="K21" s="1"/>
      <c r="L21" s="1"/>
      <c r="M21" s="1"/>
      <c r="N21" s="1"/>
      <c r="O21" s="1"/>
      <c r="P21" s="1"/>
      <c r="Q21" s="1"/>
      <c r="R21" s="1"/>
      <c r="S21" s="1"/>
      <c r="T21" s="399"/>
      <c r="U21" s="1"/>
      <c r="V21" s="399"/>
      <c r="W21" s="1"/>
      <c r="X21" s="294"/>
    </row>
    <row r="22" spans="2:24" ht="14.25" thickBot="1">
      <c r="B22" s="9">
        <f t="shared" si="3"/>
        <v>0</v>
      </c>
      <c r="C22" s="3"/>
      <c r="D22" s="4"/>
      <c r="E22" s="4"/>
      <c r="F22" s="4"/>
      <c r="G22" s="4"/>
      <c r="H22" s="4"/>
      <c r="I22" s="4"/>
      <c r="J22" s="4"/>
      <c r="K22" s="4"/>
      <c r="L22" s="4"/>
      <c r="M22" s="4"/>
      <c r="N22" s="4"/>
      <c r="O22" s="4"/>
      <c r="P22" s="4"/>
      <c r="Q22" s="4"/>
      <c r="R22" s="4"/>
      <c r="S22" s="4"/>
      <c r="T22" s="4"/>
      <c r="U22" s="4"/>
      <c r="V22" s="4"/>
      <c r="W22" s="4"/>
      <c r="X22" s="451"/>
    </row>
  </sheetData>
  <mergeCells count="7">
    <mergeCell ref="S7:X7"/>
    <mergeCell ref="I2:R2"/>
    <mergeCell ref="I3:R3"/>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4" t="s">
        <v>129</v>
      </c>
    </row>
    <row r="3" spans="2:5">
      <c r="C3" t="s">
        <v>139</v>
      </c>
    </row>
    <row r="6" spans="2:5" ht="14.25" thickBot="1">
      <c r="B6" s="164" t="s">
        <v>130</v>
      </c>
      <c r="C6" s="164"/>
    </row>
    <row r="7" spans="2:5" ht="14.25" thickBot="1">
      <c r="C7" s="86" t="s">
        <v>132</v>
      </c>
      <c r="D7" s="94"/>
      <c r="E7" s="87" t="s">
        <v>140</v>
      </c>
    </row>
    <row r="8" spans="2:5" ht="20.25" customHeight="1" thickTop="1">
      <c r="C8" s="168">
        <v>0</v>
      </c>
      <c r="D8" s="95" t="s">
        <v>141</v>
      </c>
      <c r="E8" s="167" t="s">
        <v>721</v>
      </c>
    </row>
    <row r="9" spans="2:5">
      <c r="C9" s="174"/>
      <c r="D9" s="318"/>
      <c r="E9" s="175"/>
    </row>
    <row r="10" spans="2:5" ht="14.25" thickBot="1">
      <c r="C10" s="172"/>
      <c r="D10" s="97"/>
      <c r="E10" s="5"/>
    </row>
    <row r="11" spans="2:5">
      <c r="C11" s="170"/>
    </row>
    <row r="12" spans="2:5" ht="14.25" thickBot="1">
      <c r="B12" s="165" t="s">
        <v>131</v>
      </c>
      <c r="C12" s="93"/>
      <c r="D12" s="93"/>
    </row>
    <row r="13" spans="2:5" ht="14.25" thickBot="1">
      <c r="B13" s="166"/>
      <c r="C13" s="171" t="s">
        <v>132</v>
      </c>
      <c r="D13" s="94" t="s">
        <v>133</v>
      </c>
      <c r="E13" s="87" t="s">
        <v>134</v>
      </c>
    </row>
    <row r="14" spans="2:5" ht="14.25" thickTop="1">
      <c r="C14" s="168">
        <v>0</v>
      </c>
      <c r="D14" s="95" t="s">
        <v>146</v>
      </c>
      <c r="E14" s="173" t="s">
        <v>147</v>
      </c>
    </row>
    <row r="15" spans="2:5">
      <c r="C15" s="169">
        <v>1</v>
      </c>
      <c r="D15" s="96" t="s">
        <v>23</v>
      </c>
      <c r="E15" s="82" t="s">
        <v>135</v>
      </c>
    </row>
    <row r="16" spans="2:5">
      <c r="C16" s="169">
        <v>2</v>
      </c>
      <c r="D16" s="96" t="s">
        <v>24</v>
      </c>
      <c r="E16" s="82" t="s">
        <v>136</v>
      </c>
    </row>
    <row r="17" spans="2:5">
      <c r="C17" s="169">
        <v>3</v>
      </c>
      <c r="D17" s="96" t="s">
        <v>25</v>
      </c>
      <c r="E17" s="82" t="s">
        <v>137</v>
      </c>
    </row>
    <row r="18" spans="2:5">
      <c r="C18" s="169">
        <v>4</v>
      </c>
      <c r="D18" s="96" t="s">
        <v>26</v>
      </c>
      <c r="E18" s="82" t="s">
        <v>138</v>
      </c>
    </row>
    <row r="19" spans="2:5">
      <c r="C19" s="169">
        <v>5</v>
      </c>
      <c r="D19" s="96" t="s">
        <v>148</v>
      </c>
      <c r="E19" s="82" t="s">
        <v>150</v>
      </c>
    </row>
    <row r="20" spans="2:5">
      <c r="C20" s="169">
        <v>6</v>
      </c>
      <c r="D20" s="96" t="s">
        <v>154</v>
      </c>
      <c r="E20" s="82" t="s">
        <v>167</v>
      </c>
    </row>
    <row r="21" spans="2:5" ht="14.25" thickBot="1">
      <c r="C21" s="172"/>
      <c r="D21" s="97"/>
      <c r="E21" s="5"/>
    </row>
    <row r="24" spans="2:5" ht="14.25" thickBot="1">
      <c r="B24" s="164" t="s">
        <v>142</v>
      </c>
    </row>
    <row r="25" spans="2:5" ht="14.25" thickBot="1">
      <c r="C25" s="171" t="s">
        <v>132</v>
      </c>
      <c r="D25" s="94" t="s">
        <v>133</v>
      </c>
      <c r="E25" s="87" t="s">
        <v>134</v>
      </c>
    </row>
    <row r="26" spans="2:5" ht="30.75" customHeight="1" thickTop="1">
      <c r="C26" s="168">
        <v>0</v>
      </c>
      <c r="D26" s="95" t="s">
        <v>143</v>
      </c>
      <c r="E26" s="173" t="s">
        <v>151</v>
      </c>
    </row>
    <row r="27" spans="2:5" ht="120" customHeight="1">
      <c r="C27" s="169">
        <v>1</v>
      </c>
      <c r="D27" s="96" t="s">
        <v>169</v>
      </c>
      <c r="E27" s="98" t="s">
        <v>171</v>
      </c>
    </row>
    <row r="28" spans="2:5" ht="81" customHeight="1">
      <c r="C28" s="169">
        <v>2</v>
      </c>
      <c r="D28" s="96" t="s">
        <v>166</v>
      </c>
      <c r="E28" s="98" t="s">
        <v>177</v>
      </c>
    </row>
    <row r="29" spans="2:5" ht="45" customHeight="1">
      <c r="C29" s="169">
        <v>3</v>
      </c>
      <c r="D29" s="96" t="s">
        <v>149</v>
      </c>
      <c r="E29" s="98" t="s">
        <v>152</v>
      </c>
    </row>
    <row r="30" spans="2:5" ht="16.5" customHeight="1">
      <c r="C30" s="169">
        <v>4</v>
      </c>
      <c r="D30" s="96" t="s">
        <v>144</v>
      </c>
      <c r="E30" s="82" t="s">
        <v>158</v>
      </c>
    </row>
    <row r="31" spans="2:5" ht="16.5" customHeight="1">
      <c r="C31" s="169">
        <v>5</v>
      </c>
      <c r="D31" s="96" t="s">
        <v>145</v>
      </c>
      <c r="E31" s="82" t="s">
        <v>153</v>
      </c>
    </row>
    <row r="32" spans="2:5">
      <c r="C32" s="169"/>
      <c r="D32" s="96"/>
      <c r="E32" s="82"/>
    </row>
    <row r="33" spans="2:5">
      <c r="C33" s="169"/>
      <c r="D33" s="96"/>
      <c r="E33" s="82"/>
    </row>
    <row r="34" spans="2:5" ht="14.25" thickBot="1">
      <c r="C34" s="172"/>
      <c r="D34" s="97"/>
      <c r="E34" s="5"/>
    </row>
    <row r="37" spans="2:5" ht="14.25" thickBot="1">
      <c r="B37" s="164" t="s">
        <v>163</v>
      </c>
    </row>
    <row r="38" spans="2:5">
      <c r="C38" s="474"/>
      <c r="D38" s="475"/>
      <c r="E38" s="122" t="s">
        <v>116</v>
      </c>
    </row>
    <row r="39" spans="2:5" ht="14.25" thickBot="1">
      <c r="C39" s="476"/>
      <c r="D39" s="477"/>
      <c r="E39" s="5" t="s">
        <v>117</v>
      </c>
    </row>
  </sheetData>
  <mergeCells count="2">
    <mergeCell ref="C38:D38"/>
    <mergeCell ref="C39:D39"/>
  </mergeCells>
  <phoneticPr fontId="2"/>
  <hyperlinks>
    <hyperlink ref="E8" r:id="rId1" xr:uid="{A959173D-A7EA-48C0-B8D4-5DF67BA4947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503" t="s">
        <v>18</v>
      </c>
      <c r="C2" s="504"/>
      <c r="D2" s="491" t="s">
        <v>1058</v>
      </c>
      <c r="E2" s="492"/>
      <c r="F2" s="492"/>
      <c r="G2" s="492"/>
      <c r="H2" s="493"/>
    </row>
    <row r="3" spans="2:14">
      <c r="B3" s="478" t="s">
        <v>114</v>
      </c>
      <c r="C3" s="479"/>
      <c r="D3" s="494" t="s">
        <v>1059</v>
      </c>
      <c r="E3" s="495"/>
      <c r="F3" s="495"/>
      <c r="G3" s="495"/>
      <c r="H3" s="496"/>
    </row>
    <row r="4" spans="2:14" ht="14.25" thickBot="1">
      <c r="B4" s="489" t="s">
        <v>17</v>
      </c>
      <c r="C4" s="490"/>
      <c r="D4" s="497" t="str">
        <f ca="1">表紙!D3&amp;".c"</f>
        <v>alert_B_SMASTA-CSTD-A0-07-A-C0.c</v>
      </c>
      <c r="E4" s="498"/>
      <c r="F4" s="498"/>
      <c r="G4" s="498"/>
      <c r="H4" s="49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503" t="s">
        <v>37</v>
      </c>
      <c r="C6" s="504"/>
      <c r="D6" s="500" t="str">
        <f ca="1">MID(D4, LEN("alert_") + 1, FIND("-",D4,1) - LEN("alert_") - 1)</f>
        <v>B_SMASTA</v>
      </c>
      <c r="E6" s="501"/>
      <c r="F6" s="501"/>
      <c r="G6" s="501"/>
      <c r="H6" s="502"/>
    </row>
    <row r="7" spans="2:14">
      <c r="B7" s="478" t="s">
        <v>38</v>
      </c>
      <c r="C7" s="479"/>
      <c r="D7" s="480">
        <f>COUNTA($D$13:$D$37)</f>
        <v>15</v>
      </c>
      <c r="E7" s="481"/>
      <c r="F7" s="481"/>
      <c r="G7" s="481"/>
      <c r="H7" s="482"/>
    </row>
    <row r="8" spans="2:14">
      <c r="B8" s="478" t="s">
        <v>93</v>
      </c>
      <c r="C8" s="479"/>
      <c r="D8" s="480" t="str">
        <f ca="1">"st_gp_ALERT_"&amp;UPPER(D6)&amp;"_MTRX"</f>
        <v>st_gp_ALERT_B_SMASTA_MTRX</v>
      </c>
      <c r="E8" s="481"/>
      <c r="F8" s="481"/>
      <c r="G8" s="481"/>
      <c r="H8" s="482"/>
    </row>
    <row r="9" spans="2:14">
      <c r="B9" s="478" t="s">
        <v>39</v>
      </c>
      <c r="C9" s="479"/>
      <c r="D9" s="483" t="s">
        <v>821</v>
      </c>
      <c r="E9" s="484"/>
      <c r="F9" s="484"/>
      <c r="G9" s="484"/>
      <c r="H9" s="485"/>
    </row>
    <row r="10" spans="2:14" ht="14.25" thickBot="1">
      <c r="B10" s="489" t="s">
        <v>45</v>
      </c>
      <c r="C10" s="490"/>
      <c r="D10" s="486"/>
      <c r="E10" s="487"/>
      <c r="F10" s="487"/>
      <c r="G10" s="487"/>
      <c r="H10" s="488"/>
    </row>
    <row r="11" spans="2:14" ht="14.25" thickBot="1"/>
    <row r="12" spans="2:14" ht="14.25" thickBot="1">
      <c r="B12" s="155" t="s">
        <v>35</v>
      </c>
      <c r="C12" s="112" t="s">
        <v>44</v>
      </c>
      <c r="D12" s="113" t="s">
        <v>36</v>
      </c>
      <c r="E12" s="113" t="s">
        <v>40</v>
      </c>
      <c r="F12" s="113" t="s">
        <v>41</v>
      </c>
      <c r="G12" s="113" t="s">
        <v>42</v>
      </c>
      <c r="H12" s="114" t="s">
        <v>43</v>
      </c>
      <c r="I12" s="160" t="s">
        <v>52</v>
      </c>
      <c r="K12" s="52" t="s">
        <v>46</v>
      </c>
      <c r="L12" s="52" t="s">
        <v>39</v>
      </c>
      <c r="M12" t="s">
        <v>86</v>
      </c>
    </row>
    <row r="13" spans="2:14" ht="14.25" thickTop="1">
      <c r="B13" s="115">
        <v>1</v>
      </c>
      <c r="C13" s="120" t="s">
        <v>704</v>
      </c>
      <c r="D13" s="121" t="s">
        <v>48</v>
      </c>
      <c r="E13" s="121" t="s">
        <v>162</v>
      </c>
      <c r="F13" s="58" t="str">
        <f t="shared" ref="F13:F37" ca="1" si="0">IF($D13&lt;&gt;"","u4_s_Alert"&amp;UPPER(LEFT($D$6,1))&amp;LOWER(MID($D$6,2,100))&amp;IF($D$7=1,"",N13)&amp;"Srcchk","")</f>
        <v>u4_s_AlertB_smastaS1bSrcchk</v>
      </c>
      <c r="G13" s="58" t="str">
        <f t="shared" ref="G13:G37" si="1">IF($D13&lt;&gt;"",IF($E13="○","vd_s_Alert"&amp;UPPER(LEFT($D$6,1))&amp;LOWER(MID($D$6,2,100))&amp;IF($D$7=1,"",N13)&amp;"RwTx","NULL"),"")</f>
        <v>NULL</v>
      </c>
      <c r="H13" s="119" t="str">
        <f ca="1">IF($D13&lt;&gt;"","ALERT_CH_"&amp;UPPER($D$6)&amp;IF($D$7=1,"","_"&amp;UPPER($C13)),"")</f>
        <v>ALERT_CH_B_SMASTA_S1B</v>
      </c>
      <c r="I13" s="161" t="str">
        <f ca="1">IF($D13&lt;&gt;"","ALERT_REQ_"&amp;UPPER($D$6)&amp;IF($D$7=1,"","_"&amp;UPPER($C13)),"")</f>
        <v>ALERT_REQ_B_SMASTA_S1B</v>
      </c>
      <c r="K13" t="s">
        <v>47</v>
      </c>
      <c r="L13" t="s">
        <v>51</v>
      </c>
      <c r="M13" t="e">
        <f t="shared" ref="M13:M37" si="2">FIND("_",C13,1)</f>
        <v>#VALUE!</v>
      </c>
      <c r="N13" t="str">
        <f t="shared" ref="N13:N37" si="3">IF(IFERROR(M13,0),UPPER(LEFT(C13,1))&amp;LOWER(MID(C13,2,M13-2))&amp;UPPER(MID(C13,M13+1,1))&amp;LOWER(MID(C13,M13+2,100)),UPPER(LEFT(C13,1))&amp;LOWER(MID(C13,2,100)))</f>
        <v>S1b</v>
      </c>
    </row>
    <row r="14" spans="2:14">
      <c r="B14" s="105">
        <v>2</v>
      </c>
      <c r="C14" s="158" t="s">
        <v>705</v>
      </c>
      <c r="D14" s="159" t="s">
        <v>49</v>
      </c>
      <c r="E14" s="159" t="s">
        <v>124</v>
      </c>
      <c r="F14" s="53" t="str">
        <f t="shared" ca="1" si="0"/>
        <v>u4_s_AlertB_smastaS1igSrcchk</v>
      </c>
      <c r="G14" s="53" t="str">
        <f t="shared" ca="1" si="1"/>
        <v>vd_s_AlertB_smastaS1igRwTx</v>
      </c>
      <c r="H14" s="74" t="str">
        <f t="shared" ref="H14:H37" ca="1" si="4">IF($D14&lt;&gt;"","ALERT_CH_"&amp;UPPER($D$6)&amp;IF($D$7=1,"","_"&amp;UPPER($C14)),"")</f>
        <v>ALERT_CH_B_SMASTA_S1IG</v>
      </c>
      <c r="I14" s="162" t="str">
        <f t="shared" ref="I14:I37" ca="1" si="5">IF($D14&lt;&gt;"","ALERT_REQ_"&amp;UPPER($D$6)&amp;IF($D$7=1,"","_"&amp;UPPER($C14)),"")</f>
        <v>ALERT_REQ_B_SMASTA_S1IG</v>
      </c>
      <c r="K14" t="s">
        <v>48</v>
      </c>
      <c r="L14" t="str">
        <f ca="1">"vd_g_Alert"&amp;UPPER(LEFT(D6,1))&amp;LOWER(MID(D6,2,100))&amp;"Init"</f>
        <v>vd_g_AlertB_smastaInit</v>
      </c>
      <c r="M14" t="e">
        <f t="shared" si="2"/>
        <v>#VALUE!</v>
      </c>
      <c r="N14" t="str">
        <f t="shared" si="3"/>
        <v>S1ig</v>
      </c>
    </row>
    <row r="15" spans="2:14">
      <c r="B15" s="105">
        <v>3</v>
      </c>
      <c r="C15" s="158" t="s">
        <v>706</v>
      </c>
      <c r="D15" s="159" t="s">
        <v>48</v>
      </c>
      <c r="E15" s="159" t="s">
        <v>162</v>
      </c>
      <c r="F15" s="53" t="str">
        <f t="shared" ca="1" si="0"/>
        <v>u4_s_AlertB_smastaS2bSrcchk</v>
      </c>
      <c r="G15" s="53" t="str">
        <f t="shared" si="1"/>
        <v>NULL</v>
      </c>
      <c r="H15" s="74" t="str">
        <f t="shared" ca="1" si="4"/>
        <v>ALERT_CH_B_SMASTA_S2B</v>
      </c>
      <c r="I15" s="162" t="str">
        <f t="shared" ca="1" si="5"/>
        <v>ALERT_REQ_B_SMASTA_S2B</v>
      </c>
      <c r="K15" t="s">
        <v>118</v>
      </c>
      <c r="M15" t="e">
        <f t="shared" si="2"/>
        <v>#VALUE!</v>
      </c>
      <c r="N15" t="str">
        <f t="shared" si="3"/>
        <v>S2b</v>
      </c>
    </row>
    <row r="16" spans="2:14">
      <c r="B16" s="105">
        <v>4</v>
      </c>
      <c r="C16" s="158" t="s">
        <v>707</v>
      </c>
      <c r="D16" s="159" t="s">
        <v>49</v>
      </c>
      <c r="E16" s="159" t="s">
        <v>162</v>
      </c>
      <c r="F16" s="53" t="str">
        <f t="shared" ca="1" si="0"/>
        <v>u4_s_AlertB_smastaS2igSrcchk</v>
      </c>
      <c r="G16" s="53" t="str">
        <f t="shared" si="1"/>
        <v>NULL</v>
      </c>
      <c r="H16" s="74" t="str">
        <f t="shared" ca="1" si="4"/>
        <v>ALERT_CH_B_SMASTA_S2IG</v>
      </c>
      <c r="I16" s="162" t="str">
        <f t="shared" ca="1" si="5"/>
        <v>ALERT_REQ_B_SMASTA_S2IG</v>
      </c>
      <c r="K16" t="s">
        <v>119</v>
      </c>
      <c r="M16" t="e">
        <f t="shared" si="2"/>
        <v>#VALUE!</v>
      </c>
      <c r="N16" t="str">
        <f t="shared" si="3"/>
        <v>S2ig</v>
      </c>
    </row>
    <row r="17" spans="2:14">
      <c r="B17" s="105">
        <v>5</v>
      </c>
      <c r="C17" s="158" t="s">
        <v>708</v>
      </c>
      <c r="D17" s="159" t="s">
        <v>48</v>
      </c>
      <c r="E17" s="159" t="s">
        <v>162</v>
      </c>
      <c r="F17" s="53" t="str">
        <f t="shared" ca="1" si="0"/>
        <v>u4_s_AlertB_smastaS3bSrcchk</v>
      </c>
      <c r="G17" s="53" t="str">
        <f t="shared" si="1"/>
        <v>NULL</v>
      </c>
      <c r="H17" s="74" t="str">
        <f t="shared" ca="1" si="4"/>
        <v>ALERT_CH_B_SMASTA_S3B</v>
      </c>
      <c r="I17" s="162" t="str">
        <f t="shared" ca="1" si="5"/>
        <v>ALERT_REQ_B_SMASTA_S3B</v>
      </c>
      <c r="K17" t="s">
        <v>49</v>
      </c>
      <c r="M17" t="e">
        <f t="shared" si="2"/>
        <v>#VALUE!</v>
      </c>
      <c r="N17" t="str">
        <f t="shared" si="3"/>
        <v>S3b</v>
      </c>
    </row>
    <row r="18" spans="2:14">
      <c r="B18" s="105">
        <v>6</v>
      </c>
      <c r="C18" s="158" t="s">
        <v>709</v>
      </c>
      <c r="D18" s="159" t="s">
        <v>49</v>
      </c>
      <c r="E18" s="159" t="s">
        <v>162</v>
      </c>
      <c r="F18" s="53" t="str">
        <f t="shared" ca="1" si="0"/>
        <v>u4_s_AlertB_smastaS3igSrcchk</v>
      </c>
      <c r="G18" s="53" t="str">
        <f t="shared" si="1"/>
        <v>NULL</v>
      </c>
      <c r="H18" s="74" t="str">
        <f t="shared" ca="1" si="4"/>
        <v>ALERT_CH_B_SMASTA_S3IG</v>
      </c>
      <c r="I18" s="162" t="str">
        <f t="shared" ca="1" si="5"/>
        <v>ALERT_REQ_B_SMASTA_S3IG</v>
      </c>
      <c r="K18" t="s">
        <v>50</v>
      </c>
      <c r="M18" t="e">
        <f t="shared" si="2"/>
        <v>#VALUE!</v>
      </c>
      <c r="N18" t="str">
        <f t="shared" si="3"/>
        <v>S3ig</v>
      </c>
    </row>
    <row r="19" spans="2:14">
      <c r="B19" s="105">
        <v>7</v>
      </c>
      <c r="C19" s="158" t="s">
        <v>710</v>
      </c>
      <c r="D19" s="159" t="s">
        <v>48</v>
      </c>
      <c r="E19" s="250" t="s">
        <v>162</v>
      </c>
      <c r="F19" s="53" t="str">
        <f t="shared" ca="1" si="0"/>
        <v>u4_s_AlertB_smastaBcdrSrcchk</v>
      </c>
      <c r="G19" s="53" t="str">
        <f t="shared" si="1"/>
        <v>NULL</v>
      </c>
      <c r="H19" s="74" t="str">
        <f t="shared" ca="1" si="4"/>
        <v>ALERT_CH_B_SMASTA_BCDR</v>
      </c>
      <c r="I19" s="162" t="str">
        <f t="shared" ca="1" si="5"/>
        <v>ALERT_REQ_B_SMASTA_BCDR</v>
      </c>
      <c r="K19" t="s">
        <v>50</v>
      </c>
      <c r="M19" t="e">
        <f t="shared" si="2"/>
        <v>#VALUE!</v>
      </c>
      <c r="N19" t="str">
        <f t="shared" si="3"/>
        <v>Bcdr</v>
      </c>
    </row>
    <row r="20" spans="2:14">
      <c r="B20" s="105">
        <v>8</v>
      </c>
      <c r="C20" s="158" t="s">
        <v>711</v>
      </c>
      <c r="D20" s="159" t="s">
        <v>47</v>
      </c>
      <c r="E20" s="250" t="s">
        <v>162</v>
      </c>
      <c r="F20" s="53" t="str">
        <f t="shared" ca="1" si="0"/>
        <v>u4_s_AlertB_smastaBci1Srcchk</v>
      </c>
      <c r="G20" s="53" t="str">
        <f t="shared" si="1"/>
        <v>NULL</v>
      </c>
      <c r="H20" s="74" t="str">
        <f t="shared" ca="1" si="4"/>
        <v>ALERT_CH_B_SMASTA_BCI1</v>
      </c>
      <c r="I20" s="162" t="str">
        <f t="shared" ca="1" si="5"/>
        <v>ALERT_REQ_B_SMASTA_BCI1</v>
      </c>
      <c r="K20" t="s">
        <v>50</v>
      </c>
      <c r="M20" t="e">
        <f t="shared" si="2"/>
        <v>#VALUE!</v>
      </c>
      <c r="N20" t="str">
        <f t="shared" si="3"/>
        <v>Bci1</v>
      </c>
    </row>
    <row r="21" spans="2:14">
      <c r="B21" s="105">
        <v>9</v>
      </c>
      <c r="C21" s="158" t="s">
        <v>712</v>
      </c>
      <c r="D21" s="159" t="s">
        <v>49</v>
      </c>
      <c r="E21" s="159" t="s">
        <v>162</v>
      </c>
      <c r="F21" s="53" t="str">
        <f t="shared" ca="1" si="0"/>
        <v>u4_s_AlertB_smastaBci2Srcchk</v>
      </c>
      <c r="G21" s="53" t="str">
        <f t="shared" si="1"/>
        <v>NULL</v>
      </c>
      <c r="H21" s="74" t="str">
        <f t="shared" ca="1" si="4"/>
        <v>ALERT_CH_B_SMASTA_BCI2</v>
      </c>
      <c r="I21" s="162" t="str">
        <f t="shared" ca="1" si="5"/>
        <v>ALERT_REQ_B_SMASTA_BCI2</v>
      </c>
      <c r="K21" t="s">
        <v>50</v>
      </c>
      <c r="M21" t="e">
        <f t="shared" si="2"/>
        <v>#VALUE!</v>
      </c>
      <c r="N21" t="str">
        <f t="shared" si="3"/>
        <v>Bci2</v>
      </c>
    </row>
    <row r="22" spans="2:14">
      <c r="B22" s="105">
        <v>10</v>
      </c>
      <c r="C22" s="158" t="s">
        <v>713</v>
      </c>
      <c r="D22" s="159" t="s">
        <v>48</v>
      </c>
      <c r="E22" s="159" t="s">
        <v>162</v>
      </c>
      <c r="F22" s="53" t="str">
        <f t="shared" ca="1" si="0"/>
        <v>u4_s_AlertB_smastaBci3Srcchk</v>
      </c>
      <c r="G22" s="53" t="str">
        <f t="shared" si="1"/>
        <v>NULL</v>
      </c>
      <c r="H22" s="74" t="str">
        <f t="shared" ca="1" si="4"/>
        <v>ALERT_CH_B_SMASTA_BCI3</v>
      </c>
      <c r="I22" s="162" t="str">
        <f t="shared" ca="1" si="5"/>
        <v>ALERT_REQ_B_SMASTA_BCI3</v>
      </c>
      <c r="K22" t="s">
        <v>50</v>
      </c>
      <c r="M22" t="e">
        <f t="shared" si="2"/>
        <v>#VALUE!</v>
      </c>
      <c r="N22" t="str">
        <f t="shared" si="3"/>
        <v>Bci3</v>
      </c>
    </row>
    <row r="23" spans="2:14">
      <c r="B23" s="105">
        <v>11</v>
      </c>
      <c r="C23" s="158" t="s">
        <v>714</v>
      </c>
      <c r="D23" s="159" t="s">
        <v>48</v>
      </c>
      <c r="E23" s="159" t="s">
        <v>162</v>
      </c>
      <c r="F23" s="53" t="str">
        <f t="shared" ca="1" si="0"/>
        <v>u4_s_AlertB_smastaBcs1Srcchk</v>
      </c>
      <c r="G23" s="53" t="str">
        <f t="shared" si="1"/>
        <v>NULL</v>
      </c>
      <c r="H23" s="74" t="str">
        <f t="shared" ca="1" si="4"/>
        <v>ALERT_CH_B_SMASTA_BCS1</v>
      </c>
      <c r="I23" s="162" t="str">
        <f t="shared" ca="1" si="5"/>
        <v>ALERT_REQ_B_SMASTA_BCS1</v>
      </c>
      <c r="K23" t="s">
        <v>50</v>
      </c>
      <c r="M23" t="e">
        <f t="shared" si="2"/>
        <v>#VALUE!</v>
      </c>
      <c r="N23" t="str">
        <f t="shared" si="3"/>
        <v>Bcs1</v>
      </c>
    </row>
    <row r="24" spans="2:14">
      <c r="B24" s="105">
        <v>12</v>
      </c>
      <c r="C24" s="158" t="s">
        <v>715</v>
      </c>
      <c r="D24" s="159" t="s">
        <v>48</v>
      </c>
      <c r="E24" s="159" t="s">
        <v>162</v>
      </c>
      <c r="F24" s="53" t="str">
        <f t="shared" ca="1" si="0"/>
        <v>u4_s_AlertB_smastaBcs2Srcchk</v>
      </c>
      <c r="G24" s="53" t="str">
        <f t="shared" si="1"/>
        <v>NULL</v>
      </c>
      <c r="H24" s="74" t="str">
        <f t="shared" ca="1" si="4"/>
        <v>ALERT_CH_B_SMASTA_BCS2</v>
      </c>
      <c r="I24" s="162" t="str">
        <f t="shared" ca="1" si="5"/>
        <v>ALERT_REQ_B_SMASTA_BCS2</v>
      </c>
      <c r="K24" t="s">
        <v>50</v>
      </c>
      <c r="M24" t="e">
        <f t="shared" si="2"/>
        <v>#VALUE!</v>
      </c>
      <c r="N24" t="str">
        <f t="shared" si="3"/>
        <v>Bcs2</v>
      </c>
    </row>
    <row r="25" spans="2:14">
      <c r="B25" s="105">
        <v>13</v>
      </c>
      <c r="C25" s="158" t="s">
        <v>716</v>
      </c>
      <c r="D25" s="159" t="s">
        <v>49</v>
      </c>
      <c r="E25" s="159" t="s">
        <v>124</v>
      </c>
      <c r="F25" s="53" t="str">
        <f t="shared" ca="1" si="0"/>
        <v>u4_s_AlertB_smastaAsdwSrcchk</v>
      </c>
      <c r="G25" s="53" t="str">
        <f t="shared" ca="1" si="1"/>
        <v>vd_s_AlertB_smastaAsdwRwTx</v>
      </c>
      <c r="H25" s="74" t="str">
        <f t="shared" ca="1" si="4"/>
        <v>ALERT_CH_B_SMASTA_ASDW</v>
      </c>
      <c r="I25" s="162" t="str">
        <f t="shared" ca="1" si="5"/>
        <v>ALERT_REQ_B_SMASTA_ASDW</v>
      </c>
      <c r="K25" t="s">
        <v>50</v>
      </c>
      <c r="M25" t="e">
        <f t="shared" si="2"/>
        <v>#VALUE!</v>
      </c>
      <c r="N25" t="str">
        <f t="shared" si="3"/>
        <v>Asdw</v>
      </c>
    </row>
    <row r="26" spans="2:14">
      <c r="B26" s="105">
        <v>14</v>
      </c>
      <c r="C26" s="158" t="s">
        <v>1034</v>
      </c>
      <c r="D26" s="159" t="s">
        <v>123</v>
      </c>
      <c r="E26" s="159" t="s">
        <v>162</v>
      </c>
      <c r="F26" s="53" t="str">
        <f t="shared" ca="1" si="0"/>
        <v>u4_s_AlertB_smastaBcd1bSrcchk</v>
      </c>
      <c r="G26" s="53" t="str">
        <f t="shared" si="1"/>
        <v>NULL</v>
      </c>
      <c r="H26" s="74" t="str">
        <f t="shared" ca="1" si="4"/>
        <v>ALERT_CH_B_SMASTA_BCD1B</v>
      </c>
      <c r="I26" s="162" t="str">
        <f t="shared" ca="1" si="5"/>
        <v>ALERT_REQ_B_SMASTA_BCD1B</v>
      </c>
      <c r="K26" t="s">
        <v>50</v>
      </c>
      <c r="M26" t="e">
        <f t="shared" si="2"/>
        <v>#VALUE!</v>
      </c>
      <c r="N26" t="str">
        <f t="shared" si="3"/>
        <v>Bcd1b</v>
      </c>
    </row>
    <row r="27" spans="2:14">
      <c r="B27" s="105">
        <v>15</v>
      </c>
      <c r="C27" s="158" t="s">
        <v>1036</v>
      </c>
      <c r="D27" s="159" t="s">
        <v>49</v>
      </c>
      <c r="E27" s="159" t="s">
        <v>124</v>
      </c>
      <c r="F27" s="53" t="str">
        <f t="shared" ca="1" si="0"/>
        <v>u4_s_AlertB_smastaBcd1igSrcchk</v>
      </c>
      <c r="G27" s="53" t="str">
        <f t="shared" ca="1" si="1"/>
        <v>vd_s_AlertB_smastaBcd1igRwTx</v>
      </c>
      <c r="H27" s="74" t="str">
        <f t="shared" ca="1" si="4"/>
        <v>ALERT_CH_B_SMASTA_BCD1IG</v>
      </c>
      <c r="I27" s="162" t="str">
        <f t="shared" ca="1" si="5"/>
        <v>ALERT_REQ_B_SMASTA_BCD1IG</v>
      </c>
      <c r="K27" t="s">
        <v>50</v>
      </c>
      <c r="M27" t="e">
        <f t="shared" si="2"/>
        <v>#VALUE!</v>
      </c>
      <c r="N27" t="str">
        <f t="shared" si="3"/>
        <v>Bcd1ig</v>
      </c>
    </row>
    <row r="28" spans="2:14">
      <c r="B28" s="105">
        <v>16</v>
      </c>
      <c r="C28" s="158"/>
      <c r="D28" s="159"/>
      <c r="E28" s="159"/>
      <c r="F28" s="53" t="str">
        <f t="shared" si="0"/>
        <v/>
      </c>
      <c r="G28" s="53" t="str">
        <f t="shared" si="1"/>
        <v/>
      </c>
      <c r="H28" s="74" t="str">
        <f t="shared" si="4"/>
        <v/>
      </c>
      <c r="I28" s="162" t="str">
        <f t="shared" si="5"/>
        <v/>
      </c>
      <c r="K28" t="s">
        <v>50</v>
      </c>
      <c r="M28" t="e">
        <f t="shared" si="2"/>
        <v>#VALUE!</v>
      </c>
      <c r="N28" t="str">
        <f t="shared" si="3"/>
        <v/>
      </c>
    </row>
    <row r="29" spans="2:14">
      <c r="B29" s="105">
        <v>17</v>
      </c>
      <c r="C29" s="158"/>
      <c r="D29" s="159"/>
      <c r="E29" s="159"/>
      <c r="F29" s="53" t="str">
        <f t="shared" si="0"/>
        <v/>
      </c>
      <c r="G29" s="53" t="str">
        <f t="shared" si="1"/>
        <v/>
      </c>
      <c r="H29" s="74" t="str">
        <f t="shared" si="4"/>
        <v/>
      </c>
      <c r="I29" s="162" t="str">
        <f t="shared" si="5"/>
        <v/>
      </c>
      <c r="K29" t="s">
        <v>50</v>
      </c>
      <c r="M29" t="e">
        <f t="shared" si="2"/>
        <v>#VALUE!</v>
      </c>
      <c r="N29" t="str">
        <f t="shared" si="3"/>
        <v/>
      </c>
    </row>
    <row r="30" spans="2:14">
      <c r="B30" s="105">
        <v>18</v>
      </c>
      <c r="C30" s="158"/>
      <c r="D30" s="159"/>
      <c r="E30" s="159"/>
      <c r="F30" s="53" t="str">
        <f t="shared" si="0"/>
        <v/>
      </c>
      <c r="G30" s="53" t="str">
        <f t="shared" si="1"/>
        <v/>
      </c>
      <c r="H30" s="74" t="str">
        <f t="shared" si="4"/>
        <v/>
      </c>
      <c r="I30" s="162" t="str">
        <f t="shared" si="5"/>
        <v/>
      </c>
      <c r="K30" t="s">
        <v>50</v>
      </c>
      <c r="M30" t="e">
        <f t="shared" si="2"/>
        <v>#VALUE!</v>
      </c>
      <c r="N30" t="str">
        <f t="shared" si="3"/>
        <v/>
      </c>
    </row>
    <row r="31" spans="2:14">
      <c r="B31" s="105">
        <v>19</v>
      </c>
      <c r="C31" s="158"/>
      <c r="D31" s="159"/>
      <c r="E31" s="159"/>
      <c r="F31" s="53" t="str">
        <f t="shared" si="0"/>
        <v/>
      </c>
      <c r="G31" s="53" t="str">
        <f t="shared" si="1"/>
        <v/>
      </c>
      <c r="H31" s="74" t="str">
        <f t="shared" si="4"/>
        <v/>
      </c>
      <c r="I31" s="162" t="str">
        <f t="shared" si="5"/>
        <v/>
      </c>
      <c r="K31" t="s">
        <v>50</v>
      </c>
      <c r="M31" t="e">
        <f t="shared" si="2"/>
        <v>#VALUE!</v>
      </c>
      <c r="N31" t="str">
        <f t="shared" si="3"/>
        <v/>
      </c>
    </row>
    <row r="32" spans="2:14">
      <c r="B32" s="105">
        <v>20</v>
      </c>
      <c r="C32" s="158"/>
      <c r="D32" s="159"/>
      <c r="E32" s="159"/>
      <c r="F32" s="53" t="str">
        <f t="shared" si="0"/>
        <v/>
      </c>
      <c r="G32" s="53" t="str">
        <f t="shared" si="1"/>
        <v/>
      </c>
      <c r="H32" s="74" t="str">
        <f t="shared" si="4"/>
        <v/>
      </c>
      <c r="I32" s="162" t="str">
        <f t="shared" si="5"/>
        <v/>
      </c>
      <c r="K32" t="s">
        <v>50</v>
      </c>
      <c r="M32" t="e">
        <f t="shared" si="2"/>
        <v>#VALUE!</v>
      </c>
      <c r="N32" t="str">
        <f t="shared" si="3"/>
        <v/>
      </c>
    </row>
    <row r="33" spans="2:14">
      <c r="B33" s="105">
        <v>21</v>
      </c>
      <c r="C33" s="158"/>
      <c r="D33" s="159"/>
      <c r="E33" s="159"/>
      <c r="F33" s="53" t="str">
        <f t="shared" si="0"/>
        <v/>
      </c>
      <c r="G33" s="53" t="str">
        <f t="shared" si="1"/>
        <v/>
      </c>
      <c r="H33" s="74" t="str">
        <f t="shared" si="4"/>
        <v/>
      </c>
      <c r="I33" s="162" t="str">
        <f t="shared" si="5"/>
        <v/>
      </c>
      <c r="K33" t="s">
        <v>50</v>
      </c>
      <c r="M33" t="e">
        <f t="shared" si="2"/>
        <v>#VALUE!</v>
      </c>
      <c r="N33" t="str">
        <f t="shared" si="3"/>
        <v/>
      </c>
    </row>
    <row r="34" spans="2:14">
      <c r="B34" s="105">
        <v>22</v>
      </c>
      <c r="C34" s="158"/>
      <c r="D34" s="159"/>
      <c r="E34" s="159"/>
      <c r="F34" s="53" t="str">
        <f t="shared" si="0"/>
        <v/>
      </c>
      <c r="G34" s="53" t="str">
        <f t="shared" si="1"/>
        <v/>
      </c>
      <c r="H34" s="74" t="str">
        <f t="shared" si="4"/>
        <v/>
      </c>
      <c r="I34" s="162" t="str">
        <f t="shared" si="5"/>
        <v/>
      </c>
      <c r="K34" t="s">
        <v>50</v>
      </c>
      <c r="M34" t="e">
        <f t="shared" si="2"/>
        <v>#VALUE!</v>
      </c>
      <c r="N34" t="str">
        <f t="shared" si="3"/>
        <v/>
      </c>
    </row>
    <row r="35" spans="2:14">
      <c r="B35" s="105">
        <v>23</v>
      </c>
      <c r="C35" s="158"/>
      <c r="D35" s="159"/>
      <c r="E35" s="159"/>
      <c r="F35" s="53" t="str">
        <f t="shared" si="0"/>
        <v/>
      </c>
      <c r="G35" s="53" t="str">
        <f t="shared" si="1"/>
        <v/>
      </c>
      <c r="H35" s="74" t="str">
        <f t="shared" si="4"/>
        <v/>
      </c>
      <c r="I35" s="162" t="str">
        <f t="shared" si="5"/>
        <v/>
      </c>
      <c r="K35" t="s">
        <v>50</v>
      </c>
      <c r="M35" t="e">
        <f t="shared" si="2"/>
        <v>#VALUE!</v>
      </c>
      <c r="N35" t="str">
        <f t="shared" si="3"/>
        <v/>
      </c>
    </row>
    <row r="36" spans="2:14">
      <c r="B36" s="105">
        <v>24</v>
      </c>
      <c r="C36" s="158"/>
      <c r="D36" s="159"/>
      <c r="E36" s="159"/>
      <c r="F36" s="53" t="str">
        <f t="shared" si="0"/>
        <v/>
      </c>
      <c r="G36" s="53" t="str">
        <f t="shared" si="1"/>
        <v/>
      </c>
      <c r="H36" s="74" t="str">
        <f t="shared" si="4"/>
        <v/>
      </c>
      <c r="I36" s="162" t="str">
        <f t="shared" si="5"/>
        <v/>
      </c>
      <c r="K36" t="s">
        <v>50</v>
      </c>
      <c r="M36" t="e">
        <f t="shared" si="2"/>
        <v>#VALUE!</v>
      </c>
      <c r="N36" t="str">
        <f t="shared" si="3"/>
        <v/>
      </c>
    </row>
    <row r="37" spans="2:14" ht="14.25" thickBot="1">
      <c r="B37" s="106">
        <v>25</v>
      </c>
      <c r="C37" s="156"/>
      <c r="D37" s="157"/>
      <c r="E37" s="157"/>
      <c r="F37" s="61" t="str">
        <f t="shared" si="0"/>
        <v/>
      </c>
      <c r="G37" s="61" t="str">
        <f t="shared" si="1"/>
        <v/>
      </c>
      <c r="H37" s="75" t="str">
        <f t="shared" si="4"/>
        <v/>
      </c>
      <c r="I37" s="163"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1" priority="5">
      <formula>14&lt;LEN($D$6)+LEN($C13)</formula>
    </cfRule>
  </conditionalFormatting>
  <conditionalFormatting sqref="D5">
    <cfRule type="containsText" dxfId="90" priority="2" operator="containsText" text="NG">
      <formula>NOT(ISERROR(SEARCH("NG",D5)))</formula>
    </cfRule>
  </conditionalFormatting>
  <conditionalFormatting sqref="D6">
    <cfRule type="expression" dxfId="89"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189</v>
      </c>
      <c r="O2" t="s">
        <v>191</v>
      </c>
    </row>
    <row r="3" spans="2:18" ht="14.25" thickBot="1">
      <c r="B3" s="155" t="s">
        <v>35</v>
      </c>
      <c r="C3" s="113" t="s">
        <v>179</v>
      </c>
      <c r="D3" s="113" t="s">
        <v>185</v>
      </c>
      <c r="E3" s="114" t="s">
        <v>186</v>
      </c>
      <c r="F3" s="198" t="s">
        <v>181</v>
      </c>
      <c r="G3" s="195" t="s">
        <v>194</v>
      </c>
      <c r="H3" s="52"/>
      <c r="I3" s="52"/>
      <c r="J3" s="52"/>
      <c r="K3" s="52"/>
      <c r="L3" s="52"/>
      <c r="M3" s="52"/>
      <c r="O3" s="155" t="s">
        <v>35</v>
      </c>
      <c r="P3" s="194" t="s">
        <v>175</v>
      </c>
      <c r="Q3" s="194" t="s">
        <v>188</v>
      </c>
      <c r="R3" s="195" t="s">
        <v>181</v>
      </c>
    </row>
    <row r="4" spans="2:18" ht="14.25" hidden="1" thickTop="1">
      <c r="B4" s="186">
        <v>0</v>
      </c>
      <c r="C4" s="187" t="s">
        <v>164</v>
      </c>
      <c r="D4" s="187"/>
      <c r="E4" s="188"/>
      <c r="F4" s="199"/>
      <c r="G4" s="200"/>
      <c r="H4" s="52"/>
      <c r="I4" s="52"/>
      <c r="J4" s="52"/>
      <c r="K4" s="52"/>
      <c r="L4" s="52"/>
      <c r="M4" s="52"/>
      <c r="O4" s="196">
        <v>0</v>
      </c>
      <c r="P4" s="193" t="s">
        <v>164</v>
      </c>
      <c r="Q4" s="193" t="s">
        <v>164</v>
      </c>
      <c r="R4" s="150"/>
    </row>
    <row r="5" spans="2:18" ht="14.25" thickTop="1">
      <c r="B5" s="189">
        <v>1</v>
      </c>
      <c r="C5" s="159"/>
      <c r="D5" s="24"/>
      <c r="E5" s="74" t="str">
        <f>IF($C5&lt;&gt;"","ALERT_" &amp; D5 &amp; "_ID_"&amp;UPPER(Matrix!$D$6) &amp; "_" &amp; $C5,"")</f>
        <v/>
      </c>
      <c r="F5" s="126"/>
      <c r="G5" s="74" t="str">
        <f>IF(E5&lt;&gt;"",LEN(E5),"")</f>
        <v/>
      </c>
      <c r="O5" s="189">
        <v>1</v>
      </c>
      <c r="P5" s="159"/>
      <c r="Q5" s="159"/>
      <c r="R5" s="127"/>
    </row>
    <row r="6" spans="2:18">
      <c r="B6" s="189">
        <v>2</v>
      </c>
      <c r="C6" s="159"/>
      <c r="D6" s="24"/>
      <c r="E6" s="74" t="str">
        <f>IF($C6&lt;&gt;"","ALERT_" &amp; D6 &amp; "_ID_"&amp;UPPER(Matrix!$D$6) &amp; "_" &amp; $C6,"")</f>
        <v/>
      </c>
      <c r="F6" s="126"/>
      <c r="G6" s="74" t="str">
        <f t="shared" ref="G6:G29" si="0">IF(E6&lt;&gt;"",LEN(E6),"")</f>
        <v/>
      </c>
      <c r="O6" s="189">
        <v>2</v>
      </c>
      <c r="P6" s="159"/>
      <c r="Q6" s="159"/>
      <c r="R6" s="127"/>
    </row>
    <row r="7" spans="2:18">
      <c r="B7" s="189">
        <v>3</v>
      </c>
      <c r="C7" s="159"/>
      <c r="D7" s="24"/>
      <c r="E7" s="74" t="str">
        <f>IF($C7&lt;&gt;"","ALERT_" &amp; D7 &amp; "_ID_"&amp;UPPER(Matrix!$D$6) &amp; "_" &amp; $C7,"")</f>
        <v/>
      </c>
      <c r="F7" s="126"/>
      <c r="G7" s="74" t="str">
        <f t="shared" si="0"/>
        <v/>
      </c>
      <c r="O7" s="189">
        <v>3</v>
      </c>
      <c r="P7" s="159"/>
      <c r="Q7" s="159"/>
      <c r="R7" s="127"/>
    </row>
    <row r="8" spans="2:18">
      <c r="B8" s="189">
        <v>4</v>
      </c>
      <c r="C8" s="159"/>
      <c r="D8" s="24"/>
      <c r="E8" s="74" t="str">
        <f>IF($C8&lt;&gt;"","ALERT_" &amp; D8 &amp; "_ID_"&amp;UPPER(Matrix!$D$6) &amp; "_" &amp; $C8,"")</f>
        <v/>
      </c>
      <c r="F8" s="126"/>
      <c r="G8" s="74" t="str">
        <f t="shared" si="0"/>
        <v/>
      </c>
      <c r="O8" s="189">
        <v>4</v>
      </c>
      <c r="P8" s="159"/>
      <c r="Q8" s="159"/>
      <c r="R8" s="127"/>
    </row>
    <row r="9" spans="2:18">
      <c r="B9" s="189">
        <v>5</v>
      </c>
      <c r="C9" s="159"/>
      <c r="D9" s="24"/>
      <c r="E9" s="74" t="str">
        <f>IF($C9&lt;&gt;"","ALERT_" &amp; D9 &amp; "_ID_"&amp;UPPER(Matrix!$D$6) &amp; "_" &amp; $C9,"")</f>
        <v/>
      </c>
      <c r="F9" s="126"/>
      <c r="G9" s="74" t="str">
        <f t="shared" si="0"/>
        <v/>
      </c>
      <c r="O9" s="189">
        <v>5</v>
      </c>
      <c r="P9" s="159"/>
      <c r="Q9" s="159"/>
      <c r="R9" s="127"/>
    </row>
    <row r="10" spans="2:18">
      <c r="B10" s="189">
        <v>6</v>
      </c>
      <c r="C10" s="159"/>
      <c r="D10" s="24"/>
      <c r="E10" s="74" t="str">
        <f>IF($C10&lt;&gt;"","ALERT_" &amp; D10 &amp; "_ID_"&amp;UPPER(Matrix!$D$6) &amp; "_" &amp; $C10,"")</f>
        <v/>
      </c>
      <c r="F10" s="126"/>
      <c r="G10" s="74" t="str">
        <f t="shared" si="0"/>
        <v/>
      </c>
      <c r="O10" s="189">
        <v>6</v>
      </c>
      <c r="P10" s="159"/>
      <c r="Q10" s="159"/>
      <c r="R10" s="127"/>
    </row>
    <row r="11" spans="2:18">
      <c r="B11" s="189">
        <v>7</v>
      </c>
      <c r="C11" s="159"/>
      <c r="D11" s="24"/>
      <c r="E11" s="74" t="str">
        <f>IF($C11&lt;&gt;"","ALERT_" &amp; D11 &amp; "_ID_"&amp;UPPER(Matrix!$D$6) &amp; "_" &amp; $C11,"")</f>
        <v/>
      </c>
      <c r="F11" s="126"/>
      <c r="G11" s="74" t="str">
        <f t="shared" si="0"/>
        <v/>
      </c>
      <c r="O11" s="189">
        <v>7</v>
      </c>
      <c r="P11" s="159"/>
      <c r="Q11" s="159"/>
      <c r="R11" s="127"/>
    </row>
    <row r="12" spans="2:18">
      <c r="B12" s="189">
        <v>8</v>
      </c>
      <c r="C12" s="159"/>
      <c r="D12" s="24"/>
      <c r="E12" s="74" t="str">
        <f>IF($C12&lt;&gt;"","ALERT_" &amp; D12 &amp; "_ID_"&amp;UPPER(Matrix!$D$6) &amp; "_" &amp; $C12,"")</f>
        <v/>
      </c>
      <c r="F12" s="126"/>
      <c r="G12" s="74" t="str">
        <f t="shared" si="0"/>
        <v/>
      </c>
      <c r="O12" s="189">
        <v>8</v>
      </c>
      <c r="P12" s="159"/>
      <c r="Q12" s="159"/>
      <c r="R12" s="127"/>
    </row>
    <row r="13" spans="2:18">
      <c r="B13" s="189">
        <v>9</v>
      </c>
      <c r="C13" s="159"/>
      <c r="D13" s="24"/>
      <c r="E13" s="74" t="str">
        <f>IF($C13&lt;&gt;"","ALERT_" &amp; D13 &amp; "_ID_"&amp;UPPER(Matrix!$D$6) &amp; "_" &amp; $C13,"")</f>
        <v/>
      </c>
      <c r="F13" s="126"/>
      <c r="G13" s="74" t="str">
        <f t="shared" si="0"/>
        <v/>
      </c>
      <c r="O13" s="189">
        <v>9</v>
      </c>
      <c r="P13" s="159"/>
      <c r="Q13" s="159"/>
      <c r="R13" s="127"/>
    </row>
    <row r="14" spans="2:18">
      <c r="B14" s="189">
        <v>10</v>
      </c>
      <c r="C14" s="159"/>
      <c r="D14" s="24"/>
      <c r="E14" s="74" t="str">
        <f>IF($C14&lt;&gt;"","ALERT_" &amp; D14 &amp; "_ID_"&amp;UPPER(Matrix!$D$6) &amp; "_" &amp; $C14,"")</f>
        <v/>
      </c>
      <c r="F14" s="126"/>
      <c r="G14" s="74" t="str">
        <f t="shared" si="0"/>
        <v/>
      </c>
      <c r="O14" s="189">
        <v>10</v>
      </c>
      <c r="P14" s="159"/>
      <c r="Q14" s="159"/>
      <c r="R14" s="127"/>
    </row>
    <row r="15" spans="2:18">
      <c r="B15" s="189">
        <v>11</v>
      </c>
      <c r="C15" s="159"/>
      <c r="D15" s="24"/>
      <c r="E15" s="74" t="str">
        <f>IF($C15&lt;&gt;"","ALERT_" &amp; D15 &amp; "_ID_"&amp;UPPER(Matrix!$D$6) &amp; "_" &amp; $C15,"")</f>
        <v/>
      </c>
      <c r="F15" s="126"/>
      <c r="G15" s="74" t="str">
        <f t="shared" si="0"/>
        <v/>
      </c>
      <c r="O15" s="189">
        <v>11</v>
      </c>
      <c r="P15" s="159"/>
      <c r="Q15" s="159"/>
      <c r="R15" s="127"/>
    </row>
    <row r="16" spans="2:18">
      <c r="B16" s="189">
        <v>12</v>
      </c>
      <c r="C16" s="159"/>
      <c r="D16" s="24"/>
      <c r="E16" s="74" t="str">
        <f>IF($C16&lt;&gt;"","ALERT_" &amp; D16 &amp; "_ID_"&amp;UPPER(Matrix!$D$6) &amp; "_" &amp; $C16,"")</f>
        <v/>
      </c>
      <c r="F16" s="126"/>
      <c r="G16" s="74" t="str">
        <f t="shared" si="0"/>
        <v/>
      </c>
      <c r="O16" s="189">
        <v>12</v>
      </c>
      <c r="P16" s="159"/>
      <c r="Q16" s="159"/>
      <c r="R16" s="127"/>
    </row>
    <row r="17" spans="2:18">
      <c r="B17" s="189">
        <v>13</v>
      </c>
      <c r="C17" s="159"/>
      <c r="D17" s="24"/>
      <c r="E17" s="74" t="str">
        <f>IF($C17&lt;&gt;"","ALERT_" &amp; D17 &amp; "_ID_"&amp;UPPER(Matrix!$D$6) &amp; "_" &amp; $C17,"")</f>
        <v/>
      </c>
      <c r="F17" s="126"/>
      <c r="G17" s="74" t="str">
        <f t="shared" si="0"/>
        <v/>
      </c>
      <c r="O17" s="189">
        <v>13</v>
      </c>
      <c r="P17" s="159"/>
      <c r="Q17" s="159"/>
      <c r="R17" s="127"/>
    </row>
    <row r="18" spans="2:18">
      <c r="B18" s="189">
        <v>14</v>
      </c>
      <c r="C18" s="159"/>
      <c r="D18" s="24"/>
      <c r="E18" s="74" t="str">
        <f>IF($C18&lt;&gt;"","ALERT_" &amp; D18 &amp; "_ID_"&amp;UPPER(Matrix!$D$6) &amp; "_" &amp; $C18,"")</f>
        <v/>
      </c>
      <c r="F18" s="126"/>
      <c r="G18" s="74" t="str">
        <f t="shared" si="0"/>
        <v/>
      </c>
      <c r="O18" s="189">
        <v>14</v>
      </c>
      <c r="P18" s="159"/>
      <c r="Q18" s="159"/>
      <c r="R18" s="127"/>
    </row>
    <row r="19" spans="2:18">
      <c r="B19" s="189">
        <v>15</v>
      </c>
      <c r="C19" s="159"/>
      <c r="D19" s="24"/>
      <c r="E19" s="74" t="str">
        <f>IF($C19&lt;&gt;"","ALERT_" &amp; D19 &amp; "_ID_"&amp;UPPER(Matrix!$D$6) &amp; "_" &amp; $C19,"")</f>
        <v/>
      </c>
      <c r="F19" s="126"/>
      <c r="G19" s="74" t="str">
        <f t="shared" si="0"/>
        <v/>
      </c>
      <c r="O19" s="189">
        <v>15</v>
      </c>
      <c r="P19" s="159"/>
      <c r="Q19" s="159"/>
      <c r="R19" s="127"/>
    </row>
    <row r="20" spans="2:18">
      <c r="B20" s="189">
        <v>16</v>
      </c>
      <c r="C20" s="159"/>
      <c r="D20" s="24"/>
      <c r="E20" s="74" t="str">
        <f>IF($C20&lt;&gt;"","ALERT_" &amp; D20 &amp; "_ID_"&amp;UPPER(Matrix!$D$6) &amp; "_" &amp; $C20,"")</f>
        <v/>
      </c>
      <c r="F20" s="126"/>
      <c r="G20" s="74" t="str">
        <f t="shared" si="0"/>
        <v/>
      </c>
      <c r="O20" s="189">
        <v>16</v>
      </c>
      <c r="P20" s="159"/>
      <c r="Q20" s="159"/>
      <c r="R20" s="127"/>
    </row>
    <row r="21" spans="2:18">
      <c r="B21" s="189">
        <v>17</v>
      </c>
      <c r="C21" s="159"/>
      <c r="D21" s="24"/>
      <c r="E21" s="74" t="str">
        <f>IF($C21&lt;&gt;"","ALERT_" &amp; D21 &amp; "_ID_"&amp;UPPER(Matrix!$D$6) &amp; "_" &amp; $C21,"")</f>
        <v/>
      </c>
      <c r="F21" s="126"/>
      <c r="G21" s="74" t="str">
        <f t="shared" si="0"/>
        <v/>
      </c>
      <c r="O21" s="189">
        <v>17</v>
      </c>
      <c r="P21" s="159"/>
      <c r="Q21" s="159"/>
      <c r="R21" s="127"/>
    </row>
    <row r="22" spans="2:18">
      <c r="B22" s="189">
        <v>18</v>
      </c>
      <c r="C22" s="159"/>
      <c r="D22" s="24"/>
      <c r="E22" s="74" t="str">
        <f>IF($C22&lt;&gt;"","ALERT_" &amp; D22 &amp; "_ID_"&amp;UPPER(Matrix!$D$6) &amp; "_" &amp; $C22,"")</f>
        <v/>
      </c>
      <c r="F22" s="126"/>
      <c r="G22" s="74" t="str">
        <f t="shared" si="0"/>
        <v/>
      </c>
      <c r="O22" s="189">
        <v>18</v>
      </c>
      <c r="P22" s="159"/>
      <c r="Q22" s="159"/>
      <c r="R22" s="127"/>
    </row>
    <row r="23" spans="2:18">
      <c r="B23" s="189">
        <v>19</v>
      </c>
      <c r="C23" s="159"/>
      <c r="D23" s="24"/>
      <c r="E23" s="74" t="str">
        <f>IF($C23&lt;&gt;"","ALERT_" &amp; D23 &amp; "_ID_"&amp;UPPER(Matrix!$D$6) &amp; "_" &amp; $C23,"")</f>
        <v/>
      </c>
      <c r="F23" s="126"/>
      <c r="G23" s="74" t="str">
        <f t="shared" si="0"/>
        <v/>
      </c>
      <c r="O23" s="189">
        <v>19</v>
      </c>
      <c r="P23" s="159"/>
      <c r="Q23" s="159"/>
      <c r="R23" s="127"/>
    </row>
    <row r="24" spans="2:18">
      <c r="B24" s="189">
        <v>20</v>
      </c>
      <c r="C24" s="159"/>
      <c r="D24" s="24"/>
      <c r="E24" s="74" t="str">
        <f>IF($C24&lt;&gt;"","ALERT_" &amp; D24 &amp; "_ID_"&amp;UPPER(Matrix!$D$6) &amp; "_" &amp; $C24,"")</f>
        <v/>
      </c>
      <c r="F24" s="126"/>
      <c r="G24" s="74" t="str">
        <f t="shared" si="0"/>
        <v/>
      </c>
      <c r="O24" s="189">
        <v>20</v>
      </c>
      <c r="P24" s="159"/>
      <c r="Q24" s="159"/>
      <c r="R24" s="127"/>
    </row>
    <row r="25" spans="2:18">
      <c r="B25" s="189">
        <v>21</v>
      </c>
      <c r="C25" s="159"/>
      <c r="D25" s="24"/>
      <c r="E25" s="74" t="str">
        <f>IF($C25&lt;&gt;"","ALERT_" &amp; D25 &amp; "_ID_"&amp;UPPER(Matrix!$D$6) &amp; "_" &amp; $C25,"")</f>
        <v/>
      </c>
      <c r="F25" s="126"/>
      <c r="G25" s="74" t="str">
        <f t="shared" si="0"/>
        <v/>
      </c>
      <c r="O25" s="189">
        <v>21</v>
      </c>
      <c r="P25" s="159"/>
      <c r="Q25" s="159"/>
      <c r="R25" s="127"/>
    </row>
    <row r="26" spans="2:18">
      <c r="B26" s="189">
        <v>22</v>
      </c>
      <c r="C26" s="159"/>
      <c r="D26" s="24"/>
      <c r="E26" s="74" t="str">
        <f>IF($C26&lt;&gt;"","ALERT_" &amp; D26 &amp; "_ID_"&amp;UPPER(Matrix!$D$6) &amp; "_" &amp; $C26,"")</f>
        <v/>
      </c>
      <c r="F26" s="126"/>
      <c r="G26" s="74" t="str">
        <f t="shared" si="0"/>
        <v/>
      </c>
      <c r="O26" s="189">
        <v>22</v>
      </c>
      <c r="P26" s="159"/>
      <c r="Q26" s="159"/>
      <c r="R26" s="127"/>
    </row>
    <row r="27" spans="2:18">
      <c r="B27" s="189">
        <v>23</v>
      </c>
      <c r="C27" s="159"/>
      <c r="D27" s="24"/>
      <c r="E27" s="74" t="str">
        <f>IF($C27&lt;&gt;"","ALERT_" &amp; D27 &amp; "_ID_"&amp;UPPER(Matrix!$D$6) &amp; "_" &amp; $C27,"")</f>
        <v/>
      </c>
      <c r="F27" s="126"/>
      <c r="G27" s="74" t="str">
        <f t="shared" si="0"/>
        <v/>
      </c>
      <c r="O27" s="189">
        <v>23</v>
      </c>
      <c r="P27" s="159"/>
      <c r="Q27" s="159"/>
      <c r="R27" s="127"/>
    </row>
    <row r="28" spans="2:18">
      <c r="B28" s="189">
        <v>24</v>
      </c>
      <c r="C28" s="159"/>
      <c r="D28" s="24"/>
      <c r="E28" s="74" t="str">
        <f>IF($C28&lt;&gt;"","ALERT_" &amp; D28 &amp; "_ID_"&amp;UPPER(Matrix!$D$6) &amp; "_" &amp; $C28,"")</f>
        <v/>
      </c>
      <c r="F28" s="126"/>
      <c r="G28" s="74" t="str">
        <f t="shared" si="0"/>
        <v/>
      </c>
      <c r="O28" s="189">
        <v>24</v>
      </c>
      <c r="P28" s="159"/>
      <c r="Q28" s="159"/>
      <c r="R28" s="127"/>
    </row>
    <row r="29" spans="2:18" ht="14.25" thickBot="1">
      <c r="B29" s="190">
        <v>25</v>
      </c>
      <c r="C29" s="157"/>
      <c r="D29" s="60"/>
      <c r="E29" s="75" t="str">
        <f>IF($C29&lt;&gt;"","ALERT_" &amp; D29 &amp; "_ID_"&amp;UPPER(Matrix!$D$6) &amp; "_" &amp; $C29,"")</f>
        <v/>
      </c>
      <c r="F29" s="128"/>
      <c r="G29" s="75" t="str">
        <f t="shared" si="0"/>
        <v/>
      </c>
      <c r="O29" s="190">
        <v>25</v>
      </c>
      <c r="P29" s="157"/>
      <c r="Q29" s="157"/>
      <c r="R29" s="129"/>
    </row>
    <row r="32" spans="2:18" ht="14.25" thickBot="1">
      <c r="B32" t="s">
        <v>190</v>
      </c>
      <c r="O32" t="s">
        <v>187</v>
      </c>
    </row>
    <row r="33" spans="2:18" ht="14.25" thickBot="1">
      <c r="B33" s="155" t="s">
        <v>35</v>
      </c>
      <c r="C33" s="113" t="s">
        <v>179</v>
      </c>
      <c r="D33" s="113" t="s">
        <v>184</v>
      </c>
      <c r="E33" s="114" t="s">
        <v>182</v>
      </c>
      <c r="F33" s="195" t="s">
        <v>183</v>
      </c>
      <c r="G33" s="195" t="s">
        <v>194</v>
      </c>
      <c r="O33" s="155" t="s">
        <v>35</v>
      </c>
      <c r="P33" s="194" t="s">
        <v>176</v>
      </c>
      <c r="Q33" s="194" t="s">
        <v>192</v>
      </c>
      <c r="R33" s="195" t="s">
        <v>180</v>
      </c>
    </row>
    <row r="34" spans="2:18" ht="14.25" hidden="1" thickTop="1">
      <c r="B34" s="186">
        <v>0</v>
      </c>
      <c r="C34" s="187" t="s">
        <v>164</v>
      </c>
      <c r="D34" s="187"/>
      <c r="E34" s="188"/>
      <c r="F34" s="197" t="s">
        <v>164</v>
      </c>
      <c r="G34" s="200"/>
      <c r="O34" s="196">
        <v>0</v>
      </c>
      <c r="P34" s="193" t="s">
        <v>164</v>
      </c>
      <c r="Q34" s="193" t="s">
        <v>164</v>
      </c>
      <c r="R34" s="197" t="s">
        <v>164</v>
      </c>
    </row>
    <row r="35" spans="2:18" ht="14.25" thickTop="1">
      <c r="B35" s="189">
        <v>1</v>
      </c>
      <c r="C35" s="159"/>
      <c r="D35" s="24"/>
      <c r="E35" s="74" t="str">
        <f>IF($C35&lt;&gt;"","ALERT_" &amp; UPPER(Matrix!$D$6) &amp; "_" &amp; $C35,"")</f>
        <v/>
      </c>
      <c r="F35" s="191"/>
      <c r="G35" s="74" t="str">
        <f>IF(E35&lt;&gt;"",LEN(E35),"")</f>
        <v/>
      </c>
      <c r="O35" s="189">
        <v>1</v>
      </c>
      <c r="P35" s="159"/>
      <c r="Q35" s="159"/>
      <c r="R35" s="191"/>
    </row>
    <row r="36" spans="2:18">
      <c r="B36" s="189">
        <v>2</v>
      </c>
      <c r="C36" s="159"/>
      <c r="D36" s="24"/>
      <c r="E36" s="74" t="str">
        <f>IF($C36&lt;&gt;"","ALERT_" &amp; UPPER(Matrix!$D$6) &amp; "_" &amp; $C36,"")</f>
        <v/>
      </c>
      <c r="F36" s="191"/>
      <c r="G36" s="74" t="str">
        <f>IF(E36&lt;&gt;"",LEN(E36),"")</f>
        <v/>
      </c>
      <c r="O36" s="189">
        <v>2</v>
      </c>
      <c r="P36" s="159"/>
      <c r="Q36" s="159"/>
      <c r="R36" s="191"/>
    </row>
    <row r="37" spans="2:18">
      <c r="B37" s="189">
        <v>3</v>
      </c>
      <c r="C37" s="159"/>
      <c r="D37" s="24"/>
      <c r="E37" s="74" t="str">
        <f>IF($C37&lt;&gt;"","ALERT_" &amp; UPPER(Matrix!$D$6) &amp; "_" &amp; $C37,"")</f>
        <v/>
      </c>
      <c r="F37" s="191"/>
      <c r="G37" s="74" t="str">
        <f>IF(E37&lt;&gt;"",LEN(E37),"")</f>
        <v/>
      </c>
      <c r="O37" s="189">
        <v>3</v>
      </c>
      <c r="P37" s="159"/>
      <c r="Q37" s="159"/>
      <c r="R37" s="191"/>
    </row>
    <row r="38" spans="2:18">
      <c r="B38" s="189">
        <v>4</v>
      </c>
      <c r="C38" s="159"/>
      <c r="D38" s="24"/>
      <c r="E38" s="74" t="str">
        <f>IF($C38&lt;&gt;"","ALERT_" &amp; UPPER(Matrix!$D$6) &amp; "_" &amp; $C38,"")</f>
        <v/>
      </c>
      <c r="F38" s="191"/>
      <c r="G38" s="74" t="str">
        <f t="shared" ref="G38:G59" si="1">IF(E38&lt;&gt;"",LEN(E38),"")</f>
        <v/>
      </c>
      <c r="O38" s="189">
        <v>4</v>
      </c>
      <c r="P38" s="159"/>
      <c r="Q38" s="159"/>
      <c r="R38" s="191"/>
    </row>
    <row r="39" spans="2:18">
      <c r="B39" s="189">
        <v>5</v>
      </c>
      <c r="C39" s="159"/>
      <c r="D39" s="24"/>
      <c r="E39" s="74" t="str">
        <f>IF($C39&lt;&gt;"","ALERT_" &amp; UPPER(Matrix!$D$6) &amp; "_" &amp; $C39,"")</f>
        <v/>
      </c>
      <c r="F39" s="191"/>
      <c r="G39" s="74" t="str">
        <f t="shared" si="1"/>
        <v/>
      </c>
      <c r="O39" s="189">
        <v>5</v>
      </c>
      <c r="P39" s="159"/>
      <c r="Q39" s="159"/>
      <c r="R39" s="191"/>
    </row>
    <row r="40" spans="2:18">
      <c r="B40" s="189">
        <v>6</v>
      </c>
      <c r="C40" s="159"/>
      <c r="D40" s="24"/>
      <c r="E40" s="74" t="str">
        <f>IF($C40&lt;&gt;"","ALERT_" &amp; UPPER(Matrix!$D$6) &amp; "_" &amp; $C40,"")</f>
        <v/>
      </c>
      <c r="F40" s="191"/>
      <c r="G40" s="74" t="str">
        <f t="shared" si="1"/>
        <v/>
      </c>
      <c r="O40" s="189">
        <v>6</v>
      </c>
      <c r="P40" s="159"/>
      <c r="Q40" s="159"/>
      <c r="R40" s="191"/>
    </row>
    <row r="41" spans="2:18">
      <c r="B41" s="189">
        <v>7</v>
      </c>
      <c r="C41" s="159"/>
      <c r="D41" s="24"/>
      <c r="E41" s="74" t="str">
        <f>IF($C41&lt;&gt;"","ALERT_" &amp; UPPER(Matrix!$D$6) &amp; "_" &amp; $C41,"")</f>
        <v/>
      </c>
      <c r="F41" s="191"/>
      <c r="G41" s="74" t="str">
        <f t="shared" si="1"/>
        <v/>
      </c>
      <c r="O41" s="189">
        <v>7</v>
      </c>
      <c r="P41" s="159"/>
      <c r="Q41" s="159"/>
      <c r="R41" s="191"/>
    </row>
    <row r="42" spans="2:18">
      <c r="B42" s="189">
        <v>8</v>
      </c>
      <c r="C42" s="159"/>
      <c r="D42" s="24"/>
      <c r="E42" s="74" t="str">
        <f>IF($C42&lt;&gt;"","ALERT_" &amp; UPPER(Matrix!$D$6) &amp; "_" &amp; $C42,"")</f>
        <v/>
      </c>
      <c r="F42" s="191"/>
      <c r="G42" s="74" t="str">
        <f t="shared" si="1"/>
        <v/>
      </c>
      <c r="O42" s="189">
        <v>8</v>
      </c>
      <c r="P42" s="159"/>
      <c r="Q42" s="159"/>
      <c r="R42" s="191"/>
    </row>
    <row r="43" spans="2:18">
      <c r="B43" s="189">
        <v>9</v>
      </c>
      <c r="C43" s="159"/>
      <c r="D43" s="24"/>
      <c r="E43" s="74" t="str">
        <f>IF($C43&lt;&gt;"","ALERT_" &amp; UPPER(Matrix!$D$6) &amp; "_" &amp; $C43,"")</f>
        <v/>
      </c>
      <c r="F43" s="191"/>
      <c r="G43" s="74" t="str">
        <f t="shared" si="1"/>
        <v/>
      </c>
      <c r="O43" s="189">
        <v>9</v>
      </c>
      <c r="P43" s="159"/>
      <c r="Q43" s="159"/>
      <c r="R43" s="191"/>
    </row>
    <row r="44" spans="2:18">
      <c r="B44" s="189">
        <v>10</v>
      </c>
      <c r="C44" s="159"/>
      <c r="D44" s="24"/>
      <c r="E44" s="74" t="str">
        <f>IF($C44&lt;&gt;"","ALERT_" &amp; UPPER(Matrix!$D$6) &amp; "_" &amp; $C44,"")</f>
        <v/>
      </c>
      <c r="F44" s="191"/>
      <c r="G44" s="74" t="str">
        <f t="shared" si="1"/>
        <v/>
      </c>
      <c r="O44" s="189">
        <v>10</v>
      </c>
      <c r="P44" s="159"/>
      <c r="Q44" s="159"/>
      <c r="R44" s="191"/>
    </row>
    <row r="45" spans="2:18">
      <c r="B45" s="189">
        <v>11</v>
      </c>
      <c r="C45" s="159"/>
      <c r="D45" s="24"/>
      <c r="E45" s="74" t="str">
        <f>IF($C45&lt;&gt;"","ALERT_" &amp; UPPER(Matrix!$D$6) &amp; "_" &amp; $C45,"")</f>
        <v/>
      </c>
      <c r="F45" s="191"/>
      <c r="G45" s="74" t="str">
        <f t="shared" si="1"/>
        <v/>
      </c>
      <c r="O45" s="189">
        <v>11</v>
      </c>
      <c r="P45" s="159"/>
      <c r="Q45" s="159"/>
      <c r="R45" s="191"/>
    </row>
    <row r="46" spans="2:18">
      <c r="B46" s="189">
        <v>12</v>
      </c>
      <c r="C46" s="159"/>
      <c r="D46" s="24"/>
      <c r="E46" s="74" t="str">
        <f>IF($C46&lt;&gt;"","ALERT_" &amp; UPPER(Matrix!$D$6) &amp; "_" &amp; $C46,"")</f>
        <v/>
      </c>
      <c r="F46" s="191"/>
      <c r="G46" s="74" t="str">
        <f t="shared" si="1"/>
        <v/>
      </c>
      <c r="O46" s="189">
        <v>12</v>
      </c>
      <c r="P46" s="159"/>
      <c r="Q46" s="159"/>
      <c r="R46" s="191"/>
    </row>
    <row r="47" spans="2:18">
      <c r="B47" s="189">
        <v>13</v>
      </c>
      <c r="C47" s="159"/>
      <c r="D47" s="24"/>
      <c r="E47" s="74" t="str">
        <f>IF($C47&lt;&gt;"","ALERT_" &amp; UPPER(Matrix!$D$6) &amp; "_" &amp; $C47,"")</f>
        <v/>
      </c>
      <c r="F47" s="191"/>
      <c r="G47" s="74" t="str">
        <f t="shared" si="1"/>
        <v/>
      </c>
      <c r="O47" s="189">
        <v>13</v>
      </c>
      <c r="P47" s="159"/>
      <c r="Q47" s="159"/>
      <c r="R47" s="191"/>
    </row>
    <row r="48" spans="2:18">
      <c r="B48" s="189">
        <v>14</v>
      </c>
      <c r="C48" s="159"/>
      <c r="D48" s="24"/>
      <c r="E48" s="74" t="str">
        <f>IF($C48&lt;&gt;"","ALERT_" &amp; UPPER(Matrix!$D$6) &amp; "_" &amp; $C48,"")</f>
        <v/>
      </c>
      <c r="F48" s="191"/>
      <c r="G48" s="74" t="str">
        <f t="shared" si="1"/>
        <v/>
      </c>
      <c r="O48" s="189">
        <v>14</v>
      </c>
      <c r="P48" s="159"/>
      <c r="Q48" s="159"/>
      <c r="R48" s="191"/>
    </row>
    <row r="49" spans="2:18">
      <c r="B49" s="189">
        <v>15</v>
      </c>
      <c r="C49" s="159"/>
      <c r="D49" s="24"/>
      <c r="E49" s="74" t="str">
        <f>IF($C49&lt;&gt;"","ALERT_" &amp; UPPER(Matrix!$D$6) &amp; "_" &amp; $C49,"")</f>
        <v/>
      </c>
      <c r="F49" s="191"/>
      <c r="G49" s="74" t="str">
        <f t="shared" si="1"/>
        <v/>
      </c>
      <c r="O49" s="189">
        <v>15</v>
      </c>
      <c r="P49" s="159"/>
      <c r="Q49" s="159"/>
      <c r="R49" s="191"/>
    </row>
    <row r="50" spans="2:18">
      <c r="B50" s="189">
        <v>16</v>
      </c>
      <c r="C50" s="159"/>
      <c r="D50" s="24"/>
      <c r="E50" s="74" t="str">
        <f>IF($C50&lt;&gt;"","ALERT_" &amp; UPPER(Matrix!$D$6) &amp; "_" &amp; $C50,"")</f>
        <v/>
      </c>
      <c r="F50" s="191"/>
      <c r="G50" s="74" t="str">
        <f t="shared" si="1"/>
        <v/>
      </c>
      <c r="O50" s="189">
        <v>16</v>
      </c>
      <c r="P50" s="159"/>
      <c r="Q50" s="159"/>
      <c r="R50" s="191"/>
    </row>
    <row r="51" spans="2:18">
      <c r="B51" s="189">
        <v>17</v>
      </c>
      <c r="C51" s="159"/>
      <c r="D51" s="24"/>
      <c r="E51" s="74" t="str">
        <f>IF($C51&lt;&gt;"","ALERT_" &amp; UPPER(Matrix!$D$6) &amp; "_" &amp; $C51,"")</f>
        <v/>
      </c>
      <c r="F51" s="191"/>
      <c r="G51" s="74" t="str">
        <f t="shared" si="1"/>
        <v/>
      </c>
      <c r="O51" s="189">
        <v>17</v>
      </c>
      <c r="P51" s="159"/>
      <c r="Q51" s="159"/>
      <c r="R51" s="191"/>
    </row>
    <row r="52" spans="2:18">
      <c r="B52" s="189">
        <v>18</v>
      </c>
      <c r="C52" s="159"/>
      <c r="D52" s="24"/>
      <c r="E52" s="74" t="str">
        <f>IF($C52&lt;&gt;"","ALERT_" &amp; UPPER(Matrix!$D$6) &amp; "_" &amp; $C52,"")</f>
        <v/>
      </c>
      <c r="F52" s="191"/>
      <c r="G52" s="74" t="str">
        <f t="shared" si="1"/>
        <v/>
      </c>
      <c r="O52" s="189">
        <v>18</v>
      </c>
      <c r="P52" s="159"/>
      <c r="Q52" s="159"/>
      <c r="R52" s="191"/>
    </row>
    <row r="53" spans="2:18">
      <c r="B53" s="189">
        <v>19</v>
      </c>
      <c r="C53" s="159"/>
      <c r="D53" s="24"/>
      <c r="E53" s="74" t="str">
        <f>IF($C53&lt;&gt;"","ALERT_" &amp; UPPER(Matrix!$D$6) &amp; "_" &amp; $C53,"")</f>
        <v/>
      </c>
      <c r="F53" s="191"/>
      <c r="G53" s="74" t="str">
        <f t="shared" si="1"/>
        <v/>
      </c>
      <c r="O53" s="189">
        <v>19</v>
      </c>
      <c r="P53" s="159"/>
      <c r="Q53" s="159"/>
      <c r="R53" s="191"/>
    </row>
    <row r="54" spans="2:18">
      <c r="B54" s="189">
        <v>20</v>
      </c>
      <c r="C54" s="159"/>
      <c r="D54" s="24"/>
      <c r="E54" s="74" t="str">
        <f>IF($C54&lt;&gt;"","ALERT_" &amp; UPPER(Matrix!$D$6) &amp; "_" &amp; $C54,"")</f>
        <v/>
      </c>
      <c r="F54" s="191"/>
      <c r="G54" s="74" t="str">
        <f t="shared" si="1"/>
        <v/>
      </c>
      <c r="O54" s="189">
        <v>20</v>
      </c>
      <c r="P54" s="159"/>
      <c r="Q54" s="159"/>
      <c r="R54" s="191"/>
    </row>
    <row r="55" spans="2:18">
      <c r="B55" s="189">
        <v>21</v>
      </c>
      <c r="C55" s="159"/>
      <c r="D55" s="24"/>
      <c r="E55" s="74" t="str">
        <f>IF($C55&lt;&gt;"","ALERT_" &amp; UPPER(Matrix!$D$6) &amp; "_" &amp; $C55,"")</f>
        <v/>
      </c>
      <c r="F55" s="191"/>
      <c r="G55" s="74" t="str">
        <f t="shared" si="1"/>
        <v/>
      </c>
      <c r="O55" s="189">
        <v>21</v>
      </c>
      <c r="P55" s="159"/>
      <c r="Q55" s="159"/>
      <c r="R55" s="191"/>
    </row>
    <row r="56" spans="2:18">
      <c r="B56" s="189">
        <v>22</v>
      </c>
      <c r="C56" s="159"/>
      <c r="D56" s="24"/>
      <c r="E56" s="74" t="str">
        <f>IF($C56&lt;&gt;"","ALERT_" &amp; UPPER(Matrix!$D$6) &amp; "_" &amp; $C56,"")</f>
        <v/>
      </c>
      <c r="F56" s="191"/>
      <c r="G56" s="74" t="str">
        <f t="shared" si="1"/>
        <v/>
      </c>
      <c r="O56" s="189">
        <v>22</v>
      </c>
      <c r="P56" s="159"/>
      <c r="Q56" s="159"/>
      <c r="R56" s="191"/>
    </row>
    <row r="57" spans="2:18">
      <c r="B57" s="189">
        <v>23</v>
      </c>
      <c r="C57" s="159"/>
      <c r="D57" s="24"/>
      <c r="E57" s="74" t="str">
        <f>IF($C57&lt;&gt;"","ALERT_" &amp; UPPER(Matrix!$D$6) &amp; "_" &amp; $C57,"")</f>
        <v/>
      </c>
      <c r="F57" s="191"/>
      <c r="G57" s="74" t="str">
        <f t="shared" si="1"/>
        <v/>
      </c>
      <c r="O57" s="189">
        <v>23</v>
      </c>
      <c r="P57" s="159"/>
      <c r="Q57" s="159"/>
      <c r="R57" s="191"/>
    </row>
    <row r="58" spans="2:18">
      <c r="B58" s="189">
        <v>24</v>
      </c>
      <c r="C58" s="159"/>
      <c r="D58" s="24"/>
      <c r="E58" s="74" t="str">
        <f>IF($C58&lt;&gt;"","ALERT_" &amp; UPPER(Matrix!$D$6) &amp; "_" &amp; $C58,"")</f>
        <v/>
      </c>
      <c r="F58" s="191"/>
      <c r="G58" s="74" t="str">
        <f t="shared" si="1"/>
        <v/>
      </c>
      <c r="O58" s="189">
        <v>24</v>
      </c>
      <c r="P58" s="159"/>
      <c r="Q58" s="159"/>
      <c r="R58" s="191"/>
    </row>
    <row r="59" spans="2:18" ht="14.25" thickBot="1">
      <c r="B59" s="190">
        <v>25</v>
      </c>
      <c r="C59" s="157"/>
      <c r="D59" s="60"/>
      <c r="E59" s="75" t="str">
        <f>IF($C59&lt;&gt;"","ALERT_" &amp; UPPER(Matrix!$D$6) &amp; "_" &amp; $C59,"")</f>
        <v/>
      </c>
      <c r="F59" s="192"/>
      <c r="G59" s="75" t="str">
        <f t="shared" si="1"/>
        <v/>
      </c>
      <c r="O59" s="190">
        <v>25</v>
      </c>
      <c r="P59" s="157"/>
      <c r="Q59" s="157"/>
      <c r="R59" s="19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21" activePane="bottomLeft" state="frozen"/>
      <selection pane="bottomLeft" activeCell="J60" sqref="J60"/>
    </sheetView>
  </sheetViews>
  <sheetFormatPr defaultRowHeight="13.5"/>
  <cols>
    <col min="2" max="2" width="28.375" customWidth="1"/>
    <col min="3" max="3" width="15.875" customWidth="1"/>
    <col min="5" max="5" width="12.375" customWidth="1"/>
    <col min="6" max="6" width="26.75" bestFit="1" customWidth="1"/>
    <col min="7" max="7" width="12.375" customWidth="1"/>
    <col min="8" max="8" width="33.25" bestFit="1" customWidth="1"/>
    <col min="9" max="9" width="12.375" customWidth="1"/>
    <col min="10" max="10" width="33.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9" t="s">
        <v>102</v>
      </c>
    </row>
    <row r="2" spans="2:21" ht="14.25" thickBot="1">
      <c r="B2" s="107" t="s">
        <v>59</v>
      </c>
      <c r="C2" s="108" t="s">
        <v>120</v>
      </c>
      <c r="D2" s="109" t="s">
        <v>53</v>
      </c>
      <c r="E2" s="110" t="s">
        <v>54</v>
      </c>
      <c r="F2" s="111" t="s">
        <v>23</v>
      </c>
      <c r="G2" s="110" t="s">
        <v>55</v>
      </c>
      <c r="H2" s="111" t="s">
        <v>25</v>
      </c>
      <c r="I2" s="110" t="s">
        <v>56</v>
      </c>
      <c r="J2" s="111" t="s">
        <v>161</v>
      </c>
      <c r="K2" s="110" t="s">
        <v>57</v>
      </c>
      <c r="L2" s="111" t="s">
        <v>26</v>
      </c>
      <c r="M2" s="108" t="s">
        <v>58</v>
      </c>
      <c r="N2" s="111" t="s">
        <v>115</v>
      </c>
      <c r="O2" s="132" t="s">
        <v>82</v>
      </c>
    </row>
    <row r="3" spans="2:21" ht="15" hidden="1" thickTop="1" thickBot="1">
      <c r="B3" s="25"/>
      <c r="C3" s="57" t="s">
        <v>106</v>
      </c>
      <c r="D3" s="123"/>
      <c r="E3" s="12"/>
      <c r="F3" s="14"/>
      <c r="G3" s="12"/>
      <c r="H3" s="14"/>
      <c r="I3" s="12"/>
      <c r="J3" s="14"/>
      <c r="K3" s="12"/>
      <c r="L3" s="14"/>
      <c r="M3" s="58"/>
      <c r="N3" s="119"/>
      <c r="O3" s="133"/>
      <c r="U3" s="103" t="s">
        <v>96</v>
      </c>
    </row>
    <row r="4" spans="2:21" ht="14.25" thickTop="1">
      <c r="B4" s="118" t="s">
        <v>725</v>
      </c>
      <c r="C4" s="57" t="s">
        <v>201</v>
      </c>
      <c r="D4" s="123">
        <v>0</v>
      </c>
      <c r="E4" s="124" t="s">
        <v>125</v>
      </c>
      <c r="F4" s="205" t="s">
        <v>31</v>
      </c>
      <c r="G4" s="124" t="s">
        <v>125</v>
      </c>
      <c r="H4" s="125" t="s">
        <v>127</v>
      </c>
      <c r="I4" s="124" t="s">
        <v>125</v>
      </c>
      <c r="J4" s="125" t="s">
        <v>737</v>
      </c>
      <c r="K4" s="124" t="s">
        <v>125</v>
      </c>
      <c r="L4" s="125" t="s">
        <v>126</v>
      </c>
      <c r="M4" s="58">
        <f ca="1">LEN(N4)</f>
        <v>30</v>
      </c>
      <c r="N4" s="119" t="str">
        <f ca="1">VLOOKUP($B4,Matrix!$H$13:$I$37,2,FALSE)&amp;"_"&amp;C4</f>
        <v>ALERT_REQ_B_SMASTA_S1B_MALFUNC</v>
      </c>
      <c r="O4" s="133" t="str">
        <f t="shared" ref="O4:O35" ca="1" si="0">"#define "&amp;N4&amp;REPT(" ",48-M4)&amp;"("&amp;D4&amp;"U)"</f>
        <v>#define ALERT_REQ_B_SMASTA_S1B_MALFUNC                  (0U)</v>
      </c>
      <c r="U4" s="103" t="s">
        <v>96</v>
      </c>
    </row>
    <row r="5" spans="2:21">
      <c r="B5" s="118" t="s">
        <v>725</v>
      </c>
      <c r="C5" s="24" t="s">
        <v>434</v>
      </c>
      <c r="D5" s="126">
        <v>1</v>
      </c>
      <c r="E5" s="25" t="s">
        <v>125</v>
      </c>
      <c r="F5" s="205" t="s">
        <v>31</v>
      </c>
      <c r="G5" s="25" t="s">
        <v>125</v>
      </c>
      <c r="H5" s="127" t="s">
        <v>126</v>
      </c>
      <c r="I5" s="25" t="s">
        <v>125</v>
      </c>
      <c r="J5" s="251" t="s">
        <v>738</v>
      </c>
      <c r="K5" s="25" t="s">
        <v>125</v>
      </c>
      <c r="L5" s="127" t="s">
        <v>126</v>
      </c>
      <c r="M5" s="53">
        <f t="shared" ref="M5:M68" ca="1" si="1">LEN(N5)</f>
        <v>30</v>
      </c>
      <c r="N5" s="119" t="str">
        <f ca="1">VLOOKUP($B5,Matrix!$H$13:$I$37,2,FALSE)&amp;"_"&amp;C5</f>
        <v>ALERT_REQ_B_SMASTA_S1B_NOTRELC</v>
      </c>
      <c r="O5" s="134" t="str">
        <f t="shared" ca="1" si="0"/>
        <v>#define ALERT_REQ_B_SMASTA_S1B_NOTRELC                  (1U)</v>
      </c>
      <c r="U5" s="101" t="s">
        <v>97</v>
      </c>
    </row>
    <row r="6" spans="2:21">
      <c r="B6" s="118" t="s">
        <v>725</v>
      </c>
      <c r="C6" s="116" t="s">
        <v>436</v>
      </c>
      <c r="D6" s="130">
        <v>2</v>
      </c>
      <c r="E6" s="25" t="s">
        <v>125</v>
      </c>
      <c r="F6" s="205" t="s">
        <v>31</v>
      </c>
      <c r="G6" s="25" t="s">
        <v>125</v>
      </c>
      <c r="H6" s="205" t="s">
        <v>126</v>
      </c>
      <c r="I6" s="25" t="s">
        <v>125</v>
      </c>
      <c r="J6" s="251" t="s">
        <v>739</v>
      </c>
      <c r="K6" s="25" t="s">
        <v>125</v>
      </c>
      <c r="L6" s="127" t="s">
        <v>126</v>
      </c>
      <c r="M6" s="53">
        <f t="shared" ca="1" si="1"/>
        <v>30</v>
      </c>
      <c r="N6" s="119" t="str">
        <f ca="1">VLOOKUP($B6,Matrix!$H$13:$I$37,2,FALSE)&amp;"_"&amp;C6</f>
        <v>ALERT_REQ_B_SMASTA_S1B_NOTRELH</v>
      </c>
      <c r="O6" s="134" t="str">
        <f t="shared" ca="1" si="0"/>
        <v>#define ALERT_REQ_B_SMASTA_S1B_NOTRELH                  (2U)</v>
      </c>
      <c r="U6" s="31" t="s">
        <v>98</v>
      </c>
    </row>
    <row r="7" spans="2:21">
      <c r="B7" s="118" t="s">
        <v>725</v>
      </c>
      <c r="C7" s="117" t="s">
        <v>726</v>
      </c>
      <c r="D7" s="130">
        <v>3</v>
      </c>
      <c r="E7" s="118" t="s">
        <v>125</v>
      </c>
      <c r="F7" s="205" t="s">
        <v>31</v>
      </c>
      <c r="G7" s="118" t="s">
        <v>125</v>
      </c>
      <c r="H7" s="205" t="s">
        <v>31</v>
      </c>
      <c r="I7" s="118" t="s">
        <v>125</v>
      </c>
      <c r="J7" s="251" t="s">
        <v>740</v>
      </c>
      <c r="K7" s="118" t="s">
        <v>125</v>
      </c>
      <c r="L7" s="205" t="s">
        <v>31</v>
      </c>
      <c r="M7" s="53">
        <f t="shared" ca="1" si="1"/>
        <v>31</v>
      </c>
      <c r="N7" s="119" t="str">
        <f ca="1">VLOOKUP($B7,Matrix!$H$13:$I$37,2,FALSE)&amp;"_"&amp;C7</f>
        <v>ALERT_REQ_B_SMASTA_S1B_CP_AT_NG</v>
      </c>
      <c r="O7" s="134" t="str">
        <f t="shared" ca="1" si="0"/>
        <v>#define ALERT_REQ_B_SMASTA_S1B_CP_AT_NG                 (3U)</v>
      </c>
      <c r="U7" s="31" t="s">
        <v>99</v>
      </c>
    </row>
    <row r="8" spans="2:21">
      <c r="B8" s="118" t="s">
        <v>725</v>
      </c>
      <c r="C8" s="117" t="s">
        <v>727</v>
      </c>
      <c r="D8" s="131">
        <v>4</v>
      </c>
      <c r="E8" s="118" t="s">
        <v>125</v>
      </c>
      <c r="F8" s="205" t="s">
        <v>31</v>
      </c>
      <c r="G8" s="118" t="s">
        <v>125</v>
      </c>
      <c r="H8" s="205" t="s">
        <v>31</v>
      </c>
      <c r="I8" s="118" t="s">
        <v>125</v>
      </c>
      <c r="J8" s="251" t="s">
        <v>741</v>
      </c>
      <c r="K8" s="118" t="s">
        <v>125</v>
      </c>
      <c r="L8" s="205" t="s">
        <v>31</v>
      </c>
      <c r="M8" s="53">
        <f t="shared" ca="1" si="1"/>
        <v>31</v>
      </c>
      <c r="N8" s="119" t="str">
        <f ca="1">VLOOKUP($B8,Matrix!$H$13:$I$37,2,FALSE)&amp;"_"&amp;C8</f>
        <v>ALERT_REQ_B_SMASTA_S1B_CP_MT_NG</v>
      </c>
      <c r="O8" s="134" t="str">
        <f t="shared" ca="1" si="0"/>
        <v>#define ALERT_REQ_B_SMASTA_S1B_CP_MT_NG                 (4U)</v>
      </c>
      <c r="U8" s="31" t="s">
        <v>100</v>
      </c>
    </row>
    <row r="9" spans="2:21">
      <c r="B9" s="118" t="s">
        <v>725</v>
      </c>
      <c r="C9" s="117" t="s">
        <v>728</v>
      </c>
      <c r="D9" s="130">
        <v>5</v>
      </c>
      <c r="E9" s="118" t="s">
        <v>125</v>
      </c>
      <c r="F9" s="205" t="s">
        <v>31</v>
      </c>
      <c r="G9" s="118" t="s">
        <v>125</v>
      </c>
      <c r="H9" s="205" t="s">
        <v>31</v>
      </c>
      <c r="I9" s="118" t="s">
        <v>125</v>
      </c>
      <c r="J9" s="251" t="s">
        <v>742</v>
      </c>
      <c r="K9" s="118" t="s">
        <v>125</v>
      </c>
      <c r="L9" s="205" t="s">
        <v>31</v>
      </c>
      <c r="M9" s="53">
        <f t="shared" ca="1" si="1"/>
        <v>31</v>
      </c>
      <c r="N9" s="119" t="str">
        <f ca="1">VLOOKUP($B9,Matrix!$H$13:$I$37,2,FALSE)&amp;"_"&amp;C9</f>
        <v>ALERT_REQ_B_SMASTA_S1B_BX_AT_NG</v>
      </c>
      <c r="O9" s="134" t="str">
        <f t="shared" ca="1" si="0"/>
        <v>#define ALERT_REQ_B_SMASTA_S1B_BX_AT_NG                 (5U)</v>
      </c>
      <c r="U9" s="31" t="s">
        <v>101</v>
      </c>
    </row>
    <row r="10" spans="2:21">
      <c r="B10" s="118" t="s">
        <v>725</v>
      </c>
      <c r="C10" s="117" t="s">
        <v>428</v>
      </c>
      <c r="D10" s="130">
        <v>6</v>
      </c>
      <c r="E10" s="118" t="s">
        <v>125</v>
      </c>
      <c r="F10" s="205" t="s">
        <v>31</v>
      </c>
      <c r="G10" s="118" t="s">
        <v>125</v>
      </c>
      <c r="H10" s="205" t="s">
        <v>31</v>
      </c>
      <c r="I10" s="118" t="s">
        <v>125</v>
      </c>
      <c r="J10" s="251" t="s">
        <v>743</v>
      </c>
      <c r="K10" s="118" t="s">
        <v>125</v>
      </c>
      <c r="L10" s="205" t="s">
        <v>31</v>
      </c>
      <c r="M10" s="53">
        <f t="shared" ca="1" si="1"/>
        <v>29</v>
      </c>
      <c r="N10" s="119" t="str">
        <f ca="1">VLOOKUP($B10,Matrix!$H$13:$I$37,2,FALSE)&amp;"_"&amp;C10</f>
        <v>ALERT_REQ_B_SMASTA_S1B_NOTKEY</v>
      </c>
      <c r="O10" s="134" t="str">
        <f t="shared" ca="1" si="0"/>
        <v>#define ALERT_REQ_B_SMASTA_S1B_NOTKEY                   (6U)</v>
      </c>
      <c r="U10" s="31"/>
    </row>
    <row r="11" spans="2:21">
      <c r="B11" s="118" t="s">
        <v>725</v>
      </c>
      <c r="C11" s="117" t="s">
        <v>429</v>
      </c>
      <c r="D11" s="131">
        <v>7</v>
      </c>
      <c r="E11" s="118" t="s">
        <v>125</v>
      </c>
      <c r="F11" s="205" t="s">
        <v>31</v>
      </c>
      <c r="G11" s="118" t="s">
        <v>125</v>
      </c>
      <c r="H11" s="205" t="s">
        <v>31</v>
      </c>
      <c r="I11" s="118" t="s">
        <v>125</v>
      </c>
      <c r="J11" s="251" t="s">
        <v>744</v>
      </c>
      <c r="K11" s="118" t="s">
        <v>125</v>
      </c>
      <c r="L11" s="205" t="s">
        <v>31</v>
      </c>
      <c r="M11" s="53">
        <f t="shared" ca="1" si="1"/>
        <v>29</v>
      </c>
      <c r="N11" s="119" t="str">
        <f ca="1">VLOOKUP($B11,Matrix!$H$13:$I$37,2,FALSE)&amp;"_"&amp;C11</f>
        <v>ALERT_REQ_B_SMASTA_S1B_BATKEY</v>
      </c>
      <c r="O11" s="134" t="str">
        <f t="shared" ca="1" si="0"/>
        <v>#define ALERT_REQ_B_SMASTA_S1B_BATKEY                   (7U)</v>
      </c>
      <c r="U11" s="31"/>
    </row>
    <row r="12" spans="2:21">
      <c r="B12" s="118" t="s">
        <v>725</v>
      </c>
      <c r="C12" s="117" t="s">
        <v>430</v>
      </c>
      <c r="D12" s="130">
        <v>8</v>
      </c>
      <c r="E12" s="118" t="s">
        <v>125</v>
      </c>
      <c r="F12" s="205" t="s">
        <v>31</v>
      </c>
      <c r="G12" s="118" t="s">
        <v>125</v>
      </c>
      <c r="H12" s="205" t="s">
        <v>31</v>
      </c>
      <c r="I12" s="118" t="s">
        <v>125</v>
      </c>
      <c r="J12" s="251" t="s">
        <v>745</v>
      </c>
      <c r="K12" s="118" t="s">
        <v>125</v>
      </c>
      <c r="L12" s="205" t="s">
        <v>31</v>
      </c>
      <c r="M12" s="53">
        <f t="shared" ca="1" si="1"/>
        <v>29</v>
      </c>
      <c r="N12" s="119" t="str">
        <f ca="1">VLOOKUP($B12,Matrix!$H$13:$I$37,2,FALSE)&amp;"_"&amp;C12</f>
        <v>ALERT_REQ_B_SMASTA_S1B_S_ENG1</v>
      </c>
      <c r="O12" s="134" t="str">
        <f t="shared" ca="1" si="0"/>
        <v>#define ALERT_REQ_B_SMASTA_S1B_S_ENG1                   (8U)</v>
      </c>
      <c r="U12" s="31"/>
    </row>
    <row r="13" spans="2:21" ht="14.25" thickBot="1">
      <c r="B13" s="118" t="s">
        <v>725</v>
      </c>
      <c r="C13" s="117" t="s">
        <v>431</v>
      </c>
      <c r="D13" s="130">
        <v>9</v>
      </c>
      <c r="E13" s="118" t="s">
        <v>125</v>
      </c>
      <c r="F13" s="205" t="s">
        <v>31</v>
      </c>
      <c r="G13" s="118" t="s">
        <v>125</v>
      </c>
      <c r="H13" s="205" t="s">
        <v>31</v>
      </c>
      <c r="I13" s="118" t="s">
        <v>125</v>
      </c>
      <c r="J13" s="251" t="s">
        <v>746</v>
      </c>
      <c r="K13" s="118" t="s">
        <v>125</v>
      </c>
      <c r="L13" s="205" t="s">
        <v>31</v>
      </c>
      <c r="M13" s="53">
        <f t="shared" ca="1" si="1"/>
        <v>29</v>
      </c>
      <c r="N13" s="119" t="str">
        <f ca="1">VLOOKUP($B13,Matrix!$H$13:$I$37,2,FALSE)&amp;"_"&amp;C13</f>
        <v>ALERT_REQ_B_SMASTA_S1B_S_ENG2</v>
      </c>
      <c r="O13" s="134" t="str">
        <f t="shared" ca="1" si="0"/>
        <v>#define ALERT_REQ_B_SMASTA_S1B_S_ENG2                   (9U)</v>
      </c>
      <c r="U13" s="102"/>
    </row>
    <row r="14" spans="2:21">
      <c r="B14" s="118" t="s">
        <v>725</v>
      </c>
      <c r="C14" s="117" t="s">
        <v>432</v>
      </c>
      <c r="D14" s="131">
        <v>10</v>
      </c>
      <c r="E14" s="118" t="s">
        <v>125</v>
      </c>
      <c r="F14" s="205" t="s">
        <v>31</v>
      </c>
      <c r="G14" s="118" t="s">
        <v>125</v>
      </c>
      <c r="H14" s="205" t="s">
        <v>31</v>
      </c>
      <c r="I14" s="118" t="s">
        <v>125</v>
      </c>
      <c r="J14" s="251" t="s">
        <v>747</v>
      </c>
      <c r="K14" s="118" t="s">
        <v>125</v>
      </c>
      <c r="L14" s="205" t="s">
        <v>31</v>
      </c>
      <c r="M14" s="53">
        <f t="shared" ca="1" si="1"/>
        <v>29</v>
      </c>
      <c r="N14" s="119" t="str">
        <f ca="1">VLOOKUP($B14,Matrix!$H$13:$I$37,2,FALSE)&amp;"_"&amp;C14</f>
        <v>ALERT_REQ_B_SMASTA_S1B_S_ENG3</v>
      </c>
      <c r="O14" s="134" t="str">
        <f t="shared" ca="1" si="0"/>
        <v>#define ALERT_REQ_B_SMASTA_S1B_S_ENG3                   (10U)</v>
      </c>
    </row>
    <row r="15" spans="2:21">
      <c r="B15" s="118" t="s">
        <v>725</v>
      </c>
      <c r="C15" s="117" t="s">
        <v>729</v>
      </c>
      <c r="D15" s="130">
        <v>11</v>
      </c>
      <c r="E15" s="118" t="s">
        <v>125</v>
      </c>
      <c r="F15" s="205" t="s">
        <v>31</v>
      </c>
      <c r="G15" s="118" t="s">
        <v>125</v>
      </c>
      <c r="H15" s="205" t="s">
        <v>31</v>
      </c>
      <c r="I15" s="118" t="s">
        <v>125</v>
      </c>
      <c r="J15" s="251" t="s">
        <v>748</v>
      </c>
      <c r="K15" s="118" t="s">
        <v>125</v>
      </c>
      <c r="L15" s="205" t="s">
        <v>31</v>
      </c>
      <c r="M15" s="53">
        <f t="shared" ca="1" si="1"/>
        <v>31</v>
      </c>
      <c r="N15" s="119" t="str">
        <f ca="1">VLOOKUP($B15,Matrix!$H$13:$I$37,2,FALSE)&amp;"_"&amp;C15</f>
        <v>ALERT_REQ_B_SMASTA_S1B_BX_MT_NG</v>
      </c>
      <c r="O15" s="134" t="str">
        <f t="shared" ca="1" si="0"/>
        <v>#define ALERT_REQ_B_SMASTA_S1B_BX_MT_NG                 (11U)</v>
      </c>
    </row>
    <row r="16" spans="2:21">
      <c r="B16" s="118" t="s">
        <v>725</v>
      </c>
      <c r="C16" s="117" t="s">
        <v>730</v>
      </c>
      <c r="D16" s="130">
        <v>12</v>
      </c>
      <c r="E16" s="118" t="s">
        <v>125</v>
      </c>
      <c r="F16" s="205" t="s">
        <v>31</v>
      </c>
      <c r="G16" s="118" t="s">
        <v>125</v>
      </c>
      <c r="H16" s="205" t="s">
        <v>31</v>
      </c>
      <c r="I16" s="118" t="s">
        <v>125</v>
      </c>
      <c r="J16" s="251" t="s">
        <v>749</v>
      </c>
      <c r="K16" s="118" t="s">
        <v>125</v>
      </c>
      <c r="L16" s="205" t="s">
        <v>31</v>
      </c>
      <c r="M16" s="53">
        <f t="shared" ca="1" si="1"/>
        <v>31</v>
      </c>
      <c r="N16" s="119" t="str">
        <f ca="1">VLOOKUP($B16,Matrix!$H$13:$I$37,2,FALSE)&amp;"_"&amp;C16</f>
        <v>ALERT_REQ_B_SMASTA_S1B_OT_AT_NG</v>
      </c>
      <c r="O16" s="134" t="str">
        <f t="shared" ca="1" si="0"/>
        <v>#define ALERT_REQ_B_SMASTA_S1B_OT_AT_NG                 (12U)</v>
      </c>
    </row>
    <row r="17" spans="2:15">
      <c r="B17" s="118" t="s">
        <v>725</v>
      </c>
      <c r="C17" s="117" t="s">
        <v>731</v>
      </c>
      <c r="D17" s="131">
        <v>13</v>
      </c>
      <c r="E17" s="118" t="s">
        <v>125</v>
      </c>
      <c r="F17" s="205" t="s">
        <v>31</v>
      </c>
      <c r="G17" s="118" t="s">
        <v>125</v>
      </c>
      <c r="H17" s="205" t="s">
        <v>31</v>
      </c>
      <c r="I17" s="118" t="s">
        <v>125</v>
      </c>
      <c r="J17" s="251" t="s">
        <v>750</v>
      </c>
      <c r="K17" s="118" t="s">
        <v>125</v>
      </c>
      <c r="L17" s="205" t="s">
        <v>31</v>
      </c>
      <c r="M17" s="53">
        <f t="shared" ca="1" si="1"/>
        <v>31</v>
      </c>
      <c r="N17" s="119" t="str">
        <f ca="1">VLOOKUP($B17,Matrix!$H$13:$I$37,2,FALSE)&amp;"_"&amp;C17</f>
        <v>ALERT_REQ_B_SMASTA_S1B_OT_MT_NG</v>
      </c>
      <c r="O17" s="134" t="str">
        <f t="shared" ca="1" si="0"/>
        <v>#define ALERT_REQ_B_SMASTA_S1B_OT_MT_NG                 (13U)</v>
      </c>
    </row>
    <row r="18" spans="2:15">
      <c r="B18" s="118" t="s">
        <v>732</v>
      </c>
      <c r="C18" s="117" t="s">
        <v>441</v>
      </c>
      <c r="D18" s="131">
        <v>0</v>
      </c>
      <c r="E18" s="118" t="s">
        <v>125</v>
      </c>
      <c r="F18" s="205" t="s">
        <v>31</v>
      </c>
      <c r="G18" s="118" t="s">
        <v>125</v>
      </c>
      <c r="H18" s="205" t="s">
        <v>31</v>
      </c>
      <c r="I18" s="118" t="s">
        <v>125</v>
      </c>
      <c r="J18" s="251" t="s">
        <v>31</v>
      </c>
      <c r="K18" s="118" t="s">
        <v>125</v>
      </c>
      <c r="L18" s="205" t="s">
        <v>538</v>
      </c>
      <c r="M18" s="53">
        <f t="shared" ca="1" si="1"/>
        <v>30</v>
      </c>
      <c r="N18" s="119" t="str">
        <f ca="1">VLOOKUP($B18,Matrix!$H$13:$I$37,2,FALSE)&amp;"_"&amp;C18</f>
        <v>ALERT_REQ_B_SMASTA_S1IG_MALFNC</v>
      </c>
      <c r="O18" s="134" t="str">
        <f t="shared" ca="1" si="0"/>
        <v>#define ALERT_REQ_B_SMASTA_S1IG_MALFNC                  (0U)</v>
      </c>
    </row>
    <row r="19" spans="2:15">
      <c r="B19" s="118" t="s">
        <v>732</v>
      </c>
      <c r="C19" s="117" t="s">
        <v>440</v>
      </c>
      <c r="D19" s="131">
        <v>1</v>
      </c>
      <c r="E19" s="118" t="s">
        <v>125</v>
      </c>
      <c r="F19" s="205" t="s">
        <v>31</v>
      </c>
      <c r="G19" s="118" t="s">
        <v>125</v>
      </c>
      <c r="H19" s="205" t="s">
        <v>31</v>
      </c>
      <c r="I19" s="118" t="s">
        <v>125</v>
      </c>
      <c r="J19" s="251" t="s">
        <v>31</v>
      </c>
      <c r="K19" s="118" t="s">
        <v>125</v>
      </c>
      <c r="L19" s="205" t="s">
        <v>539</v>
      </c>
      <c r="M19" s="53">
        <f t="shared" ca="1" si="1"/>
        <v>30</v>
      </c>
      <c r="N19" s="119" t="str">
        <f ca="1">VLOOKUP($B19,Matrix!$H$13:$I$37,2,FALSE)&amp;"_"&amp;C19</f>
        <v>ALERT_REQ_B_SMASTA_S1IG_NOTICE</v>
      </c>
      <c r="O19" s="134" t="str">
        <f t="shared" ca="1" si="0"/>
        <v>#define ALERT_REQ_B_SMASTA_S1IG_NOTICE                  (1U)</v>
      </c>
    </row>
    <row r="20" spans="2:15">
      <c r="B20" s="118" t="s">
        <v>733</v>
      </c>
      <c r="C20" s="117" t="s">
        <v>292</v>
      </c>
      <c r="D20" s="131">
        <v>0</v>
      </c>
      <c r="E20" s="118" t="s">
        <v>125</v>
      </c>
      <c r="F20" s="205" t="s">
        <v>31</v>
      </c>
      <c r="G20" s="118" t="s">
        <v>125</v>
      </c>
      <c r="H20" s="205" t="s">
        <v>31</v>
      </c>
      <c r="I20" s="118" t="s">
        <v>125</v>
      </c>
      <c r="J20" s="251" t="s">
        <v>789</v>
      </c>
      <c r="K20" s="118" t="s">
        <v>125</v>
      </c>
      <c r="L20" s="205" t="s">
        <v>31</v>
      </c>
      <c r="M20" s="53">
        <f t="shared" ca="1" si="1"/>
        <v>29</v>
      </c>
      <c r="N20" s="119" t="str">
        <f ca="1">VLOOKUP($B20,Matrix!$H$13:$I$37,2,FALSE)&amp;"_"&amp;C20</f>
        <v>ALERT_REQ_B_SMASTA_S2B_POWOFF</v>
      </c>
      <c r="O20" s="134" t="str">
        <f t="shared" ca="1" si="0"/>
        <v>#define ALERT_REQ_B_SMASTA_S2B_POWOFF                   (0U)</v>
      </c>
    </row>
    <row r="21" spans="2:15">
      <c r="B21" s="118" t="s">
        <v>733</v>
      </c>
      <c r="C21" s="117" t="s">
        <v>295</v>
      </c>
      <c r="D21" s="131">
        <v>1</v>
      </c>
      <c r="E21" s="118" t="s">
        <v>125</v>
      </c>
      <c r="F21" s="205" t="s">
        <v>31</v>
      </c>
      <c r="G21" s="118" t="s">
        <v>125</v>
      </c>
      <c r="H21" s="205" t="s">
        <v>31</v>
      </c>
      <c r="I21" s="118" t="s">
        <v>125</v>
      </c>
      <c r="J21" s="251" t="s">
        <v>790</v>
      </c>
      <c r="K21" s="118" t="s">
        <v>125</v>
      </c>
      <c r="L21" s="205" t="s">
        <v>31</v>
      </c>
      <c r="M21" s="53">
        <f t="shared" ca="1" si="1"/>
        <v>28</v>
      </c>
      <c r="N21" s="119" t="str">
        <f ca="1">VLOOKUP($B21,Matrix!$H$13:$I$37,2,FALSE)&amp;"_"&amp;C21</f>
        <v>ALERT_REQ_B_SMASTA_S2B_PARK1</v>
      </c>
      <c r="O21" s="134" t="str">
        <f t="shared" ca="1" si="0"/>
        <v>#define ALERT_REQ_B_SMASTA_S2B_PARK1                    (1U)</v>
      </c>
    </row>
    <row r="22" spans="2:15">
      <c r="B22" s="118" t="s">
        <v>733</v>
      </c>
      <c r="C22" s="117" t="s">
        <v>340</v>
      </c>
      <c r="D22" s="131">
        <v>2</v>
      </c>
      <c r="E22" s="118" t="s">
        <v>125</v>
      </c>
      <c r="F22" s="205" t="s">
        <v>31</v>
      </c>
      <c r="G22" s="118" t="s">
        <v>125</v>
      </c>
      <c r="H22" s="205" t="s">
        <v>31</v>
      </c>
      <c r="I22" s="118" t="s">
        <v>125</v>
      </c>
      <c r="J22" s="251" t="s">
        <v>791</v>
      </c>
      <c r="K22" s="118" t="s">
        <v>125</v>
      </c>
      <c r="L22" s="205" t="s">
        <v>31</v>
      </c>
      <c r="M22" s="53">
        <f t="shared" ca="1" si="1"/>
        <v>27</v>
      </c>
      <c r="N22" s="119" t="str">
        <f ca="1">VLOOKUP($B22,Matrix!$H$13:$I$37,2,FALSE)&amp;"_"&amp;C22</f>
        <v>ALERT_REQ_B_SMASTA_S2B_AUTO</v>
      </c>
      <c r="O22" s="134" t="str">
        <f t="shared" ca="1" si="0"/>
        <v>#define ALERT_REQ_B_SMASTA_S2B_AUTO                     (2U)</v>
      </c>
    </row>
    <row r="23" spans="2:15">
      <c r="B23" s="118" t="s">
        <v>733</v>
      </c>
      <c r="C23" s="117" t="s">
        <v>335</v>
      </c>
      <c r="D23" s="131">
        <v>3</v>
      </c>
      <c r="E23" s="118" t="s">
        <v>125</v>
      </c>
      <c r="F23" s="205" t="s">
        <v>31</v>
      </c>
      <c r="G23" s="118" t="s">
        <v>125</v>
      </c>
      <c r="H23" s="205" t="s">
        <v>31</v>
      </c>
      <c r="I23" s="118" t="s">
        <v>125</v>
      </c>
      <c r="J23" s="251" t="s">
        <v>792</v>
      </c>
      <c r="K23" s="118" t="s">
        <v>125</v>
      </c>
      <c r="L23" s="205" t="s">
        <v>31</v>
      </c>
      <c r="M23" s="53">
        <f t="shared" ca="1" si="1"/>
        <v>29</v>
      </c>
      <c r="N23" s="119" t="str">
        <f ca="1">VLOOKUP($B23,Matrix!$H$13:$I$37,2,FALSE)&amp;"_"&amp;C23</f>
        <v>ALERT_REQ_B_SMASTA_S2B_RSTRT1</v>
      </c>
      <c r="O23" s="134" t="str">
        <f t="shared" ca="1" si="0"/>
        <v>#define ALERT_REQ_B_SMASTA_S2B_RSTRT1                   (3U)</v>
      </c>
    </row>
    <row r="24" spans="2:15">
      <c r="B24" s="118" t="s">
        <v>733</v>
      </c>
      <c r="C24" s="117" t="s">
        <v>336</v>
      </c>
      <c r="D24" s="131">
        <v>4</v>
      </c>
      <c r="E24" s="118" t="s">
        <v>125</v>
      </c>
      <c r="F24" s="205" t="s">
        <v>31</v>
      </c>
      <c r="G24" s="118" t="s">
        <v>125</v>
      </c>
      <c r="H24" s="205" t="s">
        <v>31</v>
      </c>
      <c r="I24" s="118" t="s">
        <v>125</v>
      </c>
      <c r="J24" s="251" t="s">
        <v>793</v>
      </c>
      <c r="K24" s="118" t="s">
        <v>125</v>
      </c>
      <c r="L24" s="205" t="s">
        <v>31</v>
      </c>
      <c r="M24" s="53">
        <f t="shared" ca="1" si="1"/>
        <v>29</v>
      </c>
      <c r="N24" s="119" t="str">
        <f ca="1">VLOOKUP($B24,Matrix!$H$13:$I$37,2,FALSE)&amp;"_"&amp;C24</f>
        <v>ALERT_REQ_B_SMASTA_S2B_RSTRT2</v>
      </c>
      <c r="O24" s="134" t="str">
        <f t="shared" ca="1" si="0"/>
        <v>#define ALERT_REQ_B_SMASTA_S2B_RSTRT2                   (4U)</v>
      </c>
    </row>
    <row r="25" spans="2:15">
      <c r="B25" s="118" t="s">
        <v>733</v>
      </c>
      <c r="C25" s="117" t="s">
        <v>337</v>
      </c>
      <c r="D25" s="131">
        <v>5</v>
      </c>
      <c r="E25" s="118" t="s">
        <v>125</v>
      </c>
      <c r="F25" s="205" t="s">
        <v>31</v>
      </c>
      <c r="G25" s="118" t="s">
        <v>125</v>
      </c>
      <c r="H25" s="205" t="s">
        <v>31</v>
      </c>
      <c r="I25" s="118" t="s">
        <v>125</v>
      </c>
      <c r="J25" s="251" t="s">
        <v>794</v>
      </c>
      <c r="K25" s="118" t="s">
        <v>125</v>
      </c>
      <c r="L25" s="205" t="s">
        <v>31</v>
      </c>
      <c r="M25" s="53">
        <f t="shared" ca="1" si="1"/>
        <v>29</v>
      </c>
      <c r="N25" s="119" t="str">
        <f ca="1">VLOOKUP($B25,Matrix!$H$13:$I$37,2,FALSE)&amp;"_"&amp;C25</f>
        <v>ALERT_REQ_B_SMASTA_S2B_RSTRT3</v>
      </c>
      <c r="O25" s="134" t="str">
        <f t="shared" ca="1" si="0"/>
        <v>#define ALERT_REQ_B_SMASTA_S2B_RSTRT3                   (5U)</v>
      </c>
    </row>
    <row r="26" spans="2:15">
      <c r="B26" s="118" t="s">
        <v>733</v>
      </c>
      <c r="C26" s="117" t="s">
        <v>314</v>
      </c>
      <c r="D26" s="131">
        <v>6</v>
      </c>
      <c r="E26" s="118" t="s">
        <v>125</v>
      </c>
      <c r="F26" s="205" t="s">
        <v>31</v>
      </c>
      <c r="G26" s="118" t="s">
        <v>125</v>
      </c>
      <c r="H26" s="205" t="s">
        <v>31</v>
      </c>
      <c r="I26" s="118" t="s">
        <v>125</v>
      </c>
      <c r="J26" s="251" t="s">
        <v>795</v>
      </c>
      <c r="K26" s="118" t="s">
        <v>125</v>
      </c>
      <c r="L26" s="205" t="s">
        <v>31</v>
      </c>
      <c r="M26" s="53">
        <f t="shared" ca="1" si="1"/>
        <v>29</v>
      </c>
      <c r="N26" s="119" t="str">
        <f ca="1">VLOOKUP($B26,Matrix!$H$13:$I$37,2,FALSE)&amp;"_"&amp;C26</f>
        <v>ALERT_REQ_B_SMASTA_S2B_DEALER</v>
      </c>
      <c r="O26" s="134" t="str">
        <f t="shared" ca="1" si="0"/>
        <v>#define ALERT_REQ_B_SMASTA_S2B_DEALER                   (6U)</v>
      </c>
    </row>
    <row r="27" spans="2:15">
      <c r="B27" s="118" t="s">
        <v>736</v>
      </c>
      <c r="C27" s="117" t="s">
        <v>765</v>
      </c>
      <c r="D27" s="130">
        <v>0</v>
      </c>
      <c r="E27" s="118" t="s">
        <v>125</v>
      </c>
      <c r="F27" s="205" t="s">
        <v>31</v>
      </c>
      <c r="G27" s="118" t="s">
        <v>125</v>
      </c>
      <c r="H27" s="205" t="s">
        <v>31</v>
      </c>
      <c r="I27" s="118" t="s">
        <v>125</v>
      </c>
      <c r="J27" s="251" t="s">
        <v>751</v>
      </c>
      <c r="K27" s="118" t="s">
        <v>125</v>
      </c>
      <c r="L27" s="205" t="s">
        <v>31</v>
      </c>
      <c r="M27" s="53">
        <f t="shared" ca="1" si="1"/>
        <v>28</v>
      </c>
      <c r="N27" s="119" t="str">
        <f ca="1">VLOOKUP($B27,Matrix!$H$13:$I$37,2,FALSE)&amp;"_"&amp;C27</f>
        <v>ALERT_REQ_B_SMASTA_S2IG_STOP</v>
      </c>
      <c r="O27" s="134" t="str">
        <f t="shared" ca="1" si="0"/>
        <v>#define ALERT_REQ_B_SMASTA_S2IG_STOP                    (0U)</v>
      </c>
    </row>
    <row r="28" spans="2:15">
      <c r="B28" s="118" t="s">
        <v>736</v>
      </c>
      <c r="C28" s="117" t="s">
        <v>769</v>
      </c>
      <c r="D28" s="131">
        <v>1</v>
      </c>
      <c r="E28" s="118" t="s">
        <v>125</v>
      </c>
      <c r="F28" s="205" t="s">
        <v>31</v>
      </c>
      <c r="G28" s="118" t="s">
        <v>125</v>
      </c>
      <c r="H28" s="205" t="s">
        <v>31</v>
      </c>
      <c r="I28" s="118" t="s">
        <v>125</v>
      </c>
      <c r="J28" s="251" t="s">
        <v>752</v>
      </c>
      <c r="K28" s="118" t="s">
        <v>125</v>
      </c>
      <c r="L28" s="205" t="s">
        <v>31</v>
      </c>
      <c r="M28" s="53">
        <f t="shared" ca="1" si="1"/>
        <v>30</v>
      </c>
      <c r="N28" s="119" t="str">
        <f ca="1">VLOOKUP($B28,Matrix!$H$13:$I$37,2,FALSE)&amp;"_"&amp;C28</f>
        <v>ALERT_REQ_B_SMASTA_S2IG_EVSTOP</v>
      </c>
      <c r="O28" s="134" t="str">
        <f t="shared" ca="1" si="0"/>
        <v>#define ALERT_REQ_B_SMASTA_S2IG_EVSTOP                  (1U)</v>
      </c>
    </row>
    <row r="29" spans="2:15">
      <c r="B29" s="118" t="s">
        <v>736</v>
      </c>
      <c r="C29" s="117" t="s">
        <v>771</v>
      </c>
      <c r="D29" s="130">
        <v>2</v>
      </c>
      <c r="E29" s="118" t="s">
        <v>125</v>
      </c>
      <c r="F29" s="205" t="s">
        <v>31</v>
      </c>
      <c r="G29" s="118" t="s">
        <v>125</v>
      </c>
      <c r="H29" s="205" t="s">
        <v>31</v>
      </c>
      <c r="I29" s="118" t="s">
        <v>125</v>
      </c>
      <c r="J29" s="251" t="s">
        <v>753</v>
      </c>
      <c r="K29" s="118" t="s">
        <v>125</v>
      </c>
      <c r="L29" s="205" t="s">
        <v>31</v>
      </c>
      <c r="M29" s="53">
        <f t="shared" ca="1" si="1"/>
        <v>30</v>
      </c>
      <c r="N29" s="119" t="str">
        <f ca="1">VLOOKUP($B29,Matrix!$H$13:$I$37,2,FALSE)&amp;"_"&amp;C29</f>
        <v>ALERT_REQ_B_SMASTA_S2IG_FCSTOP</v>
      </c>
      <c r="O29" s="134" t="str">
        <f t="shared" ca="1" si="0"/>
        <v>#define ALERT_REQ_B_SMASTA_S2IG_FCSTOP                  (2U)</v>
      </c>
    </row>
    <row r="30" spans="2:15">
      <c r="B30" s="118" t="s">
        <v>736</v>
      </c>
      <c r="C30" s="117" t="s">
        <v>766</v>
      </c>
      <c r="D30" s="130">
        <v>3</v>
      </c>
      <c r="E30" s="118" t="s">
        <v>125</v>
      </c>
      <c r="F30" s="205" t="s">
        <v>31</v>
      </c>
      <c r="G30" s="118" t="s">
        <v>125</v>
      </c>
      <c r="H30" s="205" t="s">
        <v>31</v>
      </c>
      <c r="I30" s="118" t="s">
        <v>125</v>
      </c>
      <c r="J30" s="205" t="s">
        <v>754</v>
      </c>
      <c r="K30" s="118" t="s">
        <v>125</v>
      </c>
      <c r="L30" s="205" t="s">
        <v>31</v>
      </c>
      <c r="M30" s="53">
        <f t="shared" ca="1" si="1"/>
        <v>30</v>
      </c>
      <c r="N30" s="119" t="str">
        <f ca="1">VLOOKUP($B30,Matrix!$H$13:$I$37,2,FALSE)&amp;"_"&amp;C30</f>
        <v>ALERT_REQ_B_SMASTA_S2IG_HVSTOP</v>
      </c>
      <c r="O30" s="134" t="str">
        <f t="shared" ca="1" si="0"/>
        <v>#define ALERT_REQ_B_SMASTA_S2IG_HVSTOP                  (3U)</v>
      </c>
    </row>
    <row r="31" spans="2:15">
      <c r="B31" s="118" t="s">
        <v>736</v>
      </c>
      <c r="C31" s="117" t="s">
        <v>767</v>
      </c>
      <c r="D31" s="131">
        <v>4</v>
      </c>
      <c r="E31" s="118" t="s">
        <v>125</v>
      </c>
      <c r="F31" s="205" t="s">
        <v>31</v>
      </c>
      <c r="G31" s="118" t="s">
        <v>125</v>
      </c>
      <c r="H31" s="205" t="s">
        <v>31</v>
      </c>
      <c r="I31" s="118" t="s">
        <v>125</v>
      </c>
      <c r="J31" s="205" t="s">
        <v>755</v>
      </c>
      <c r="K31" s="118" t="s">
        <v>125</v>
      </c>
      <c r="L31" s="205" t="s">
        <v>31</v>
      </c>
      <c r="M31" s="53">
        <f t="shared" ca="1" si="1"/>
        <v>27</v>
      </c>
      <c r="N31" s="119" t="str">
        <f ca="1">VLOOKUP($B31,Matrix!$H$13:$I$37,2,FALSE)&amp;"_"&amp;C31</f>
        <v>ALERT_REQ_B_SMASTA_S2IG_EMG</v>
      </c>
      <c r="O31" s="134" t="str">
        <f t="shared" ca="1" si="0"/>
        <v>#define ALERT_REQ_B_SMASTA_S2IG_EMG                     (4U)</v>
      </c>
    </row>
    <row r="32" spans="2:15">
      <c r="B32" s="118" t="s">
        <v>736</v>
      </c>
      <c r="C32" s="117" t="s">
        <v>773</v>
      </c>
      <c r="D32" s="130">
        <v>5</v>
      </c>
      <c r="E32" s="118" t="s">
        <v>125</v>
      </c>
      <c r="F32" s="205" t="s">
        <v>31</v>
      </c>
      <c r="G32" s="118" t="s">
        <v>125</v>
      </c>
      <c r="H32" s="205" t="s">
        <v>31</v>
      </c>
      <c r="I32" s="118" t="s">
        <v>125</v>
      </c>
      <c r="J32" s="251" t="s">
        <v>756</v>
      </c>
      <c r="K32" s="118" t="s">
        <v>125</v>
      </c>
      <c r="L32" s="205" t="s">
        <v>31</v>
      </c>
      <c r="M32" s="53">
        <f t="shared" ca="1" si="1"/>
        <v>30</v>
      </c>
      <c r="N32" s="119" t="str">
        <f ca="1">VLOOKUP($B32,Matrix!$H$13:$I$37,2,FALSE)&amp;"_"&amp;C32</f>
        <v>ALERT_REQ_B_SMASTA_S2IG_EV_EMG</v>
      </c>
      <c r="O32" s="134" t="str">
        <f t="shared" ca="1" si="0"/>
        <v>#define ALERT_REQ_B_SMASTA_S2IG_EV_EMG                  (5U)</v>
      </c>
    </row>
    <row r="33" spans="2:15">
      <c r="B33" s="118" t="s">
        <v>736</v>
      </c>
      <c r="C33" s="117" t="s">
        <v>775</v>
      </c>
      <c r="D33" s="130">
        <v>6</v>
      </c>
      <c r="E33" s="118" t="s">
        <v>125</v>
      </c>
      <c r="F33" s="205" t="s">
        <v>31</v>
      </c>
      <c r="G33" s="118" t="s">
        <v>125</v>
      </c>
      <c r="H33" s="205" t="s">
        <v>31</v>
      </c>
      <c r="I33" s="118" t="s">
        <v>125</v>
      </c>
      <c r="J33" s="251" t="s">
        <v>757</v>
      </c>
      <c r="K33" s="118" t="s">
        <v>125</v>
      </c>
      <c r="L33" s="205" t="s">
        <v>31</v>
      </c>
      <c r="M33" s="53">
        <f t="shared" ca="1" si="1"/>
        <v>30</v>
      </c>
      <c r="N33" s="119" t="str">
        <f ca="1">VLOOKUP($B33,Matrix!$H$13:$I$37,2,FALSE)&amp;"_"&amp;C33</f>
        <v>ALERT_REQ_B_SMASTA_S2IG_FC_EMG</v>
      </c>
      <c r="O33" s="134" t="str">
        <f t="shared" ca="1" si="0"/>
        <v>#define ALERT_REQ_B_SMASTA_S2IG_FC_EMG                  (6U)</v>
      </c>
    </row>
    <row r="34" spans="2:15">
      <c r="B34" s="118" t="s">
        <v>736</v>
      </c>
      <c r="C34" s="117" t="s">
        <v>325</v>
      </c>
      <c r="D34" s="131">
        <v>7</v>
      </c>
      <c r="E34" s="118" t="s">
        <v>125</v>
      </c>
      <c r="F34" s="205" t="s">
        <v>31</v>
      </c>
      <c r="G34" s="118" t="s">
        <v>125</v>
      </c>
      <c r="H34" s="205" t="s">
        <v>31</v>
      </c>
      <c r="I34" s="118" t="s">
        <v>125</v>
      </c>
      <c r="J34" s="251" t="s">
        <v>758</v>
      </c>
      <c r="K34" s="118" t="s">
        <v>125</v>
      </c>
      <c r="L34" s="205" t="s">
        <v>31</v>
      </c>
      <c r="M34" s="53">
        <f t="shared" ca="1" si="1"/>
        <v>30</v>
      </c>
      <c r="N34" s="119" t="str">
        <f ca="1">VLOOKUP($B34,Matrix!$H$13:$I$37,2,FALSE)&amp;"_"&amp;C34</f>
        <v>ALERT_REQ_B_SMASTA_S2IG_HV_EMG</v>
      </c>
      <c r="O34" s="134" t="str">
        <f t="shared" ca="1" si="0"/>
        <v>#define ALERT_REQ_B_SMASTA_S2IG_HV_EMG                  (7U)</v>
      </c>
    </row>
    <row r="35" spans="2:15">
      <c r="B35" s="118" t="s">
        <v>736</v>
      </c>
      <c r="C35" s="117" t="s">
        <v>326</v>
      </c>
      <c r="D35" s="130">
        <v>8</v>
      </c>
      <c r="E35" s="118" t="s">
        <v>125</v>
      </c>
      <c r="F35" s="205" t="s">
        <v>31</v>
      </c>
      <c r="G35" s="118" t="s">
        <v>125</v>
      </c>
      <c r="H35" s="205" t="s">
        <v>31</v>
      </c>
      <c r="I35" s="118" t="s">
        <v>125</v>
      </c>
      <c r="J35" s="251" t="s">
        <v>759</v>
      </c>
      <c r="K35" s="118" t="s">
        <v>125</v>
      </c>
      <c r="L35" s="205" t="s">
        <v>31</v>
      </c>
      <c r="M35" s="53">
        <f t="shared" ca="1" si="1"/>
        <v>29</v>
      </c>
      <c r="N35" s="119" t="str">
        <f ca="1">VLOOKUP($B35,Matrix!$H$13:$I$37,2,FALSE)&amp;"_"&amp;C35</f>
        <v>ALERT_REQ_B_SMASTA_S2IG_START</v>
      </c>
      <c r="O35" s="134" t="str">
        <f t="shared" ca="1" si="0"/>
        <v>#define ALERT_REQ_B_SMASTA_S2IG_START                   (8U)</v>
      </c>
    </row>
    <row r="36" spans="2:15">
      <c r="B36" s="118" t="s">
        <v>736</v>
      </c>
      <c r="C36" s="117" t="s">
        <v>327</v>
      </c>
      <c r="D36" s="130">
        <v>9</v>
      </c>
      <c r="E36" s="118" t="s">
        <v>125</v>
      </c>
      <c r="F36" s="205" t="s">
        <v>31</v>
      </c>
      <c r="G36" s="118" t="s">
        <v>125</v>
      </c>
      <c r="H36" s="205" t="s">
        <v>31</v>
      </c>
      <c r="I36" s="118" t="s">
        <v>125</v>
      </c>
      <c r="J36" s="251" t="s">
        <v>760</v>
      </c>
      <c r="K36" s="118" t="s">
        <v>125</v>
      </c>
      <c r="L36" s="205" t="s">
        <v>31</v>
      </c>
      <c r="M36" s="53">
        <f t="shared" ca="1" si="1"/>
        <v>28</v>
      </c>
      <c r="N36" s="119" t="str">
        <f ca="1">VLOOKUP($B36,Matrix!$H$13:$I$37,2,FALSE)&amp;"_"&amp;C36</f>
        <v>ALERT_REQ_B_SMASTA_S2IG_SAFE</v>
      </c>
      <c r="O36" s="134" t="str">
        <f t="shared" ref="O36:O67" ca="1" si="2">"#define "&amp;N36&amp;REPT(" ",48-M36)&amp;"("&amp;D36&amp;"U)"</f>
        <v>#define ALERT_REQ_B_SMASTA_S2IG_SAFE                    (9U)</v>
      </c>
    </row>
    <row r="37" spans="2:15">
      <c r="B37" s="118" t="s">
        <v>736</v>
      </c>
      <c r="C37" s="117" t="s">
        <v>777</v>
      </c>
      <c r="D37" s="131">
        <v>10</v>
      </c>
      <c r="E37" s="118" t="s">
        <v>125</v>
      </c>
      <c r="F37" s="205" t="s">
        <v>31</v>
      </c>
      <c r="G37" s="118" t="s">
        <v>125</v>
      </c>
      <c r="H37" s="205" t="s">
        <v>31</v>
      </c>
      <c r="I37" s="118" t="s">
        <v>125</v>
      </c>
      <c r="J37" s="251" t="s">
        <v>761</v>
      </c>
      <c r="K37" s="118" t="s">
        <v>125</v>
      </c>
      <c r="L37" s="205" t="s">
        <v>31</v>
      </c>
      <c r="M37" s="53">
        <f t="shared" ca="1" si="1"/>
        <v>30</v>
      </c>
      <c r="N37" s="119" t="str">
        <f ca="1">VLOOKUP($B37,Matrix!$H$13:$I$37,2,FALSE)&amp;"_"&amp;C37</f>
        <v>ALERT_REQ_B_SMASTA_S2IG_EVSAFE</v>
      </c>
      <c r="O37" s="134" t="str">
        <f t="shared" ca="1" si="2"/>
        <v>#define ALERT_REQ_B_SMASTA_S2IG_EVSAFE                  (10U)</v>
      </c>
    </row>
    <row r="38" spans="2:15">
      <c r="B38" s="118" t="s">
        <v>736</v>
      </c>
      <c r="C38" s="117" t="s">
        <v>779</v>
      </c>
      <c r="D38" s="130">
        <v>11</v>
      </c>
      <c r="E38" s="118" t="s">
        <v>125</v>
      </c>
      <c r="F38" s="205" t="s">
        <v>31</v>
      </c>
      <c r="G38" s="118" t="s">
        <v>125</v>
      </c>
      <c r="H38" s="205" t="s">
        <v>31</v>
      </c>
      <c r="I38" s="118" t="s">
        <v>125</v>
      </c>
      <c r="J38" s="251" t="s">
        <v>762</v>
      </c>
      <c r="K38" s="118" t="s">
        <v>125</v>
      </c>
      <c r="L38" s="205" t="s">
        <v>31</v>
      </c>
      <c r="M38" s="53">
        <f t="shared" ca="1" si="1"/>
        <v>30</v>
      </c>
      <c r="N38" s="119" t="str">
        <f ca="1">VLOOKUP($B38,Matrix!$H$13:$I$37,2,FALSE)&amp;"_"&amp;C38</f>
        <v>ALERT_REQ_B_SMASTA_S2IG_FCSAFE</v>
      </c>
      <c r="O38" s="134" t="str">
        <f t="shared" ca="1" si="2"/>
        <v>#define ALERT_REQ_B_SMASTA_S2IG_FCSAFE                  (11U)</v>
      </c>
    </row>
    <row r="39" spans="2:15">
      <c r="B39" s="118" t="s">
        <v>736</v>
      </c>
      <c r="C39" s="117" t="s">
        <v>328</v>
      </c>
      <c r="D39" s="130">
        <v>12</v>
      </c>
      <c r="E39" s="118" t="s">
        <v>125</v>
      </c>
      <c r="F39" s="205" t="s">
        <v>31</v>
      </c>
      <c r="G39" s="118" t="s">
        <v>125</v>
      </c>
      <c r="H39" s="205" t="s">
        <v>31</v>
      </c>
      <c r="I39" s="118" t="s">
        <v>125</v>
      </c>
      <c r="J39" s="251" t="s">
        <v>763</v>
      </c>
      <c r="K39" s="118" t="s">
        <v>125</v>
      </c>
      <c r="L39" s="205" t="s">
        <v>31</v>
      </c>
      <c r="M39" s="53">
        <f t="shared" ca="1" si="1"/>
        <v>30</v>
      </c>
      <c r="N39" s="119" t="str">
        <f ca="1">VLOOKUP($B39,Matrix!$H$13:$I$37,2,FALSE)&amp;"_"&amp;C39</f>
        <v>ALERT_REQ_B_SMASTA_S2IG_HVSAFE</v>
      </c>
      <c r="O39" s="134" t="str">
        <f t="shared" ca="1" si="2"/>
        <v>#define ALERT_REQ_B_SMASTA_S2IG_HVSAFE                  (12U)</v>
      </c>
    </row>
    <row r="40" spans="2:15">
      <c r="B40" s="118" t="s">
        <v>736</v>
      </c>
      <c r="C40" s="117" t="s">
        <v>444</v>
      </c>
      <c r="D40" s="131">
        <v>13</v>
      </c>
      <c r="E40" s="118" t="s">
        <v>125</v>
      </c>
      <c r="F40" s="205" t="s">
        <v>31</v>
      </c>
      <c r="G40" s="118" t="s">
        <v>125</v>
      </c>
      <c r="H40" s="205" t="s">
        <v>31</v>
      </c>
      <c r="I40" s="118" t="s">
        <v>125</v>
      </c>
      <c r="J40" s="251" t="s">
        <v>764</v>
      </c>
      <c r="K40" s="118" t="s">
        <v>125</v>
      </c>
      <c r="L40" s="205" t="s">
        <v>31</v>
      </c>
      <c r="M40" s="53">
        <f t="shared" ca="1" si="1"/>
        <v>30</v>
      </c>
      <c r="N40" s="119" t="str">
        <f ca="1">VLOOKUP($B40,Matrix!$H$13:$I$37,2,FALSE)&amp;"_"&amp;C40</f>
        <v>ALERT_REQ_B_SMASTA_S2IG_SHIFTP</v>
      </c>
      <c r="O40" s="134" t="str">
        <f t="shared" ca="1" si="2"/>
        <v>#define ALERT_REQ_B_SMASTA_S2IG_SHIFTP                  (13U)</v>
      </c>
    </row>
    <row r="41" spans="2:15">
      <c r="B41" s="118" t="s">
        <v>780</v>
      </c>
      <c r="C41" s="117" t="s">
        <v>445</v>
      </c>
      <c r="D41" s="131">
        <v>0</v>
      </c>
      <c r="E41" s="118" t="s">
        <v>125</v>
      </c>
      <c r="F41" s="205" t="s">
        <v>31</v>
      </c>
      <c r="G41" s="118" t="s">
        <v>125</v>
      </c>
      <c r="H41" s="205" t="s">
        <v>31</v>
      </c>
      <c r="I41" s="118" t="s">
        <v>125</v>
      </c>
      <c r="J41" s="251" t="s">
        <v>796</v>
      </c>
      <c r="K41" s="118" t="s">
        <v>125</v>
      </c>
      <c r="L41" s="205" t="s">
        <v>31</v>
      </c>
      <c r="M41" s="53">
        <f t="shared" ca="1" si="1"/>
        <v>27</v>
      </c>
      <c r="N41" s="119" t="str">
        <f ca="1">VLOOKUP($B41,Matrix!$H$13:$I$37,2,FALSE)&amp;"_"&amp;C41</f>
        <v>ALERT_REQ_B_SMASTA_S3B_ENG1</v>
      </c>
      <c r="O41" s="134" t="str">
        <f t="shared" ca="1" si="2"/>
        <v>#define ALERT_REQ_B_SMASTA_S3B_ENG1                     (0U)</v>
      </c>
    </row>
    <row r="42" spans="2:15">
      <c r="B42" s="118" t="s">
        <v>780</v>
      </c>
      <c r="C42" s="117" t="s">
        <v>446</v>
      </c>
      <c r="D42" s="131">
        <v>1</v>
      </c>
      <c r="E42" s="118" t="s">
        <v>125</v>
      </c>
      <c r="F42" s="205" t="s">
        <v>31</v>
      </c>
      <c r="G42" s="118" t="s">
        <v>125</v>
      </c>
      <c r="H42" s="205" t="s">
        <v>31</v>
      </c>
      <c r="I42" s="118" t="s">
        <v>125</v>
      </c>
      <c r="J42" s="251" t="s">
        <v>797</v>
      </c>
      <c r="K42" s="118" t="s">
        <v>125</v>
      </c>
      <c r="L42" s="205" t="s">
        <v>31</v>
      </c>
      <c r="M42" s="53">
        <f t="shared" ca="1" si="1"/>
        <v>27</v>
      </c>
      <c r="N42" s="119" t="str">
        <f ca="1">VLOOKUP($B42,Matrix!$H$13:$I$37,2,FALSE)&amp;"_"&amp;C42</f>
        <v>ALERT_REQ_B_SMASTA_S3B_ENG2</v>
      </c>
      <c r="O42" s="134" t="str">
        <f t="shared" ca="1" si="2"/>
        <v>#define ALERT_REQ_B_SMASTA_S3B_ENG2                     (1U)</v>
      </c>
    </row>
    <row r="43" spans="2:15">
      <c r="B43" s="118" t="s">
        <v>780</v>
      </c>
      <c r="C43" s="117" t="s">
        <v>447</v>
      </c>
      <c r="D43" s="131">
        <v>2</v>
      </c>
      <c r="E43" s="118" t="s">
        <v>125</v>
      </c>
      <c r="F43" s="205" t="s">
        <v>31</v>
      </c>
      <c r="G43" s="118" t="s">
        <v>125</v>
      </c>
      <c r="H43" s="205" t="s">
        <v>31</v>
      </c>
      <c r="I43" s="118" t="s">
        <v>125</v>
      </c>
      <c r="J43" s="251" t="s">
        <v>798</v>
      </c>
      <c r="K43" s="118" t="s">
        <v>125</v>
      </c>
      <c r="L43" s="205" t="s">
        <v>31</v>
      </c>
      <c r="M43" s="53">
        <f t="shared" ca="1" si="1"/>
        <v>26</v>
      </c>
      <c r="N43" s="119" t="str">
        <f ca="1">VLOOKUP($B43,Matrix!$H$13:$I$37,2,FALSE)&amp;"_"&amp;C43</f>
        <v>ALERT_REQ_B_SMASTA_S3B_POW</v>
      </c>
      <c r="O43" s="134" t="str">
        <f t="shared" ca="1" si="2"/>
        <v>#define ALERT_REQ_B_SMASTA_S3B_POW                      (2U)</v>
      </c>
    </row>
    <row r="44" spans="2:15">
      <c r="B44" s="118" t="s">
        <v>780</v>
      </c>
      <c r="C44" s="117" t="s">
        <v>358</v>
      </c>
      <c r="D44" s="131">
        <v>3</v>
      </c>
      <c r="E44" s="118" t="s">
        <v>125</v>
      </c>
      <c r="F44" s="205" t="s">
        <v>31</v>
      </c>
      <c r="G44" s="118" t="s">
        <v>125</v>
      </c>
      <c r="H44" s="205" t="s">
        <v>31</v>
      </c>
      <c r="I44" s="118" t="s">
        <v>125</v>
      </c>
      <c r="J44" s="205" t="s">
        <v>799</v>
      </c>
      <c r="K44" s="118" t="s">
        <v>125</v>
      </c>
      <c r="L44" s="205" t="s">
        <v>31</v>
      </c>
      <c r="M44" s="53">
        <f t="shared" ca="1" si="1"/>
        <v>26</v>
      </c>
      <c r="N44" s="119" t="str">
        <f ca="1">VLOOKUP($B44,Matrix!$H$13:$I$37,2,FALSE)&amp;"_"&amp;C44</f>
        <v>ALERT_REQ_B_SMASTA_S3B_KEY</v>
      </c>
      <c r="O44" s="134" t="str">
        <f t="shared" ca="1" si="2"/>
        <v>#define ALERT_REQ_B_SMASTA_S3B_KEY                      (3U)</v>
      </c>
    </row>
    <row r="45" spans="2:15">
      <c r="B45" s="118" t="s">
        <v>781</v>
      </c>
      <c r="C45" s="117" t="s">
        <v>371</v>
      </c>
      <c r="D45" s="131">
        <v>0</v>
      </c>
      <c r="E45" s="118" t="s">
        <v>125</v>
      </c>
      <c r="F45" s="205" t="s">
        <v>31</v>
      </c>
      <c r="G45" s="118" t="s">
        <v>125</v>
      </c>
      <c r="H45" s="205" t="s">
        <v>31</v>
      </c>
      <c r="I45" s="118" t="s">
        <v>125</v>
      </c>
      <c r="J45" s="205" t="s">
        <v>800</v>
      </c>
      <c r="K45" s="118" t="s">
        <v>125</v>
      </c>
      <c r="L45" s="205" t="s">
        <v>31</v>
      </c>
      <c r="M45" s="53">
        <f t="shared" ca="1" si="1"/>
        <v>30</v>
      </c>
      <c r="N45" s="119" t="str">
        <f ca="1">VLOOKUP($B45,Matrix!$H$13:$I$37,2,FALSE)&amp;"_"&amp;C45</f>
        <v>ALERT_REQ_B_SMASTA_S3IG_NTRDY1</v>
      </c>
      <c r="O45" s="134" t="str">
        <f t="shared" ca="1" si="2"/>
        <v>#define ALERT_REQ_B_SMASTA_S3IG_NTRDY1                  (0U)</v>
      </c>
    </row>
    <row r="46" spans="2:15">
      <c r="B46" s="118" t="s">
        <v>781</v>
      </c>
      <c r="C46" s="117" t="s">
        <v>372</v>
      </c>
      <c r="D46" s="131">
        <v>1</v>
      </c>
      <c r="E46" s="118" t="s">
        <v>125</v>
      </c>
      <c r="F46" s="205" t="s">
        <v>31</v>
      </c>
      <c r="G46" s="118" t="s">
        <v>125</v>
      </c>
      <c r="H46" s="205" t="s">
        <v>31</v>
      </c>
      <c r="I46" s="118" t="s">
        <v>125</v>
      </c>
      <c r="J46" s="205" t="s">
        <v>801</v>
      </c>
      <c r="K46" s="118" t="s">
        <v>125</v>
      </c>
      <c r="L46" s="205" t="s">
        <v>31</v>
      </c>
      <c r="M46" s="53">
        <f t="shared" ca="1" si="1"/>
        <v>30</v>
      </c>
      <c r="N46" s="119" t="str">
        <f ca="1">VLOOKUP($B46,Matrix!$H$13:$I$37,2,FALSE)&amp;"_"&amp;C46</f>
        <v>ALERT_REQ_B_SMASTA_S3IG_NTRDY2</v>
      </c>
      <c r="O46" s="134" t="str">
        <f t="shared" ca="1" si="2"/>
        <v>#define ALERT_REQ_B_SMASTA_S3IG_NTRDY2                  (1U)</v>
      </c>
    </row>
    <row r="47" spans="2:15">
      <c r="B47" s="118" t="s">
        <v>781</v>
      </c>
      <c r="C47" s="117" t="s">
        <v>373</v>
      </c>
      <c r="D47" s="131">
        <v>2</v>
      </c>
      <c r="E47" s="118" t="s">
        <v>125</v>
      </c>
      <c r="F47" s="205" t="s">
        <v>31</v>
      </c>
      <c r="G47" s="118" t="s">
        <v>125</v>
      </c>
      <c r="H47" s="205" t="s">
        <v>31</v>
      </c>
      <c r="I47" s="118" t="s">
        <v>125</v>
      </c>
      <c r="J47" s="205" t="s">
        <v>802</v>
      </c>
      <c r="K47" s="118" t="s">
        <v>125</v>
      </c>
      <c r="L47" s="205" t="s">
        <v>31</v>
      </c>
      <c r="M47" s="53">
        <f t="shared" ca="1" si="1"/>
        <v>30</v>
      </c>
      <c r="N47" s="119" t="str">
        <f ca="1">VLOOKUP($B47,Matrix!$H$13:$I$37,2,FALSE)&amp;"_"&amp;C47</f>
        <v>ALERT_REQ_B_SMASTA_S3IG_NTRDY3</v>
      </c>
      <c r="O47" s="134" t="str">
        <f t="shared" ca="1" si="2"/>
        <v>#define ALERT_REQ_B_SMASTA_S3IG_NTRDY3                  (2U)</v>
      </c>
    </row>
    <row r="48" spans="2:15">
      <c r="B48" s="25" t="s">
        <v>782</v>
      </c>
      <c r="C48" s="117" t="s">
        <v>439</v>
      </c>
      <c r="D48" s="126">
        <v>0</v>
      </c>
      <c r="E48" s="118" t="s">
        <v>125</v>
      </c>
      <c r="F48" s="205" t="s">
        <v>31</v>
      </c>
      <c r="G48" s="118" t="s">
        <v>125</v>
      </c>
      <c r="H48" s="205" t="s">
        <v>803</v>
      </c>
      <c r="I48" s="118" t="s">
        <v>125</v>
      </c>
      <c r="J48" s="205" t="s">
        <v>31</v>
      </c>
      <c r="K48" s="118" t="s">
        <v>125</v>
      </c>
      <c r="L48" s="205" t="s">
        <v>31</v>
      </c>
      <c r="M48" s="53">
        <f t="shared" ca="1" si="1"/>
        <v>26</v>
      </c>
      <c r="N48" s="119" t="str">
        <f ca="1">VLOOKUP($B48,Matrix!$H$13:$I$37,2,FALSE)&amp;"_"&amp;C48</f>
        <v>ALERT_REQ_B_SMASTA_BCDR_ON</v>
      </c>
      <c r="O48" s="134" t="str">
        <f t="shared" ca="1" si="2"/>
        <v>#define ALERT_REQ_B_SMASTA_BCDR_ON                      (0U)</v>
      </c>
    </row>
    <row r="49" spans="2:15">
      <c r="B49" s="118" t="s">
        <v>783</v>
      </c>
      <c r="C49" s="117" t="s">
        <v>439</v>
      </c>
      <c r="D49" s="126">
        <v>0</v>
      </c>
      <c r="E49" s="118" t="s">
        <v>125</v>
      </c>
      <c r="F49" s="205" t="s">
        <v>31</v>
      </c>
      <c r="G49" s="118" t="s">
        <v>125</v>
      </c>
      <c r="H49" s="205" t="s">
        <v>804</v>
      </c>
      <c r="I49" s="118" t="s">
        <v>125</v>
      </c>
      <c r="J49" s="205" t="s">
        <v>31</v>
      </c>
      <c r="K49" s="118" t="s">
        <v>125</v>
      </c>
      <c r="L49" s="205" t="s">
        <v>31</v>
      </c>
      <c r="M49" s="53">
        <f t="shared" ca="1" si="1"/>
        <v>26</v>
      </c>
      <c r="N49" s="119" t="str">
        <f ca="1">VLOOKUP($B49,Matrix!$H$13:$I$37,2,FALSE)&amp;"_"&amp;C49</f>
        <v>ALERT_REQ_B_SMASTA_BCI1_ON</v>
      </c>
      <c r="O49" s="134" t="str">
        <f t="shared" ca="1" si="2"/>
        <v>#define ALERT_REQ_B_SMASTA_BCI1_ON                      (0U)</v>
      </c>
    </row>
    <row r="50" spans="2:15">
      <c r="B50" s="25" t="s">
        <v>784</v>
      </c>
      <c r="C50" s="24" t="s">
        <v>439</v>
      </c>
      <c r="D50" s="126">
        <v>0</v>
      </c>
      <c r="E50" s="25" t="s">
        <v>125</v>
      </c>
      <c r="F50" s="127" t="s">
        <v>31</v>
      </c>
      <c r="G50" s="25" t="s">
        <v>125</v>
      </c>
      <c r="H50" s="127" t="s">
        <v>805</v>
      </c>
      <c r="I50" s="25" t="s">
        <v>125</v>
      </c>
      <c r="J50" s="127" t="s">
        <v>31</v>
      </c>
      <c r="K50" s="25" t="s">
        <v>125</v>
      </c>
      <c r="L50" s="127" t="s">
        <v>31</v>
      </c>
      <c r="M50" s="53">
        <f t="shared" ca="1" si="1"/>
        <v>26</v>
      </c>
      <c r="N50" s="119" t="str">
        <f ca="1">VLOOKUP($B50,Matrix!$H$13:$I$37,2,FALSE)&amp;"_"&amp;C50</f>
        <v>ALERT_REQ_B_SMASTA_BCI2_ON</v>
      </c>
      <c r="O50" s="134" t="str">
        <f t="shared" ca="1" si="2"/>
        <v>#define ALERT_REQ_B_SMASTA_BCI2_ON                      (0U)</v>
      </c>
    </row>
    <row r="51" spans="2:15">
      <c r="B51" s="25" t="s">
        <v>785</v>
      </c>
      <c r="C51" s="24" t="s">
        <v>439</v>
      </c>
      <c r="D51" s="126">
        <v>0</v>
      </c>
      <c r="E51" s="25" t="s">
        <v>125</v>
      </c>
      <c r="F51" s="127" t="s">
        <v>31</v>
      </c>
      <c r="G51" s="25" t="s">
        <v>125</v>
      </c>
      <c r="H51" s="127" t="s">
        <v>806</v>
      </c>
      <c r="I51" s="25" t="s">
        <v>125</v>
      </c>
      <c r="J51" s="127" t="s">
        <v>31</v>
      </c>
      <c r="K51" s="25" t="s">
        <v>125</v>
      </c>
      <c r="L51" s="127" t="s">
        <v>31</v>
      </c>
      <c r="M51" s="53">
        <f t="shared" ca="1" si="1"/>
        <v>26</v>
      </c>
      <c r="N51" s="119" t="str">
        <f ca="1">VLOOKUP($B51,Matrix!$H$13:$I$37,2,FALSE)&amp;"_"&amp;C51</f>
        <v>ALERT_REQ_B_SMASTA_BCI3_ON</v>
      </c>
      <c r="O51" s="134" t="str">
        <f t="shared" ca="1" si="2"/>
        <v>#define ALERT_REQ_B_SMASTA_BCI3_ON                      (0U)</v>
      </c>
    </row>
    <row r="52" spans="2:15">
      <c r="B52" s="25" t="s">
        <v>786</v>
      </c>
      <c r="C52" s="24" t="s">
        <v>514</v>
      </c>
      <c r="D52" s="126">
        <v>0</v>
      </c>
      <c r="E52" s="25" t="s">
        <v>125</v>
      </c>
      <c r="F52" s="127" t="s">
        <v>31</v>
      </c>
      <c r="G52" s="25" t="s">
        <v>125</v>
      </c>
      <c r="H52" s="127" t="s">
        <v>807</v>
      </c>
      <c r="I52" s="25" t="s">
        <v>125</v>
      </c>
      <c r="J52" s="127" t="s">
        <v>31</v>
      </c>
      <c r="K52" s="25" t="s">
        <v>125</v>
      </c>
      <c r="L52" s="127" t="s">
        <v>31</v>
      </c>
      <c r="M52" s="53">
        <f t="shared" ca="1" si="1"/>
        <v>26</v>
      </c>
      <c r="N52" s="119" t="str">
        <f ca="1">VLOOKUP($B52,Matrix!$H$13:$I$37,2,FALSE)&amp;"_"&amp;C52</f>
        <v>ALERT_REQ_B_SMASTA_BCS1_ON</v>
      </c>
      <c r="O52" s="134" t="str">
        <f t="shared" ca="1" si="2"/>
        <v>#define ALERT_REQ_B_SMASTA_BCS1_ON                      (0U)</v>
      </c>
    </row>
    <row r="53" spans="2:15">
      <c r="B53" s="25" t="s">
        <v>787</v>
      </c>
      <c r="C53" s="24" t="s">
        <v>514</v>
      </c>
      <c r="D53" s="126">
        <v>0</v>
      </c>
      <c r="E53" s="25" t="s">
        <v>125</v>
      </c>
      <c r="F53" s="127" t="s">
        <v>31</v>
      </c>
      <c r="G53" s="25" t="s">
        <v>125</v>
      </c>
      <c r="H53" s="127" t="s">
        <v>808</v>
      </c>
      <c r="I53" s="25" t="s">
        <v>125</v>
      </c>
      <c r="J53" s="127" t="s">
        <v>31</v>
      </c>
      <c r="K53" s="25" t="s">
        <v>125</v>
      </c>
      <c r="L53" s="127" t="s">
        <v>31</v>
      </c>
      <c r="M53" s="53">
        <f t="shared" ca="1" si="1"/>
        <v>26</v>
      </c>
      <c r="N53" s="119" t="str">
        <f ca="1">VLOOKUP($B53,Matrix!$H$13:$I$37,2,FALSE)&amp;"_"&amp;C53</f>
        <v>ALERT_REQ_B_SMASTA_BCS2_ON</v>
      </c>
      <c r="O53" s="134" t="str">
        <f t="shared" ca="1" si="2"/>
        <v>#define ALERT_REQ_B_SMASTA_BCS2_ON                      (0U)</v>
      </c>
    </row>
    <row r="54" spans="2:15">
      <c r="B54" s="25" t="s">
        <v>788</v>
      </c>
      <c r="C54" s="24" t="s">
        <v>26</v>
      </c>
      <c r="D54" s="126">
        <v>0</v>
      </c>
      <c r="E54" s="25" t="s">
        <v>125</v>
      </c>
      <c r="F54" s="127" t="s">
        <v>31</v>
      </c>
      <c r="G54" s="25" t="s">
        <v>125</v>
      </c>
      <c r="H54" s="127" t="s">
        <v>31</v>
      </c>
      <c r="I54" s="25" t="s">
        <v>125</v>
      </c>
      <c r="J54" s="127" t="s">
        <v>31</v>
      </c>
      <c r="K54" s="25" t="s">
        <v>125</v>
      </c>
      <c r="L54" s="127" t="s">
        <v>537</v>
      </c>
      <c r="M54" s="53">
        <f t="shared" ca="1" si="1"/>
        <v>26</v>
      </c>
      <c r="N54" s="119" t="str">
        <f ca="1">VLOOKUP($B54,Matrix!$H$13:$I$37,2,FALSE)&amp;"_"&amp;C54</f>
        <v>ALERT_REQ_B_SMASTA_ASDW_RW</v>
      </c>
      <c r="O54" s="134" t="str">
        <f t="shared" ca="1" si="2"/>
        <v>#define ALERT_REQ_B_SMASTA_ASDW_RW                      (0U)</v>
      </c>
    </row>
    <row r="55" spans="2:15">
      <c r="B55" s="25" t="s">
        <v>1035</v>
      </c>
      <c r="C55" s="24" t="s">
        <v>815</v>
      </c>
      <c r="D55" s="126">
        <v>0</v>
      </c>
      <c r="E55" s="25" t="s">
        <v>125</v>
      </c>
      <c r="F55" s="127" t="s">
        <v>31</v>
      </c>
      <c r="G55" s="25" t="s">
        <v>125</v>
      </c>
      <c r="H55" s="127" t="s">
        <v>31</v>
      </c>
      <c r="I55" s="25" t="s">
        <v>125</v>
      </c>
      <c r="J55" s="127" t="s">
        <v>810</v>
      </c>
      <c r="K55" s="25" t="s">
        <v>125</v>
      </c>
      <c r="L55" s="127" t="s">
        <v>31</v>
      </c>
      <c r="M55" s="53">
        <f t="shared" ca="1" si="1"/>
        <v>32</v>
      </c>
      <c r="N55" s="119" t="str">
        <f ca="1">VLOOKUP($B55,Matrix!$H$13:$I$37,2,FALSE)&amp;"_"&amp;C55</f>
        <v>ALERT_REQ_B_SMASTA_BCD1B_DGK_MAL</v>
      </c>
      <c r="O55" s="134" t="str">
        <f t="shared" ca="1" si="2"/>
        <v>#define ALERT_REQ_B_SMASTA_BCD1B_DGK_MAL                (0U)</v>
      </c>
    </row>
    <row r="56" spans="2:15">
      <c r="B56" s="25" t="s">
        <v>1035</v>
      </c>
      <c r="C56" s="24" t="s">
        <v>817</v>
      </c>
      <c r="D56" s="126">
        <v>1</v>
      </c>
      <c r="E56" s="25" t="s">
        <v>125</v>
      </c>
      <c r="F56" s="127" t="s">
        <v>31</v>
      </c>
      <c r="G56" s="25" t="s">
        <v>125</v>
      </c>
      <c r="H56" s="127" t="s">
        <v>31</v>
      </c>
      <c r="I56" s="25" t="s">
        <v>125</v>
      </c>
      <c r="J56" s="127" t="s">
        <v>811</v>
      </c>
      <c r="K56" s="25" t="s">
        <v>125</v>
      </c>
      <c r="L56" s="127" t="s">
        <v>31</v>
      </c>
      <c r="M56" s="53">
        <f t="shared" ca="1" si="1"/>
        <v>32</v>
      </c>
      <c r="N56" s="119" t="str">
        <f ca="1">VLOOKUP($B56,Matrix!$H$13:$I$37,2,FALSE)&amp;"_"&amp;C56</f>
        <v>ALERT_REQ_B_SMASTA_BCD1B_L_AT_NG</v>
      </c>
      <c r="O56" s="134" t="str">
        <f t="shared" ca="1" si="2"/>
        <v>#define ALERT_REQ_B_SMASTA_BCD1B_L_AT_NG                (1U)</v>
      </c>
    </row>
    <row r="57" spans="2:15">
      <c r="B57" s="25" t="s">
        <v>1035</v>
      </c>
      <c r="C57" s="24" t="s">
        <v>818</v>
      </c>
      <c r="D57" s="126">
        <v>2</v>
      </c>
      <c r="E57" s="25" t="s">
        <v>125</v>
      </c>
      <c r="F57" s="127" t="s">
        <v>31</v>
      </c>
      <c r="G57" s="25" t="s">
        <v>125</v>
      </c>
      <c r="H57" s="127" t="s">
        <v>31</v>
      </c>
      <c r="I57" s="25" t="s">
        <v>125</v>
      </c>
      <c r="J57" s="127" t="s">
        <v>812</v>
      </c>
      <c r="K57" s="25" t="s">
        <v>125</v>
      </c>
      <c r="L57" s="127" t="s">
        <v>31</v>
      </c>
      <c r="M57" s="53">
        <f t="shared" ca="1" si="1"/>
        <v>32</v>
      </c>
      <c r="N57" s="119" t="str">
        <f ca="1">VLOOKUP($B57,Matrix!$H$13:$I$37,2,FALSE)&amp;"_"&amp;C57</f>
        <v>ALERT_REQ_B_SMASTA_BCD1B_L_MT_NG</v>
      </c>
      <c r="O57" s="134" t="str">
        <f t="shared" ca="1" si="2"/>
        <v>#define ALERT_REQ_B_SMASTA_BCD1B_L_MT_NG                (2U)</v>
      </c>
    </row>
    <row r="58" spans="2:15">
      <c r="B58" s="25" t="s">
        <v>1035</v>
      </c>
      <c r="C58" s="24" t="s">
        <v>819</v>
      </c>
      <c r="D58" s="126">
        <v>3</v>
      </c>
      <c r="E58" s="25" t="s">
        <v>125</v>
      </c>
      <c r="F58" s="127" t="s">
        <v>31</v>
      </c>
      <c r="G58" s="25" t="s">
        <v>125</v>
      </c>
      <c r="H58" s="127" t="s">
        <v>31</v>
      </c>
      <c r="I58" s="25" t="s">
        <v>125</v>
      </c>
      <c r="J58" s="127" t="s">
        <v>813</v>
      </c>
      <c r="K58" s="25" t="s">
        <v>125</v>
      </c>
      <c r="L58" s="127" t="s">
        <v>31</v>
      </c>
      <c r="M58" s="53">
        <f t="shared" ca="1" si="1"/>
        <v>32</v>
      </c>
      <c r="N58" s="119" t="str">
        <f ca="1">VLOOKUP($B58,Matrix!$H$13:$I$37,2,FALSE)&amp;"_"&amp;C58</f>
        <v>ALERT_REQ_B_SMASTA_BCD1B_R_AT_NG</v>
      </c>
      <c r="O58" s="134" t="str">
        <f t="shared" ca="1" si="2"/>
        <v>#define ALERT_REQ_B_SMASTA_BCD1B_R_AT_NG                (3U)</v>
      </c>
    </row>
    <row r="59" spans="2:15">
      <c r="B59" s="25" t="s">
        <v>1035</v>
      </c>
      <c r="C59" s="24" t="s">
        <v>820</v>
      </c>
      <c r="D59" s="126">
        <v>4</v>
      </c>
      <c r="E59" s="25" t="s">
        <v>125</v>
      </c>
      <c r="F59" s="127" t="s">
        <v>31</v>
      </c>
      <c r="G59" s="25" t="s">
        <v>125</v>
      </c>
      <c r="H59" s="127" t="s">
        <v>31</v>
      </c>
      <c r="I59" s="25" t="s">
        <v>125</v>
      </c>
      <c r="J59" s="127" t="s">
        <v>814</v>
      </c>
      <c r="K59" s="25" t="s">
        <v>125</v>
      </c>
      <c r="L59" s="127" t="s">
        <v>31</v>
      </c>
      <c r="M59" s="53">
        <f t="shared" ca="1" si="1"/>
        <v>32</v>
      </c>
      <c r="N59" s="119" t="str">
        <f ca="1">VLOOKUP($B59,Matrix!$H$13:$I$37,2,FALSE)&amp;"_"&amp;C59</f>
        <v>ALERT_REQ_B_SMASTA_BCD1B_R_MT_NG</v>
      </c>
      <c r="O59" s="134" t="str">
        <f t="shared" ca="1" si="2"/>
        <v>#define ALERT_REQ_B_SMASTA_BCD1B_R_MT_NG                (4U)</v>
      </c>
    </row>
    <row r="60" spans="2:15">
      <c r="B60" s="25" t="s">
        <v>1038</v>
      </c>
      <c r="C60" s="24" t="s">
        <v>1037</v>
      </c>
      <c r="D60" s="126">
        <v>0</v>
      </c>
      <c r="E60" s="25" t="s">
        <v>125</v>
      </c>
      <c r="F60" s="127" t="s">
        <v>31</v>
      </c>
      <c r="G60" s="25" t="s">
        <v>125</v>
      </c>
      <c r="H60" s="127" t="s">
        <v>31</v>
      </c>
      <c r="I60" s="25" t="s">
        <v>125</v>
      </c>
      <c r="J60" s="127" t="s">
        <v>31</v>
      </c>
      <c r="K60" s="25" t="s">
        <v>125</v>
      </c>
      <c r="L60" s="127" t="s">
        <v>1021</v>
      </c>
      <c r="M60" s="53">
        <f t="shared" ca="1" si="1"/>
        <v>28</v>
      </c>
      <c r="N60" s="119" t="str">
        <f ca="1">VLOOKUP($B60,Matrix!$H$13:$I$37,2,FALSE)&amp;"_"&amp;C60</f>
        <v>ALERT_REQ_B_SMASTA_BCD1IG_RW</v>
      </c>
      <c r="O60" s="134" t="str">
        <f t="shared" ca="1" si="2"/>
        <v>#define ALERT_REQ_B_SMASTA_BCD1IG_RW                    (0U)</v>
      </c>
    </row>
    <row r="61" spans="2:15">
      <c r="B61" s="25"/>
      <c r="C61" s="24"/>
      <c r="D61" s="126"/>
      <c r="E61" s="25"/>
      <c r="F61" s="127"/>
      <c r="G61" s="25"/>
      <c r="H61" s="127"/>
      <c r="I61" s="25"/>
      <c r="J61" s="127"/>
      <c r="K61" s="25"/>
      <c r="L61" s="127"/>
      <c r="M61" s="53" t="e">
        <f t="shared" ca="1" si="1"/>
        <v>#N/A</v>
      </c>
      <c r="N61" s="119" t="e">
        <f ca="1">VLOOKUP($B61,Matrix!$H$13:$I$37,2,FALSE)&amp;"_"&amp;C61</f>
        <v>#N/A</v>
      </c>
      <c r="O61" s="134" t="e">
        <f t="shared" ca="1" si="2"/>
        <v>#N/A</v>
      </c>
    </row>
    <row r="62" spans="2:15">
      <c r="B62" s="25"/>
      <c r="C62" s="24"/>
      <c r="D62" s="126"/>
      <c r="E62" s="25"/>
      <c r="F62" s="127"/>
      <c r="G62" s="25"/>
      <c r="H62" s="127"/>
      <c r="I62" s="25"/>
      <c r="J62" s="127"/>
      <c r="K62" s="25"/>
      <c r="L62" s="127"/>
      <c r="M62" s="53" t="e">
        <f t="shared" ca="1" si="1"/>
        <v>#N/A</v>
      </c>
      <c r="N62" s="119" t="e">
        <f ca="1">VLOOKUP($B62,Matrix!$H$13:$I$37,2,FALSE)&amp;"_"&amp;C62</f>
        <v>#N/A</v>
      </c>
      <c r="O62" s="134" t="e">
        <f t="shared" ca="1" si="2"/>
        <v>#N/A</v>
      </c>
    </row>
    <row r="63" spans="2:15">
      <c r="B63" s="25"/>
      <c r="C63" s="24"/>
      <c r="D63" s="126"/>
      <c r="E63" s="25"/>
      <c r="F63" s="127"/>
      <c r="G63" s="25"/>
      <c r="H63" s="127"/>
      <c r="I63" s="25"/>
      <c r="J63" s="127"/>
      <c r="K63" s="25"/>
      <c r="L63" s="127"/>
      <c r="M63" s="53" t="e">
        <f t="shared" ca="1" si="1"/>
        <v>#N/A</v>
      </c>
      <c r="N63" s="119" t="e">
        <f ca="1">VLOOKUP($B63,Matrix!$H$13:$I$37,2,FALSE)&amp;"_"&amp;C63</f>
        <v>#N/A</v>
      </c>
      <c r="O63" s="134" t="e">
        <f t="shared" ca="1" si="2"/>
        <v>#N/A</v>
      </c>
    </row>
    <row r="64" spans="2:15">
      <c r="B64" s="25"/>
      <c r="C64" s="24"/>
      <c r="D64" s="126"/>
      <c r="E64" s="25"/>
      <c r="F64" s="127"/>
      <c r="G64" s="25"/>
      <c r="H64" s="127"/>
      <c r="I64" s="25"/>
      <c r="J64" s="127"/>
      <c r="K64" s="25"/>
      <c r="L64" s="127"/>
      <c r="M64" s="53" t="e">
        <f t="shared" ca="1" si="1"/>
        <v>#N/A</v>
      </c>
      <c r="N64" s="119" t="e">
        <f ca="1">VLOOKUP($B64,Matrix!$H$13:$I$37,2,FALSE)&amp;"_"&amp;C64</f>
        <v>#N/A</v>
      </c>
      <c r="O64" s="134" t="e">
        <f t="shared" ca="1" si="2"/>
        <v>#N/A</v>
      </c>
    </row>
    <row r="65" spans="2:15">
      <c r="B65" s="25"/>
      <c r="C65" s="24"/>
      <c r="D65" s="126"/>
      <c r="E65" s="25"/>
      <c r="F65" s="127"/>
      <c r="G65" s="25"/>
      <c r="H65" s="127"/>
      <c r="I65" s="25"/>
      <c r="J65" s="127"/>
      <c r="K65" s="25"/>
      <c r="L65" s="127"/>
      <c r="M65" s="53" t="e">
        <f t="shared" ca="1" si="1"/>
        <v>#N/A</v>
      </c>
      <c r="N65" s="119" t="e">
        <f ca="1">VLOOKUP($B65,Matrix!$H$13:$I$37,2,FALSE)&amp;"_"&amp;C65</f>
        <v>#N/A</v>
      </c>
      <c r="O65" s="134" t="e">
        <f t="shared" ca="1" si="2"/>
        <v>#N/A</v>
      </c>
    </row>
    <row r="66" spans="2:15">
      <c r="B66" s="25"/>
      <c r="C66" s="24"/>
      <c r="D66" s="126"/>
      <c r="E66" s="25"/>
      <c r="F66" s="127"/>
      <c r="G66" s="25"/>
      <c r="H66" s="127"/>
      <c r="I66" s="25"/>
      <c r="J66" s="127"/>
      <c r="K66" s="25"/>
      <c r="L66" s="127"/>
      <c r="M66" s="53" t="e">
        <f t="shared" ca="1" si="1"/>
        <v>#N/A</v>
      </c>
      <c r="N66" s="119" t="e">
        <f ca="1">VLOOKUP($B66,Matrix!$H$13:$I$37,2,FALSE)&amp;"_"&amp;C66</f>
        <v>#N/A</v>
      </c>
      <c r="O66" s="134" t="e">
        <f t="shared" ca="1" si="2"/>
        <v>#N/A</v>
      </c>
    </row>
    <row r="67" spans="2:15">
      <c r="B67" s="25"/>
      <c r="C67" s="24"/>
      <c r="D67" s="126"/>
      <c r="E67" s="25"/>
      <c r="F67" s="127"/>
      <c r="G67" s="25"/>
      <c r="H67" s="127"/>
      <c r="I67" s="25"/>
      <c r="J67" s="127"/>
      <c r="K67" s="25"/>
      <c r="L67" s="127"/>
      <c r="M67" s="53" t="e">
        <f t="shared" ca="1" si="1"/>
        <v>#N/A</v>
      </c>
      <c r="N67" s="119" t="e">
        <f ca="1">VLOOKUP($B67,Matrix!$H$13:$I$37,2,FALSE)&amp;"_"&amp;C67</f>
        <v>#N/A</v>
      </c>
      <c r="O67" s="134" t="e">
        <f t="shared" ca="1" si="2"/>
        <v>#N/A</v>
      </c>
    </row>
    <row r="68" spans="2:15">
      <c r="B68" s="25"/>
      <c r="C68" s="24"/>
      <c r="D68" s="126"/>
      <c r="E68" s="25"/>
      <c r="F68" s="127"/>
      <c r="G68" s="25"/>
      <c r="H68" s="127"/>
      <c r="I68" s="25"/>
      <c r="J68" s="127"/>
      <c r="K68" s="25"/>
      <c r="L68" s="127"/>
      <c r="M68" s="53" t="e">
        <f t="shared" ca="1" si="1"/>
        <v>#N/A</v>
      </c>
      <c r="N68" s="119" t="e">
        <f ca="1">VLOOKUP($B68,Matrix!$H$13:$I$37,2,FALSE)&amp;"_"&amp;C68</f>
        <v>#N/A</v>
      </c>
      <c r="O68" s="134" t="e">
        <f t="shared" ref="O68:O99" ca="1" si="3">"#define "&amp;N68&amp;REPT(" ",48-M68)&amp;"("&amp;D68&amp;"U)"</f>
        <v>#N/A</v>
      </c>
    </row>
    <row r="69" spans="2:15">
      <c r="B69" s="25"/>
      <c r="C69" s="24"/>
      <c r="D69" s="126"/>
      <c r="E69" s="25"/>
      <c r="F69" s="127"/>
      <c r="G69" s="25"/>
      <c r="H69" s="127"/>
      <c r="I69" s="25"/>
      <c r="J69" s="127"/>
      <c r="K69" s="25"/>
      <c r="L69" s="127"/>
      <c r="M69" s="53" t="e">
        <f t="shared" ref="M69:M103" ca="1" si="4">LEN(N69)</f>
        <v>#N/A</v>
      </c>
      <c r="N69" s="119" t="e">
        <f ca="1">VLOOKUP($B69,Matrix!$H$13:$I$37,2,FALSE)&amp;"_"&amp;C69</f>
        <v>#N/A</v>
      </c>
      <c r="O69" s="134" t="e">
        <f t="shared" ca="1" si="3"/>
        <v>#N/A</v>
      </c>
    </row>
    <row r="70" spans="2:15">
      <c r="B70" s="25"/>
      <c r="C70" s="24"/>
      <c r="D70" s="126"/>
      <c r="E70" s="25"/>
      <c r="F70" s="127"/>
      <c r="G70" s="25"/>
      <c r="H70" s="127"/>
      <c r="I70" s="25"/>
      <c r="J70" s="127"/>
      <c r="K70" s="25"/>
      <c r="L70" s="127"/>
      <c r="M70" s="53" t="e">
        <f t="shared" ca="1" si="4"/>
        <v>#N/A</v>
      </c>
      <c r="N70" s="119" t="e">
        <f ca="1">VLOOKUP($B70,Matrix!$H$13:$I$37,2,FALSE)&amp;"_"&amp;C70</f>
        <v>#N/A</v>
      </c>
      <c r="O70" s="134" t="e">
        <f t="shared" ca="1" si="3"/>
        <v>#N/A</v>
      </c>
    </row>
    <row r="71" spans="2:15">
      <c r="B71" s="25"/>
      <c r="C71" s="24"/>
      <c r="D71" s="126"/>
      <c r="E71" s="25"/>
      <c r="F71" s="127"/>
      <c r="G71" s="25"/>
      <c r="H71" s="127"/>
      <c r="I71" s="25"/>
      <c r="J71" s="127"/>
      <c r="K71" s="25"/>
      <c r="L71" s="127"/>
      <c r="M71" s="53" t="e">
        <f t="shared" ca="1" si="4"/>
        <v>#N/A</v>
      </c>
      <c r="N71" s="119" t="e">
        <f ca="1">VLOOKUP($B71,Matrix!$H$13:$I$37,2,FALSE)&amp;"_"&amp;C71</f>
        <v>#N/A</v>
      </c>
      <c r="O71" s="134" t="e">
        <f t="shared" ca="1" si="3"/>
        <v>#N/A</v>
      </c>
    </row>
    <row r="72" spans="2:15">
      <c r="B72" s="25"/>
      <c r="C72" s="24"/>
      <c r="D72" s="126"/>
      <c r="E72" s="25"/>
      <c r="F72" s="127"/>
      <c r="G72" s="25"/>
      <c r="H72" s="127"/>
      <c r="I72" s="25"/>
      <c r="J72" s="127"/>
      <c r="K72" s="25"/>
      <c r="L72" s="127"/>
      <c r="M72" s="53" t="e">
        <f t="shared" ca="1" si="4"/>
        <v>#N/A</v>
      </c>
      <c r="N72" s="119" t="e">
        <f ca="1">VLOOKUP($B72,Matrix!$H$13:$I$37,2,FALSE)&amp;"_"&amp;C72</f>
        <v>#N/A</v>
      </c>
      <c r="O72" s="134" t="e">
        <f t="shared" ca="1" si="3"/>
        <v>#N/A</v>
      </c>
    </row>
    <row r="73" spans="2:15">
      <c r="B73" s="25"/>
      <c r="C73" s="24"/>
      <c r="D73" s="126"/>
      <c r="E73" s="25"/>
      <c r="F73" s="127"/>
      <c r="G73" s="25"/>
      <c r="H73" s="127"/>
      <c r="I73" s="25"/>
      <c r="J73" s="127"/>
      <c r="K73" s="25"/>
      <c r="L73" s="127"/>
      <c r="M73" s="53" t="e">
        <f t="shared" ca="1" si="4"/>
        <v>#N/A</v>
      </c>
      <c r="N73" s="119" t="e">
        <f ca="1">VLOOKUP($B73,Matrix!$H$13:$I$37,2,FALSE)&amp;"_"&amp;C73</f>
        <v>#N/A</v>
      </c>
      <c r="O73" s="134" t="e">
        <f t="shared" ca="1" si="3"/>
        <v>#N/A</v>
      </c>
    </row>
    <row r="74" spans="2:15">
      <c r="B74" s="25"/>
      <c r="C74" s="24"/>
      <c r="D74" s="126"/>
      <c r="E74" s="25"/>
      <c r="F74" s="127"/>
      <c r="G74" s="25"/>
      <c r="H74" s="127"/>
      <c r="I74" s="25"/>
      <c r="J74" s="127"/>
      <c r="K74" s="25"/>
      <c r="L74" s="127"/>
      <c r="M74" s="53" t="e">
        <f t="shared" ca="1" si="4"/>
        <v>#N/A</v>
      </c>
      <c r="N74" s="119" t="e">
        <f ca="1">VLOOKUP($B74,Matrix!$H$13:$I$37,2,FALSE)&amp;"_"&amp;C74</f>
        <v>#N/A</v>
      </c>
      <c r="O74" s="134" t="e">
        <f t="shared" ca="1" si="3"/>
        <v>#N/A</v>
      </c>
    </row>
    <row r="75" spans="2:15">
      <c r="B75" s="25"/>
      <c r="C75" s="24"/>
      <c r="D75" s="126"/>
      <c r="E75" s="25"/>
      <c r="F75" s="127"/>
      <c r="G75" s="25"/>
      <c r="H75" s="127"/>
      <c r="I75" s="25"/>
      <c r="J75" s="127"/>
      <c r="K75" s="25"/>
      <c r="L75" s="127"/>
      <c r="M75" s="53" t="e">
        <f t="shared" ca="1" si="4"/>
        <v>#N/A</v>
      </c>
      <c r="N75" s="119" t="e">
        <f ca="1">VLOOKUP($B75,Matrix!$H$13:$I$37,2,FALSE)&amp;"_"&amp;C75</f>
        <v>#N/A</v>
      </c>
      <c r="O75" s="134" t="e">
        <f t="shared" ca="1" si="3"/>
        <v>#N/A</v>
      </c>
    </row>
    <row r="76" spans="2:15">
      <c r="B76" s="25"/>
      <c r="C76" s="24"/>
      <c r="D76" s="126"/>
      <c r="E76" s="25"/>
      <c r="F76" s="127"/>
      <c r="G76" s="25"/>
      <c r="H76" s="127"/>
      <c r="I76" s="25"/>
      <c r="J76" s="127"/>
      <c r="K76" s="25"/>
      <c r="L76" s="127"/>
      <c r="M76" s="53" t="e">
        <f t="shared" ca="1" si="4"/>
        <v>#N/A</v>
      </c>
      <c r="N76" s="119" t="e">
        <f ca="1">VLOOKUP($B76,Matrix!$H$13:$I$37,2,FALSE)&amp;"_"&amp;C76</f>
        <v>#N/A</v>
      </c>
      <c r="O76" s="134" t="e">
        <f t="shared" ca="1" si="3"/>
        <v>#N/A</v>
      </c>
    </row>
    <row r="77" spans="2:15">
      <c r="B77" s="25"/>
      <c r="C77" s="24"/>
      <c r="D77" s="126"/>
      <c r="E77" s="25"/>
      <c r="F77" s="127"/>
      <c r="G77" s="25"/>
      <c r="H77" s="127"/>
      <c r="I77" s="25"/>
      <c r="J77" s="127"/>
      <c r="K77" s="25"/>
      <c r="L77" s="127"/>
      <c r="M77" s="53" t="e">
        <f t="shared" ca="1" si="4"/>
        <v>#N/A</v>
      </c>
      <c r="N77" s="119" t="e">
        <f ca="1">VLOOKUP($B77,Matrix!$H$13:$I$37,2,FALSE)&amp;"_"&amp;C77</f>
        <v>#N/A</v>
      </c>
      <c r="O77" s="134" t="e">
        <f t="shared" ca="1" si="3"/>
        <v>#N/A</v>
      </c>
    </row>
    <row r="78" spans="2:15">
      <c r="B78" s="25"/>
      <c r="C78" s="24"/>
      <c r="D78" s="126"/>
      <c r="E78" s="25"/>
      <c r="F78" s="127"/>
      <c r="G78" s="25"/>
      <c r="H78" s="127"/>
      <c r="I78" s="25"/>
      <c r="J78" s="127"/>
      <c r="K78" s="25"/>
      <c r="L78" s="127"/>
      <c r="M78" s="53" t="e">
        <f t="shared" ca="1" si="4"/>
        <v>#N/A</v>
      </c>
      <c r="N78" s="119" t="e">
        <f ca="1">VLOOKUP($B78,Matrix!$H$13:$I$37,2,FALSE)&amp;"_"&amp;C78</f>
        <v>#N/A</v>
      </c>
      <c r="O78" s="134" t="e">
        <f t="shared" ca="1" si="3"/>
        <v>#N/A</v>
      </c>
    </row>
    <row r="79" spans="2:15">
      <c r="B79" s="25"/>
      <c r="C79" s="24"/>
      <c r="D79" s="126"/>
      <c r="E79" s="25"/>
      <c r="F79" s="127"/>
      <c r="G79" s="25"/>
      <c r="H79" s="127"/>
      <c r="I79" s="25"/>
      <c r="J79" s="127"/>
      <c r="K79" s="25"/>
      <c r="L79" s="127"/>
      <c r="M79" s="53" t="e">
        <f t="shared" ca="1" si="4"/>
        <v>#N/A</v>
      </c>
      <c r="N79" s="119" t="e">
        <f ca="1">VLOOKUP($B79,Matrix!$H$13:$I$37,2,FALSE)&amp;"_"&amp;C79</f>
        <v>#N/A</v>
      </c>
      <c r="O79" s="134" t="e">
        <f t="shared" ca="1" si="3"/>
        <v>#N/A</v>
      </c>
    </row>
    <row r="80" spans="2:15">
      <c r="B80" s="25"/>
      <c r="C80" s="24"/>
      <c r="D80" s="126"/>
      <c r="E80" s="25"/>
      <c r="F80" s="127"/>
      <c r="G80" s="25"/>
      <c r="H80" s="127"/>
      <c r="I80" s="25"/>
      <c r="J80" s="127"/>
      <c r="K80" s="25"/>
      <c r="L80" s="127"/>
      <c r="M80" s="53" t="e">
        <f t="shared" ca="1" si="4"/>
        <v>#N/A</v>
      </c>
      <c r="N80" s="119" t="e">
        <f ca="1">VLOOKUP($B80,Matrix!$H$13:$I$37,2,FALSE)&amp;"_"&amp;C80</f>
        <v>#N/A</v>
      </c>
      <c r="O80" s="134" t="e">
        <f t="shared" ca="1" si="3"/>
        <v>#N/A</v>
      </c>
    </row>
    <row r="81" spans="2:15">
      <c r="B81" s="25"/>
      <c r="C81" s="24"/>
      <c r="D81" s="126"/>
      <c r="E81" s="25"/>
      <c r="F81" s="127"/>
      <c r="G81" s="25"/>
      <c r="H81" s="127"/>
      <c r="I81" s="25"/>
      <c r="J81" s="127"/>
      <c r="K81" s="25"/>
      <c r="L81" s="127"/>
      <c r="M81" s="53" t="e">
        <f t="shared" ca="1" si="4"/>
        <v>#N/A</v>
      </c>
      <c r="N81" s="119" t="e">
        <f ca="1">VLOOKUP($B81,Matrix!$H$13:$I$37,2,FALSE)&amp;"_"&amp;C81</f>
        <v>#N/A</v>
      </c>
      <c r="O81" s="134" t="e">
        <f t="shared" ca="1" si="3"/>
        <v>#N/A</v>
      </c>
    </row>
    <row r="82" spans="2:15">
      <c r="B82" s="25"/>
      <c r="C82" s="24"/>
      <c r="D82" s="126"/>
      <c r="E82" s="25"/>
      <c r="F82" s="127"/>
      <c r="G82" s="25"/>
      <c r="H82" s="127"/>
      <c r="I82" s="25"/>
      <c r="J82" s="127"/>
      <c r="K82" s="25"/>
      <c r="L82" s="127"/>
      <c r="M82" s="53" t="e">
        <f t="shared" ca="1" si="4"/>
        <v>#N/A</v>
      </c>
      <c r="N82" s="119" t="e">
        <f ca="1">VLOOKUP($B82,Matrix!$H$13:$I$37,2,FALSE)&amp;"_"&amp;C82</f>
        <v>#N/A</v>
      </c>
      <c r="O82" s="134" t="e">
        <f t="shared" ca="1" si="3"/>
        <v>#N/A</v>
      </c>
    </row>
    <row r="83" spans="2:15">
      <c r="B83" s="25"/>
      <c r="C83" s="24"/>
      <c r="D83" s="126"/>
      <c r="E83" s="25"/>
      <c r="F83" s="127"/>
      <c r="G83" s="25"/>
      <c r="H83" s="127"/>
      <c r="I83" s="25"/>
      <c r="J83" s="127"/>
      <c r="K83" s="25"/>
      <c r="L83" s="127"/>
      <c r="M83" s="53" t="e">
        <f t="shared" ca="1" si="4"/>
        <v>#N/A</v>
      </c>
      <c r="N83" s="119" t="e">
        <f ca="1">VLOOKUP($B83,Matrix!$H$13:$I$37,2,FALSE)&amp;"_"&amp;C83</f>
        <v>#N/A</v>
      </c>
      <c r="O83" s="134" t="e">
        <f t="shared" ca="1" si="3"/>
        <v>#N/A</v>
      </c>
    </row>
    <row r="84" spans="2:15">
      <c r="B84" s="25"/>
      <c r="C84" s="24"/>
      <c r="D84" s="126"/>
      <c r="E84" s="25"/>
      <c r="F84" s="127"/>
      <c r="G84" s="25"/>
      <c r="H84" s="127"/>
      <c r="I84" s="25"/>
      <c r="J84" s="127"/>
      <c r="K84" s="25"/>
      <c r="L84" s="127"/>
      <c r="M84" s="53" t="e">
        <f t="shared" ca="1" si="4"/>
        <v>#N/A</v>
      </c>
      <c r="N84" s="119" t="e">
        <f ca="1">VLOOKUP($B84,Matrix!$H$13:$I$37,2,FALSE)&amp;"_"&amp;C84</f>
        <v>#N/A</v>
      </c>
      <c r="O84" s="134" t="e">
        <f t="shared" ca="1" si="3"/>
        <v>#N/A</v>
      </c>
    </row>
    <row r="85" spans="2:15">
      <c r="B85" s="25"/>
      <c r="C85" s="24"/>
      <c r="D85" s="126"/>
      <c r="E85" s="25"/>
      <c r="F85" s="127"/>
      <c r="G85" s="25"/>
      <c r="H85" s="127"/>
      <c r="I85" s="25"/>
      <c r="J85" s="127"/>
      <c r="K85" s="25"/>
      <c r="L85" s="127"/>
      <c r="M85" s="53" t="e">
        <f t="shared" ca="1" si="4"/>
        <v>#N/A</v>
      </c>
      <c r="N85" s="119" t="e">
        <f ca="1">VLOOKUP($B85,Matrix!$H$13:$I$37,2,FALSE)&amp;"_"&amp;C85</f>
        <v>#N/A</v>
      </c>
      <c r="O85" s="134" t="e">
        <f t="shared" ca="1" si="3"/>
        <v>#N/A</v>
      </c>
    </row>
    <row r="86" spans="2:15">
      <c r="B86" s="25"/>
      <c r="C86" s="24"/>
      <c r="D86" s="126"/>
      <c r="E86" s="25"/>
      <c r="F86" s="127"/>
      <c r="G86" s="25"/>
      <c r="H86" s="127"/>
      <c r="I86" s="25"/>
      <c r="J86" s="127"/>
      <c r="K86" s="25"/>
      <c r="L86" s="127"/>
      <c r="M86" s="53" t="e">
        <f t="shared" ca="1" si="4"/>
        <v>#N/A</v>
      </c>
      <c r="N86" s="119" t="e">
        <f ca="1">VLOOKUP($B86,Matrix!$H$13:$I$37,2,FALSE)&amp;"_"&amp;C86</f>
        <v>#N/A</v>
      </c>
      <c r="O86" s="134" t="e">
        <f t="shared" ca="1" si="3"/>
        <v>#N/A</v>
      </c>
    </row>
    <row r="87" spans="2:15">
      <c r="B87" s="25"/>
      <c r="C87" s="24"/>
      <c r="D87" s="126"/>
      <c r="E87" s="25"/>
      <c r="F87" s="127"/>
      <c r="G87" s="25"/>
      <c r="H87" s="127"/>
      <c r="I87" s="25"/>
      <c r="J87" s="127"/>
      <c r="K87" s="25"/>
      <c r="L87" s="127"/>
      <c r="M87" s="53" t="e">
        <f t="shared" ca="1" si="4"/>
        <v>#N/A</v>
      </c>
      <c r="N87" s="74" t="e">
        <f ca="1">VLOOKUP($B87,Matrix!$H$13:$I$37,2,FALSE)&amp;"_"&amp;C87</f>
        <v>#N/A</v>
      </c>
      <c r="O87" s="134" t="e">
        <f t="shared" ca="1" si="3"/>
        <v>#N/A</v>
      </c>
    </row>
    <row r="88" spans="2:15">
      <c r="B88" s="25"/>
      <c r="C88" s="24"/>
      <c r="D88" s="126"/>
      <c r="E88" s="25"/>
      <c r="F88" s="127"/>
      <c r="G88" s="25"/>
      <c r="H88" s="127"/>
      <c r="I88" s="25"/>
      <c r="J88" s="127"/>
      <c r="K88" s="25"/>
      <c r="L88" s="127"/>
      <c r="M88" s="53" t="e">
        <f t="shared" ca="1" si="4"/>
        <v>#N/A</v>
      </c>
      <c r="N88" s="74" t="e">
        <f ca="1">VLOOKUP($B88,Matrix!$H$13:$I$37,2,FALSE)&amp;"_"&amp;C88</f>
        <v>#N/A</v>
      </c>
      <c r="O88" s="134" t="e">
        <f t="shared" ca="1" si="3"/>
        <v>#N/A</v>
      </c>
    </row>
    <row r="89" spans="2:15">
      <c r="B89" s="25"/>
      <c r="C89" s="24"/>
      <c r="D89" s="126"/>
      <c r="E89" s="25"/>
      <c r="F89" s="127"/>
      <c r="G89" s="25"/>
      <c r="H89" s="127"/>
      <c r="I89" s="25"/>
      <c r="J89" s="127"/>
      <c r="K89" s="25"/>
      <c r="L89" s="127"/>
      <c r="M89" s="53" t="e">
        <f t="shared" ca="1" si="4"/>
        <v>#N/A</v>
      </c>
      <c r="N89" s="74" t="e">
        <f ca="1">VLOOKUP($B89,Matrix!$H$13:$I$37,2,FALSE)&amp;"_"&amp;C89</f>
        <v>#N/A</v>
      </c>
      <c r="O89" s="134" t="e">
        <f t="shared" ca="1" si="3"/>
        <v>#N/A</v>
      </c>
    </row>
    <row r="90" spans="2:15">
      <c r="B90" s="25"/>
      <c r="C90" s="24"/>
      <c r="D90" s="126"/>
      <c r="E90" s="25"/>
      <c r="F90" s="127"/>
      <c r="G90" s="25"/>
      <c r="H90" s="127"/>
      <c r="I90" s="25"/>
      <c r="J90" s="127"/>
      <c r="K90" s="25"/>
      <c r="L90" s="127"/>
      <c r="M90" s="53" t="e">
        <f t="shared" ca="1" si="4"/>
        <v>#N/A</v>
      </c>
      <c r="N90" s="74" t="e">
        <f ca="1">VLOOKUP($B90,Matrix!$H$13:$I$37,2,FALSE)&amp;"_"&amp;C90</f>
        <v>#N/A</v>
      </c>
      <c r="O90" s="134" t="e">
        <f t="shared" ca="1" si="3"/>
        <v>#N/A</v>
      </c>
    </row>
    <row r="91" spans="2:15">
      <c r="B91" s="25"/>
      <c r="C91" s="24"/>
      <c r="D91" s="126"/>
      <c r="E91" s="25"/>
      <c r="F91" s="127"/>
      <c r="G91" s="25"/>
      <c r="H91" s="127"/>
      <c r="I91" s="25"/>
      <c r="J91" s="127"/>
      <c r="K91" s="25"/>
      <c r="L91" s="127"/>
      <c r="M91" s="53" t="e">
        <f t="shared" ca="1" si="4"/>
        <v>#N/A</v>
      </c>
      <c r="N91" s="74" t="e">
        <f ca="1">VLOOKUP($B91,Matrix!$H$13:$I$37,2,FALSE)&amp;"_"&amp;C91</f>
        <v>#N/A</v>
      </c>
      <c r="O91" s="134" t="e">
        <f t="shared" ca="1" si="3"/>
        <v>#N/A</v>
      </c>
    </row>
    <row r="92" spans="2:15">
      <c r="B92" s="25"/>
      <c r="C92" s="24"/>
      <c r="D92" s="126"/>
      <c r="E92" s="25"/>
      <c r="F92" s="127"/>
      <c r="G92" s="25"/>
      <c r="H92" s="127"/>
      <c r="I92" s="25"/>
      <c r="J92" s="127"/>
      <c r="K92" s="25"/>
      <c r="L92" s="127"/>
      <c r="M92" s="53" t="e">
        <f t="shared" ca="1" si="4"/>
        <v>#N/A</v>
      </c>
      <c r="N92" s="74" t="e">
        <f ca="1">VLOOKUP($B92,Matrix!$H$13:$I$37,2,FALSE)&amp;"_"&amp;C92</f>
        <v>#N/A</v>
      </c>
      <c r="O92" s="134" t="e">
        <f t="shared" ca="1" si="3"/>
        <v>#N/A</v>
      </c>
    </row>
    <row r="93" spans="2:15">
      <c r="B93" s="25"/>
      <c r="C93" s="24"/>
      <c r="D93" s="126"/>
      <c r="E93" s="25"/>
      <c r="F93" s="127"/>
      <c r="G93" s="25"/>
      <c r="H93" s="127"/>
      <c r="I93" s="25"/>
      <c r="J93" s="127"/>
      <c r="K93" s="25"/>
      <c r="L93" s="127"/>
      <c r="M93" s="53" t="e">
        <f t="shared" ca="1" si="4"/>
        <v>#N/A</v>
      </c>
      <c r="N93" s="74" t="e">
        <f ca="1">VLOOKUP($B93,Matrix!$H$13:$I$37,2,FALSE)&amp;"_"&amp;C93</f>
        <v>#N/A</v>
      </c>
      <c r="O93" s="134" t="e">
        <f t="shared" ca="1" si="3"/>
        <v>#N/A</v>
      </c>
    </row>
    <row r="94" spans="2:15">
      <c r="B94" s="25"/>
      <c r="C94" s="24"/>
      <c r="D94" s="126"/>
      <c r="E94" s="25"/>
      <c r="F94" s="127"/>
      <c r="G94" s="25"/>
      <c r="H94" s="127"/>
      <c r="I94" s="25"/>
      <c r="J94" s="127"/>
      <c r="K94" s="25"/>
      <c r="L94" s="127"/>
      <c r="M94" s="53" t="e">
        <f t="shared" ca="1" si="4"/>
        <v>#N/A</v>
      </c>
      <c r="N94" s="74" t="e">
        <f ca="1">VLOOKUP($B94,Matrix!$H$13:$I$37,2,FALSE)&amp;"_"&amp;C94</f>
        <v>#N/A</v>
      </c>
      <c r="O94" s="134" t="e">
        <f t="shared" ca="1" si="3"/>
        <v>#N/A</v>
      </c>
    </row>
    <row r="95" spans="2:15">
      <c r="B95" s="25"/>
      <c r="C95" s="24"/>
      <c r="D95" s="126"/>
      <c r="E95" s="25"/>
      <c r="F95" s="127"/>
      <c r="G95" s="25"/>
      <c r="H95" s="127"/>
      <c r="I95" s="25"/>
      <c r="J95" s="127"/>
      <c r="K95" s="25"/>
      <c r="L95" s="127"/>
      <c r="M95" s="53" t="e">
        <f t="shared" ca="1" si="4"/>
        <v>#N/A</v>
      </c>
      <c r="N95" s="74" t="e">
        <f ca="1">VLOOKUP($B95,Matrix!$H$13:$I$37,2,FALSE)&amp;"_"&amp;C95</f>
        <v>#N/A</v>
      </c>
      <c r="O95" s="134" t="e">
        <f t="shared" ca="1" si="3"/>
        <v>#N/A</v>
      </c>
    </row>
    <row r="96" spans="2:15">
      <c r="B96" s="25"/>
      <c r="C96" s="24"/>
      <c r="D96" s="126"/>
      <c r="E96" s="25"/>
      <c r="F96" s="127"/>
      <c r="G96" s="25"/>
      <c r="H96" s="127"/>
      <c r="I96" s="25"/>
      <c r="J96" s="127"/>
      <c r="K96" s="25"/>
      <c r="L96" s="127"/>
      <c r="M96" s="53" t="e">
        <f t="shared" ca="1" si="4"/>
        <v>#N/A</v>
      </c>
      <c r="N96" s="74" t="e">
        <f ca="1">VLOOKUP($B96,Matrix!$H$13:$I$37,2,FALSE)&amp;"_"&amp;C96</f>
        <v>#N/A</v>
      </c>
      <c r="O96" s="134" t="e">
        <f t="shared" ca="1" si="3"/>
        <v>#N/A</v>
      </c>
    </row>
    <row r="97" spans="2:15">
      <c r="B97" s="25"/>
      <c r="C97" s="24"/>
      <c r="D97" s="126"/>
      <c r="E97" s="25"/>
      <c r="F97" s="127"/>
      <c r="G97" s="25"/>
      <c r="H97" s="127"/>
      <c r="I97" s="25"/>
      <c r="J97" s="127"/>
      <c r="K97" s="25"/>
      <c r="L97" s="127"/>
      <c r="M97" s="53" t="e">
        <f t="shared" ca="1" si="4"/>
        <v>#N/A</v>
      </c>
      <c r="N97" s="74" t="e">
        <f ca="1">VLOOKUP($B97,Matrix!$H$13:$I$37,2,FALSE)&amp;"_"&amp;C97</f>
        <v>#N/A</v>
      </c>
      <c r="O97" s="134" t="e">
        <f t="shared" ca="1" si="3"/>
        <v>#N/A</v>
      </c>
    </row>
    <row r="98" spans="2:15">
      <c r="B98" s="25"/>
      <c r="C98" s="24"/>
      <c r="D98" s="126"/>
      <c r="E98" s="25"/>
      <c r="F98" s="127"/>
      <c r="G98" s="25"/>
      <c r="H98" s="127"/>
      <c r="I98" s="25"/>
      <c r="J98" s="127"/>
      <c r="K98" s="25"/>
      <c r="L98" s="127"/>
      <c r="M98" s="53" t="e">
        <f t="shared" ca="1" si="4"/>
        <v>#N/A</v>
      </c>
      <c r="N98" s="74" t="e">
        <f ca="1">VLOOKUP($B98,Matrix!$H$13:$I$37,2,FALSE)&amp;"_"&amp;C98</f>
        <v>#N/A</v>
      </c>
      <c r="O98" s="134" t="e">
        <f t="shared" ca="1" si="3"/>
        <v>#N/A</v>
      </c>
    </row>
    <row r="99" spans="2:15">
      <c r="B99" s="25"/>
      <c r="C99" s="24"/>
      <c r="D99" s="126"/>
      <c r="E99" s="25"/>
      <c r="F99" s="127"/>
      <c r="G99" s="25"/>
      <c r="H99" s="127"/>
      <c r="I99" s="25"/>
      <c r="J99" s="127"/>
      <c r="K99" s="25"/>
      <c r="L99" s="127"/>
      <c r="M99" s="53" t="e">
        <f t="shared" ca="1" si="4"/>
        <v>#N/A</v>
      </c>
      <c r="N99" s="74" t="e">
        <f ca="1">VLOOKUP($B99,Matrix!$H$13:$I$37,2,FALSE)&amp;"_"&amp;C99</f>
        <v>#N/A</v>
      </c>
      <c r="O99" s="134" t="e">
        <f t="shared" ca="1" si="3"/>
        <v>#N/A</v>
      </c>
    </row>
    <row r="100" spans="2:15">
      <c r="B100" s="25"/>
      <c r="C100" s="24"/>
      <c r="D100" s="126"/>
      <c r="E100" s="25"/>
      <c r="F100" s="127"/>
      <c r="G100" s="25"/>
      <c r="H100" s="127"/>
      <c r="I100" s="25"/>
      <c r="J100" s="127"/>
      <c r="K100" s="25"/>
      <c r="L100" s="127"/>
      <c r="M100" s="53" t="e">
        <f t="shared" ca="1" si="4"/>
        <v>#N/A</v>
      </c>
      <c r="N100" s="74" t="e">
        <f ca="1">VLOOKUP($B100,Matrix!$H$13:$I$37,2,FALSE)&amp;"_"&amp;C100</f>
        <v>#N/A</v>
      </c>
      <c r="O100" s="134" t="e">
        <f ca="1">"#define "&amp;N100&amp;REPT(" ",48-M100)&amp;"("&amp;D100&amp;"U)"</f>
        <v>#N/A</v>
      </c>
    </row>
    <row r="101" spans="2:15">
      <c r="B101" s="25"/>
      <c r="C101" s="24"/>
      <c r="D101" s="126"/>
      <c r="E101" s="25"/>
      <c r="F101" s="127"/>
      <c r="G101" s="25"/>
      <c r="H101" s="127"/>
      <c r="I101" s="25"/>
      <c r="J101" s="127"/>
      <c r="K101" s="25"/>
      <c r="L101" s="127"/>
      <c r="M101" s="53" t="e">
        <f t="shared" ca="1" si="4"/>
        <v>#N/A</v>
      </c>
      <c r="N101" s="74" t="e">
        <f ca="1">VLOOKUP($B101,Matrix!$H$13:$I$37,2,FALSE)&amp;"_"&amp;C101</f>
        <v>#N/A</v>
      </c>
      <c r="O101" s="134" t="e">
        <f ca="1">"#define "&amp;N101&amp;REPT(" ",48-M101)&amp;"("&amp;D101&amp;"U)"</f>
        <v>#N/A</v>
      </c>
    </row>
    <row r="102" spans="2:15">
      <c r="B102" s="25"/>
      <c r="C102" s="24"/>
      <c r="D102" s="126"/>
      <c r="E102" s="25"/>
      <c r="F102" s="127"/>
      <c r="G102" s="25"/>
      <c r="H102" s="127"/>
      <c r="I102" s="25"/>
      <c r="J102" s="127"/>
      <c r="K102" s="25"/>
      <c r="L102" s="127"/>
      <c r="M102" s="53" t="e">
        <f t="shared" ca="1" si="4"/>
        <v>#N/A</v>
      </c>
      <c r="N102" s="74" t="e">
        <f ca="1">VLOOKUP($B102,Matrix!$H$13:$I$37,2,FALSE)&amp;"_"&amp;C102</f>
        <v>#N/A</v>
      </c>
      <c r="O102" s="134" t="e">
        <f ca="1">"#define "&amp;N102&amp;REPT(" ",48-M102)&amp;"("&amp;D102&amp;"U)"</f>
        <v>#N/A</v>
      </c>
    </row>
    <row r="103" spans="2:15" ht="14.25" thickBot="1">
      <c r="B103" s="59"/>
      <c r="C103" s="60"/>
      <c r="D103" s="128"/>
      <c r="E103" s="59"/>
      <c r="F103" s="129"/>
      <c r="G103" s="59"/>
      <c r="H103" s="129"/>
      <c r="I103" s="59"/>
      <c r="J103" s="129"/>
      <c r="K103" s="59"/>
      <c r="L103" s="129"/>
      <c r="M103" s="61" t="e">
        <f t="shared" ca="1" si="4"/>
        <v>#N/A</v>
      </c>
      <c r="N103" s="75" t="e">
        <f ca="1">VLOOKUP($B103,Matrix!$H$13:$I$37,2,FALSE)&amp;"_"&amp;C103</f>
        <v>#N/A</v>
      </c>
      <c r="O103" s="135" t="e">
        <f ca="1">"#define "&amp;N103&amp;REPT(" ",48-M103)&amp;"("&amp;D103&amp;"U)"</f>
        <v>#N/A</v>
      </c>
    </row>
  </sheetData>
  <protectedRanges>
    <protectedRange sqref="B4:L103" name="範囲1"/>
  </protectedRanges>
  <phoneticPr fontId="2"/>
  <conditionalFormatting sqref="C56:C59">
    <cfRule type="duplicateValues" dxfId="88" priority="1"/>
  </conditionalFormatting>
  <conditionalFormatting sqref="M3:M103">
    <cfRule type="cellIs" dxfId="87" priority="2"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activeCell="AT16" sqref="AT16"/>
      <selection pane="bottomLeft" activeCell="J13" sqref="J1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155</v>
      </c>
    </row>
    <row r="3" spans="1:49" ht="213" customHeight="1" thickBot="1">
      <c r="B3" s="293" t="str">
        <f>IF(OR(IF(COUNTIF(D6:AC69,"0")&lt;&gt;0,TRUE,FALSE),IF(COUNTIF(D6:AC69,"1")&lt;&gt;0,TRUE,FALSE)),"Search Table","Index Table")</f>
        <v>Search Table</v>
      </c>
      <c r="C3" s="506"/>
      <c r="D3" s="138" t="s">
        <v>62</v>
      </c>
      <c r="E3" s="138" t="s">
        <v>67</v>
      </c>
      <c r="F3" s="138" t="s">
        <v>50</v>
      </c>
      <c r="G3" s="138" t="s">
        <v>49</v>
      </c>
      <c r="H3" s="138" t="s">
        <v>119</v>
      </c>
      <c r="I3" s="138" t="s">
        <v>118</v>
      </c>
      <c r="J3" s="138" t="s">
        <v>123</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157</v>
      </c>
      <c r="AC3" s="324" t="s">
        <v>67</v>
      </c>
      <c r="AD3" s="206" t="s">
        <v>448</v>
      </c>
      <c r="AE3" s="513" t="s">
        <v>685</v>
      </c>
      <c r="AF3" s="513"/>
      <c r="AG3" s="513"/>
      <c r="AH3" s="513"/>
      <c r="AI3" s="514"/>
      <c r="AJ3" s="508"/>
      <c r="AR3" s="100" t="s">
        <v>94</v>
      </c>
    </row>
    <row r="4" spans="1:49" ht="14.25" thickBot="1">
      <c r="A4" s="509" t="s">
        <v>64</v>
      </c>
      <c r="B4" s="510"/>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1"/>
      <c r="AR4" s="88" t="s">
        <v>80</v>
      </c>
      <c r="AS4" s="89"/>
      <c r="AT4" s="89"/>
      <c r="AU4" s="89"/>
      <c r="AV4" s="89"/>
      <c r="AW4" s="90"/>
    </row>
    <row r="5" spans="1:49" ht="14.25" thickBot="1">
      <c r="A5" s="511"/>
      <c r="B5" s="512"/>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2"/>
      <c r="AR5" s="91" t="str">
        <f ca="1">"static const U4  "&amp;AW8&amp;"["&amp;AW10&amp;"]"&amp;" = {"</f>
        <v>static const U4  u4_sp_ALERT_B_SMASTA_S1B_CRIT[ALERT_B_SMASTA_S1B_NUM_DST] = {</v>
      </c>
      <c r="AS5" s="91" t="str">
        <f ca="1">"static const U4  "&amp;$AW$9&amp;"["&amp;$AW$10&amp;"] = {"</f>
        <v>static const U4  u4_sp_ALERT_B_SMASTA_S1B_MASK[ALERT_B_SMASTA_S1B_NUM_DST] = {</v>
      </c>
      <c r="AT5" s="91" t="str">
        <f ca="1">"static const U1  "&amp;$AW$11&amp;"["&amp;$AW$10&amp;"] = {"</f>
        <v>static const U1  u1_sp_ALERT_B_SMASTA_S1B_DST[ALERT_B_SMASTA_S1B_NUM_DST] = {</v>
      </c>
      <c r="AU5" s="91" t="str">
        <f ca="1">"const ST_ALERT_MTRX "&amp;$AW$12&amp;" = {"</f>
        <v>const ST_ALERT_MTRX st_gp_ALERT_B_SMASTA_MTRX[15] = {</v>
      </c>
      <c r="AV5" s="71" t="str">
        <f ca="1">"#define "&amp;AW10&amp;REPT(" ",41-LEN(AW10))&amp;"("&amp;AW13&amp;"U)"</f>
        <v>#define ALERT_B_SMASTA_S1B_NUM_DST               (14U)</v>
      </c>
      <c r="AW5" s="72"/>
    </row>
    <row r="6" spans="1:49">
      <c r="B6" s="145" t="str">
        <f ca="1">"Table "&amp;$AW$6</f>
        <v>Table S1B</v>
      </c>
      <c r="C6" s="58">
        <f>ROW()-ROW($C$6)</f>
        <v>0</v>
      </c>
      <c r="D6" s="140" t="s">
        <v>68</v>
      </c>
      <c r="E6" s="140" t="s">
        <v>68</v>
      </c>
      <c r="F6" s="140" t="s">
        <v>68</v>
      </c>
      <c r="G6" s="140" t="s">
        <v>68</v>
      </c>
      <c r="H6" s="140" t="s">
        <v>68</v>
      </c>
      <c r="I6" s="140" t="s">
        <v>68</v>
      </c>
      <c r="J6" s="143">
        <v>1</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322" t="s">
        <v>68</v>
      </c>
      <c r="AD6" s="140">
        <v>0</v>
      </c>
      <c r="AE6" s="140">
        <v>0</v>
      </c>
      <c r="AF6" s="140">
        <v>0</v>
      </c>
      <c r="AG6" s="140">
        <v>0</v>
      </c>
      <c r="AH6" s="140">
        <v>0</v>
      </c>
      <c r="AI6" s="140">
        <v>1</v>
      </c>
      <c r="AJ6" s="57" t="s">
        <v>201</v>
      </c>
      <c r="AL6" t="str">
        <f t="shared" ref="AL6:AL69" ca="1" si="0">IF($AJ6="UNKNOWN","    (U1)ALERT_REQ_UNKNOWN","    (U1)"&amp;"ALERT_REQ_"&amp;$AW$17&amp;"_"&amp;IF($AW$6&lt;&gt;$AW$17,$AW$6&amp;"_","")&amp;AJ6)</f>
        <v xml:space="preserve">    (U1)ALERT_REQ_B_SMASTA_S1B_MALFUNC</v>
      </c>
      <c r="AR6" s="69" t="str">
        <f>IF(AQ71&lt;&gt;"",AQ71,IF(AQ70&lt;&gt;"","};",""))</f>
        <v xml:space="preserve">    (U4)0x02000001U,                                                           /* 00 MALFUNC                                         */</v>
      </c>
      <c r="AS6" s="69" t="str">
        <f>IF(AQ136&lt;&gt;"",AQ136,IF(AQ135&lt;&gt;"","};",""))</f>
        <v xml:space="preserve">    (U4)0x0200003FU,                                                           /* 00 MALFUNC                                         */</v>
      </c>
      <c r="AT6" s="69" t="str">
        <f t="shared" ref="AT6:AT69" ca="1" si="1">IF(AJ6&lt;&gt;"",AL6&amp;IF(AJ7&lt;&gt;"",","," ")&amp;REPT(" ",78-LEN(AL6))&amp;"/* "&amp;IF(C6&lt;10,"0"&amp;C6,C6)&amp;" "&amp;AJ6&amp;REPT(" ",48-LEN(AJ6))&amp;"*/",IF(AJ5&lt;&gt;"","};",""))</f>
        <v xml:space="preserve">    (U1)ALERT_REQ_B_SMASTA_S1B_MALFUNC,                                        /* 00 MALFUNC                                         */</v>
      </c>
      <c r="AU6" s="69" t="s">
        <v>533</v>
      </c>
      <c r="AV6" s="54" t="s">
        <v>69</v>
      </c>
      <c r="AW6" s="73" t="str">
        <f ca="1">UPPER(RIGHT(CELL("filename",A1),LEN(CELL("filename",A1))-FIND("]",CELL("filename",A1))))</f>
        <v>S1B</v>
      </c>
    </row>
    <row r="7" spans="1:49">
      <c r="B7" s="145"/>
      <c r="C7" s="53">
        <f t="shared" ref="C7:C69" si="2">ROW()-ROW($C$6)</f>
        <v>1</v>
      </c>
      <c r="D7" s="67" t="s">
        <v>68</v>
      </c>
      <c r="E7" s="67" t="s">
        <v>68</v>
      </c>
      <c r="F7" s="67" t="s">
        <v>68</v>
      </c>
      <c r="G7" s="67" t="s">
        <v>68</v>
      </c>
      <c r="H7" s="67" t="s">
        <v>68</v>
      </c>
      <c r="I7" s="67" t="s">
        <v>68</v>
      </c>
      <c r="J7" s="143">
        <v>1</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322" t="s">
        <v>68</v>
      </c>
      <c r="AD7" s="140">
        <v>0</v>
      </c>
      <c r="AE7" s="140">
        <v>0</v>
      </c>
      <c r="AF7" s="140">
        <v>0</v>
      </c>
      <c r="AG7" s="140">
        <v>0</v>
      </c>
      <c r="AH7" s="140">
        <v>1</v>
      </c>
      <c r="AI7" s="140">
        <v>0</v>
      </c>
      <c r="AJ7" s="24" t="s">
        <v>433</v>
      </c>
      <c r="AL7" t="str">
        <f t="shared" ca="1" si="0"/>
        <v xml:space="preserve">    (U1)ALERT_REQ_B_SMASTA_S1B_NOTRELC</v>
      </c>
      <c r="AR7" s="69" t="str">
        <f t="shared" ref="AR7:AR70" si="3">IF(AQ72&lt;&gt;"",AQ72,IF(AQ71&lt;&gt;"","};",""))</f>
        <v xml:space="preserve">    (U4)0x02000002U,                                                           /* 01 NOTRELC                                         */</v>
      </c>
      <c r="AS7" s="69" t="str">
        <f t="shared" ref="AS7:AS70" si="4">IF(AQ137&lt;&gt;"",AQ137,IF(AQ136&lt;&gt;"","};",""))</f>
        <v xml:space="preserve">    (U4)0x0200003FU,                                                           /* 01 NOTRELC                                         */</v>
      </c>
      <c r="AT7" s="69" t="str">
        <f t="shared" ca="1" si="1"/>
        <v xml:space="preserve">    (U1)ALERT_REQ_B_SMASTA_S1B_NOTRELC,                                        /* 01 NOTRELC                                         */</v>
      </c>
      <c r="AU7" s="69" t="str">
        <f ca="1">"        &amp;"&amp;$AW$14&amp;","&amp;REPT(" ",69-LEN($AW$14))&amp;"/* fp_u4_SRC_CHK                                      */"</f>
        <v xml:space="preserve">        &amp;u4_s_AlertB_smastaS1bSrcchk,                                          /* fp_u4_SRC_CHK                                      */</v>
      </c>
      <c r="AV7" s="55" t="s">
        <v>70</v>
      </c>
      <c r="AW7" s="144">
        <f>IF(B3="Search Table",1,0)</f>
        <v>1</v>
      </c>
    </row>
    <row r="8" spans="1:49">
      <c r="B8" s="145"/>
      <c r="C8" s="53">
        <f t="shared" si="2"/>
        <v>2</v>
      </c>
      <c r="D8" s="67" t="s">
        <v>68</v>
      </c>
      <c r="E8" s="67" t="s">
        <v>68</v>
      </c>
      <c r="F8" s="67" t="s">
        <v>68</v>
      </c>
      <c r="G8" s="67" t="s">
        <v>68</v>
      </c>
      <c r="H8" s="67" t="s">
        <v>68</v>
      </c>
      <c r="I8" s="67" t="s">
        <v>68</v>
      </c>
      <c r="J8" s="143">
        <v>1</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322" t="s">
        <v>68</v>
      </c>
      <c r="AD8" s="140">
        <v>0</v>
      </c>
      <c r="AE8" s="67">
        <v>0</v>
      </c>
      <c r="AF8" s="143">
        <v>0</v>
      </c>
      <c r="AG8" s="143">
        <v>0</v>
      </c>
      <c r="AH8" s="143">
        <v>1</v>
      </c>
      <c r="AI8" s="143">
        <v>1</v>
      </c>
      <c r="AJ8" s="24" t="s">
        <v>435</v>
      </c>
      <c r="AL8" t="str">
        <f t="shared" ca="1" si="0"/>
        <v xml:space="preserve">    (U1)ALERT_REQ_B_SMASTA_S1B_NOTRELH</v>
      </c>
      <c r="AR8" s="69" t="str">
        <f t="shared" si="3"/>
        <v xml:space="preserve">    (U4)0x02000003U,                                                           /* 02 NOTRELH                                         */</v>
      </c>
      <c r="AS8" s="69" t="str">
        <f t="shared" si="4"/>
        <v xml:space="preserve">    (U4)0x0200003FU,                                                           /* 02 NOTRELH                                         */</v>
      </c>
      <c r="AT8" s="69" t="str">
        <f ca="1">IF(AJ8&lt;&gt;"",AL8&amp;IF(AJ9&lt;&gt;"",","," ")&amp;REPT(" ",78-LEN(AL8))&amp;"/* "&amp;IF(C8&lt;10,"0"&amp;C8,C8)&amp;" "&amp;AJ8&amp;REPT(" ",48-LEN(AJ8))&amp;"*/",IF(AJ7&lt;&gt;"","};",""))</f>
        <v xml:space="preserve">    (U1)ALERT_REQ_B_SMASTA_S1B_NOTRELH,                                        /* 02 NOTRELH                                         */</v>
      </c>
      <c r="AU8" s="69" t="str">
        <f ca="1">IF($AW$15&lt;&gt;"NULL","        &amp;"&amp;$AW$15&amp;","&amp;REPT(" ",69-LEN($AW$15))&amp;"/* fp_vd_XDST                                         */","        vdp_PTR_NA,                                                            /* fp_vd_XDST                                         */")</f>
        <v xml:space="preserve">        vdp_PTR_NA,                                                            /* fp_vd_XDST                                         */</v>
      </c>
      <c r="AV8" s="55" t="s">
        <v>71</v>
      </c>
      <c r="AW8" s="74" t="str">
        <f ca="1">"u4_sp_ALERT_"&amp;IF(AW6&lt;&gt;AW17,$AW$17&amp;"_"&amp;$AW$6,AW17)&amp;"_CRIT"</f>
        <v>u4_sp_ALERT_B_SMASTA_S1B_CRIT</v>
      </c>
    </row>
    <row r="9" spans="1:49">
      <c r="B9" s="145"/>
      <c r="C9" s="53">
        <f t="shared" si="2"/>
        <v>3</v>
      </c>
      <c r="D9" s="67" t="s">
        <v>68</v>
      </c>
      <c r="E9" s="67" t="s">
        <v>68</v>
      </c>
      <c r="F9" s="67" t="s">
        <v>68</v>
      </c>
      <c r="G9" s="67" t="s">
        <v>68</v>
      </c>
      <c r="H9" s="67" t="s">
        <v>68</v>
      </c>
      <c r="I9" s="67" t="s">
        <v>68</v>
      </c>
      <c r="J9" s="143">
        <v>1</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322" t="s">
        <v>68</v>
      </c>
      <c r="AD9" s="140">
        <v>0</v>
      </c>
      <c r="AE9" s="67">
        <v>0</v>
      </c>
      <c r="AF9" s="143">
        <v>0</v>
      </c>
      <c r="AG9" s="143">
        <v>1</v>
      </c>
      <c r="AH9" s="143">
        <v>0</v>
      </c>
      <c r="AI9" s="143">
        <v>0</v>
      </c>
      <c r="AJ9" s="24" t="s">
        <v>726</v>
      </c>
      <c r="AL9" t="str">
        <f t="shared" ca="1" si="0"/>
        <v xml:space="preserve">    (U1)ALERT_REQ_B_SMASTA_S1B_CP_AT_NG</v>
      </c>
      <c r="AR9" s="69" t="str">
        <f t="shared" si="3"/>
        <v xml:space="preserve">    (U4)0x02000004U,                                                           /* 03 CP_AT_NG                                        */</v>
      </c>
      <c r="AS9" s="69" t="str">
        <f t="shared" si="4"/>
        <v xml:space="preserve">    (U4)0x0200003FU,                                                           /* 03 CP_AT_NG                                        */</v>
      </c>
      <c r="AT9" s="69" t="str">
        <f t="shared" ca="1" si="1"/>
        <v xml:space="preserve">    (U1)ALERT_REQ_B_SMASTA_S1B_CP_AT_NG,                                       /* 03 CP_AT_NG                                        */</v>
      </c>
      <c r="AU9" s="69"/>
      <c r="AV9" s="55" t="s">
        <v>72</v>
      </c>
      <c r="AW9" s="74" t="str">
        <f ca="1">"u4_sp_ALERT_"&amp;IF(AW6&lt;&gt;AW17,$AW$17&amp;"_"&amp;$AW$6,AW17)&amp;"_MASK"</f>
        <v>u4_sp_ALERT_B_SMASTA_S1B_MASK</v>
      </c>
    </row>
    <row r="10" spans="1:49">
      <c r="B10" s="145"/>
      <c r="C10" s="53">
        <f t="shared" si="2"/>
        <v>4</v>
      </c>
      <c r="D10" s="67" t="s">
        <v>68</v>
      </c>
      <c r="E10" s="67" t="s">
        <v>68</v>
      </c>
      <c r="F10" s="67" t="s">
        <v>68</v>
      </c>
      <c r="G10" s="67" t="s">
        <v>68</v>
      </c>
      <c r="H10" s="67" t="s">
        <v>68</v>
      </c>
      <c r="I10" s="67" t="s">
        <v>68</v>
      </c>
      <c r="J10" s="143">
        <v>1</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322" t="s">
        <v>68</v>
      </c>
      <c r="AD10" s="140">
        <v>0</v>
      </c>
      <c r="AE10" s="67">
        <v>0</v>
      </c>
      <c r="AF10" s="67">
        <v>0</v>
      </c>
      <c r="AG10" s="67">
        <v>1</v>
      </c>
      <c r="AH10" s="67">
        <v>0</v>
      </c>
      <c r="AI10" s="67">
        <v>1</v>
      </c>
      <c r="AJ10" s="24" t="s">
        <v>727</v>
      </c>
      <c r="AL10" t="str">
        <f t="shared" ca="1" si="0"/>
        <v xml:space="preserve">    (U1)ALERT_REQ_B_SMASTA_S1B_CP_MT_NG</v>
      </c>
      <c r="AR10" s="69" t="str">
        <f t="shared" si="3"/>
        <v xml:space="preserve">    (U4)0x02000005U,                                                           /* 04 CP_MT_NG                                        */</v>
      </c>
      <c r="AS10" s="69" t="str">
        <f t="shared" si="4"/>
        <v xml:space="preserve">    (U4)0x0200003FU,                                                           /* 04 CP_MT_NG                                        */</v>
      </c>
      <c r="AT10" s="69" t="str">
        <f t="shared" ca="1" si="1"/>
        <v xml:space="preserve">    (U1)ALERT_REQ_B_SMASTA_S1B_CP_MT_NG,                                       /* 04 CP_MT_NG                                        */</v>
      </c>
      <c r="AU10" s="69" t="str">
        <f ca="1">IF($AW$7=1,"        &amp;"&amp;$AW$9&amp;"[0],"&amp;REPT(" ",66-LEN($AW$9))&amp;"/* u4p_MASK                                           */","        (const U4 *)vdp_PTR_NA,                                                /* u4p_MASK                                           */")</f>
        <v xml:space="preserve">        &amp;u4_sp_ALERT_B_SMASTA_S1B_MASK[0],                                     /* u4p_MASK                                           */</v>
      </c>
      <c r="AV10" s="55" t="s">
        <v>73</v>
      </c>
      <c r="AW10" s="74" t="str">
        <f ca="1">"ALERT_"&amp;IF(AW6&lt;&gt;AW17,$AW$17&amp;"_"&amp;$AW$6,AW17)&amp;"_NUM_DST"</f>
        <v>ALERT_B_SMASTA_S1B_NUM_DST</v>
      </c>
    </row>
    <row r="11" spans="1:49">
      <c r="B11" s="145"/>
      <c r="C11" s="53">
        <f t="shared" si="2"/>
        <v>5</v>
      </c>
      <c r="D11" s="67" t="s">
        <v>68</v>
      </c>
      <c r="E11" s="67" t="s">
        <v>68</v>
      </c>
      <c r="F11" s="67" t="s">
        <v>68</v>
      </c>
      <c r="G11" s="67" t="s">
        <v>68</v>
      </c>
      <c r="H11" s="67" t="s">
        <v>68</v>
      </c>
      <c r="I11" s="67" t="s">
        <v>68</v>
      </c>
      <c r="J11" s="143">
        <v>1</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322" t="s">
        <v>68</v>
      </c>
      <c r="AD11" s="67">
        <v>0</v>
      </c>
      <c r="AE11" s="67">
        <v>0</v>
      </c>
      <c r="AF11" s="67">
        <v>0</v>
      </c>
      <c r="AG11" s="67">
        <v>1</v>
      </c>
      <c r="AH11" s="67">
        <v>1</v>
      </c>
      <c r="AI11" s="67">
        <v>0</v>
      </c>
      <c r="AJ11" s="24" t="s">
        <v>728</v>
      </c>
      <c r="AL11" t="str">
        <f t="shared" ca="1" si="0"/>
        <v xml:space="preserve">    (U1)ALERT_REQ_B_SMASTA_S1B_BX_AT_NG</v>
      </c>
      <c r="AR11" s="69" t="str">
        <f t="shared" si="3"/>
        <v xml:space="preserve">    (U4)0x02000006U,                                                           /* 05 BX_AT_NG                                        */</v>
      </c>
      <c r="AS11" s="69" t="str">
        <f t="shared" si="4"/>
        <v xml:space="preserve">    (U4)0x0200003FU,                                                           /* 05 BX_AT_NG                                        */</v>
      </c>
      <c r="AT11" s="69" t="str">
        <f t="shared" ca="1" si="1"/>
        <v xml:space="preserve">    (U1)ALERT_REQ_B_SMASTA_S1B_BX_AT_NG,                                       /* 05 BX_AT_NG                                        */</v>
      </c>
      <c r="AU11" s="69" t="str">
        <f ca="1">IF($AW$7=1,"        &amp;"&amp;$AW$8&amp;"[0],"&amp;REPT(" ",66-LEN($AW$8))&amp;"/* u4p_CRIT                                           */","        (const U4 *)vdp_PTR_NA,                                                /* u4p_CRIT                                           */")</f>
        <v xml:space="preserve">        &amp;u4_sp_ALERT_B_SMASTA_S1B_CRIT[0],                                     /* u4p_CRIT                                           */</v>
      </c>
      <c r="AV11" s="55" t="s">
        <v>74</v>
      </c>
      <c r="AW11" s="74" t="str">
        <f ca="1">"u1_sp_ALERT_"&amp;IF(AW6&lt;&gt;AW17,$AW$17&amp;"_"&amp;$AW$6,AW17)&amp;"_DST"</f>
        <v>u1_sp_ALERT_B_SMASTA_S1B_DST</v>
      </c>
    </row>
    <row r="12" spans="1:49">
      <c r="B12" s="145"/>
      <c r="C12" s="53">
        <f t="shared" si="2"/>
        <v>6</v>
      </c>
      <c r="D12" s="67" t="s">
        <v>68</v>
      </c>
      <c r="E12" s="67" t="s">
        <v>68</v>
      </c>
      <c r="F12" s="67" t="s">
        <v>68</v>
      </c>
      <c r="G12" s="67" t="s">
        <v>68</v>
      </c>
      <c r="H12" s="67" t="s">
        <v>68</v>
      </c>
      <c r="I12" s="67" t="s">
        <v>68</v>
      </c>
      <c r="J12" s="143">
        <v>1</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322" t="s">
        <v>68</v>
      </c>
      <c r="AD12" s="140">
        <v>0</v>
      </c>
      <c r="AE12" s="67">
        <v>0</v>
      </c>
      <c r="AF12" s="67">
        <v>0</v>
      </c>
      <c r="AG12" s="67">
        <v>1</v>
      </c>
      <c r="AH12" s="67">
        <v>1</v>
      </c>
      <c r="AI12" s="67">
        <v>1</v>
      </c>
      <c r="AJ12" s="24" t="s">
        <v>428</v>
      </c>
      <c r="AL12" t="str">
        <f t="shared" ca="1" si="0"/>
        <v xml:space="preserve">    (U1)ALERT_REQ_B_SMASTA_S1B_NOTKEY</v>
      </c>
      <c r="AR12" s="69" t="str">
        <f t="shared" si="3"/>
        <v xml:space="preserve">    (U4)0x02000007U,                                                           /* 06 NOTKEY                                          */</v>
      </c>
      <c r="AS12" s="69" t="str">
        <f t="shared" si="4"/>
        <v xml:space="preserve">    (U4)0x0200003FU,                                                           /* 06 NOTKEY                                          */</v>
      </c>
      <c r="AT12" s="69" t="str">
        <f t="shared" ca="1" si="1"/>
        <v xml:space="preserve">    (U1)ALERT_REQ_B_SMASTA_S1B_NOTKEY,                                         /* 06 NOTKEY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143">
        <v>1</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322" t="s">
        <v>68</v>
      </c>
      <c r="AD13" s="67">
        <v>0</v>
      </c>
      <c r="AE13" s="67">
        <v>0</v>
      </c>
      <c r="AF13" s="67">
        <v>1</v>
      </c>
      <c r="AG13" s="67">
        <v>0</v>
      </c>
      <c r="AH13" s="67">
        <v>1</v>
      </c>
      <c r="AI13" s="67">
        <v>0</v>
      </c>
      <c r="AJ13" s="24" t="s">
        <v>429</v>
      </c>
      <c r="AL13" t="str">
        <f t="shared" ca="1" si="0"/>
        <v xml:space="preserve">    (U1)ALERT_REQ_B_SMASTA_S1B_BATKEY</v>
      </c>
      <c r="AR13" s="69" t="str">
        <f t="shared" si="3"/>
        <v xml:space="preserve">    (U4)0x0200000AU,                                                           /* 07 BATKEY                                          */</v>
      </c>
      <c r="AS13" s="69" t="str">
        <f t="shared" si="4"/>
        <v xml:space="preserve">    (U4)0x0200003FU,                                                           /* 07 BATKEY                                          */</v>
      </c>
      <c r="AT13" s="69" t="str">
        <f t="shared" ca="1" si="1"/>
        <v xml:space="preserve">    (U1)ALERT_REQ_B_SMASTA_S1B_BATKEY,                                         /* 07 BATKEY                                          */</v>
      </c>
      <c r="AU13" s="69" t="str">
        <f ca="1">"        &amp;"&amp;$AW$11&amp;"[0],"&amp;REPT(" ",66-LEN($AW$11))&amp;"/* u1p_DST                                            */"</f>
        <v xml:space="preserve">        &amp;u1_sp_ALERT_B_SMASTA_S1B_DST[0],                                      /* u1p_DST                                            */</v>
      </c>
      <c r="AV13" s="55" t="s">
        <v>75</v>
      </c>
      <c r="AW13" s="144">
        <f>COUNTA($AJ$6:$AJ$69)</f>
        <v>14</v>
      </c>
    </row>
    <row r="14" spans="1:49">
      <c r="B14" s="145"/>
      <c r="C14" s="53">
        <f t="shared" si="2"/>
        <v>8</v>
      </c>
      <c r="D14" s="67" t="s">
        <v>68</v>
      </c>
      <c r="E14" s="67" t="s">
        <v>68</v>
      </c>
      <c r="F14" s="67" t="s">
        <v>68</v>
      </c>
      <c r="G14" s="67" t="s">
        <v>68</v>
      </c>
      <c r="H14" s="67" t="s">
        <v>68</v>
      </c>
      <c r="I14" s="67" t="s">
        <v>68</v>
      </c>
      <c r="J14" s="143">
        <v>1</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322" t="s">
        <v>68</v>
      </c>
      <c r="AD14" s="67">
        <v>0</v>
      </c>
      <c r="AE14" s="67">
        <v>0</v>
      </c>
      <c r="AF14" s="67">
        <v>1</v>
      </c>
      <c r="AG14" s="67">
        <v>0</v>
      </c>
      <c r="AH14" s="67">
        <v>1</v>
      </c>
      <c r="AI14" s="67">
        <v>1</v>
      </c>
      <c r="AJ14" s="24" t="s">
        <v>430</v>
      </c>
      <c r="AL14" t="str">
        <f t="shared" ca="1" si="0"/>
        <v xml:space="preserve">    (U1)ALERT_REQ_B_SMASTA_S1B_S_ENG1</v>
      </c>
      <c r="AR14" s="69" t="str">
        <f t="shared" si="3"/>
        <v xml:space="preserve">    (U4)0x0200000BU,                                                           /* 08 S_ENG1                                          */</v>
      </c>
      <c r="AS14" s="69" t="str">
        <f t="shared" si="4"/>
        <v xml:space="preserve">    (U4)0x0200003FU,                                                           /* 08 S_ENG1                                          */</v>
      </c>
      <c r="AT14" s="69" t="str">
        <f t="shared" ca="1" si="1"/>
        <v xml:space="preserve">    (U1)ALERT_REQ_B_SMASTA_S1B_S_ENG1,                                         /* 08 S_ENG1                                          */</v>
      </c>
      <c r="AU14" s="69" t="str">
        <f ca="1">"        (U2)"&amp;$AW$10&amp;","&amp;REPT(" ",66-LEN($AW$10))&amp;"/* u2_num_srch                                        */"</f>
        <v xml:space="preserve">        (U2)ALERT_B_SMASTA_S1B_NUM_DST,                                        /* u2_num_srch                                        */</v>
      </c>
      <c r="AV14" s="55" t="s">
        <v>76</v>
      </c>
      <c r="AW14" s="74" t="str">
        <f ca="1">IF(AW6&lt;&gt;AW17,VLOOKUP(AW6,Matrix!$C$13:$G$37,4,FALSE),Matrix!F13)</f>
        <v>u4_s_AlertB_smastaS1bSrcchk</v>
      </c>
    </row>
    <row r="15" spans="1:49">
      <c r="B15" s="145"/>
      <c r="C15" s="53">
        <f t="shared" si="2"/>
        <v>9</v>
      </c>
      <c r="D15" s="67" t="s">
        <v>68</v>
      </c>
      <c r="E15" s="67" t="s">
        <v>68</v>
      </c>
      <c r="F15" s="67" t="s">
        <v>68</v>
      </c>
      <c r="G15" s="67" t="s">
        <v>68</v>
      </c>
      <c r="H15" s="67" t="s">
        <v>68</v>
      </c>
      <c r="I15" s="67" t="s">
        <v>68</v>
      </c>
      <c r="J15" s="143">
        <v>1</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322" t="s">
        <v>68</v>
      </c>
      <c r="AD15" s="67">
        <v>0</v>
      </c>
      <c r="AE15" s="67">
        <v>0</v>
      </c>
      <c r="AF15" s="67">
        <v>1</v>
      </c>
      <c r="AG15" s="67">
        <v>1</v>
      </c>
      <c r="AH15" s="67">
        <v>0</v>
      </c>
      <c r="AI15" s="67">
        <v>0</v>
      </c>
      <c r="AJ15" s="24" t="s">
        <v>431</v>
      </c>
      <c r="AL15" t="str">
        <f t="shared" ca="1" si="0"/>
        <v xml:space="preserve">    (U1)ALERT_REQ_B_SMASTA_S1B_S_ENG2</v>
      </c>
      <c r="AR15" s="69" t="str">
        <f t="shared" si="3"/>
        <v xml:space="preserve">    (U4)0x0200000CU,                                                           /* 09 S_ENG2                                          */</v>
      </c>
      <c r="AS15" s="69" t="str">
        <f t="shared" si="4"/>
        <v xml:space="preserve">    (U4)0x0200003FU,                                                           /* 09 S_ENG2                                          */</v>
      </c>
      <c r="AT15" s="69" t="str">
        <f t="shared" ca="1" si="1"/>
        <v xml:space="preserve">    (U1)ALERT_REQ_B_SMASTA_S1B_S_ENG2,                                         /* 09 S_ENG2                                          */</v>
      </c>
      <c r="AU15" s="69" t="str">
        <f ca="1">"        (U1)"&amp;$AW$16&amp;REPT(" ",67-LEN($AW$16))&amp;"/* u1_vom_act                                         */"</f>
        <v xml:space="preserve">        (U1)ALERT_VOM_BAT_WT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143">
        <v>1</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322" t="s">
        <v>68</v>
      </c>
      <c r="AD16" s="67">
        <v>0</v>
      </c>
      <c r="AE16" s="67">
        <v>0</v>
      </c>
      <c r="AF16" s="67">
        <v>1</v>
      </c>
      <c r="AG16" s="67">
        <v>1</v>
      </c>
      <c r="AH16" s="67">
        <v>0</v>
      </c>
      <c r="AI16" s="67">
        <v>1</v>
      </c>
      <c r="AJ16" s="24" t="s">
        <v>432</v>
      </c>
      <c r="AL16" t="str">
        <f t="shared" ca="1" si="0"/>
        <v xml:space="preserve">    (U1)ALERT_REQ_B_SMASTA_S1B_S_ENG3</v>
      </c>
      <c r="AR16" s="69" t="str">
        <f t="shared" si="3"/>
        <v xml:space="preserve">    (U4)0x0200000DU,                                                           /* 10 S_ENG3                                          */</v>
      </c>
      <c r="AS16" s="69" t="str">
        <f t="shared" si="4"/>
        <v xml:space="preserve">    (U4)0x0200003FU,                                                           /* 10 S_ENG3                                          */</v>
      </c>
      <c r="AT16" s="69" t="str">
        <f t="shared" ca="1" si="1"/>
        <v xml:space="preserve">    (U1)ALERT_REQ_B_SMASTA_S1B_S_ENG3,                                         /* 10 S_ENG3                                          */</v>
      </c>
      <c r="AU16" s="69" t="s">
        <v>722</v>
      </c>
      <c r="AV16" s="55" t="s">
        <v>77</v>
      </c>
      <c r="AW16" s="74" t="str">
        <f ca="1">IF(AW6&lt;&gt;AW17,VLOOKUP(AW6,Matrix!$C$13:$G$37,2,FALSE),Matrix!D13)</f>
        <v>ALERT_VOM_BAT_WT</v>
      </c>
    </row>
    <row r="17" spans="2:49" ht="14.25" thickBot="1">
      <c r="B17" s="145"/>
      <c r="C17" s="53">
        <f t="shared" si="2"/>
        <v>11</v>
      </c>
      <c r="D17" s="67" t="s">
        <v>68</v>
      </c>
      <c r="E17" s="67" t="s">
        <v>68</v>
      </c>
      <c r="F17" s="67" t="s">
        <v>68</v>
      </c>
      <c r="G17" s="67" t="s">
        <v>68</v>
      </c>
      <c r="H17" s="67" t="s">
        <v>68</v>
      </c>
      <c r="I17" s="67" t="s">
        <v>68</v>
      </c>
      <c r="J17" s="143">
        <v>1</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322" t="s">
        <v>68</v>
      </c>
      <c r="AD17" s="67">
        <v>0</v>
      </c>
      <c r="AE17" s="67">
        <v>1</v>
      </c>
      <c r="AF17" s="67">
        <v>1</v>
      </c>
      <c r="AG17" s="67">
        <v>0</v>
      </c>
      <c r="AH17" s="67">
        <v>1</v>
      </c>
      <c r="AI17" s="67">
        <v>1</v>
      </c>
      <c r="AJ17" s="24" t="s">
        <v>729</v>
      </c>
      <c r="AL17" t="str">
        <f t="shared" ca="1" si="0"/>
        <v xml:space="preserve">    (U1)ALERT_REQ_B_SMASTA_S1B_BX_MT_NG</v>
      </c>
      <c r="AR17" s="69" t="str">
        <f t="shared" si="3"/>
        <v xml:space="preserve">    (U4)0x0200001BU,                                                           /* 11 BX_MT_NG                                        */</v>
      </c>
      <c r="AS17" s="69" t="str">
        <f t="shared" si="4"/>
        <v xml:space="preserve">    (U4)0x0200003FU,                                                           /* 11 BX_MT_NG                                        */</v>
      </c>
      <c r="AT17" s="69" t="str">
        <f t="shared" ca="1" si="1"/>
        <v xml:space="preserve">    (U1)ALERT_REQ_B_SMASTA_S1B_BX_MT_NG,                                       /* 11 BX_MT_NG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143">
        <v>1</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322" t="s">
        <v>68</v>
      </c>
      <c r="AD18" s="67">
        <v>0</v>
      </c>
      <c r="AE18" s="67">
        <v>1</v>
      </c>
      <c r="AF18" s="67">
        <v>1</v>
      </c>
      <c r="AG18" s="67">
        <v>1</v>
      </c>
      <c r="AH18" s="67">
        <v>0</v>
      </c>
      <c r="AI18" s="67">
        <v>0</v>
      </c>
      <c r="AJ18" s="24" t="s">
        <v>730</v>
      </c>
      <c r="AL18" t="str">
        <f t="shared" ca="1" si="0"/>
        <v xml:space="preserve">    (U1)ALERT_REQ_B_SMASTA_S1B_OT_AT_NG</v>
      </c>
      <c r="AR18" s="69" t="str">
        <f t="shared" si="3"/>
        <v xml:space="preserve">    (U4)0x0200001CU,                                                           /* 12 OT_AT_NG                                        */</v>
      </c>
      <c r="AS18" s="69" t="str">
        <f t="shared" si="4"/>
        <v xml:space="preserve">    (U4)0x0200003FU,                                                           /* 12 OT_AT_NG                                        */</v>
      </c>
      <c r="AT18" s="69" t="str">
        <f t="shared" ca="1" si="1"/>
        <v xml:space="preserve">    (U1)ALERT_REQ_B_SMASTA_S1B_OT_AT_NG,                                       /* 12 OT_AT_NG                                        */</v>
      </c>
    </row>
    <row r="19" spans="2:49">
      <c r="B19" s="145"/>
      <c r="C19" s="53">
        <f t="shared" si="2"/>
        <v>13</v>
      </c>
      <c r="D19" s="67" t="s">
        <v>68</v>
      </c>
      <c r="E19" s="67" t="s">
        <v>68</v>
      </c>
      <c r="F19" s="67" t="s">
        <v>68</v>
      </c>
      <c r="G19" s="67" t="s">
        <v>68</v>
      </c>
      <c r="H19" s="67" t="s">
        <v>68</v>
      </c>
      <c r="I19" s="67" t="s">
        <v>68</v>
      </c>
      <c r="J19" s="143">
        <v>1</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322" t="s">
        <v>68</v>
      </c>
      <c r="AD19" s="143">
        <v>0</v>
      </c>
      <c r="AE19" s="143">
        <v>1</v>
      </c>
      <c r="AF19" s="143">
        <v>1</v>
      </c>
      <c r="AG19" s="143">
        <v>1</v>
      </c>
      <c r="AH19" s="143">
        <v>0</v>
      </c>
      <c r="AI19" s="143">
        <v>1</v>
      </c>
      <c r="AJ19" s="24" t="s">
        <v>731</v>
      </c>
      <c r="AL19" t="str">
        <f t="shared" ca="1" si="0"/>
        <v xml:space="preserve">    (U1)ALERT_REQ_B_SMASTA_S1B_OT_MT_NG</v>
      </c>
      <c r="AR19" s="69" t="str">
        <f t="shared" si="3"/>
        <v xml:space="preserve">    (U4)0x0200001DU                                                            /* 13 OT_MT_NG                                        */</v>
      </c>
      <c r="AS19" s="69" t="str">
        <f t="shared" si="4"/>
        <v xml:space="preserve">    (U4)0x0200003FU                                                            /* 13 OT_MT_NG                                        */</v>
      </c>
      <c r="AT19" s="69" t="str">
        <f t="shared" ca="1" si="1"/>
        <v xml:space="preserve">    (U1)ALERT_REQ_B_SMASTA_S1B_OT_MT_NG                                        /* 13 OT_MT_NG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67" t="s">
        <v>68</v>
      </c>
      <c r="AD20" s="67" t="s">
        <v>512</v>
      </c>
      <c r="AE20" s="67" t="s">
        <v>512</v>
      </c>
      <c r="AF20" s="67" t="s">
        <v>512</v>
      </c>
      <c r="AG20" s="67" t="s">
        <v>512</v>
      </c>
      <c r="AH20" s="67" t="s">
        <v>512</v>
      </c>
      <c r="AI20" s="67" t="s">
        <v>512</v>
      </c>
      <c r="AJ20" s="24"/>
      <c r="AL20" t="str">
        <f t="shared" ca="1" si="0"/>
        <v xml:space="preserve">    (U1)ALERT_REQ_B_SMASTA_S1B_</v>
      </c>
      <c r="AR20" s="69" t="str">
        <f t="shared" si="3"/>
        <v>};</v>
      </c>
      <c r="AS20" s="69" t="str">
        <f t="shared" si="4"/>
        <v>};</v>
      </c>
      <c r="AT20" s="69" t="str">
        <f t="shared" si="1"/>
        <v>};</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67" t="s">
        <v>68</v>
      </c>
      <c r="AD21" s="67" t="s">
        <v>512</v>
      </c>
      <c r="AE21" s="67" t="s">
        <v>512</v>
      </c>
      <c r="AF21" s="67" t="s">
        <v>512</v>
      </c>
      <c r="AG21" s="67" t="s">
        <v>512</v>
      </c>
      <c r="AH21" s="67" t="s">
        <v>512</v>
      </c>
      <c r="AI21" s="67" t="s">
        <v>512</v>
      </c>
      <c r="AJ21" s="24"/>
      <c r="AL21" t="str">
        <f t="shared" ca="1" si="0"/>
        <v xml:space="preserve">    (U1)ALERT_REQ_B_SMASTA_S1B_</v>
      </c>
      <c r="AR21" s="69" t="str">
        <f t="shared" si="3"/>
        <v/>
      </c>
      <c r="AS21" s="69" t="str">
        <f t="shared" si="4"/>
        <v/>
      </c>
      <c r="AT21" s="69" t="str">
        <f t="shared" si="1"/>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67" t="s">
        <v>68</v>
      </c>
      <c r="AD22" s="67" t="s">
        <v>512</v>
      </c>
      <c r="AE22" s="67" t="s">
        <v>512</v>
      </c>
      <c r="AF22" s="67" t="s">
        <v>512</v>
      </c>
      <c r="AG22" s="67" t="s">
        <v>512</v>
      </c>
      <c r="AH22" s="67" t="s">
        <v>512</v>
      </c>
      <c r="AI22" s="67" t="s">
        <v>512</v>
      </c>
      <c r="AJ22" s="24"/>
      <c r="AL22" t="str">
        <f t="shared" ca="1" si="0"/>
        <v xml:space="preserve">    (U1)ALERT_REQ_B_SMASTA_S1B_</v>
      </c>
      <c r="AR22" s="69" t="str">
        <f t="shared" si="3"/>
        <v/>
      </c>
      <c r="AS22" s="69" t="str">
        <f t="shared" si="4"/>
        <v/>
      </c>
      <c r="AT22" s="69" t="str">
        <f t="shared" si="1"/>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67" t="s">
        <v>68</v>
      </c>
      <c r="AD23" s="67" t="s">
        <v>512</v>
      </c>
      <c r="AE23" s="67" t="s">
        <v>512</v>
      </c>
      <c r="AF23" s="67" t="s">
        <v>512</v>
      </c>
      <c r="AG23" s="67" t="s">
        <v>512</v>
      </c>
      <c r="AH23" s="67" t="s">
        <v>512</v>
      </c>
      <c r="AI23" s="67" t="s">
        <v>512</v>
      </c>
      <c r="AJ23" s="24"/>
      <c r="AL23" t="str">
        <f t="shared" ca="1" si="0"/>
        <v xml:space="preserve">    (U1)ALERT_REQ_B_SMASTA_S1B_</v>
      </c>
      <c r="AR23" s="69" t="str">
        <f t="shared" si="3"/>
        <v/>
      </c>
      <c r="AS23" s="69" t="str">
        <f t="shared" si="4"/>
        <v/>
      </c>
      <c r="AT23" s="69" t="str">
        <f t="shared" si="1"/>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67" t="s">
        <v>68</v>
      </c>
      <c r="AD24" s="67" t="s">
        <v>512</v>
      </c>
      <c r="AE24" s="67" t="s">
        <v>512</v>
      </c>
      <c r="AF24" s="67" t="s">
        <v>512</v>
      </c>
      <c r="AG24" s="67" t="s">
        <v>512</v>
      </c>
      <c r="AH24" s="67" t="s">
        <v>512</v>
      </c>
      <c r="AI24" s="67" t="s">
        <v>512</v>
      </c>
      <c r="AJ24" s="24"/>
      <c r="AL24" t="str">
        <f t="shared" ca="1" si="0"/>
        <v xml:space="preserve">    (U1)ALERT_REQ_B_SMASTA_S1B_</v>
      </c>
      <c r="AR24" s="69" t="str">
        <f t="shared" si="3"/>
        <v/>
      </c>
      <c r="AS24" s="69" t="str">
        <f t="shared" si="4"/>
        <v/>
      </c>
      <c r="AT24" s="69" t="str">
        <f t="shared" si="1"/>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67" t="s">
        <v>68</v>
      </c>
      <c r="AD25" s="67" t="s">
        <v>512</v>
      </c>
      <c r="AE25" s="67" t="s">
        <v>512</v>
      </c>
      <c r="AF25" s="67" t="s">
        <v>512</v>
      </c>
      <c r="AG25" s="67" t="s">
        <v>512</v>
      </c>
      <c r="AH25" s="67" t="s">
        <v>512</v>
      </c>
      <c r="AI25" s="67" t="s">
        <v>512</v>
      </c>
      <c r="AJ25" s="24"/>
      <c r="AL25" t="str">
        <f t="shared" ca="1" si="0"/>
        <v xml:space="preserve">    (U1)ALERT_REQ_B_SMASTA_S1B_</v>
      </c>
      <c r="AR25" s="69" t="str">
        <f t="shared" si="3"/>
        <v/>
      </c>
      <c r="AS25" s="69" t="str">
        <f t="shared" si="4"/>
        <v/>
      </c>
      <c r="AT25" s="69" t="str">
        <f t="shared" si="1"/>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67" t="s">
        <v>68</v>
      </c>
      <c r="AD26" s="67" t="s">
        <v>68</v>
      </c>
      <c r="AE26" s="67" t="s">
        <v>68</v>
      </c>
      <c r="AF26" s="67" t="s">
        <v>68</v>
      </c>
      <c r="AG26" s="67" t="s">
        <v>68</v>
      </c>
      <c r="AH26" s="67" t="s">
        <v>68</v>
      </c>
      <c r="AI26" s="67" t="s">
        <v>68</v>
      </c>
      <c r="AJ26" s="24"/>
      <c r="AL26" t="str">
        <f t="shared" ca="1" si="0"/>
        <v xml:space="preserve">    (U1)ALERT_REQ_B_SMASTA_S1B_</v>
      </c>
      <c r="AR26" s="69" t="str">
        <f t="shared" si="3"/>
        <v/>
      </c>
      <c r="AS26" s="69" t="str">
        <f t="shared" si="4"/>
        <v/>
      </c>
      <c r="AT26" s="69" t="str">
        <f t="shared" si="1"/>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67" t="s">
        <v>68</v>
      </c>
      <c r="AD27" s="67" t="s">
        <v>68</v>
      </c>
      <c r="AE27" s="67" t="s">
        <v>68</v>
      </c>
      <c r="AF27" s="67" t="s">
        <v>68</v>
      </c>
      <c r="AG27" s="67" t="s">
        <v>68</v>
      </c>
      <c r="AH27" s="67" t="s">
        <v>68</v>
      </c>
      <c r="AI27" s="67" t="s">
        <v>68</v>
      </c>
      <c r="AJ27" s="24"/>
      <c r="AL27" t="str">
        <f t="shared" ca="1" si="0"/>
        <v xml:space="preserve">    (U1)ALERT_REQ_B_SMASTA_S1B_</v>
      </c>
      <c r="AR27" s="69" t="str">
        <f t="shared" si="3"/>
        <v/>
      </c>
      <c r="AS27" s="69" t="str">
        <f t="shared" si="4"/>
        <v/>
      </c>
      <c r="AT27" s="69" t="str">
        <f t="shared" si="1"/>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67" t="s">
        <v>68</v>
      </c>
      <c r="AD28" s="67" t="s">
        <v>68</v>
      </c>
      <c r="AE28" s="67" t="s">
        <v>68</v>
      </c>
      <c r="AF28" s="67" t="s">
        <v>68</v>
      </c>
      <c r="AG28" s="67" t="s">
        <v>68</v>
      </c>
      <c r="AH28" s="67" t="s">
        <v>68</v>
      </c>
      <c r="AI28" s="67" t="s">
        <v>68</v>
      </c>
      <c r="AJ28" s="24"/>
      <c r="AL28" t="str">
        <f t="shared" ca="1" si="0"/>
        <v xml:space="preserve">    (U1)ALERT_REQ_B_SMASTA_S1B_</v>
      </c>
      <c r="AR28" s="69" t="str">
        <f t="shared" si="3"/>
        <v/>
      </c>
      <c r="AS28" s="69" t="str">
        <f t="shared" si="4"/>
        <v/>
      </c>
      <c r="AT28" s="69" t="str">
        <f t="shared" si="1"/>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67" t="s">
        <v>68</v>
      </c>
      <c r="AD29" s="67" t="s">
        <v>68</v>
      </c>
      <c r="AE29" s="67" t="s">
        <v>68</v>
      </c>
      <c r="AF29" s="67" t="s">
        <v>68</v>
      </c>
      <c r="AG29" s="67" t="s">
        <v>68</v>
      </c>
      <c r="AH29" s="67" t="s">
        <v>68</v>
      </c>
      <c r="AI29" s="67" t="s">
        <v>68</v>
      </c>
      <c r="AJ29" s="24"/>
      <c r="AL29" t="str">
        <f t="shared" ca="1" si="0"/>
        <v xml:space="preserve">    (U1)ALERT_REQ_B_SMASTA_S1B_</v>
      </c>
      <c r="AR29" s="69" t="str">
        <f t="shared" si="3"/>
        <v/>
      </c>
      <c r="AS29" s="69" t="str">
        <f t="shared" si="4"/>
        <v/>
      </c>
      <c r="AT29" s="69" t="str">
        <f t="shared" si="1"/>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67" t="s">
        <v>68</v>
      </c>
      <c r="AD30" s="67" t="s">
        <v>68</v>
      </c>
      <c r="AE30" s="67" t="s">
        <v>68</v>
      </c>
      <c r="AF30" s="67" t="s">
        <v>68</v>
      </c>
      <c r="AG30" s="67" t="s">
        <v>68</v>
      </c>
      <c r="AH30" s="67" t="s">
        <v>68</v>
      </c>
      <c r="AI30" s="67" t="s">
        <v>68</v>
      </c>
      <c r="AJ30" s="24"/>
      <c r="AL30" t="str">
        <f t="shared" ca="1" si="0"/>
        <v xml:space="preserve">    (U1)ALERT_REQ_B_SMASTA_S1B_</v>
      </c>
      <c r="AR30" s="69" t="str">
        <f t="shared" si="3"/>
        <v/>
      </c>
      <c r="AS30" s="69" t="str">
        <f t="shared" si="4"/>
        <v/>
      </c>
      <c r="AT30" s="69" t="str">
        <f t="shared" si="1"/>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67" t="s">
        <v>68</v>
      </c>
      <c r="AD31" s="67" t="s">
        <v>68</v>
      </c>
      <c r="AE31" s="67" t="s">
        <v>68</v>
      </c>
      <c r="AF31" s="67" t="s">
        <v>68</v>
      </c>
      <c r="AG31" s="67" t="s">
        <v>68</v>
      </c>
      <c r="AH31" s="67" t="s">
        <v>68</v>
      </c>
      <c r="AI31" s="67" t="s">
        <v>68</v>
      </c>
      <c r="AJ31" s="24"/>
      <c r="AL31" t="str">
        <f t="shared" ca="1" si="0"/>
        <v xml:space="preserve">    (U1)ALERT_REQ_B_SMASTA_S1B_</v>
      </c>
      <c r="AR31" s="69" t="str">
        <f t="shared" si="3"/>
        <v/>
      </c>
      <c r="AS31" s="69" t="str">
        <f t="shared" si="4"/>
        <v/>
      </c>
      <c r="AT31" s="69" t="str">
        <f t="shared" si="1"/>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67" t="s">
        <v>68</v>
      </c>
      <c r="AD32" s="67" t="s">
        <v>68</v>
      </c>
      <c r="AE32" s="67" t="s">
        <v>68</v>
      </c>
      <c r="AF32" s="67" t="s">
        <v>68</v>
      </c>
      <c r="AG32" s="67" t="s">
        <v>68</v>
      </c>
      <c r="AH32" s="67" t="s">
        <v>68</v>
      </c>
      <c r="AI32" s="67" t="s">
        <v>68</v>
      </c>
      <c r="AJ32" s="24"/>
      <c r="AL32" t="str">
        <f t="shared" ca="1" si="0"/>
        <v xml:space="preserve">    (U1)ALERT_REQ_B_SMASTA_S1B_</v>
      </c>
      <c r="AR32" s="69" t="str">
        <f t="shared" si="3"/>
        <v/>
      </c>
      <c r="AS32" s="69" t="str">
        <f t="shared" si="4"/>
        <v/>
      </c>
      <c r="AT32" s="69" t="str">
        <f t="shared" si="1"/>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67" t="s">
        <v>68</v>
      </c>
      <c r="AD33" s="67" t="s">
        <v>68</v>
      </c>
      <c r="AE33" s="67" t="s">
        <v>68</v>
      </c>
      <c r="AF33" s="67" t="s">
        <v>68</v>
      </c>
      <c r="AG33" s="67" t="s">
        <v>68</v>
      </c>
      <c r="AH33" s="67" t="s">
        <v>68</v>
      </c>
      <c r="AI33" s="67" t="s">
        <v>68</v>
      </c>
      <c r="AJ33" s="24"/>
      <c r="AL33" t="str">
        <f t="shared" ca="1" si="0"/>
        <v xml:space="preserve">    (U1)ALERT_REQ_B_SMASTA_S1B_</v>
      </c>
      <c r="AR33" s="69" t="str">
        <f t="shared" si="3"/>
        <v/>
      </c>
      <c r="AS33" s="69" t="str">
        <f t="shared" si="4"/>
        <v/>
      </c>
      <c r="AT33" s="69" t="str">
        <f t="shared" si="1"/>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67" t="s">
        <v>68</v>
      </c>
      <c r="AD34" s="67" t="s">
        <v>68</v>
      </c>
      <c r="AE34" s="67" t="s">
        <v>68</v>
      </c>
      <c r="AF34" s="67" t="s">
        <v>68</v>
      </c>
      <c r="AG34" s="67" t="s">
        <v>68</v>
      </c>
      <c r="AH34" s="67" t="s">
        <v>68</v>
      </c>
      <c r="AI34" s="67" t="s">
        <v>68</v>
      </c>
      <c r="AJ34" s="24"/>
      <c r="AL34" t="str">
        <f t="shared" ca="1" si="0"/>
        <v xml:space="preserve">    (U1)ALERT_REQ_B_SMASTA_S1B_</v>
      </c>
      <c r="AR34" s="69" t="str">
        <f t="shared" si="3"/>
        <v/>
      </c>
      <c r="AS34" s="69" t="str">
        <f t="shared" si="4"/>
        <v/>
      </c>
      <c r="AT34" s="69" t="str">
        <f t="shared" si="1"/>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67" t="s">
        <v>68</v>
      </c>
      <c r="AD35" s="67" t="s">
        <v>68</v>
      </c>
      <c r="AE35" s="67" t="s">
        <v>68</v>
      </c>
      <c r="AF35" s="67" t="s">
        <v>68</v>
      </c>
      <c r="AG35" s="67" t="s">
        <v>68</v>
      </c>
      <c r="AH35" s="67" t="s">
        <v>68</v>
      </c>
      <c r="AI35" s="67" t="s">
        <v>68</v>
      </c>
      <c r="AJ35" s="24"/>
      <c r="AL35" t="str">
        <f t="shared" ca="1" si="0"/>
        <v xml:space="preserve">    (U1)ALERT_REQ_B_SMASTA_S1B_</v>
      </c>
      <c r="AR35" s="69" t="str">
        <f t="shared" si="3"/>
        <v/>
      </c>
      <c r="AS35" s="69" t="str">
        <f t="shared" si="4"/>
        <v/>
      </c>
      <c r="AT35" s="69" t="str">
        <f t="shared" si="1"/>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67" t="s">
        <v>68</v>
      </c>
      <c r="AD36" s="67" t="s">
        <v>68</v>
      </c>
      <c r="AE36" s="67" t="s">
        <v>68</v>
      </c>
      <c r="AF36" s="67" t="s">
        <v>68</v>
      </c>
      <c r="AG36" s="67" t="s">
        <v>68</v>
      </c>
      <c r="AH36" s="67" t="s">
        <v>68</v>
      </c>
      <c r="AI36" s="67" t="s">
        <v>68</v>
      </c>
      <c r="AJ36" s="24"/>
      <c r="AL36" t="str">
        <f t="shared" ca="1" si="0"/>
        <v xml:space="preserve">    (U1)ALERT_REQ_B_SMASTA_S1B_</v>
      </c>
      <c r="AR36" s="69" t="str">
        <f t="shared" si="3"/>
        <v/>
      </c>
      <c r="AS36" s="69" t="str">
        <f t="shared" si="4"/>
        <v/>
      </c>
      <c r="AT36" s="69" t="str">
        <f t="shared" si="1"/>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67" t="s">
        <v>68</v>
      </c>
      <c r="AD37" s="67" t="s">
        <v>68</v>
      </c>
      <c r="AE37" s="67" t="s">
        <v>68</v>
      </c>
      <c r="AF37" s="67" t="s">
        <v>68</v>
      </c>
      <c r="AG37" s="67" t="s">
        <v>68</v>
      </c>
      <c r="AH37" s="67" t="s">
        <v>68</v>
      </c>
      <c r="AI37" s="67" t="s">
        <v>68</v>
      </c>
      <c r="AJ37" s="24"/>
      <c r="AL37" t="str">
        <f t="shared" ca="1" si="0"/>
        <v xml:space="preserve">    (U1)ALERT_REQ_B_SMASTA_S1B_</v>
      </c>
      <c r="AR37" s="69" t="str">
        <f t="shared" si="3"/>
        <v/>
      </c>
      <c r="AS37" s="69" t="str">
        <f t="shared" si="4"/>
        <v/>
      </c>
      <c r="AT37" s="69" t="str">
        <f t="shared" si="1"/>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67" t="s">
        <v>68</v>
      </c>
      <c r="AD38" s="67" t="s">
        <v>68</v>
      </c>
      <c r="AE38" s="67" t="s">
        <v>68</v>
      </c>
      <c r="AF38" s="67" t="s">
        <v>68</v>
      </c>
      <c r="AG38" s="67" t="s">
        <v>68</v>
      </c>
      <c r="AH38" s="67" t="s">
        <v>68</v>
      </c>
      <c r="AI38" s="67" t="s">
        <v>68</v>
      </c>
      <c r="AJ38" s="24"/>
      <c r="AL38" t="str">
        <f t="shared" ca="1" si="0"/>
        <v xml:space="preserve">    (U1)ALERT_REQ_B_SMASTA_S1B_</v>
      </c>
      <c r="AR38" s="69" t="str">
        <f t="shared" si="3"/>
        <v/>
      </c>
      <c r="AS38" s="69" t="str">
        <f t="shared" si="4"/>
        <v/>
      </c>
      <c r="AT38" s="69" t="str">
        <f t="shared" si="1"/>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67" t="s">
        <v>68</v>
      </c>
      <c r="AD39" s="67" t="s">
        <v>68</v>
      </c>
      <c r="AE39" s="67" t="s">
        <v>68</v>
      </c>
      <c r="AF39" s="67" t="s">
        <v>68</v>
      </c>
      <c r="AG39" s="67" t="s">
        <v>68</v>
      </c>
      <c r="AH39" s="67" t="s">
        <v>68</v>
      </c>
      <c r="AI39" s="67" t="s">
        <v>68</v>
      </c>
      <c r="AJ39" s="24"/>
      <c r="AL39" t="str">
        <f t="shared" ca="1" si="0"/>
        <v xml:space="preserve">    (U1)ALERT_REQ_B_SMASTA_S1B_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67" t="s">
        <v>68</v>
      </c>
      <c r="AD40" s="67" t="s">
        <v>68</v>
      </c>
      <c r="AE40" s="67" t="s">
        <v>68</v>
      </c>
      <c r="AF40" s="67" t="s">
        <v>68</v>
      </c>
      <c r="AG40" s="67" t="s">
        <v>68</v>
      </c>
      <c r="AH40" s="67" t="s">
        <v>68</v>
      </c>
      <c r="AI40" s="67" t="s">
        <v>68</v>
      </c>
      <c r="AJ40" s="24"/>
      <c r="AL40" t="str">
        <f t="shared" ca="1" si="0"/>
        <v xml:space="preserve">    (U1)ALERT_REQ_B_SMASTA_S1B_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67" t="s">
        <v>68</v>
      </c>
      <c r="AD41" s="67" t="s">
        <v>68</v>
      </c>
      <c r="AE41" s="67" t="s">
        <v>68</v>
      </c>
      <c r="AF41" s="67" t="s">
        <v>68</v>
      </c>
      <c r="AG41" s="67" t="s">
        <v>68</v>
      </c>
      <c r="AH41" s="67" t="s">
        <v>68</v>
      </c>
      <c r="AI41" s="67" t="s">
        <v>68</v>
      </c>
      <c r="AJ41" s="24"/>
      <c r="AL41" t="str">
        <f t="shared" ca="1" si="0"/>
        <v xml:space="preserve">    (U1)ALERT_REQ_B_SMASTA_S1B_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67" t="s">
        <v>68</v>
      </c>
      <c r="AD42" s="67" t="s">
        <v>68</v>
      </c>
      <c r="AE42" s="67" t="s">
        <v>68</v>
      </c>
      <c r="AF42" s="67" t="s">
        <v>68</v>
      </c>
      <c r="AG42" s="67" t="s">
        <v>68</v>
      </c>
      <c r="AH42" s="67" t="s">
        <v>68</v>
      </c>
      <c r="AI42" s="67" t="s">
        <v>68</v>
      </c>
      <c r="AJ42" s="24"/>
      <c r="AL42" t="str">
        <f t="shared" ca="1" si="0"/>
        <v xml:space="preserve">    (U1)ALERT_REQ_B_SMASTA_S1B_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67" t="s">
        <v>68</v>
      </c>
      <c r="AD43" s="67" t="s">
        <v>68</v>
      </c>
      <c r="AE43" s="67" t="s">
        <v>68</v>
      </c>
      <c r="AF43" s="67" t="s">
        <v>68</v>
      </c>
      <c r="AG43" s="67" t="s">
        <v>68</v>
      </c>
      <c r="AH43" s="67" t="s">
        <v>68</v>
      </c>
      <c r="AI43" s="67" t="s">
        <v>68</v>
      </c>
      <c r="AJ43" s="24"/>
      <c r="AL43" t="str">
        <f t="shared" ca="1" si="0"/>
        <v xml:space="preserve">    (U1)ALERT_REQ_B_SMASTA_S1B_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67" t="s">
        <v>68</v>
      </c>
      <c r="AD44" s="67" t="s">
        <v>68</v>
      </c>
      <c r="AE44" s="67" t="s">
        <v>68</v>
      </c>
      <c r="AF44" s="67" t="s">
        <v>68</v>
      </c>
      <c r="AG44" s="67" t="s">
        <v>68</v>
      </c>
      <c r="AH44" s="67" t="s">
        <v>68</v>
      </c>
      <c r="AI44" s="67" t="s">
        <v>68</v>
      </c>
      <c r="AJ44" s="24"/>
      <c r="AL44" t="str">
        <f t="shared" ca="1" si="0"/>
        <v xml:space="preserve">    (U1)ALERT_REQ_B_SMASTA_S1B_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67" t="s">
        <v>68</v>
      </c>
      <c r="AD45" s="67" t="s">
        <v>68</v>
      </c>
      <c r="AE45" s="67" t="s">
        <v>68</v>
      </c>
      <c r="AF45" s="67" t="s">
        <v>68</v>
      </c>
      <c r="AG45" s="67" t="s">
        <v>68</v>
      </c>
      <c r="AH45" s="67" t="s">
        <v>68</v>
      </c>
      <c r="AI45" s="67" t="s">
        <v>68</v>
      </c>
      <c r="AJ45" s="24"/>
      <c r="AL45" t="str">
        <f t="shared" ca="1" si="0"/>
        <v xml:space="preserve">    (U1)ALERT_REQ_B_SMASTA_S1B_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67" t="s">
        <v>68</v>
      </c>
      <c r="AD46" s="67" t="s">
        <v>68</v>
      </c>
      <c r="AE46" s="67" t="s">
        <v>68</v>
      </c>
      <c r="AF46" s="67" t="s">
        <v>68</v>
      </c>
      <c r="AG46" s="67" t="s">
        <v>68</v>
      </c>
      <c r="AH46" s="67" t="s">
        <v>68</v>
      </c>
      <c r="AI46" s="67" t="s">
        <v>68</v>
      </c>
      <c r="AJ46" s="24"/>
      <c r="AL46" t="str">
        <f t="shared" ca="1" si="0"/>
        <v xml:space="preserve">    (U1)ALERT_REQ_B_SMASTA_S1B_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67" t="s">
        <v>68</v>
      </c>
      <c r="AD47" s="67" t="s">
        <v>68</v>
      </c>
      <c r="AE47" s="67" t="s">
        <v>68</v>
      </c>
      <c r="AF47" s="67" t="s">
        <v>68</v>
      </c>
      <c r="AG47" s="67" t="s">
        <v>68</v>
      </c>
      <c r="AH47" s="67" t="s">
        <v>68</v>
      </c>
      <c r="AI47" s="67" t="s">
        <v>68</v>
      </c>
      <c r="AJ47" s="24"/>
      <c r="AL47" t="str">
        <f t="shared" ca="1" si="0"/>
        <v xml:space="preserve">    (U1)ALERT_REQ_B_SMASTA_S1B_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67" t="s">
        <v>68</v>
      </c>
      <c r="AD48" s="67" t="s">
        <v>68</v>
      </c>
      <c r="AE48" s="67" t="s">
        <v>68</v>
      </c>
      <c r="AF48" s="67" t="s">
        <v>68</v>
      </c>
      <c r="AG48" s="67" t="s">
        <v>68</v>
      </c>
      <c r="AH48" s="67" t="s">
        <v>68</v>
      </c>
      <c r="AI48" s="67" t="s">
        <v>68</v>
      </c>
      <c r="AJ48" s="24"/>
      <c r="AL48" t="str">
        <f t="shared" ca="1" si="0"/>
        <v xml:space="preserve">    (U1)ALERT_REQ_B_SMASTA_S1B_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67" t="s">
        <v>68</v>
      </c>
      <c r="AD49" s="67" t="s">
        <v>68</v>
      </c>
      <c r="AE49" s="67" t="s">
        <v>68</v>
      </c>
      <c r="AF49" s="67" t="s">
        <v>68</v>
      </c>
      <c r="AG49" s="67" t="s">
        <v>68</v>
      </c>
      <c r="AH49" s="67" t="s">
        <v>68</v>
      </c>
      <c r="AI49" s="67" t="s">
        <v>68</v>
      </c>
      <c r="AJ49" s="24"/>
      <c r="AL49" t="str">
        <f t="shared" ca="1" si="0"/>
        <v xml:space="preserve">    (U1)ALERT_REQ_B_SMASTA_S1B_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67" t="s">
        <v>68</v>
      </c>
      <c r="AD50" s="67" t="s">
        <v>68</v>
      </c>
      <c r="AE50" s="67" t="s">
        <v>68</v>
      </c>
      <c r="AF50" s="67" t="s">
        <v>68</v>
      </c>
      <c r="AG50" s="67" t="s">
        <v>68</v>
      </c>
      <c r="AH50" s="67" t="s">
        <v>68</v>
      </c>
      <c r="AI50" s="67" t="s">
        <v>68</v>
      </c>
      <c r="AJ50" s="24"/>
      <c r="AL50" t="str">
        <f t="shared" ca="1" si="0"/>
        <v xml:space="preserve">    (U1)ALERT_REQ_B_SMASTA_S1B_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67" t="s">
        <v>68</v>
      </c>
      <c r="AD51" s="67" t="s">
        <v>68</v>
      </c>
      <c r="AE51" s="67" t="s">
        <v>68</v>
      </c>
      <c r="AF51" s="67" t="s">
        <v>68</v>
      </c>
      <c r="AG51" s="67" t="s">
        <v>68</v>
      </c>
      <c r="AH51" s="67" t="s">
        <v>68</v>
      </c>
      <c r="AI51" s="67" t="s">
        <v>68</v>
      </c>
      <c r="AJ51" s="24"/>
      <c r="AL51" t="str">
        <f t="shared" ca="1" si="0"/>
        <v xml:space="preserve">    (U1)ALERT_REQ_B_SMASTA_S1B_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67" t="s">
        <v>68</v>
      </c>
      <c r="AD52" s="67" t="s">
        <v>68</v>
      </c>
      <c r="AE52" s="67" t="s">
        <v>68</v>
      </c>
      <c r="AF52" s="67" t="s">
        <v>68</v>
      </c>
      <c r="AG52" s="67" t="s">
        <v>68</v>
      </c>
      <c r="AH52" s="67" t="s">
        <v>68</v>
      </c>
      <c r="AI52" s="67" t="s">
        <v>68</v>
      </c>
      <c r="AJ52" s="24"/>
      <c r="AL52" t="str">
        <f t="shared" ca="1" si="0"/>
        <v xml:space="preserve">    (U1)ALERT_REQ_B_SMASTA_S1B_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67" t="s">
        <v>68</v>
      </c>
      <c r="AD53" s="67" t="s">
        <v>68</v>
      </c>
      <c r="AE53" s="67" t="s">
        <v>68</v>
      </c>
      <c r="AF53" s="67" t="s">
        <v>68</v>
      </c>
      <c r="AG53" s="67" t="s">
        <v>68</v>
      </c>
      <c r="AH53" s="67" t="s">
        <v>68</v>
      </c>
      <c r="AI53" s="67" t="s">
        <v>68</v>
      </c>
      <c r="AJ53" s="24"/>
      <c r="AL53" t="str">
        <f t="shared" ca="1" si="0"/>
        <v xml:space="preserve">    (U1)ALERT_REQ_B_SMASTA_S1B_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67" t="s">
        <v>68</v>
      </c>
      <c r="AD54" s="67" t="s">
        <v>68</v>
      </c>
      <c r="AE54" s="67" t="s">
        <v>68</v>
      </c>
      <c r="AF54" s="67" t="s">
        <v>68</v>
      </c>
      <c r="AG54" s="67" t="s">
        <v>68</v>
      </c>
      <c r="AH54" s="67" t="s">
        <v>68</v>
      </c>
      <c r="AI54" s="67" t="s">
        <v>68</v>
      </c>
      <c r="AJ54" s="24"/>
      <c r="AL54" t="str">
        <f t="shared" ca="1" si="0"/>
        <v xml:space="preserve">    (U1)ALERT_REQ_B_SMASTA_S1B_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67" t="s">
        <v>68</v>
      </c>
      <c r="AD55" s="67" t="s">
        <v>68</v>
      </c>
      <c r="AE55" s="67" t="s">
        <v>68</v>
      </c>
      <c r="AF55" s="67" t="s">
        <v>68</v>
      </c>
      <c r="AG55" s="67" t="s">
        <v>68</v>
      </c>
      <c r="AH55" s="67" t="s">
        <v>68</v>
      </c>
      <c r="AI55" s="67" t="s">
        <v>68</v>
      </c>
      <c r="AJ55" s="24"/>
      <c r="AL55" t="str">
        <f t="shared" ca="1" si="0"/>
        <v xml:space="preserve">    (U1)ALERT_REQ_B_SMASTA_S1B_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67" t="s">
        <v>68</v>
      </c>
      <c r="AD56" s="67" t="s">
        <v>68</v>
      </c>
      <c r="AE56" s="67" t="s">
        <v>68</v>
      </c>
      <c r="AF56" s="67" t="s">
        <v>68</v>
      </c>
      <c r="AG56" s="67" t="s">
        <v>68</v>
      </c>
      <c r="AH56" s="67" t="s">
        <v>68</v>
      </c>
      <c r="AI56" s="67" t="s">
        <v>68</v>
      </c>
      <c r="AJ56" s="24"/>
      <c r="AL56" t="str">
        <f t="shared" ca="1" si="0"/>
        <v xml:space="preserve">    (U1)ALERT_REQ_B_SMASTA_S1B_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67" t="s">
        <v>68</v>
      </c>
      <c r="AD57" s="67" t="s">
        <v>68</v>
      </c>
      <c r="AE57" s="67" t="s">
        <v>68</v>
      </c>
      <c r="AF57" s="67" t="s">
        <v>68</v>
      </c>
      <c r="AG57" s="67" t="s">
        <v>68</v>
      </c>
      <c r="AH57" s="67" t="s">
        <v>68</v>
      </c>
      <c r="AI57" s="67" t="s">
        <v>68</v>
      </c>
      <c r="AJ57" s="24"/>
      <c r="AL57" t="str">
        <f t="shared" ca="1" si="0"/>
        <v xml:space="preserve">    (U1)ALERT_REQ_B_SMASTA_S1B_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67" t="s">
        <v>68</v>
      </c>
      <c r="AD58" s="67" t="s">
        <v>68</v>
      </c>
      <c r="AE58" s="67" t="s">
        <v>68</v>
      </c>
      <c r="AF58" s="67" t="s">
        <v>68</v>
      </c>
      <c r="AG58" s="67" t="s">
        <v>68</v>
      </c>
      <c r="AH58" s="67" t="s">
        <v>68</v>
      </c>
      <c r="AI58" s="67" t="s">
        <v>68</v>
      </c>
      <c r="AJ58" s="24"/>
      <c r="AL58" t="str">
        <f t="shared" ca="1" si="0"/>
        <v xml:space="preserve">    (U1)ALERT_REQ_B_SMASTA_S1B_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67" t="s">
        <v>68</v>
      </c>
      <c r="AD59" s="67" t="s">
        <v>68</v>
      </c>
      <c r="AE59" s="67" t="s">
        <v>68</v>
      </c>
      <c r="AF59" s="67" t="s">
        <v>68</v>
      </c>
      <c r="AG59" s="67" t="s">
        <v>68</v>
      </c>
      <c r="AH59" s="67" t="s">
        <v>68</v>
      </c>
      <c r="AI59" s="67" t="s">
        <v>68</v>
      </c>
      <c r="AJ59" s="24"/>
      <c r="AL59" t="str">
        <f t="shared" ca="1" si="0"/>
        <v xml:space="preserve">    (U1)ALERT_REQ_B_SMASTA_S1B_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67" t="s">
        <v>68</v>
      </c>
      <c r="AD60" s="67" t="s">
        <v>68</v>
      </c>
      <c r="AE60" s="67" t="s">
        <v>68</v>
      </c>
      <c r="AF60" s="67" t="s">
        <v>68</v>
      </c>
      <c r="AG60" s="67" t="s">
        <v>68</v>
      </c>
      <c r="AH60" s="67" t="s">
        <v>68</v>
      </c>
      <c r="AI60" s="67" t="s">
        <v>68</v>
      </c>
      <c r="AJ60" s="24"/>
      <c r="AL60" t="str">
        <f t="shared" ca="1" si="0"/>
        <v xml:space="preserve">    (U1)ALERT_REQ_B_SMASTA_S1B_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67" t="s">
        <v>68</v>
      </c>
      <c r="AD61" s="67" t="s">
        <v>68</v>
      </c>
      <c r="AE61" s="67" t="s">
        <v>68</v>
      </c>
      <c r="AF61" s="67" t="s">
        <v>68</v>
      </c>
      <c r="AG61" s="67" t="s">
        <v>68</v>
      </c>
      <c r="AH61" s="67" t="s">
        <v>68</v>
      </c>
      <c r="AI61" s="67" t="s">
        <v>68</v>
      </c>
      <c r="AJ61" s="24"/>
      <c r="AL61" t="str">
        <f t="shared" ca="1" si="0"/>
        <v xml:space="preserve">    (U1)ALERT_REQ_B_SMASTA_S1B_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67" t="s">
        <v>68</v>
      </c>
      <c r="AD62" s="67" t="s">
        <v>68</v>
      </c>
      <c r="AE62" s="67" t="s">
        <v>68</v>
      </c>
      <c r="AF62" s="67" t="s">
        <v>68</v>
      </c>
      <c r="AG62" s="67" t="s">
        <v>68</v>
      </c>
      <c r="AH62" s="67" t="s">
        <v>68</v>
      </c>
      <c r="AI62" s="67" t="s">
        <v>68</v>
      </c>
      <c r="AJ62" s="24"/>
      <c r="AL62" t="str">
        <f t="shared" ca="1" si="0"/>
        <v xml:space="preserve">    (U1)ALERT_REQ_B_SMASTA_S1B_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67" t="s">
        <v>68</v>
      </c>
      <c r="AD63" s="67" t="s">
        <v>68</v>
      </c>
      <c r="AE63" s="67" t="s">
        <v>68</v>
      </c>
      <c r="AF63" s="67" t="s">
        <v>68</v>
      </c>
      <c r="AG63" s="67" t="s">
        <v>68</v>
      </c>
      <c r="AH63" s="67" t="s">
        <v>68</v>
      </c>
      <c r="AI63" s="67" t="s">
        <v>68</v>
      </c>
      <c r="AJ63" s="24"/>
      <c r="AL63" t="str">
        <f t="shared" ca="1" si="0"/>
        <v xml:space="preserve">    (U1)ALERT_REQ_B_SMASTA_S1B_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67" t="s">
        <v>68</v>
      </c>
      <c r="AD64" s="67" t="s">
        <v>68</v>
      </c>
      <c r="AE64" s="67" t="s">
        <v>68</v>
      </c>
      <c r="AF64" s="67" t="s">
        <v>68</v>
      </c>
      <c r="AG64" s="67" t="s">
        <v>68</v>
      </c>
      <c r="AH64" s="67" t="s">
        <v>68</v>
      </c>
      <c r="AI64" s="67" t="s">
        <v>68</v>
      </c>
      <c r="AJ64" s="24"/>
      <c r="AL64" t="str">
        <f t="shared" ca="1" si="0"/>
        <v xml:space="preserve">    (U1)ALERT_REQ_B_SMASTA_S1B_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67" t="s">
        <v>68</v>
      </c>
      <c r="AD65" s="67" t="s">
        <v>68</v>
      </c>
      <c r="AE65" s="67" t="s">
        <v>68</v>
      </c>
      <c r="AF65" s="67" t="s">
        <v>68</v>
      </c>
      <c r="AG65" s="67" t="s">
        <v>68</v>
      </c>
      <c r="AH65" s="67" t="s">
        <v>68</v>
      </c>
      <c r="AI65" s="67" t="s">
        <v>68</v>
      </c>
      <c r="AJ65" s="24"/>
      <c r="AL65" t="str">
        <f t="shared" ca="1" si="0"/>
        <v xml:space="preserve">    (U1)ALERT_REQ_B_SMASTA_S1B_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67" t="s">
        <v>68</v>
      </c>
      <c r="AD66" s="67" t="s">
        <v>68</v>
      </c>
      <c r="AE66" s="67" t="s">
        <v>68</v>
      </c>
      <c r="AF66" s="67" t="s">
        <v>68</v>
      </c>
      <c r="AG66" s="67" t="s">
        <v>68</v>
      </c>
      <c r="AH66" s="67" t="s">
        <v>68</v>
      </c>
      <c r="AI66" s="67" t="s">
        <v>68</v>
      </c>
      <c r="AJ66" s="24"/>
      <c r="AL66" t="str">
        <f t="shared" ca="1" si="0"/>
        <v xml:space="preserve">    (U1)ALERT_REQ_B_SMASTA_S1B_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67" t="s">
        <v>68</v>
      </c>
      <c r="AD67" s="67" t="s">
        <v>68</v>
      </c>
      <c r="AE67" s="67" t="s">
        <v>68</v>
      </c>
      <c r="AF67" s="67" t="s">
        <v>68</v>
      </c>
      <c r="AG67" s="67" t="s">
        <v>68</v>
      </c>
      <c r="AH67" s="67" t="s">
        <v>68</v>
      </c>
      <c r="AI67" s="67" t="s">
        <v>68</v>
      </c>
      <c r="AJ67" s="24"/>
      <c r="AL67" t="str">
        <f t="shared" ca="1" si="0"/>
        <v xml:space="preserve">    (U1)ALERT_REQ_B_SMASTA_S1B_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67" t="s">
        <v>68</v>
      </c>
      <c r="AD68" s="67" t="s">
        <v>68</v>
      </c>
      <c r="AE68" s="67" t="s">
        <v>68</v>
      </c>
      <c r="AF68" s="67" t="s">
        <v>68</v>
      </c>
      <c r="AG68" s="67" t="s">
        <v>68</v>
      </c>
      <c r="AH68" s="67" t="s">
        <v>68</v>
      </c>
      <c r="AI68" s="67" t="s">
        <v>68</v>
      </c>
      <c r="AJ68" s="24"/>
      <c r="AL68" t="str">
        <f t="shared" ca="1" si="0"/>
        <v xml:space="preserve">    (U1)ALERT_REQ_B_SMASTA_S1B_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67" t="s">
        <v>68</v>
      </c>
      <c r="AD69" s="67" t="s">
        <v>68</v>
      </c>
      <c r="AE69" s="67" t="s">
        <v>68</v>
      </c>
      <c r="AF69" s="67" t="s">
        <v>68</v>
      </c>
      <c r="AG69" s="67" t="s">
        <v>68</v>
      </c>
      <c r="AH69" s="67" t="s">
        <v>68</v>
      </c>
      <c r="AI69" s="67" t="s">
        <v>68</v>
      </c>
      <c r="AJ69" s="24"/>
      <c r="AL69" t="str">
        <f t="shared" ca="1" si="0"/>
        <v xml:space="preserve">    (U1)ALERT_REQ_B_SMASTA_S1B_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S1B</v>
      </c>
      <c r="C71" s="53">
        <f>IF(C6&lt;&gt;"",C6,"")</f>
        <v>0</v>
      </c>
      <c r="D71" s="137">
        <f t="shared" ref="D71:AI78" si="5">IF(D6=1,1,0)</f>
        <v>0</v>
      </c>
      <c r="E71" s="137">
        <f t="shared" si="5"/>
        <v>0</v>
      </c>
      <c r="F71" s="137">
        <f t="shared" si="5"/>
        <v>0</v>
      </c>
      <c r="G71" s="137">
        <f t="shared" si="5"/>
        <v>0</v>
      </c>
      <c r="H71" s="137">
        <f t="shared" si="5"/>
        <v>0</v>
      </c>
      <c r="I71" s="137">
        <f t="shared" si="5"/>
        <v>0</v>
      </c>
      <c r="J71" s="137">
        <f t="shared" si="5"/>
        <v>1</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1</v>
      </c>
      <c r="AJ71" s="53" t="str">
        <f t="shared" ref="AJ71:AJ134" si="6">IF(AJ6&lt;&gt;"",AJ6,"")</f>
        <v>MALFUNC</v>
      </c>
      <c r="AK71" s="66"/>
      <c r="AL71" s="66" t="str">
        <f>BIN2HEX(AB71&amp;AC71&amp;AD71&amp;AE71&amp;AF71&amp;AG71&amp;AH71&amp;AI71,2)</f>
        <v>01</v>
      </c>
      <c r="AM71" s="68" t="str">
        <f>BIN2HEX(T71&amp;U71&amp;V71&amp;W71&amp;X71&amp;Y71&amp;Z71&amp;AA71,2)</f>
        <v>00</v>
      </c>
      <c r="AN71" s="68" t="str">
        <f>BIN2HEX(L71&amp;M71&amp;N71&amp;O71&amp;P71&amp;Q71&amp;R71&amp;S71,2)</f>
        <v>00</v>
      </c>
      <c r="AO71" s="68" t="str">
        <f>BIN2HEX(D71&amp;E71&amp;F71&amp;G71&amp;H71&amp;I71&amp;J71&amp;K71,2)</f>
        <v>02</v>
      </c>
      <c r="AQ71" t="str">
        <f t="shared" ref="AQ71:AQ134" si="7">IF(AJ71="","","    (U4)0x"&amp;AO71&amp;AN71&amp;AM71&amp;AL71&amp;"U"&amp;IF(AJ72=""," ",",")&amp;REPT(" ",59)&amp;"/* "&amp;IF(C71&lt;10,"0"&amp;C71,C71)&amp;" "&amp;AJ71&amp;REPT(" ",47-LEN(AJ71))&amp;" */")</f>
        <v xml:space="preserve">    (U4)0x02000001U,                                                           /* 00 MALFUNC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1</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1</v>
      </c>
      <c r="AI72" s="137">
        <f t="shared" si="5"/>
        <v>0</v>
      </c>
      <c r="AJ72" s="53" t="str">
        <f t="shared" si="6"/>
        <v>NOTRELC</v>
      </c>
      <c r="AK72" s="66"/>
      <c r="AL72" s="66" t="str">
        <f t="shared" ref="AL72:AL134" si="9">BIN2HEX(AB72&amp;AC72&amp;AD72&amp;AE72&amp;AF72&amp;AG72&amp;AH72&amp;AI72,2)</f>
        <v>02</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02</v>
      </c>
      <c r="AQ72" t="str">
        <f t="shared" si="7"/>
        <v xml:space="preserve">    (U4)0x02000002U,                                                           /* 01 NOTRELC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1</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1</v>
      </c>
      <c r="AJ73" s="53" t="str">
        <f t="shared" si="6"/>
        <v>NOTRELH</v>
      </c>
      <c r="AK73" s="66"/>
      <c r="AL73" s="66" t="str">
        <f t="shared" si="9"/>
        <v>03</v>
      </c>
      <c r="AM73" s="68" t="str">
        <f t="shared" si="10"/>
        <v>00</v>
      </c>
      <c r="AN73" s="68" t="str">
        <f t="shared" si="11"/>
        <v>00</v>
      </c>
      <c r="AO73" s="68" t="str">
        <f t="shared" si="12"/>
        <v>02</v>
      </c>
      <c r="AQ73" t="str">
        <f t="shared" si="7"/>
        <v xml:space="preserve">    (U4)0x02000003U,                                                           /* 02 NOTRELH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1</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1</v>
      </c>
      <c r="AH74" s="137">
        <f t="shared" si="5"/>
        <v>0</v>
      </c>
      <c r="AI74" s="137">
        <f t="shared" si="5"/>
        <v>0</v>
      </c>
      <c r="AJ74" s="53" t="str">
        <f t="shared" si="6"/>
        <v>CP_AT_NG</v>
      </c>
      <c r="AK74" s="66"/>
      <c r="AL74" s="66" t="str">
        <f t="shared" si="9"/>
        <v>04</v>
      </c>
      <c r="AM74" s="68" t="str">
        <f t="shared" si="10"/>
        <v>00</v>
      </c>
      <c r="AN74" s="68" t="str">
        <f t="shared" si="11"/>
        <v>00</v>
      </c>
      <c r="AO74" s="68" t="str">
        <f t="shared" si="12"/>
        <v>02</v>
      </c>
      <c r="AQ74" t="str">
        <f t="shared" si="7"/>
        <v xml:space="preserve">    (U4)0x02000004U,                                                           /* 03 CP_AT_NG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1</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1</v>
      </c>
      <c r="AJ75" s="53" t="str">
        <f t="shared" si="6"/>
        <v>CP_MT_NG</v>
      </c>
      <c r="AK75" s="66"/>
      <c r="AL75" s="66" t="str">
        <f t="shared" si="9"/>
        <v>05</v>
      </c>
      <c r="AM75" s="68" t="str">
        <f t="shared" si="10"/>
        <v>00</v>
      </c>
      <c r="AN75" s="68" t="str">
        <f t="shared" si="11"/>
        <v>00</v>
      </c>
      <c r="AO75" s="68" t="str">
        <f t="shared" si="12"/>
        <v>02</v>
      </c>
      <c r="AQ75" t="str">
        <f t="shared" si="7"/>
        <v xml:space="preserve">    (U4)0x02000005U,                                                           /* 04 CP_MT_NG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1</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1</v>
      </c>
      <c r="AI76" s="137">
        <f t="shared" si="5"/>
        <v>0</v>
      </c>
      <c r="AJ76" s="53" t="str">
        <f t="shared" si="6"/>
        <v>BX_AT_NG</v>
      </c>
      <c r="AK76" s="66"/>
      <c r="AL76" s="66" t="str">
        <f t="shared" si="9"/>
        <v>06</v>
      </c>
      <c r="AM76" s="68" t="str">
        <f t="shared" si="10"/>
        <v>00</v>
      </c>
      <c r="AN76" s="68" t="str">
        <f t="shared" si="11"/>
        <v>00</v>
      </c>
      <c r="AO76" s="68" t="str">
        <f t="shared" si="12"/>
        <v>02</v>
      </c>
      <c r="AQ76" t="str">
        <f t="shared" si="7"/>
        <v xml:space="preserve">    (U4)0x02000006U,                                                           /* 05 BX_AT_NG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1</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1</v>
      </c>
      <c r="AJ77" s="53" t="str">
        <f t="shared" si="6"/>
        <v>NOTKEY</v>
      </c>
      <c r="AK77" s="66"/>
      <c r="AL77" s="66" t="str">
        <f t="shared" si="9"/>
        <v>07</v>
      </c>
      <c r="AM77" s="68" t="str">
        <f t="shared" si="10"/>
        <v>00</v>
      </c>
      <c r="AN77" s="68" t="str">
        <f t="shared" si="11"/>
        <v>00</v>
      </c>
      <c r="AO77" s="68" t="str">
        <f t="shared" si="12"/>
        <v>02</v>
      </c>
      <c r="AQ77" t="str">
        <f t="shared" si="7"/>
        <v xml:space="preserve">    (U4)0x02000007U,                                                           /* 06 NOTKEY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1</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1</v>
      </c>
      <c r="AG78" s="137">
        <f t="shared" si="5"/>
        <v>0</v>
      </c>
      <c r="AH78" s="137">
        <f t="shared" si="5"/>
        <v>1</v>
      </c>
      <c r="AI78" s="137">
        <f>IF(AI13=1,1,0)</f>
        <v>0</v>
      </c>
      <c r="AJ78" s="53" t="str">
        <f t="shared" si="6"/>
        <v>BATKEY</v>
      </c>
      <c r="AK78" s="66"/>
      <c r="AL78" s="66" t="str">
        <f t="shared" si="9"/>
        <v>0A</v>
      </c>
      <c r="AM78" s="68" t="str">
        <f t="shared" si="10"/>
        <v>00</v>
      </c>
      <c r="AN78" s="68" t="str">
        <f t="shared" si="11"/>
        <v>00</v>
      </c>
      <c r="AO78" s="68" t="str">
        <f t="shared" si="12"/>
        <v>02</v>
      </c>
      <c r="AQ78" t="str">
        <f t="shared" si="7"/>
        <v xml:space="preserve">    (U4)0x0200000AU,                                                           /* 07 BATKEY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1</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1</v>
      </c>
      <c r="AI79" s="137">
        <f t="shared" si="13"/>
        <v>1</v>
      </c>
      <c r="AJ79" s="53" t="str">
        <f t="shared" si="6"/>
        <v>S_ENG1</v>
      </c>
      <c r="AK79" s="66"/>
      <c r="AL79" s="66" t="str">
        <f t="shared" si="9"/>
        <v>0B</v>
      </c>
      <c r="AM79" s="68" t="str">
        <f t="shared" si="10"/>
        <v>00</v>
      </c>
      <c r="AN79" s="68" t="str">
        <f t="shared" si="11"/>
        <v>00</v>
      </c>
      <c r="AO79" s="68" t="str">
        <f t="shared" si="12"/>
        <v>02</v>
      </c>
      <c r="AQ79" t="str">
        <f t="shared" si="7"/>
        <v xml:space="preserve">    (U4)0x0200000BU,                                                           /* 08 S_ENG1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1</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1</v>
      </c>
      <c r="AH80" s="137">
        <f t="shared" si="13"/>
        <v>0</v>
      </c>
      <c r="AI80" s="137">
        <f t="shared" si="13"/>
        <v>0</v>
      </c>
      <c r="AJ80" s="53" t="str">
        <f t="shared" si="6"/>
        <v>S_ENG2</v>
      </c>
      <c r="AK80" s="66"/>
      <c r="AL80" s="66" t="str">
        <f t="shared" si="9"/>
        <v>0C</v>
      </c>
      <c r="AM80" s="68" t="str">
        <f t="shared" si="10"/>
        <v>00</v>
      </c>
      <c r="AN80" s="68" t="str">
        <f t="shared" si="11"/>
        <v>00</v>
      </c>
      <c r="AO80" s="68" t="str">
        <f t="shared" si="12"/>
        <v>02</v>
      </c>
      <c r="AQ80" t="str">
        <f t="shared" si="7"/>
        <v xml:space="preserve">    (U4)0x0200000CU,                                                           /* 09 S_ENG2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1</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1</v>
      </c>
      <c r="AH81" s="137">
        <f t="shared" si="13"/>
        <v>0</v>
      </c>
      <c r="AI81" s="137">
        <f t="shared" si="13"/>
        <v>1</v>
      </c>
      <c r="AJ81" s="53" t="str">
        <f t="shared" si="6"/>
        <v>S_ENG3</v>
      </c>
      <c r="AK81" s="66"/>
      <c r="AL81" s="66" t="str">
        <f t="shared" si="9"/>
        <v>0D</v>
      </c>
      <c r="AM81" s="68" t="str">
        <f t="shared" si="10"/>
        <v>00</v>
      </c>
      <c r="AN81" s="68" t="str">
        <f t="shared" si="11"/>
        <v>00</v>
      </c>
      <c r="AO81" s="68" t="str">
        <f t="shared" si="12"/>
        <v>02</v>
      </c>
      <c r="AQ81" t="str">
        <f t="shared" si="7"/>
        <v xml:space="preserve">    (U4)0x0200000DU,                                                           /* 10 S_ENG3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1</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1</v>
      </c>
      <c r="AF82" s="137">
        <f t="shared" si="13"/>
        <v>1</v>
      </c>
      <c r="AG82" s="137">
        <f t="shared" si="13"/>
        <v>0</v>
      </c>
      <c r="AH82" s="137">
        <f t="shared" si="13"/>
        <v>1</v>
      </c>
      <c r="AI82" s="137">
        <f t="shared" si="13"/>
        <v>1</v>
      </c>
      <c r="AJ82" s="53" t="str">
        <f t="shared" si="6"/>
        <v>BX_MT_NG</v>
      </c>
      <c r="AK82" s="66"/>
      <c r="AL82" s="66" t="str">
        <f t="shared" si="9"/>
        <v>1B</v>
      </c>
      <c r="AM82" s="68" t="str">
        <f t="shared" si="10"/>
        <v>00</v>
      </c>
      <c r="AN82" s="68" t="str">
        <f t="shared" si="11"/>
        <v>00</v>
      </c>
      <c r="AO82" s="68" t="str">
        <f t="shared" si="12"/>
        <v>02</v>
      </c>
      <c r="AQ82" t="str">
        <f t="shared" si="7"/>
        <v xml:space="preserve">    (U4)0x0200001BU,                                                           /* 11 BX_MT_NG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1</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1</v>
      </c>
      <c r="AF83" s="137">
        <f t="shared" si="13"/>
        <v>1</v>
      </c>
      <c r="AG83" s="137">
        <f t="shared" si="13"/>
        <v>1</v>
      </c>
      <c r="AH83" s="137">
        <f t="shared" si="13"/>
        <v>0</v>
      </c>
      <c r="AI83" s="137">
        <f t="shared" si="13"/>
        <v>0</v>
      </c>
      <c r="AJ83" s="53" t="str">
        <f t="shared" si="6"/>
        <v>OT_AT_NG</v>
      </c>
      <c r="AK83" s="66"/>
      <c r="AL83" s="66" t="str">
        <f t="shared" si="9"/>
        <v>1C</v>
      </c>
      <c r="AM83" s="68" t="str">
        <f t="shared" si="10"/>
        <v>00</v>
      </c>
      <c r="AN83" s="68" t="str">
        <f t="shared" si="11"/>
        <v>00</v>
      </c>
      <c r="AO83" s="68" t="str">
        <f t="shared" si="12"/>
        <v>02</v>
      </c>
      <c r="AQ83" t="str">
        <f t="shared" si="7"/>
        <v xml:space="preserve">    (U4)0x0200001CU,                                                           /* 12 OT_AT_NG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1</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1</v>
      </c>
      <c r="AF84" s="137">
        <f t="shared" si="13"/>
        <v>1</v>
      </c>
      <c r="AG84" s="137">
        <f t="shared" si="13"/>
        <v>1</v>
      </c>
      <c r="AH84" s="137">
        <f t="shared" si="13"/>
        <v>0</v>
      </c>
      <c r="AI84" s="137">
        <f t="shared" si="13"/>
        <v>1</v>
      </c>
      <c r="AJ84" s="53" t="str">
        <f t="shared" si="6"/>
        <v>OT_MT_NG</v>
      </c>
      <c r="AK84" s="66"/>
      <c r="AL84" s="66" t="str">
        <f t="shared" si="9"/>
        <v>1D</v>
      </c>
      <c r="AM84" s="68" t="str">
        <f t="shared" si="10"/>
        <v>00</v>
      </c>
      <c r="AN84" s="68" t="str">
        <f t="shared" si="11"/>
        <v>00</v>
      </c>
      <c r="AO84" s="68" t="str">
        <f t="shared" si="12"/>
        <v>02</v>
      </c>
      <c r="AQ84" t="str">
        <f t="shared" si="7"/>
        <v xml:space="preserve">    (U4)0x0200001DU                                                            /* 13 OT_MT_NG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0</v>
      </c>
      <c r="AG85" s="137">
        <f t="shared" si="13"/>
        <v>0</v>
      </c>
      <c r="AH85" s="137">
        <f t="shared" si="13"/>
        <v>0</v>
      </c>
      <c r="AI85" s="137">
        <f t="shared" si="13"/>
        <v>0</v>
      </c>
      <c r="AJ85" s="53" t="str">
        <f t="shared" si="6"/>
        <v/>
      </c>
      <c r="AK85" s="66"/>
      <c r="AL85" s="66" t="str">
        <f t="shared" si="9"/>
        <v>00</v>
      </c>
      <c r="AM85" s="68" t="str">
        <f t="shared" si="10"/>
        <v>00</v>
      </c>
      <c r="AN85" s="68" t="str">
        <f t="shared" si="11"/>
        <v>00</v>
      </c>
      <c r="AO85" s="68" t="str">
        <f t="shared" si="12"/>
        <v>00</v>
      </c>
      <c r="AQ85" t="str">
        <f t="shared" si="7"/>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0</v>
      </c>
      <c r="AG86" s="137">
        <f t="shared" si="13"/>
        <v>0</v>
      </c>
      <c r="AH86" s="137">
        <f t="shared" si="13"/>
        <v>0</v>
      </c>
      <c r="AI86" s="137">
        <f>IF(AI21=1,1,0)</f>
        <v>0</v>
      </c>
      <c r="AJ86" s="53" t="str">
        <f t="shared" si="6"/>
        <v/>
      </c>
      <c r="AK86" s="66"/>
      <c r="AL86" s="66" t="str">
        <f t="shared" si="9"/>
        <v>00</v>
      </c>
      <c r="AM86" s="68" t="str">
        <f t="shared" si="10"/>
        <v>00</v>
      </c>
      <c r="AN86" s="68" t="str">
        <f t="shared" si="11"/>
        <v>00</v>
      </c>
      <c r="AO86" s="68" t="str">
        <f t="shared" si="12"/>
        <v>00</v>
      </c>
      <c r="AQ86" t="str">
        <f t="shared" si="7"/>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S1B</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1</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1</v>
      </c>
      <c r="AE136" s="137">
        <f t="shared" si="20"/>
        <v>1</v>
      </c>
      <c r="AF136" s="137">
        <f t="shared" si="20"/>
        <v>1</v>
      </c>
      <c r="AG136" s="137">
        <f t="shared" si="20"/>
        <v>1</v>
      </c>
      <c r="AH136" s="137">
        <f t="shared" si="20"/>
        <v>1</v>
      </c>
      <c r="AI136" s="137">
        <f t="shared" si="20"/>
        <v>1</v>
      </c>
      <c r="AJ136" s="53" t="str">
        <f t="shared" ref="AJ136:AJ199" si="21">IF(AJ6&lt;&gt;"",AJ6,"")</f>
        <v>MALFUNC</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02</v>
      </c>
      <c r="AQ136" t="str">
        <f t="shared" ref="AQ136:AQ199" si="22">IF(AJ136="","","    (U4)0x"&amp;AO136&amp;AN136&amp;AM136&amp;AL136&amp;"U"&amp;IF(AJ137=""," ",",")&amp;REPT(" ",59)&amp;"/* "&amp;IF(C136&lt;10,"0"&amp;C136,C136)&amp;" "&amp;AJ136&amp;REPT(" ",47-LEN(AJ136))&amp;" */")</f>
        <v xml:space="preserve">    (U4)0x0200003FU,                                                           /* 00 MALFUNC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1</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1</v>
      </c>
      <c r="AE137" s="137">
        <f t="shared" si="20"/>
        <v>1</v>
      </c>
      <c r="AF137" s="137">
        <f t="shared" si="20"/>
        <v>1</v>
      </c>
      <c r="AG137" s="137">
        <f t="shared" si="20"/>
        <v>1</v>
      </c>
      <c r="AH137" s="137">
        <f t="shared" si="20"/>
        <v>1</v>
      </c>
      <c r="AI137" s="137">
        <f t="shared" si="20"/>
        <v>1</v>
      </c>
      <c r="AJ137" s="53" t="str">
        <f t="shared" si="21"/>
        <v>NOTRELC</v>
      </c>
      <c r="AK137" s="66"/>
      <c r="AL137" s="66" t="str">
        <f t="shared" ref="AL137:AL199" si="24">BIN2HEX(AB137&amp;AC137&amp;AD137&amp;AE137&amp;AF137&amp;AG137&amp;AH137&amp;AI137,2)</f>
        <v>3F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02</v>
      </c>
      <c r="AQ137" t="str">
        <f t="shared" si="22"/>
        <v xml:space="preserve">    (U4)0x0200003FU,                                                           /* 01 NOTRELC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1</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1</v>
      </c>
      <c r="AE138" s="137">
        <f t="shared" si="20"/>
        <v>1</v>
      </c>
      <c r="AF138" s="137">
        <f t="shared" si="20"/>
        <v>1</v>
      </c>
      <c r="AG138" s="137">
        <f t="shared" si="20"/>
        <v>1</v>
      </c>
      <c r="AH138" s="137">
        <f t="shared" si="20"/>
        <v>1</v>
      </c>
      <c r="AI138" s="137">
        <f t="shared" si="20"/>
        <v>1</v>
      </c>
      <c r="AJ138" s="53" t="str">
        <f t="shared" si="21"/>
        <v>NOTRELH</v>
      </c>
      <c r="AK138" s="66"/>
      <c r="AL138" s="66" t="str">
        <f t="shared" si="24"/>
        <v>3F</v>
      </c>
      <c r="AM138" s="68" t="str">
        <f t="shared" si="25"/>
        <v>00</v>
      </c>
      <c r="AN138" s="68" t="str">
        <f t="shared" si="26"/>
        <v>00</v>
      </c>
      <c r="AO138" s="68" t="str">
        <f t="shared" si="27"/>
        <v>02</v>
      </c>
      <c r="AQ138" t="str">
        <f t="shared" si="22"/>
        <v xml:space="preserve">    (U4)0x0200003FU,                                                           /* 02 NOTRELH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1</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1</v>
      </c>
      <c r="AE139" s="137">
        <f t="shared" si="20"/>
        <v>1</v>
      </c>
      <c r="AF139" s="137">
        <f t="shared" si="20"/>
        <v>1</v>
      </c>
      <c r="AG139" s="137">
        <f t="shared" si="20"/>
        <v>1</v>
      </c>
      <c r="AH139" s="137">
        <f t="shared" si="20"/>
        <v>1</v>
      </c>
      <c r="AI139" s="137">
        <f t="shared" si="20"/>
        <v>1</v>
      </c>
      <c r="AJ139" s="53" t="str">
        <f t="shared" si="21"/>
        <v>CP_AT_NG</v>
      </c>
      <c r="AK139" s="66"/>
      <c r="AL139" s="66" t="str">
        <f t="shared" si="24"/>
        <v>3F</v>
      </c>
      <c r="AM139" s="68" t="str">
        <f t="shared" si="25"/>
        <v>00</v>
      </c>
      <c r="AN139" s="68" t="str">
        <f t="shared" si="26"/>
        <v>00</v>
      </c>
      <c r="AO139" s="68" t="str">
        <f t="shared" si="27"/>
        <v>02</v>
      </c>
      <c r="AQ139" t="str">
        <f t="shared" si="22"/>
        <v xml:space="preserve">    (U4)0x0200003FU,                                                           /* 03 CP_AT_NG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1</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1</v>
      </c>
      <c r="AE140" s="137">
        <f t="shared" si="20"/>
        <v>1</v>
      </c>
      <c r="AF140" s="137">
        <f t="shared" si="20"/>
        <v>1</v>
      </c>
      <c r="AG140" s="137">
        <f t="shared" si="20"/>
        <v>1</v>
      </c>
      <c r="AH140" s="137">
        <f t="shared" si="20"/>
        <v>1</v>
      </c>
      <c r="AI140" s="137">
        <f t="shared" si="20"/>
        <v>1</v>
      </c>
      <c r="AJ140" s="53" t="str">
        <f t="shared" si="21"/>
        <v>CP_MT_NG</v>
      </c>
      <c r="AK140" s="66"/>
      <c r="AL140" s="66" t="str">
        <f t="shared" si="24"/>
        <v>3F</v>
      </c>
      <c r="AM140" s="68" t="str">
        <f t="shared" si="25"/>
        <v>00</v>
      </c>
      <c r="AN140" s="68" t="str">
        <f t="shared" si="26"/>
        <v>00</v>
      </c>
      <c r="AO140" s="68" t="str">
        <f t="shared" si="27"/>
        <v>02</v>
      </c>
      <c r="AQ140" t="str">
        <f t="shared" si="22"/>
        <v xml:space="preserve">    (U4)0x0200003FU,                                                           /* 04 CP_MT_NG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1</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1</v>
      </c>
      <c r="AE141" s="137">
        <f t="shared" si="20"/>
        <v>1</v>
      </c>
      <c r="AF141" s="137">
        <f t="shared" si="20"/>
        <v>1</v>
      </c>
      <c r="AG141" s="137">
        <f t="shared" si="20"/>
        <v>1</v>
      </c>
      <c r="AH141" s="137">
        <f t="shared" si="20"/>
        <v>1</v>
      </c>
      <c r="AI141" s="137">
        <f t="shared" si="20"/>
        <v>1</v>
      </c>
      <c r="AJ141" s="53" t="str">
        <f t="shared" si="21"/>
        <v>BX_AT_NG</v>
      </c>
      <c r="AK141" s="66"/>
      <c r="AL141" s="66" t="str">
        <f t="shared" si="24"/>
        <v>3F</v>
      </c>
      <c r="AM141" s="68" t="str">
        <f t="shared" si="25"/>
        <v>00</v>
      </c>
      <c r="AN141" s="68" t="str">
        <f t="shared" si="26"/>
        <v>00</v>
      </c>
      <c r="AO141" s="68" t="str">
        <f t="shared" si="27"/>
        <v>02</v>
      </c>
      <c r="AQ141" t="str">
        <f t="shared" si="22"/>
        <v xml:space="preserve">    (U4)0x0200003FU,                                                           /* 05 BX_AT_NG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1</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1</v>
      </c>
      <c r="AE142" s="137">
        <f t="shared" si="20"/>
        <v>1</v>
      </c>
      <c r="AF142" s="137">
        <f t="shared" si="20"/>
        <v>1</v>
      </c>
      <c r="AG142" s="137">
        <f t="shared" si="20"/>
        <v>1</v>
      </c>
      <c r="AH142" s="137">
        <f t="shared" si="20"/>
        <v>1</v>
      </c>
      <c r="AI142" s="137">
        <f t="shared" si="20"/>
        <v>1</v>
      </c>
      <c r="AJ142" s="53" t="str">
        <f t="shared" si="21"/>
        <v>NOTKEY</v>
      </c>
      <c r="AK142" s="66"/>
      <c r="AL142" s="66" t="str">
        <f t="shared" si="24"/>
        <v>3F</v>
      </c>
      <c r="AM142" s="68" t="str">
        <f t="shared" si="25"/>
        <v>00</v>
      </c>
      <c r="AN142" s="68" t="str">
        <f t="shared" si="26"/>
        <v>00</v>
      </c>
      <c r="AO142" s="68" t="str">
        <f t="shared" si="27"/>
        <v>02</v>
      </c>
      <c r="AQ142" t="str">
        <f t="shared" si="22"/>
        <v xml:space="preserve">    (U4)0x0200003FU,                                                           /* 06 NOTKEY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1</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1</v>
      </c>
      <c r="AE143" s="137">
        <f t="shared" si="20"/>
        <v>1</v>
      </c>
      <c r="AF143" s="137">
        <f t="shared" si="20"/>
        <v>1</v>
      </c>
      <c r="AG143" s="137">
        <f t="shared" si="20"/>
        <v>1</v>
      </c>
      <c r="AH143" s="137">
        <f t="shared" si="20"/>
        <v>1</v>
      </c>
      <c r="AI143" s="137">
        <f>IF(OR(AI13=0,AI13=1),1,0)</f>
        <v>1</v>
      </c>
      <c r="AJ143" s="53" t="str">
        <f t="shared" si="21"/>
        <v>BATKEY</v>
      </c>
      <c r="AK143" s="66"/>
      <c r="AL143" s="66" t="str">
        <f t="shared" si="24"/>
        <v>3F</v>
      </c>
      <c r="AM143" s="68" t="str">
        <f t="shared" si="25"/>
        <v>00</v>
      </c>
      <c r="AN143" s="68" t="str">
        <f t="shared" si="26"/>
        <v>00</v>
      </c>
      <c r="AO143" s="68" t="str">
        <f t="shared" si="27"/>
        <v>02</v>
      </c>
      <c r="AQ143" t="str">
        <f t="shared" si="22"/>
        <v xml:space="preserve">    (U4)0x0200003FU,                                                           /* 07 BATKEY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1</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1</v>
      </c>
      <c r="AE144" s="137">
        <f t="shared" si="28"/>
        <v>1</v>
      </c>
      <c r="AF144" s="137">
        <f t="shared" si="28"/>
        <v>1</v>
      </c>
      <c r="AG144" s="137">
        <f t="shared" si="28"/>
        <v>1</v>
      </c>
      <c r="AH144" s="137">
        <f t="shared" si="28"/>
        <v>1</v>
      </c>
      <c r="AI144" s="137">
        <f t="shared" si="28"/>
        <v>1</v>
      </c>
      <c r="AJ144" s="53" t="str">
        <f t="shared" si="21"/>
        <v>S_ENG1</v>
      </c>
      <c r="AK144" s="66"/>
      <c r="AL144" s="66" t="str">
        <f t="shared" si="24"/>
        <v>3F</v>
      </c>
      <c r="AM144" s="68" t="str">
        <f t="shared" si="25"/>
        <v>00</v>
      </c>
      <c r="AN144" s="68" t="str">
        <f t="shared" si="26"/>
        <v>00</v>
      </c>
      <c r="AO144" s="68" t="str">
        <f t="shared" si="27"/>
        <v>02</v>
      </c>
      <c r="AQ144" t="str">
        <f t="shared" si="22"/>
        <v xml:space="preserve">    (U4)0x0200003FU,                                                           /* 08 S_ENG1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1</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1</v>
      </c>
      <c r="AE145" s="137">
        <f t="shared" si="28"/>
        <v>1</v>
      </c>
      <c r="AF145" s="137">
        <f t="shared" si="28"/>
        <v>1</v>
      </c>
      <c r="AG145" s="137">
        <f t="shared" si="28"/>
        <v>1</v>
      </c>
      <c r="AH145" s="137">
        <f t="shared" si="28"/>
        <v>1</v>
      </c>
      <c r="AI145" s="137">
        <f t="shared" si="28"/>
        <v>1</v>
      </c>
      <c r="AJ145" s="53" t="str">
        <f t="shared" si="21"/>
        <v>S_ENG2</v>
      </c>
      <c r="AK145" s="66"/>
      <c r="AL145" s="66" t="str">
        <f t="shared" si="24"/>
        <v>3F</v>
      </c>
      <c r="AM145" s="68" t="str">
        <f t="shared" si="25"/>
        <v>00</v>
      </c>
      <c r="AN145" s="68" t="str">
        <f t="shared" si="26"/>
        <v>00</v>
      </c>
      <c r="AO145" s="68" t="str">
        <f t="shared" si="27"/>
        <v>02</v>
      </c>
      <c r="AQ145" t="str">
        <f t="shared" si="22"/>
        <v xml:space="preserve">    (U4)0x0200003FU,                                                           /* 09 S_ENG2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1</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1</v>
      </c>
      <c r="AE146" s="137">
        <f t="shared" si="28"/>
        <v>1</v>
      </c>
      <c r="AF146" s="137">
        <f t="shared" si="28"/>
        <v>1</v>
      </c>
      <c r="AG146" s="137">
        <f t="shared" si="28"/>
        <v>1</v>
      </c>
      <c r="AH146" s="137">
        <f t="shared" si="28"/>
        <v>1</v>
      </c>
      <c r="AI146" s="137">
        <f t="shared" si="28"/>
        <v>1</v>
      </c>
      <c r="AJ146" s="53" t="str">
        <f t="shared" si="21"/>
        <v>S_ENG3</v>
      </c>
      <c r="AK146" s="66"/>
      <c r="AL146" s="66" t="str">
        <f t="shared" si="24"/>
        <v>3F</v>
      </c>
      <c r="AM146" s="68" t="str">
        <f t="shared" si="25"/>
        <v>00</v>
      </c>
      <c r="AN146" s="68" t="str">
        <f t="shared" si="26"/>
        <v>00</v>
      </c>
      <c r="AO146" s="68" t="str">
        <f t="shared" si="27"/>
        <v>02</v>
      </c>
      <c r="AQ146" t="str">
        <f t="shared" si="22"/>
        <v xml:space="preserve">    (U4)0x0200003FU,                                                           /* 10 S_ENG3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1</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1</v>
      </c>
      <c r="AE147" s="137">
        <f t="shared" si="28"/>
        <v>1</v>
      </c>
      <c r="AF147" s="137">
        <f t="shared" si="28"/>
        <v>1</v>
      </c>
      <c r="AG147" s="137">
        <f t="shared" si="28"/>
        <v>1</v>
      </c>
      <c r="AH147" s="137">
        <f t="shared" si="28"/>
        <v>1</v>
      </c>
      <c r="AI147" s="137">
        <f t="shared" si="28"/>
        <v>1</v>
      </c>
      <c r="AJ147" s="53" t="str">
        <f t="shared" si="21"/>
        <v>BX_MT_NG</v>
      </c>
      <c r="AK147" s="66"/>
      <c r="AL147" s="66" t="str">
        <f t="shared" si="24"/>
        <v>3F</v>
      </c>
      <c r="AM147" s="68" t="str">
        <f t="shared" si="25"/>
        <v>00</v>
      </c>
      <c r="AN147" s="68" t="str">
        <f t="shared" si="26"/>
        <v>00</v>
      </c>
      <c r="AO147" s="68" t="str">
        <f t="shared" si="27"/>
        <v>02</v>
      </c>
      <c r="AQ147" t="str">
        <f t="shared" si="22"/>
        <v xml:space="preserve">    (U4)0x0200003FU,                                                           /* 11 BX_MT_NG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1</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1</v>
      </c>
      <c r="AE148" s="137">
        <f t="shared" si="28"/>
        <v>1</v>
      </c>
      <c r="AF148" s="137">
        <f t="shared" si="28"/>
        <v>1</v>
      </c>
      <c r="AG148" s="137">
        <f t="shared" si="28"/>
        <v>1</v>
      </c>
      <c r="AH148" s="137">
        <f t="shared" si="28"/>
        <v>1</v>
      </c>
      <c r="AI148" s="137">
        <f t="shared" si="28"/>
        <v>1</v>
      </c>
      <c r="AJ148" s="53" t="str">
        <f t="shared" si="21"/>
        <v>OT_AT_NG</v>
      </c>
      <c r="AK148" s="66"/>
      <c r="AL148" s="66" t="str">
        <f t="shared" si="24"/>
        <v>3F</v>
      </c>
      <c r="AM148" s="68" t="str">
        <f t="shared" si="25"/>
        <v>00</v>
      </c>
      <c r="AN148" s="68" t="str">
        <f t="shared" si="26"/>
        <v>00</v>
      </c>
      <c r="AO148" s="68" t="str">
        <f t="shared" si="27"/>
        <v>02</v>
      </c>
      <c r="AQ148" t="str">
        <f t="shared" si="22"/>
        <v xml:space="preserve">    (U4)0x0200003FU,                                                           /* 12 OT_AT_NG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1</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1</v>
      </c>
      <c r="AE149" s="137">
        <f t="shared" si="28"/>
        <v>1</v>
      </c>
      <c r="AF149" s="137">
        <f t="shared" si="28"/>
        <v>1</v>
      </c>
      <c r="AG149" s="137">
        <f t="shared" si="28"/>
        <v>1</v>
      </c>
      <c r="AH149" s="137">
        <f t="shared" si="28"/>
        <v>1</v>
      </c>
      <c r="AI149" s="137">
        <f t="shared" si="28"/>
        <v>1</v>
      </c>
      <c r="AJ149" s="53" t="str">
        <f t="shared" si="21"/>
        <v>OT_MT_NG</v>
      </c>
      <c r="AK149" s="66"/>
      <c r="AL149" s="66" t="str">
        <f t="shared" si="24"/>
        <v>3F</v>
      </c>
      <c r="AM149" s="68" t="str">
        <f t="shared" si="25"/>
        <v>00</v>
      </c>
      <c r="AN149" s="68" t="str">
        <f t="shared" si="26"/>
        <v>00</v>
      </c>
      <c r="AO149" s="68" t="str">
        <f t="shared" si="27"/>
        <v>02</v>
      </c>
      <c r="AQ149" t="str">
        <f t="shared" si="22"/>
        <v xml:space="preserve">    (U4)0x0200003FU                                                            /* 13 OT_MT_NG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0</v>
      </c>
      <c r="AG150" s="137">
        <f t="shared" si="28"/>
        <v>0</v>
      </c>
      <c r="AH150" s="137">
        <f t="shared" si="28"/>
        <v>0</v>
      </c>
      <c r="AI150" s="137">
        <f t="shared" si="28"/>
        <v>0</v>
      </c>
      <c r="AJ150" s="53" t="str">
        <f t="shared" si="21"/>
        <v/>
      </c>
      <c r="AK150" s="66"/>
      <c r="AL150" s="66" t="str">
        <f t="shared" si="24"/>
        <v>00</v>
      </c>
      <c r="AM150" s="68" t="str">
        <f t="shared" si="25"/>
        <v>00</v>
      </c>
      <c r="AN150" s="68" t="str">
        <f t="shared" si="26"/>
        <v>00</v>
      </c>
      <c r="AO150" s="68" t="str">
        <f t="shared" si="27"/>
        <v>00</v>
      </c>
      <c r="AQ150" t="str">
        <f t="shared" si="22"/>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0</v>
      </c>
      <c r="AG151" s="137">
        <f t="shared" si="28"/>
        <v>0</v>
      </c>
      <c r="AH151" s="137">
        <f t="shared" si="28"/>
        <v>0</v>
      </c>
      <c r="AI151" s="137">
        <f>IF(OR(AI21=0,AI21=1),1,0)</f>
        <v>0</v>
      </c>
      <c r="AJ151" s="53" t="str">
        <f t="shared" si="21"/>
        <v/>
      </c>
      <c r="AK151" s="66"/>
      <c r="AL151" s="66" t="str">
        <f t="shared" si="24"/>
        <v>00</v>
      </c>
      <c r="AM151" s="68" t="str">
        <f t="shared" si="25"/>
        <v>00</v>
      </c>
      <c r="AN151" s="68" t="str">
        <f t="shared" si="26"/>
        <v>00</v>
      </c>
      <c r="AO151" s="68" t="str">
        <f t="shared" si="27"/>
        <v>00</v>
      </c>
      <c r="AQ151" t="str">
        <f t="shared" si="22"/>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sheetProtection sheet="1" objects="1" scenarios="1"/>
  <protectedRanges>
    <protectedRange sqref="L3:AB3 AD3:AH3 D6:AJ69" name="Table作成編集範囲"/>
    <protectedRange sqref="B3" name="Table作成編集範囲_2"/>
    <protectedRange sqref="AC3" name="Table作成編集範囲_1"/>
  </protectedRanges>
  <mergeCells count="4">
    <mergeCell ref="C2:C3"/>
    <mergeCell ref="AJ2:AJ3"/>
    <mergeCell ref="A4:B5"/>
    <mergeCell ref="AE3:AI3"/>
  </mergeCells>
  <phoneticPr fontId="2"/>
  <conditionalFormatting sqref="D6:AI69">
    <cfRule type="cellIs" dxfId="86" priority="2" operator="equal">
      <formula>1</formula>
    </cfRule>
    <cfRule type="cellIs" dxfId="85" priority="3" operator="equal">
      <formula>"×"</formula>
    </cfRule>
  </conditionalFormatting>
  <conditionalFormatting sqref="AR5:AS70">
    <cfRule type="expression" dxfId="84"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12" activePane="bottomLeft" state="frozen"/>
      <selection activeCell="AT16" sqref="AT16"/>
      <selection pane="bottomLeft" activeCell="AJ20" sqref="AJ20"/>
    </sheetView>
  </sheetViews>
  <sheetFormatPr defaultRowHeight="13.5"/>
  <cols>
    <col min="1" max="1" width="6" customWidth="1"/>
    <col min="2" max="2" width="16.75" bestFit="1" customWidth="1"/>
    <col min="3" max="3" width="3.5"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120</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123</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157</v>
      </c>
      <c r="AC3" s="139" t="s">
        <v>157</v>
      </c>
      <c r="AD3" s="206" t="s">
        <v>448</v>
      </c>
      <c r="AE3" s="513" t="s">
        <v>685</v>
      </c>
      <c r="AF3" s="513"/>
      <c r="AG3" s="513"/>
      <c r="AH3" s="513"/>
      <c r="AI3" s="514"/>
      <c r="AJ3" s="508"/>
      <c r="AR3" s="100" t="s">
        <v>94</v>
      </c>
    </row>
    <row r="4" spans="1:49" ht="14.25" thickBot="1">
      <c r="A4" s="509" t="s">
        <v>64</v>
      </c>
      <c r="B4" s="510"/>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141"/>
      <c r="AR4" s="88" t="s">
        <v>80</v>
      </c>
      <c r="AS4" s="89"/>
      <c r="AT4" s="89"/>
      <c r="AU4" s="89"/>
      <c r="AV4" s="89"/>
      <c r="AW4" s="90"/>
    </row>
    <row r="5" spans="1:49" ht="14.25" thickBot="1">
      <c r="A5" s="511"/>
      <c r="B5" s="512"/>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142"/>
      <c r="AR5" s="91" t="str">
        <f ca="1">"static const U4  "&amp;AW8&amp;"["&amp;AW10&amp;"]"&amp;" = {"</f>
        <v>static const U4  u4_sp_ALERT_B_SMASTA_S1IG_CRIT[ALERT_B_SMASTA_S1IG_NUM_DST] = {</v>
      </c>
      <c r="AS5" s="91" t="str">
        <f ca="1">"static const U4  "&amp;$AW$9&amp;"["&amp;$AW$10&amp;"] = {"</f>
        <v>static const U4  u4_sp_ALERT_B_SMASTA_S1IG_MASK[ALERT_B_SMASTA_S1IG_NUM_DST] = {</v>
      </c>
      <c r="AT5" s="91" t="str">
        <f ca="1">"static const U1  "&amp;$AW$11&amp;"["&amp;$AW$10&amp;"] = {"</f>
        <v>static const U1  u1_sp_ALERT_B_SMASTA_S1IG_DST[ALERT_B_SMASTA_S1IG_NUM_DST] = {</v>
      </c>
      <c r="AU5" s="91" t="str">
        <f ca="1">"const ST_ALERT_MTRX "&amp;$AW$12&amp;" = {"</f>
        <v>const ST_ALERT_MTRX st_gp_ALERT_B_SMASTA_MTRX[15] = {</v>
      </c>
      <c r="AV5" s="71" t="str">
        <f ca="1">"#define "&amp;AW10&amp;REPT(" ",41-LEN(AW10))&amp;"("&amp;AW13&amp;"U)"</f>
        <v>#define ALERT_B_SMASTA_S1IG_NUM_DST              (64U)</v>
      </c>
      <c r="AW5" s="72"/>
    </row>
    <row r="6" spans="1:49">
      <c r="B6" s="145" t="str">
        <f ca="1">"Table "&amp;$AW$6</f>
        <v>Table S1IG</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v>0</v>
      </c>
      <c r="AE6" s="140">
        <v>0</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S1IG</v>
      </c>
    </row>
    <row r="7" spans="1:49">
      <c r="B7" s="145"/>
      <c r="C7" s="53">
        <f t="shared" ref="C7:C69" si="2">ROW()-ROW($C$6)</f>
        <v>1</v>
      </c>
      <c r="D7" s="67" t="s">
        <v>68</v>
      </c>
      <c r="E7" s="67" t="s">
        <v>68</v>
      </c>
      <c r="F7" s="67" t="s">
        <v>68</v>
      </c>
      <c r="G7" s="67" t="s">
        <v>68</v>
      </c>
      <c r="H7" s="67" t="s">
        <v>68</v>
      </c>
      <c r="I7" s="67" t="s">
        <v>68</v>
      </c>
      <c r="J7" s="67"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67" t="s">
        <v>68</v>
      </c>
      <c r="AD7" s="140">
        <v>0</v>
      </c>
      <c r="AE7" s="140">
        <v>0</v>
      </c>
      <c r="AF7" s="140">
        <v>0</v>
      </c>
      <c r="AG7" s="140">
        <v>0</v>
      </c>
      <c r="AH7" s="140">
        <v>0</v>
      </c>
      <c r="AI7" s="140">
        <v>1</v>
      </c>
      <c r="AJ7" s="24" t="s">
        <v>441</v>
      </c>
      <c r="AL7" t="str">
        <f t="shared" ca="1" si="0"/>
        <v xml:space="preserve">    (U1)ALERT_REQ_B_SMASTA_S1IG_MALFNC</v>
      </c>
      <c r="AR7" s="69" t="str">
        <f t="shared" ref="AR7:AR70" si="3">IF(AQ72&lt;&gt;"",AQ72,IF(AQ71&lt;&gt;"","};",""))</f>
        <v xml:space="preserve">    (U4)0x00000001U,                                                           /* 01 MALFNC                                          */</v>
      </c>
      <c r="AS7" s="69" t="str">
        <f t="shared" ref="AS7:AS70" si="4">IF(AQ137&lt;&gt;"",AQ137,IF(AQ136&lt;&gt;"","};",""))</f>
        <v xml:space="preserve">    (U4)0x0000003FU,                                                           /* 01 MALFNC                                          */</v>
      </c>
      <c r="AT7" s="69" t="str">
        <f t="shared" ca="1" si="1"/>
        <v xml:space="preserve">    (U1)ALERT_REQ_B_SMASTA_S1IG_MALFNC,                                        /* 01 MALFNC                                          */</v>
      </c>
      <c r="AU7" s="69" t="str">
        <f ca="1">"        &amp;"&amp;$AW$14&amp;","&amp;REPT(" ",69-LEN($AW$14))&amp;"/* fp_u4_SRC_CHK                                      */"</f>
        <v xml:space="preserve">        &amp;u4_s_AlertB_smastaS1igSrcchk,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67" t="s">
        <v>68</v>
      </c>
      <c r="AD8" s="140">
        <v>0</v>
      </c>
      <c r="AE8" s="140">
        <v>0</v>
      </c>
      <c r="AF8" s="140">
        <v>0</v>
      </c>
      <c r="AG8" s="140">
        <v>0</v>
      </c>
      <c r="AH8" s="140">
        <v>1</v>
      </c>
      <c r="AI8" s="67">
        <v>0</v>
      </c>
      <c r="AJ8" s="24" t="s">
        <v>33</v>
      </c>
      <c r="AL8"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&amp;vd_s_AlertB_smastaS1igRwTx,                                           /* fp_vd_XDST                                         */</v>
      </c>
      <c r="AV8" s="55" t="s">
        <v>71</v>
      </c>
      <c r="AW8" s="74" t="str">
        <f ca="1">"u4_sp_ALERT_"&amp;IF(AW6&lt;&gt;AW17,$AW$17&amp;"_"&amp;$AW$6,AW17)&amp;"_CRIT"</f>
        <v>u4_sp_ALERT_B_SMASTA_S1IG_CRIT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67" t="s">
        <v>68</v>
      </c>
      <c r="AD9" s="140">
        <v>0</v>
      </c>
      <c r="AE9" s="140">
        <v>0</v>
      </c>
      <c r="AF9" s="140">
        <v>0</v>
      </c>
      <c r="AG9" s="140">
        <v>0</v>
      </c>
      <c r="AH9" s="140">
        <v>1</v>
      </c>
      <c r="AI9" s="67">
        <v>1</v>
      </c>
      <c r="AJ9" s="24" t="s">
        <v>33</v>
      </c>
      <c r="AL9"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5" t="s">
        <v>72</v>
      </c>
      <c r="AW9" s="74" t="str">
        <f ca="1">"u4_sp_ALERT_"&amp;IF(AW6&lt;&gt;AW17,$AW$17&amp;"_"&amp;$AW$6,AW17)&amp;"_MASK"</f>
        <v>u4_sp_ALERT_B_SMASTA_S1IG_MASK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67" t="s">
        <v>68</v>
      </c>
      <c r="AD10" s="140">
        <v>0</v>
      </c>
      <c r="AE10" s="140">
        <v>0</v>
      </c>
      <c r="AF10" s="140">
        <v>0</v>
      </c>
      <c r="AG10" s="140">
        <v>1</v>
      </c>
      <c r="AH10" s="140">
        <v>0</v>
      </c>
      <c r="AI10" s="67">
        <v>0</v>
      </c>
      <c r="AJ10" s="24" t="s">
        <v>33</v>
      </c>
      <c r="AL10"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ALERT_B_SMASTA_S1IG_NUM_DST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67" t="s">
        <v>68</v>
      </c>
      <c r="AD11" s="140">
        <v>0</v>
      </c>
      <c r="AE11" s="140">
        <v>0</v>
      </c>
      <c r="AF11" s="140">
        <v>0</v>
      </c>
      <c r="AG11" s="140">
        <v>1</v>
      </c>
      <c r="AH11" s="140">
        <v>0</v>
      </c>
      <c r="AI11" s="67">
        <v>1</v>
      </c>
      <c r="AJ11" s="24" t="s">
        <v>33</v>
      </c>
      <c r="AL11" t="str">
        <f t="shared" si="0"/>
        <v xml:space="preserve">    (U1)ALERT_REQ_UNKNOWN</v>
      </c>
      <c r="AR11" s="69" t="str">
        <f t="shared" si="3"/>
        <v xml:space="preserve">    (U4)0x00000005U,                                                           /* 05 UNKNOWN                                         */</v>
      </c>
      <c r="AS11" s="69" t="str">
        <f t="shared" si="4"/>
        <v xml:space="preserve">    (U4)0x0000003FU,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u1_sp_ALERT_B_SMASTA_S1IG_DST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67" t="s">
        <v>68</v>
      </c>
      <c r="AD12" s="140">
        <v>0</v>
      </c>
      <c r="AE12" s="140">
        <v>0</v>
      </c>
      <c r="AF12" s="140">
        <v>0</v>
      </c>
      <c r="AG12" s="140">
        <v>1</v>
      </c>
      <c r="AH12" s="140">
        <v>1</v>
      </c>
      <c r="AI12" s="67">
        <v>0</v>
      </c>
      <c r="AJ12" s="24" t="s">
        <v>33</v>
      </c>
      <c r="AL12" t="str">
        <f t="shared" si="0"/>
        <v xml:space="preserve">    (U1)ALERT_REQ_UNKNOWN</v>
      </c>
      <c r="AR12" s="69" t="str">
        <f t="shared" si="3"/>
        <v xml:space="preserve">    (U4)0x00000006U,                                                           /* 06 UNKNOWN                                         */</v>
      </c>
      <c r="AS12" s="69" t="str">
        <f t="shared" si="4"/>
        <v xml:space="preserve">    (U4)0x0000003FU,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67" t="s">
        <v>68</v>
      </c>
      <c r="AD13" s="140">
        <v>0</v>
      </c>
      <c r="AE13" s="140">
        <v>0</v>
      </c>
      <c r="AF13" s="140">
        <v>0</v>
      </c>
      <c r="AG13" s="140">
        <v>1</v>
      </c>
      <c r="AH13" s="140">
        <v>1</v>
      </c>
      <c r="AI13" s="67">
        <v>1</v>
      </c>
      <c r="AJ13" s="24" t="s">
        <v>33</v>
      </c>
      <c r="AL13"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&amp;u1_sp_ALERT_B_SMASTA_S1IG_DST[0],                                     /* u1p_DST                                            */</v>
      </c>
      <c r="AV13" s="55" t="s">
        <v>75</v>
      </c>
      <c r="AW13" s="144">
        <f>COUNTA($AJ$6:$AJ$69)</f>
        <v>64</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67" t="s">
        <v>68</v>
      </c>
      <c r="AD14" s="140">
        <v>0</v>
      </c>
      <c r="AE14" s="140">
        <v>0</v>
      </c>
      <c r="AF14" s="140">
        <v>1</v>
      </c>
      <c r="AG14" s="140">
        <v>0</v>
      </c>
      <c r="AH14" s="140">
        <v>0</v>
      </c>
      <c r="AI14" s="67">
        <v>0</v>
      </c>
      <c r="AJ14" s="24" t="s">
        <v>33</v>
      </c>
      <c r="AL14"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(U2)ALERT_B_SMASTA_S1IG_NUM_DST,                                       /* u2_num_srch                                        */</v>
      </c>
      <c r="AV14" s="55" t="s">
        <v>76</v>
      </c>
      <c r="AW14" s="74" t="str">
        <f ca="1">IF(AW6&lt;&gt;AW17,VLOOKUP(AW6,Matrix!$C$13:$G$37,4,FALSE),Matrix!F13)</f>
        <v>u4_s_AlertB_smastaS1igSrcchk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67" t="s">
        <v>68</v>
      </c>
      <c r="AD15" s="140">
        <v>0</v>
      </c>
      <c r="AE15" s="140">
        <v>0</v>
      </c>
      <c r="AF15" s="140">
        <v>1</v>
      </c>
      <c r="AG15" s="140">
        <v>0</v>
      </c>
      <c r="AH15" s="140">
        <v>0</v>
      </c>
      <c r="AI15" s="140">
        <v>1</v>
      </c>
      <c r="AJ15" s="24" t="s">
        <v>33</v>
      </c>
      <c r="AL15"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(U1)ALERT_VOM_IGN_ON                                                   /* u1_vom_act                                         */</v>
      </c>
      <c r="AV15" s="55" t="s">
        <v>79</v>
      </c>
      <c r="AW15" s="74" t="str">
        <f ca="1">IF(AW6&lt;&gt;AW17,VLOOKUP(AW6,Matrix!$C$13:$G$37,5,FALSE),Matrix!G13)</f>
        <v>vd_s_AlertB_smastaS1igRwTx</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67" t="s">
        <v>68</v>
      </c>
      <c r="AD16" s="140">
        <v>0</v>
      </c>
      <c r="AE16" s="140">
        <v>0</v>
      </c>
      <c r="AF16" s="140">
        <v>1</v>
      </c>
      <c r="AG16" s="140">
        <v>0</v>
      </c>
      <c r="AH16" s="140">
        <v>1</v>
      </c>
      <c r="AI16" s="67">
        <v>0</v>
      </c>
      <c r="AJ16" s="24" t="s">
        <v>33</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722</v>
      </c>
      <c r="AV16" s="55" t="s">
        <v>77</v>
      </c>
      <c r="AW16" s="74" t="str">
        <f ca="1">IF(AW6&lt;&gt;AW17,VLOOKUP(AW6,Matrix!$C$13:$G$37,2,FALSE),Matrix!D13)</f>
        <v>ALERT_VOM_IGN_ON</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67" t="s">
        <v>68</v>
      </c>
      <c r="AD17" s="140">
        <v>0</v>
      </c>
      <c r="AE17" s="140">
        <v>0</v>
      </c>
      <c r="AF17" s="140">
        <v>1</v>
      </c>
      <c r="AG17" s="140">
        <v>0</v>
      </c>
      <c r="AH17" s="140">
        <v>1</v>
      </c>
      <c r="AI17" s="67">
        <v>1</v>
      </c>
      <c r="AJ17" s="24" t="s">
        <v>33</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67" t="s">
        <v>68</v>
      </c>
      <c r="AD18" s="140">
        <v>0</v>
      </c>
      <c r="AE18" s="140">
        <v>0</v>
      </c>
      <c r="AF18" s="140">
        <v>1</v>
      </c>
      <c r="AG18" s="140">
        <v>1</v>
      </c>
      <c r="AH18" s="140">
        <v>0</v>
      </c>
      <c r="AI18" s="67">
        <v>0</v>
      </c>
      <c r="AJ18" s="24" t="s">
        <v>33</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67" t="s">
        <v>68</v>
      </c>
      <c r="AD19" s="140">
        <v>0</v>
      </c>
      <c r="AE19" s="140">
        <v>0</v>
      </c>
      <c r="AF19" s="140">
        <v>1</v>
      </c>
      <c r="AG19" s="140">
        <v>1</v>
      </c>
      <c r="AH19" s="140">
        <v>0</v>
      </c>
      <c r="AI19" s="67">
        <v>1</v>
      </c>
      <c r="AJ19" s="24" t="s">
        <v>33</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67" t="s">
        <v>68</v>
      </c>
      <c r="AD20" s="140">
        <v>0</v>
      </c>
      <c r="AE20" s="140">
        <v>0</v>
      </c>
      <c r="AF20" s="140">
        <v>1</v>
      </c>
      <c r="AG20" s="140">
        <v>1</v>
      </c>
      <c r="AH20" s="140">
        <v>1</v>
      </c>
      <c r="AI20" s="67">
        <v>0</v>
      </c>
      <c r="AJ20" s="24" t="s">
        <v>440</v>
      </c>
      <c r="AL20" t="str">
        <f t="shared" ca="1" si="0"/>
        <v xml:space="preserve">    (U1)ALERT_REQ_B_SMASTA_S1IG_NOTICE</v>
      </c>
      <c r="AR20" s="69" t="str">
        <f t="shared" si="3"/>
        <v xml:space="preserve">    (U4)0x0000000EU,                                                           /* 14 NOTICE                                          */</v>
      </c>
      <c r="AS20" s="69" t="str">
        <f t="shared" si="4"/>
        <v xml:space="preserve">    (U4)0x0000003FU,                                                           /* 14 NOTICE                                          */</v>
      </c>
      <c r="AT20" s="69" t="str">
        <f t="shared" ca="1" si="1"/>
        <v xml:space="preserve">    (U1)ALERT_REQ_B_SMASTA_S1IG_NOTICE,                                        /* 14 NOTICE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67" t="s">
        <v>68</v>
      </c>
      <c r="AD21" s="140">
        <v>0</v>
      </c>
      <c r="AE21" s="140">
        <v>0</v>
      </c>
      <c r="AF21" s="140">
        <v>1</v>
      </c>
      <c r="AG21" s="140">
        <v>1</v>
      </c>
      <c r="AH21" s="140">
        <v>1</v>
      </c>
      <c r="AI21" s="67">
        <v>1</v>
      </c>
      <c r="AJ21" s="24" t="s">
        <v>33</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67" t="s">
        <v>68</v>
      </c>
      <c r="AD22" s="67">
        <v>0</v>
      </c>
      <c r="AE22" s="67">
        <v>1</v>
      </c>
      <c r="AF22" s="140">
        <v>0</v>
      </c>
      <c r="AG22" s="140">
        <v>0</v>
      </c>
      <c r="AH22" s="140">
        <v>0</v>
      </c>
      <c r="AI22" s="67">
        <v>0</v>
      </c>
      <c r="AJ22" s="24" t="s">
        <v>33</v>
      </c>
      <c r="AL22"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67" t="s">
        <v>68</v>
      </c>
      <c r="AD23" s="67">
        <v>0</v>
      </c>
      <c r="AE23" s="67">
        <v>1</v>
      </c>
      <c r="AF23" s="140">
        <v>0</v>
      </c>
      <c r="AG23" s="140">
        <v>0</v>
      </c>
      <c r="AH23" s="140">
        <v>0</v>
      </c>
      <c r="AI23" s="140">
        <v>1</v>
      </c>
      <c r="AJ23" s="24" t="s">
        <v>33</v>
      </c>
      <c r="AL23"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67" t="s">
        <v>68</v>
      </c>
      <c r="AD24" s="67">
        <v>0</v>
      </c>
      <c r="AE24" s="67">
        <v>1</v>
      </c>
      <c r="AF24" s="140">
        <v>0</v>
      </c>
      <c r="AG24" s="140">
        <v>0</v>
      </c>
      <c r="AH24" s="140">
        <v>1</v>
      </c>
      <c r="AI24" s="67">
        <v>0</v>
      </c>
      <c r="AJ24" s="24" t="s">
        <v>33</v>
      </c>
      <c r="AL24"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67" t="s">
        <v>68</v>
      </c>
      <c r="AD25" s="67">
        <v>0</v>
      </c>
      <c r="AE25" s="67">
        <v>1</v>
      </c>
      <c r="AF25" s="140">
        <v>0</v>
      </c>
      <c r="AG25" s="140">
        <v>0</v>
      </c>
      <c r="AH25" s="140">
        <v>1</v>
      </c>
      <c r="AI25" s="67">
        <v>1</v>
      </c>
      <c r="AJ25" s="24" t="s">
        <v>33</v>
      </c>
      <c r="AL25"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67" t="s">
        <v>68</v>
      </c>
      <c r="AD26" s="67">
        <v>0</v>
      </c>
      <c r="AE26" s="67">
        <v>1</v>
      </c>
      <c r="AF26" s="140">
        <v>0</v>
      </c>
      <c r="AG26" s="140">
        <v>1</v>
      </c>
      <c r="AH26" s="140">
        <v>0</v>
      </c>
      <c r="AI26" s="67">
        <v>0</v>
      </c>
      <c r="AJ26" s="24" t="s">
        <v>33</v>
      </c>
      <c r="AL2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67" t="s">
        <v>68</v>
      </c>
      <c r="AD27" s="67">
        <v>0</v>
      </c>
      <c r="AE27" s="67">
        <v>1</v>
      </c>
      <c r="AF27" s="140">
        <v>0</v>
      </c>
      <c r="AG27" s="140">
        <v>1</v>
      </c>
      <c r="AH27" s="140">
        <v>0</v>
      </c>
      <c r="AI27" s="67">
        <v>1</v>
      </c>
      <c r="AJ27" s="24" t="s">
        <v>33</v>
      </c>
      <c r="AL27"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67" t="s">
        <v>68</v>
      </c>
      <c r="AD28" s="67">
        <v>0</v>
      </c>
      <c r="AE28" s="67">
        <v>1</v>
      </c>
      <c r="AF28" s="140">
        <v>0</v>
      </c>
      <c r="AG28" s="140">
        <v>1</v>
      </c>
      <c r="AH28" s="140">
        <v>1</v>
      </c>
      <c r="AI28" s="67">
        <v>0</v>
      </c>
      <c r="AJ28" s="24" t="s">
        <v>33</v>
      </c>
      <c r="AL28"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67" t="s">
        <v>68</v>
      </c>
      <c r="AD29" s="67">
        <v>0</v>
      </c>
      <c r="AE29" s="67">
        <v>1</v>
      </c>
      <c r="AF29" s="140">
        <v>0</v>
      </c>
      <c r="AG29" s="140">
        <v>1</v>
      </c>
      <c r="AH29" s="140">
        <v>1</v>
      </c>
      <c r="AI29" s="67">
        <v>1</v>
      </c>
      <c r="AJ29" s="24" t="s">
        <v>33</v>
      </c>
      <c r="AL29"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67" t="s">
        <v>68</v>
      </c>
      <c r="AD30" s="67">
        <v>0</v>
      </c>
      <c r="AE30" s="67">
        <v>1</v>
      </c>
      <c r="AF30" s="140">
        <v>1</v>
      </c>
      <c r="AG30" s="140">
        <v>0</v>
      </c>
      <c r="AH30" s="140">
        <v>0</v>
      </c>
      <c r="AI30" s="67">
        <v>0</v>
      </c>
      <c r="AJ30" s="24" t="s">
        <v>33</v>
      </c>
      <c r="AL30"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67" t="s">
        <v>68</v>
      </c>
      <c r="AD31" s="67">
        <v>0</v>
      </c>
      <c r="AE31" s="67">
        <v>1</v>
      </c>
      <c r="AF31" s="140">
        <v>1</v>
      </c>
      <c r="AG31" s="140">
        <v>0</v>
      </c>
      <c r="AH31" s="140">
        <v>0</v>
      </c>
      <c r="AI31" s="140">
        <v>1</v>
      </c>
      <c r="AJ31" s="24" t="s">
        <v>33</v>
      </c>
      <c r="AL31"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67" t="s">
        <v>68</v>
      </c>
      <c r="AD32" s="67">
        <v>0</v>
      </c>
      <c r="AE32" s="67">
        <v>1</v>
      </c>
      <c r="AF32" s="140">
        <v>1</v>
      </c>
      <c r="AG32" s="140">
        <v>0</v>
      </c>
      <c r="AH32" s="140">
        <v>1</v>
      </c>
      <c r="AI32" s="67">
        <v>0</v>
      </c>
      <c r="AJ32" s="24" t="s">
        <v>33</v>
      </c>
      <c r="AL32"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67" t="s">
        <v>68</v>
      </c>
      <c r="AD33" s="67">
        <v>0</v>
      </c>
      <c r="AE33" s="67">
        <v>1</v>
      </c>
      <c r="AF33" s="140">
        <v>1</v>
      </c>
      <c r="AG33" s="140">
        <v>0</v>
      </c>
      <c r="AH33" s="140">
        <v>1</v>
      </c>
      <c r="AI33" s="67">
        <v>1</v>
      </c>
      <c r="AJ33" s="24" t="s">
        <v>33</v>
      </c>
      <c r="AL33"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67" t="s">
        <v>68</v>
      </c>
      <c r="AD34" s="67">
        <v>0</v>
      </c>
      <c r="AE34" s="67">
        <v>1</v>
      </c>
      <c r="AF34" s="140">
        <v>1</v>
      </c>
      <c r="AG34" s="140">
        <v>1</v>
      </c>
      <c r="AH34" s="140">
        <v>0</v>
      </c>
      <c r="AI34" s="67">
        <v>0</v>
      </c>
      <c r="AJ34" s="24" t="s">
        <v>33</v>
      </c>
      <c r="AL34"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67" t="s">
        <v>68</v>
      </c>
      <c r="AD35" s="67">
        <v>0</v>
      </c>
      <c r="AE35" s="67">
        <v>1</v>
      </c>
      <c r="AF35" s="140">
        <v>1</v>
      </c>
      <c r="AG35" s="140">
        <v>1</v>
      </c>
      <c r="AH35" s="140">
        <v>0</v>
      </c>
      <c r="AI35" s="67">
        <v>1</v>
      </c>
      <c r="AJ35" s="24" t="s">
        <v>33</v>
      </c>
      <c r="AL35"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67" t="s">
        <v>68</v>
      </c>
      <c r="AD36" s="67">
        <v>0</v>
      </c>
      <c r="AE36" s="67">
        <v>1</v>
      </c>
      <c r="AF36" s="140">
        <v>1</v>
      </c>
      <c r="AG36" s="140">
        <v>1</v>
      </c>
      <c r="AH36" s="140">
        <v>1</v>
      </c>
      <c r="AI36" s="67">
        <v>0</v>
      </c>
      <c r="AJ36" s="24" t="s">
        <v>33</v>
      </c>
      <c r="AL3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67" t="s">
        <v>68</v>
      </c>
      <c r="AD37" s="67">
        <v>0</v>
      </c>
      <c r="AE37" s="67">
        <v>1</v>
      </c>
      <c r="AF37" s="140">
        <v>1</v>
      </c>
      <c r="AG37" s="140">
        <v>1</v>
      </c>
      <c r="AH37" s="140">
        <v>1</v>
      </c>
      <c r="AI37" s="67">
        <v>1</v>
      </c>
      <c r="AJ37" s="24" t="s">
        <v>33</v>
      </c>
      <c r="AL37"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67" t="s">
        <v>68</v>
      </c>
      <c r="AD38" s="67">
        <v>1</v>
      </c>
      <c r="AE38" s="140">
        <v>0</v>
      </c>
      <c r="AF38" s="140">
        <v>0</v>
      </c>
      <c r="AG38" s="140">
        <v>0</v>
      </c>
      <c r="AH38" s="140">
        <v>0</v>
      </c>
      <c r="AI38" s="140">
        <v>0</v>
      </c>
      <c r="AJ38" s="24" t="s">
        <v>33</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67" t="s">
        <v>68</v>
      </c>
      <c r="AD39" s="67">
        <v>1</v>
      </c>
      <c r="AE39" s="140">
        <v>0</v>
      </c>
      <c r="AF39" s="140">
        <v>0</v>
      </c>
      <c r="AG39" s="140">
        <v>0</v>
      </c>
      <c r="AH39" s="140">
        <v>0</v>
      </c>
      <c r="AI39" s="140">
        <v>1</v>
      </c>
      <c r="AJ39" s="24" t="s">
        <v>33</v>
      </c>
      <c r="AL39" t="str">
        <f t="shared" si="0"/>
        <v xml:space="preserve">    (U1)ALERT_REQ_UNKNOWN</v>
      </c>
      <c r="AR39" s="69" t="str">
        <f t="shared" si="3"/>
        <v xml:space="preserve">    (U4)0x00000021U,                                                           /* 33 UNKNOWN                                         */</v>
      </c>
      <c r="AS39" s="69" t="str">
        <f t="shared" si="4"/>
        <v xml:space="preserve">    (U4)0x0000003FU,                                                           /* 33 UNKNOWN                                         */</v>
      </c>
      <c r="AT39" s="69" t="str">
        <f t="shared" si="1"/>
        <v xml:space="preserve">    (U1)ALERT_REQ_UNKNOWN,                                                     /* 33 UNKNOWN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67" t="s">
        <v>68</v>
      </c>
      <c r="AD40" s="67">
        <v>1</v>
      </c>
      <c r="AE40" s="140">
        <v>0</v>
      </c>
      <c r="AF40" s="140">
        <v>0</v>
      </c>
      <c r="AG40" s="140">
        <v>0</v>
      </c>
      <c r="AH40" s="140">
        <v>1</v>
      </c>
      <c r="AI40" s="67">
        <v>0</v>
      </c>
      <c r="AJ40" s="24" t="s">
        <v>33</v>
      </c>
      <c r="AL40" t="str">
        <f t="shared" si="0"/>
        <v xml:space="preserve">    (U1)ALERT_REQ_UNKNOWN</v>
      </c>
      <c r="AR40" s="69" t="str">
        <f t="shared" si="3"/>
        <v xml:space="preserve">    (U4)0x00000022U,                                                           /* 34 UNKNOWN                                         */</v>
      </c>
      <c r="AS40" s="69" t="str">
        <f t="shared" si="4"/>
        <v xml:space="preserve">    (U4)0x0000003FU,                                                           /* 34 UNKNOWN                                         */</v>
      </c>
      <c r="AT40" s="69" t="str">
        <f t="shared" si="1"/>
        <v xml:space="preserve">    (U1)ALERT_REQ_UNKNOWN,                                                     /* 34 UNKNOWN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67" t="s">
        <v>68</v>
      </c>
      <c r="AD41" s="67">
        <v>1</v>
      </c>
      <c r="AE41" s="140">
        <v>0</v>
      </c>
      <c r="AF41" s="140">
        <v>0</v>
      </c>
      <c r="AG41" s="140">
        <v>0</v>
      </c>
      <c r="AH41" s="140">
        <v>1</v>
      </c>
      <c r="AI41" s="67">
        <v>1</v>
      </c>
      <c r="AJ41" s="24" t="s">
        <v>33</v>
      </c>
      <c r="AL41" t="str">
        <f t="shared" si="0"/>
        <v xml:space="preserve">    (U1)ALERT_REQ_UNKNOWN</v>
      </c>
      <c r="AR41" s="69" t="str">
        <f t="shared" si="3"/>
        <v xml:space="preserve">    (U4)0x00000023U,                                                           /* 35 UNKNOWN                                         */</v>
      </c>
      <c r="AS41" s="69" t="str">
        <f t="shared" si="4"/>
        <v xml:space="preserve">    (U4)0x0000003FU,                                                           /* 35 UNKNOWN                                         */</v>
      </c>
      <c r="AT41" s="69" t="str">
        <f t="shared" si="1"/>
        <v xml:space="preserve">    (U1)ALERT_REQ_UNKNOWN,                                                     /* 35 UNKNOWN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67" t="s">
        <v>68</v>
      </c>
      <c r="AD42" s="67">
        <v>1</v>
      </c>
      <c r="AE42" s="140">
        <v>0</v>
      </c>
      <c r="AF42" s="140">
        <v>0</v>
      </c>
      <c r="AG42" s="140">
        <v>1</v>
      </c>
      <c r="AH42" s="140">
        <v>0</v>
      </c>
      <c r="AI42" s="67">
        <v>0</v>
      </c>
      <c r="AJ42" s="24" t="s">
        <v>33</v>
      </c>
      <c r="AL42" t="str">
        <f t="shared" si="0"/>
        <v xml:space="preserve">    (U1)ALERT_REQ_UNKNOWN</v>
      </c>
      <c r="AR42" s="69" t="str">
        <f t="shared" si="3"/>
        <v xml:space="preserve">    (U4)0x00000024U,                                                           /* 36 UNKNOWN                                         */</v>
      </c>
      <c r="AS42" s="69" t="str">
        <f t="shared" si="4"/>
        <v xml:space="preserve">    (U4)0x0000003FU,                                                           /* 36 UNKNOWN                                         */</v>
      </c>
      <c r="AT42" s="69" t="str">
        <f t="shared" si="1"/>
        <v xml:space="preserve">    (U1)ALERT_REQ_UNKNOWN,                                                     /* 36 UNKNOWN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67" t="s">
        <v>68</v>
      </c>
      <c r="AD43" s="67">
        <v>1</v>
      </c>
      <c r="AE43" s="140">
        <v>0</v>
      </c>
      <c r="AF43" s="140">
        <v>0</v>
      </c>
      <c r="AG43" s="140">
        <v>1</v>
      </c>
      <c r="AH43" s="140">
        <v>0</v>
      </c>
      <c r="AI43" s="67">
        <v>1</v>
      </c>
      <c r="AJ43" s="24" t="s">
        <v>33</v>
      </c>
      <c r="AL43" t="str">
        <f t="shared" si="0"/>
        <v xml:space="preserve">    (U1)ALERT_REQ_UNKNOWN</v>
      </c>
      <c r="AR43" s="69" t="str">
        <f t="shared" si="3"/>
        <v xml:space="preserve">    (U4)0x00000025U,                                                           /* 37 UNKNOWN                                         */</v>
      </c>
      <c r="AS43" s="69" t="str">
        <f t="shared" si="4"/>
        <v xml:space="preserve">    (U4)0x0000003FU,                                                           /* 37 UNKNOWN                                         */</v>
      </c>
      <c r="AT43" s="69" t="str">
        <f t="shared" si="1"/>
        <v xml:space="preserve">    (U1)ALERT_REQ_UNKNOWN,                                                     /* 37 UNKNOWN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67" t="s">
        <v>68</v>
      </c>
      <c r="AD44" s="67">
        <v>1</v>
      </c>
      <c r="AE44" s="140">
        <v>0</v>
      </c>
      <c r="AF44" s="140">
        <v>0</v>
      </c>
      <c r="AG44" s="140">
        <v>1</v>
      </c>
      <c r="AH44" s="140">
        <v>1</v>
      </c>
      <c r="AI44" s="67">
        <v>0</v>
      </c>
      <c r="AJ44" s="24" t="s">
        <v>33</v>
      </c>
      <c r="AL44"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67" t="s">
        <v>68</v>
      </c>
      <c r="AD45" s="67">
        <v>1</v>
      </c>
      <c r="AE45" s="140">
        <v>0</v>
      </c>
      <c r="AF45" s="140">
        <v>0</v>
      </c>
      <c r="AG45" s="140">
        <v>1</v>
      </c>
      <c r="AH45" s="140">
        <v>1</v>
      </c>
      <c r="AI45" s="67">
        <v>1</v>
      </c>
      <c r="AJ45" s="24" t="s">
        <v>33</v>
      </c>
      <c r="AL45" t="str">
        <f t="shared" si="0"/>
        <v xml:space="preserve">    (U1)ALERT_REQ_UNKNOWN</v>
      </c>
      <c r="AR45" s="69" t="str">
        <f t="shared" si="3"/>
        <v xml:space="preserve">    (U4)0x00000027U,                                                           /* 39 UNKNOWN                                         */</v>
      </c>
      <c r="AS45" s="69" t="str">
        <f t="shared" si="4"/>
        <v xml:space="preserve">    (U4)0x0000003FU,                                                           /* 39 UNKNOWN                                         */</v>
      </c>
      <c r="AT45" s="69" t="str">
        <f t="shared" si="1"/>
        <v xml:space="preserve">    (U1)ALERT_REQ_UNKNOWN,                                                     /* 39 UNKNOWN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67" t="s">
        <v>68</v>
      </c>
      <c r="AD46" s="67">
        <v>1</v>
      </c>
      <c r="AE46" s="140">
        <v>0</v>
      </c>
      <c r="AF46" s="140">
        <v>1</v>
      </c>
      <c r="AG46" s="140">
        <v>0</v>
      </c>
      <c r="AH46" s="140">
        <v>0</v>
      </c>
      <c r="AI46" s="67">
        <v>0</v>
      </c>
      <c r="AJ46" s="24" t="s">
        <v>33</v>
      </c>
      <c r="AL46" t="str">
        <f t="shared" si="0"/>
        <v xml:space="preserve">    (U1)ALERT_REQ_UNKNOWN</v>
      </c>
      <c r="AR46" s="69" t="str">
        <f t="shared" si="3"/>
        <v xml:space="preserve">    (U4)0x00000028U,                                                           /* 40 UNKNOWN                                         */</v>
      </c>
      <c r="AS46" s="69" t="str">
        <f t="shared" si="4"/>
        <v xml:space="preserve">    (U4)0x0000003FU,                                                           /* 40 UNKNOWN                                         */</v>
      </c>
      <c r="AT46" s="69" t="str">
        <f t="shared" si="1"/>
        <v xml:space="preserve">    (U1)ALERT_REQ_UNKNOWN,                                                     /* 40 UNKNOWN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67" t="s">
        <v>68</v>
      </c>
      <c r="AD47" s="67">
        <v>1</v>
      </c>
      <c r="AE47" s="140">
        <v>0</v>
      </c>
      <c r="AF47" s="140">
        <v>1</v>
      </c>
      <c r="AG47" s="140">
        <v>0</v>
      </c>
      <c r="AH47" s="140">
        <v>0</v>
      </c>
      <c r="AI47" s="140">
        <v>1</v>
      </c>
      <c r="AJ47" s="24" t="s">
        <v>33</v>
      </c>
      <c r="AL47" t="str">
        <f t="shared" si="0"/>
        <v xml:space="preserve">    (U1)ALERT_REQ_UNKNOWN</v>
      </c>
      <c r="AR47" s="69" t="str">
        <f t="shared" si="3"/>
        <v xml:space="preserve">    (U4)0x00000029U,                                                           /* 41 UNKNOWN                                         */</v>
      </c>
      <c r="AS47" s="69" t="str">
        <f t="shared" si="4"/>
        <v xml:space="preserve">    (U4)0x0000003FU,                                                           /* 41 UNKNOWN                                         */</v>
      </c>
      <c r="AT47" s="69" t="str">
        <f t="shared" si="1"/>
        <v xml:space="preserve">    (U1)ALERT_REQ_UNKNOWN,                                                     /* 41 UNKNOWN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67" t="s">
        <v>68</v>
      </c>
      <c r="AD48" s="67">
        <v>1</v>
      </c>
      <c r="AE48" s="140">
        <v>0</v>
      </c>
      <c r="AF48" s="140">
        <v>1</v>
      </c>
      <c r="AG48" s="140">
        <v>0</v>
      </c>
      <c r="AH48" s="140">
        <v>1</v>
      </c>
      <c r="AI48" s="67">
        <v>0</v>
      </c>
      <c r="AJ48" s="24" t="s">
        <v>33</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67" t="s">
        <v>68</v>
      </c>
      <c r="AD49" s="67">
        <v>1</v>
      </c>
      <c r="AE49" s="140">
        <v>0</v>
      </c>
      <c r="AF49" s="140">
        <v>1</v>
      </c>
      <c r="AG49" s="140">
        <v>0</v>
      </c>
      <c r="AH49" s="140">
        <v>1</v>
      </c>
      <c r="AI49" s="67">
        <v>1</v>
      </c>
      <c r="AJ49" s="24" t="s">
        <v>33</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67" t="s">
        <v>68</v>
      </c>
      <c r="AD50" s="67">
        <v>1</v>
      </c>
      <c r="AE50" s="140">
        <v>0</v>
      </c>
      <c r="AF50" s="140">
        <v>1</v>
      </c>
      <c r="AG50" s="140">
        <v>1</v>
      </c>
      <c r="AH50" s="140">
        <v>0</v>
      </c>
      <c r="AI50" s="67">
        <v>0</v>
      </c>
      <c r="AJ50" s="24" t="s">
        <v>33</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67" t="s">
        <v>68</v>
      </c>
      <c r="AD51" s="67">
        <v>1</v>
      </c>
      <c r="AE51" s="140">
        <v>0</v>
      </c>
      <c r="AF51" s="140">
        <v>1</v>
      </c>
      <c r="AG51" s="140">
        <v>1</v>
      </c>
      <c r="AH51" s="140">
        <v>0</v>
      </c>
      <c r="AI51" s="67">
        <v>1</v>
      </c>
      <c r="AJ51" s="24" t="s">
        <v>33</v>
      </c>
      <c r="AL51" t="str">
        <f t="shared" si="0"/>
        <v xml:space="preserve">    (U1)ALERT_REQ_UNKNOWN</v>
      </c>
      <c r="AR51" s="69" t="str">
        <f t="shared" si="3"/>
        <v xml:space="preserve">    (U4)0x0000002DU,                                                           /* 45 UNKNOWN                                         */</v>
      </c>
      <c r="AS51" s="69" t="str">
        <f t="shared" si="4"/>
        <v xml:space="preserve">    (U4)0x0000003FU,                                                           /* 45 UNKNOWN                                         */</v>
      </c>
      <c r="AT51" s="69" t="str">
        <f t="shared" si="1"/>
        <v xml:space="preserve">    (U1)ALERT_REQ_UNKNOWN,                                                     /* 45 UNKNOWN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67" t="s">
        <v>68</v>
      </c>
      <c r="AD52" s="67">
        <v>1</v>
      </c>
      <c r="AE52" s="140">
        <v>0</v>
      </c>
      <c r="AF52" s="140">
        <v>1</v>
      </c>
      <c r="AG52" s="140">
        <v>1</v>
      </c>
      <c r="AH52" s="140">
        <v>1</v>
      </c>
      <c r="AI52" s="67">
        <v>0</v>
      </c>
      <c r="AJ52" s="24" t="s">
        <v>33</v>
      </c>
      <c r="AL52" t="str">
        <f t="shared" si="0"/>
        <v xml:space="preserve">    (U1)ALERT_REQ_UNKNOWN</v>
      </c>
      <c r="AR52" s="69" t="str">
        <f t="shared" si="3"/>
        <v xml:space="preserve">    (U4)0x0000002EU,                                                           /* 46 UNKNOWN                                         */</v>
      </c>
      <c r="AS52" s="69" t="str">
        <f t="shared" si="4"/>
        <v xml:space="preserve">    (U4)0x0000003FU,                                                           /* 46 UNKNOWN                                         */</v>
      </c>
      <c r="AT52" s="69" t="str">
        <f t="shared" si="1"/>
        <v xml:space="preserve">    (U1)ALERT_REQ_UNKNOWN,                                                     /* 46 UNKNOWN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67" t="s">
        <v>68</v>
      </c>
      <c r="AD53" s="67">
        <v>1</v>
      </c>
      <c r="AE53" s="140">
        <v>0</v>
      </c>
      <c r="AF53" s="140">
        <v>1</v>
      </c>
      <c r="AG53" s="140">
        <v>1</v>
      </c>
      <c r="AH53" s="140">
        <v>1</v>
      </c>
      <c r="AI53" s="67">
        <v>1</v>
      </c>
      <c r="AJ53" s="24" t="s">
        <v>33</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67" t="s">
        <v>68</v>
      </c>
      <c r="AD54" s="67">
        <v>1</v>
      </c>
      <c r="AE54" s="67">
        <v>1</v>
      </c>
      <c r="AF54" s="140">
        <v>0</v>
      </c>
      <c r="AG54" s="140">
        <v>0</v>
      </c>
      <c r="AH54" s="140">
        <v>0</v>
      </c>
      <c r="AI54" s="67">
        <v>0</v>
      </c>
      <c r="AJ54" s="24" t="s">
        <v>33</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67" t="s">
        <v>68</v>
      </c>
      <c r="AD55" s="67">
        <v>1</v>
      </c>
      <c r="AE55" s="67">
        <v>1</v>
      </c>
      <c r="AF55" s="140">
        <v>0</v>
      </c>
      <c r="AG55" s="140">
        <v>0</v>
      </c>
      <c r="AH55" s="140">
        <v>0</v>
      </c>
      <c r="AI55" s="140">
        <v>1</v>
      </c>
      <c r="AJ55" s="24" t="s">
        <v>33</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67" t="s">
        <v>68</v>
      </c>
      <c r="AD56" s="67">
        <v>1</v>
      </c>
      <c r="AE56" s="67">
        <v>1</v>
      </c>
      <c r="AF56" s="140">
        <v>0</v>
      </c>
      <c r="AG56" s="140">
        <v>0</v>
      </c>
      <c r="AH56" s="140">
        <v>1</v>
      </c>
      <c r="AI56" s="67">
        <v>0</v>
      </c>
      <c r="AJ56" s="24" t="s">
        <v>33</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67" t="s">
        <v>68</v>
      </c>
      <c r="AD57" s="67">
        <v>1</v>
      </c>
      <c r="AE57" s="67">
        <v>1</v>
      </c>
      <c r="AF57" s="140">
        <v>0</v>
      </c>
      <c r="AG57" s="140">
        <v>0</v>
      </c>
      <c r="AH57" s="140">
        <v>1</v>
      </c>
      <c r="AI57" s="67">
        <v>1</v>
      </c>
      <c r="AJ57" s="24" t="s">
        <v>33</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67" t="s">
        <v>68</v>
      </c>
      <c r="AD58" s="67">
        <v>1</v>
      </c>
      <c r="AE58" s="67">
        <v>1</v>
      </c>
      <c r="AF58" s="140">
        <v>0</v>
      </c>
      <c r="AG58" s="140">
        <v>1</v>
      </c>
      <c r="AH58" s="140">
        <v>0</v>
      </c>
      <c r="AI58" s="67">
        <v>0</v>
      </c>
      <c r="AJ58" s="24" t="s">
        <v>33</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67" t="s">
        <v>68</v>
      </c>
      <c r="AD59" s="67">
        <v>1</v>
      </c>
      <c r="AE59" s="67">
        <v>1</v>
      </c>
      <c r="AF59" s="140">
        <v>0</v>
      </c>
      <c r="AG59" s="140">
        <v>1</v>
      </c>
      <c r="AH59" s="140">
        <v>0</v>
      </c>
      <c r="AI59" s="67">
        <v>1</v>
      </c>
      <c r="AJ59" s="24" t="s">
        <v>33</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67" t="s">
        <v>68</v>
      </c>
      <c r="AD60" s="67">
        <v>1</v>
      </c>
      <c r="AE60" s="67">
        <v>1</v>
      </c>
      <c r="AF60" s="140">
        <v>0</v>
      </c>
      <c r="AG60" s="140">
        <v>1</v>
      </c>
      <c r="AH60" s="140">
        <v>1</v>
      </c>
      <c r="AI60" s="67">
        <v>0</v>
      </c>
      <c r="AJ60" s="24" t="s">
        <v>33</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67" t="s">
        <v>68</v>
      </c>
      <c r="AD61" s="67">
        <v>1</v>
      </c>
      <c r="AE61" s="67">
        <v>1</v>
      </c>
      <c r="AF61" s="140">
        <v>0</v>
      </c>
      <c r="AG61" s="140">
        <v>1</v>
      </c>
      <c r="AH61" s="140">
        <v>1</v>
      </c>
      <c r="AI61" s="67">
        <v>1</v>
      </c>
      <c r="AJ61" s="24" t="s">
        <v>33</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67" t="s">
        <v>68</v>
      </c>
      <c r="AD62" s="67">
        <v>1</v>
      </c>
      <c r="AE62" s="67">
        <v>1</v>
      </c>
      <c r="AF62" s="140">
        <v>1</v>
      </c>
      <c r="AG62" s="140">
        <v>0</v>
      </c>
      <c r="AH62" s="140">
        <v>0</v>
      </c>
      <c r="AI62" s="67">
        <v>0</v>
      </c>
      <c r="AJ62" s="24" t="s">
        <v>33</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67" t="s">
        <v>68</v>
      </c>
      <c r="AD63" s="67">
        <v>1</v>
      </c>
      <c r="AE63" s="67">
        <v>1</v>
      </c>
      <c r="AF63" s="140">
        <v>1</v>
      </c>
      <c r="AG63" s="140">
        <v>0</v>
      </c>
      <c r="AH63" s="140">
        <v>0</v>
      </c>
      <c r="AI63" s="140">
        <v>1</v>
      </c>
      <c r="AJ63" s="24" t="s">
        <v>33</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67" t="s">
        <v>68</v>
      </c>
      <c r="AD64" s="67">
        <v>1</v>
      </c>
      <c r="AE64" s="67">
        <v>1</v>
      </c>
      <c r="AF64" s="140">
        <v>1</v>
      </c>
      <c r="AG64" s="140">
        <v>0</v>
      </c>
      <c r="AH64" s="140">
        <v>1</v>
      </c>
      <c r="AI64" s="67">
        <v>0</v>
      </c>
      <c r="AJ64" s="24" t="s">
        <v>33</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67" t="s">
        <v>68</v>
      </c>
      <c r="AD65" s="67">
        <v>1</v>
      </c>
      <c r="AE65" s="67">
        <v>1</v>
      </c>
      <c r="AF65" s="140">
        <v>1</v>
      </c>
      <c r="AG65" s="140">
        <v>0</v>
      </c>
      <c r="AH65" s="140">
        <v>1</v>
      </c>
      <c r="AI65" s="67">
        <v>1</v>
      </c>
      <c r="AJ65" s="24" t="s">
        <v>33</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67" t="s">
        <v>68</v>
      </c>
      <c r="AD66" s="67">
        <v>1</v>
      </c>
      <c r="AE66" s="67">
        <v>1</v>
      </c>
      <c r="AF66" s="140">
        <v>1</v>
      </c>
      <c r="AG66" s="140">
        <v>1</v>
      </c>
      <c r="AH66" s="140">
        <v>0</v>
      </c>
      <c r="AI66" s="67">
        <v>0</v>
      </c>
      <c r="AJ66" s="24" t="s">
        <v>33</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67" t="s">
        <v>68</v>
      </c>
      <c r="AD67" s="67">
        <v>1</v>
      </c>
      <c r="AE67" s="67">
        <v>1</v>
      </c>
      <c r="AF67" s="140">
        <v>1</v>
      </c>
      <c r="AG67" s="140">
        <v>1</v>
      </c>
      <c r="AH67" s="140">
        <v>0</v>
      </c>
      <c r="AI67" s="67">
        <v>1</v>
      </c>
      <c r="AJ67" s="24" t="s">
        <v>33</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67" t="s">
        <v>68</v>
      </c>
      <c r="AD68" s="67">
        <v>1</v>
      </c>
      <c r="AE68" s="67">
        <v>1</v>
      </c>
      <c r="AF68" s="140">
        <v>1</v>
      </c>
      <c r="AG68" s="140">
        <v>1</v>
      </c>
      <c r="AH68" s="140">
        <v>1</v>
      </c>
      <c r="AI68" s="67">
        <v>0</v>
      </c>
      <c r="AJ68" s="24" t="s">
        <v>33</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67" t="s">
        <v>68</v>
      </c>
      <c r="AD69" s="67">
        <v>1</v>
      </c>
      <c r="AE69" s="67">
        <v>1</v>
      </c>
      <c r="AF69" s="140">
        <v>1</v>
      </c>
      <c r="AG69" s="140">
        <v>1</v>
      </c>
      <c r="AH69" s="140">
        <v>1</v>
      </c>
      <c r="AI69" s="67">
        <v>1</v>
      </c>
      <c r="AJ69" s="24" t="s">
        <v>33</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IF(AJ70&lt;&gt;"",AL70&amp;IF(AJ71&lt;&gt;"",","," ")&amp;REPT(" ",78-LEN(AL70))&amp;"/* "&amp;IF(C70&lt;10,"0"&amp;C70,C70)&amp;" "&amp;AJ70&amp;REPT(" ",48-LEN(AJ70))&amp;"*/",IF(AJ69&lt;&gt;"","};",""))</f>
        <v>};</v>
      </c>
    </row>
    <row r="71" spans="1:46">
      <c r="B71" s="147" t="str">
        <f ca="1">IF(B6&lt;&gt;"",B6,"")</f>
        <v>Table S1IG</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MALFNC</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MALFNC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NOTICE</v>
      </c>
      <c r="AK85" s="66"/>
      <c r="AL85" s="66" t="str">
        <f t="shared" si="9"/>
        <v>0E</v>
      </c>
      <c r="AM85" s="68" t="str">
        <f t="shared" si="10"/>
        <v>00</v>
      </c>
      <c r="AN85" s="68" t="str">
        <f t="shared" si="11"/>
        <v>00</v>
      </c>
      <c r="AO85" s="68" t="str">
        <f t="shared" si="12"/>
        <v>00</v>
      </c>
      <c r="AQ85" t="str">
        <f t="shared" si="7"/>
        <v xml:space="preserve">    (U4)0x0000000EU,                                                           /* 14 NOTICE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1</v>
      </c>
      <c r="AE103" s="137">
        <f t="shared" si="16"/>
        <v>0</v>
      </c>
      <c r="AF103" s="137">
        <f t="shared" si="16"/>
        <v>0</v>
      </c>
      <c r="AG103" s="137">
        <f t="shared" si="16"/>
        <v>0</v>
      </c>
      <c r="AH103" s="137">
        <f t="shared" si="16"/>
        <v>0</v>
      </c>
      <c r="AI103" s="137">
        <f t="shared" si="16"/>
        <v>0</v>
      </c>
      <c r="AJ103" s="53" t="str">
        <f t="shared" si="6"/>
        <v>UNKNOWN</v>
      </c>
      <c r="AK103" s="66"/>
      <c r="AL103" s="66" t="str">
        <f t="shared" si="9"/>
        <v>20</v>
      </c>
      <c r="AM103" s="68" t="str">
        <f t="shared" si="10"/>
        <v>00</v>
      </c>
      <c r="AN103" s="68" t="str">
        <f t="shared" si="11"/>
        <v>00</v>
      </c>
      <c r="AO103" s="68" t="str">
        <f t="shared" si="12"/>
        <v>00</v>
      </c>
      <c r="AQ103" t="str">
        <f t="shared" si="7"/>
        <v xml:space="preserve">    (U4)0x00000020U,                                                           /* 32 UNKNOWN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1</v>
      </c>
      <c r="AE104" s="137">
        <f t="shared" si="16"/>
        <v>0</v>
      </c>
      <c r="AF104" s="137">
        <f t="shared" si="16"/>
        <v>0</v>
      </c>
      <c r="AG104" s="137">
        <f t="shared" si="16"/>
        <v>0</v>
      </c>
      <c r="AH104" s="137">
        <f t="shared" si="16"/>
        <v>0</v>
      </c>
      <c r="AI104" s="137">
        <f t="shared" si="16"/>
        <v>1</v>
      </c>
      <c r="AJ104" s="53" t="str">
        <f t="shared" si="6"/>
        <v>UNKNOWN</v>
      </c>
      <c r="AK104" s="66"/>
      <c r="AL104" s="66" t="str">
        <f t="shared" si="9"/>
        <v>21</v>
      </c>
      <c r="AM104" s="68" t="str">
        <f t="shared" si="10"/>
        <v>00</v>
      </c>
      <c r="AN104" s="68" t="str">
        <f t="shared" si="11"/>
        <v>00</v>
      </c>
      <c r="AO104" s="68" t="str">
        <f t="shared" si="12"/>
        <v>00</v>
      </c>
      <c r="AQ104" t="str">
        <f t="shared" si="7"/>
        <v xml:space="preserve">    (U4)0x00000021U,                                                           /* 33 UNKNOWN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1</v>
      </c>
      <c r="AE105" s="137">
        <f t="shared" si="16"/>
        <v>0</v>
      </c>
      <c r="AF105" s="137">
        <f t="shared" si="16"/>
        <v>0</v>
      </c>
      <c r="AG105" s="137">
        <f t="shared" si="16"/>
        <v>0</v>
      </c>
      <c r="AH105" s="137">
        <f t="shared" si="16"/>
        <v>1</v>
      </c>
      <c r="AI105" s="137">
        <f t="shared" si="16"/>
        <v>0</v>
      </c>
      <c r="AJ105" s="53" t="str">
        <f t="shared" si="6"/>
        <v>UNKNOWN</v>
      </c>
      <c r="AK105" s="66"/>
      <c r="AL105" s="66" t="str">
        <f t="shared" si="9"/>
        <v>22</v>
      </c>
      <c r="AM105" s="68" t="str">
        <f t="shared" si="10"/>
        <v>00</v>
      </c>
      <c r="AN105" s="68" t="str">
        <f t="shared" si="11"/>
        <v>00</v>
      </c>
      <c r="AO105" s="68" t="str">
        <f t="shared" si="12"/>
        <v>00</v>
      </c>
      <c r="AQ105" t="str">
        <f t="shared" si="7"/>
        <v xml:space="preserve">    (U4)0x00000022U,                                                           /* 34 UNKNOWN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1</v>
      </c>
      <c r="AE106" s="137">
        <f t="shared" si="16"/>
        <v>0</v>
      </c>
      <c r="AF106" s="137">
        <f t="shared" si="16"/>
        <v>0</v>
      </c>
      <c r="AG106" s="137">
        <f t="shared" si="16"/>
        <v>0</v>
      </c>
      <c r="AH106" s="137">
        <f t="shared" si="16"/>
        <v>1</v>
      </c>
      <c r="AI106" s="137">
        <f t="shared" si="16"/>
        <v>1</v>
      </c>
      <c r="AJ106" s="53" t="str">
        <f t="shared" si="6"/>
        <v>UNKNOWN</v>
      </c>
      <c r="AK106" s="66"/>
      <c r="AL106" s="66" t="str">
        <f t="shared" si="9"/>
        <v>23</v>
      </c>
      <c r="AM106" s="68" t="str">
        <f t="shared" si="10"/>
        <v>00</v>
      </c>
      <c r="AN106" s="68" t="str">
        <f t="shared" si="11"/>
        <v>00</v>
      </c>
      <c r="AO106" s="68" t="str">
        <f t="shared" si="12"/>
        <v>00</v>
      </c>
      <c r="AQ106" t="str">
        <f t="shared" si="7"/>
        <v xml:space="preserve">    (U4)0x00000023U,                                                           /* 35 UNKNOWN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1</v>
      </c>
      <c r="AE107" s="137">
        <f t="shared" si="16"/>
        <v>0</v>
      </c>
      <c r="AF107" s="137">
        <f t="shared" si="16"/>
        <v>0</v>
      </c>
      <c r="AG107" s="137">
        <f t="shared" si="16"/>
        <v>1</v>
      </c>
      <c r="AH107" s="137">
        <f t="shared" si="16"/>
        <v>0</v>
      </c>
      <c r="AI107" s="137">
        <f t="shared" si="16"/>
        <v>0</v>
      </c>
      <c r="AJ107" s="53" t="str">
        <f t="shared" si="6"/>
        <v>UNKNOWN</v>
      </c>
      <c r="AK107" s="66"/>
      <c r="AL107" s="66" t="str">
        <f t="shared" si="9"/>
        <v>24</v>
      </c>
      <c r="AM107" s="68" t="str">
        <f t="shared" si="10"/>
        <v>00</v>
      </c>
      <c r="AN107" s="68" t="str">
        <f t="shared" si="11"/>
        <v>00</v>
      </c>
      <c r="AO107" s="68" t="str">
        <f t="shared" si="12"/>
        <v>00</v>
      </c>
      <c r="AQ107" t="str">
        <f t="shared" si="7"/>
        <v xml:space="preserve">    (U4)0x00000024U,                                                           /* 36 UNKNOWN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1</v>
      </c>
      <c r="AE108" s="137">
        <f t="shared" si="16"/>
        <v>0</v>
      </c>
      <c r="AF108" s="137">
        <f t="shared" si="16"/>
        <v>0</v>
      </c>
      <c r="AG108" s="137">
        <f t="shared" si="16"/>
        <v>1</v>
      </c>
      <c r="AH108" s="137">
        <f t="shared" si="16"/>
        <v>0</v>
      </c>
      <c r="AI108" s="137">
        <f t="shared" si="16"/>
        <v>1</v>
      </c>
      <c r="AJ108" s="53" t="str">
        <f t="shared" si="6"/>
        <v>UNKNOWN</v>
      </c>
      <c r="AK108" s="66"/>
      <c r="AL108" s="66" t="str">
        <f t="shared" si="9"/>
        <v>25</v>
      </c>
      <c r="AM108" s="68" t="str">
        <f t="shared" si="10"/>
        <v>00</v>
      </c>
      <c r="AN108" s="68" t="str">
        <f t="shared" si="11"/>
        <v>00</v>
      </c>
      <c r="AO108" s="68" t="str">
        <f t="shared" si="12"/>
        <v>00</v>
      </c>
      <c r="AQ108" t="str">
        <f t="shared" si="7"/>
        <v xml:space="preserve">    (U4)0x00000025U,                                                           /* 37 UNKNOWN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1</v>
      </c>
      <c r="AE109" s="137">
        <f t="shared" si="16"/>
        <v>0</v>
      </c>
      <c r="AF109" s="137">
        <f t="shared" si="16"/>
        <v>0</v>
      </c>
      <c r="AG109" s="137">
        <f t="shared" si="16"/>
        <v>1</v>
      </c>
      <c r="AH109" s="137">
        <f t="shared" si="16"/>
        <v>1</v>
      </c>
      <c r="AI109" s="137">
        <f t="shared" si="16"/>
        <v>0</v>
      </c>
      <c r="AJ109" s="53" t="str">
        <f t="shared" si="6"/>
        <v>UNKNOWN</v>
      </c>
      <c r="AK109" s="66"/>
      <c r="AL109" s="66" t="str">
        <f t="shared" si="9"/>
        <v>26</v>
      </c>
      <c r="AM109" s="68" t="str">
        <f t="shared" si="10"/>
        <v>00</v>
      </c>
      <c r="AN109" s="68" t="str">
        <f t="shared" si="11"/>
        <v>00</v>
      </c>
      <c r="AO109" s="68" t="str">
        <f t="shared" si="12"/>
        <v>00</v>
      </c>
      <c r="AQ109" t="str">
        <f t="shared" si="7"/>
        <v xml:space="preserve">    (U4)0x00000026U,                                                           /* 38 UNKNOWN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1</v>
      </c>
      <c r="AE110" s="137">
        <f t="shared" si="16"/>
        <v>0</v>
      </c>
      <c r="AF110" s="137">
        <f t="shared" si="16"/>
        <v>0</v>
      </c>
      <c r="AG110" s="137">
        <f t="shared" si="16"/>
        <v>1</v>
      </c>
      <c r="AH110" s="137">
        <f t="shared" si="16"/>
        <v>1</v>
      </c>
      <c r="AI110" s="137">
        <f>IF(AI45=1,1,0)</f>
        <v>1</v>
      </c>
      <c r="AJ110" s="53" t="str">
        <f t="shared" si="6"/>
        <v>UNKNOWN</v>
      </c>
      <c r="AK110" s="66"/>
      <c r="AL110" s="66" t="str">
        <f t="shared" si="9"/>
        <v>27</v>
      </c>
      <c r="AM110" s="68" t="str">
        <f t="shared" si="10"/>
        <v>00</v>
      </c>
      <c r="AN110" s="68" t="str">
        <f t="shared" si="11"/>
        <v>00</v>
      </c>
      <c r="AO110" s="68" t="str">
        <f t="shared" si="12"/>
        <v>00</v>
      </c>
      <c r="AQ110" t="str">
        <f t="shared" si="7"/>
        <v xml:space="preserve">    (U4)0x00000027U,                                                           /* 39 UNKNOWN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1</v>
      </c>
      <c r="AE111" s="137">
        <f t="shared" si="17"/>
        <v>0</v>
      </c>
      <c r="AF111" s="137">
        <f t="shared" si="17"/>
        <v>1</v>
      </c>
      <c r="AG111" s="137">
        <f t="shared" si="17"/>
        <v>0</v>
      </c>
      <c r="AH111" s="137">
        <f t="shared" si="17"/>
        <v>0</v>
      </c>
      <c r="AI111" s="137">
        <f t="shared" si="17"/>
        <v>0</v>
      </c>
      <c r="AJ111" s="53" t="str">
        <f t="shared" si="6"/>
        <v>UNKNOWN</v>
      </c>
      <c r="AK111" s="66"/>
      <c r="AL111" s="66" t="str">
        <f t="shared" si="9"/>
        <v>28</v>
      </c>
      <c r="AM111" s="68" t="str">
        <f t="shared" si="10"/>
        <v>00</v>
      </c>
      <c r="AN111" s="68" t="str">
        <f t="shared" si="11"/>
        <v>00</v>
      </c>
      <c r="AO111" s="68" t="str">
        <f t="shared" si="12"/>
        <v>00</v>
      </c>
      <c r="AQ111" t="str">
        <f t="shared" si="7"/>
        <v xml:space="preserve">    (U4)0x00000028U,                                                           /* 40 UNKNOWN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1</v>
      </c>
      <c r="AE112" s="137">
        <f t="shared" si="17"/>
        <v>0</v>
      </c>
      <c r="AF112" s="137">
        <f t="shared" si="17"/>
        <v>1</v>
      </c>
      <c r="AG112" s="137">
        <f t="shared" si="17"/>
        <v>0</v>
      </c>
      <c r="AH112" s="137">
        <f t="shared" si="17"/>
        <v>0</v>
      </c>
      <c r="AI112" s="137">
        <f t="shared" si="17"/>
        <v>1</v>
      </c>
      <c r="AJ112" s="53" t="str">
        <f t="shared" si="6"/>
        <v>UNKNOWN</v>
      </c>
      <c r="AK112" s="66"/>
      <c r="AL112" s="66" t="str">
        <f t="shared" si="9"/>
        <v>29</v>
      </c>
      <c r="AM112" s="68" t="str">
        <f t="shared" si="10"/>
        <v>00</v>
      </c>
      <c r="AN112" s="68" t="str">
        <f t="shared" si="11"/>
        <v>00</v>
      </c>
      <c r="AO112" s="68" t="str">
        <f t="shared" si="12"/>
        <v>00</v>
      </c>
      <c r="AQ112" t="str">
        <f t="shared" si="7"/>
        <v xml:space="preserve">    (U4)0x00000029U,                                                           /* 41 UNKNOWN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1</v>
      </c>
      <c r="AE113" s="137">
        <f t="shared" si="17"/>
        <v>0</v>
      </c>
      <c r="AF113" s="137">
        <f t="shared" si="17"/>
        <v>1</v>
      </c>
      <c r="AG113" s="137">
        <f t="shared" si="17"/>
        <v>0</v>
      </c>
      <c r="AH113" s="137">
        <f t="shared" si="17"/>
        <v>1</v>
      </c>
      <c r="AI113" s="137">
        <f t="shared" si="17"/>
        <v>0</v>
      </c>
      <c r="AJ113" s="53" t="str">
        <f t="shared" si="6"/>
        <v>UNKNOWN</v>
      </c>
      <c r="AK113" s="66"/>
      <c r="AL113" s="66" t="str">
        <f t="shared" si="9"/>
        <v>2A</v>
      </c>
      <c r="AM113" s="68" t="str">
        <f t="shared" si="10"/>
        <v>00</v>
      </c>
      <c r="AN113" s="68" t="str">
        <f t="shared" si="11"/>
        <v>00</v>
      </c>
      <c r="AO113" s="68" t="str">
        <f t="shared" si="12"/>
        <v>00</v>
      </c>
      <c r="AQ113" t="str">
        <f t="shared" si="7"/>
        <v xml:space="preserve">    (U4)0x0000002AU,                                                           /* 42 UNKNOWN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1</v>
      </c>
      <c r="AE114" s="137">
        <f t="shared" si="17"/>
        <v>0</v>
      </c>
      <c r="AF114" s="137">
        <f t="shared" si="17"/>
        <v>1</v>
      </c>
      <c r="AG114" s="137">
        <f t="shared" si="17"/>
        <v>0</v>
      </c>
      <c r="AH114" s="137">
        <f t="shared" si="17"/>
        <v>1</v>
      </c>
      <c r="AI114" s="137">
        <f t="shared" si="17"/>
        <v>1</v>
      </c>
      <c r="AJ114" s="53" t="str">
        <f t="shared" si="6"/>
        <v>UNKNOWN</v>
      </c>
      <c r="AK114" s="66"/>
      <c r="AL114" s="66" t="str">
        <f t="shared" si="9"/>
        <v>2B</v>
      </c>
      <c r="AM114" s="68" t="str">
        <f t="shared" si="10"/>
        <v>00</v>
      </c>
      <c r="AN114" s="68" t="str">
        <f t="shared" si="11"/>
        <v>00</v>
      </c>
      <c r="AO114" s="68" t="str">
        <f t="shared" si="12"/>
        <v>00</v>
      </c>
      <c r="AQ114" t="str">
        <f t="shared" si="7"/>
        <v xml:space="preserve">    (U4)0x0000002BU,                                                           /* 43 UNKNOWN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1</v>
      </c>
      <c r="AE115" s="137">
        <f t="shared" si="17"/>
        <v>0</v>
      </c>
      <c r="AF115" s="137">
        <f t="shared" si="17"/>
        <v>1</v>
      </c>
      <c r="AG115" s="137">
        <f t="shared" si="17"/>
        <v>1</v>
      </c>
      <c r="AH115" s="137">
        <f t="shared" si="17"/>
        <v>0</v>
      </c>
      <c r="AI115" s="137">
        <f t="shared" si="17"/>
        <v>0</v>
      </c>
      <c r="AJ115" s="53" t="str">
        <f t="shared" si="6"/>
        <v>UNKNOWN</v>
      </c>
      <c r="AK115" s="66"/>
      <c r="AL115" s="66" t="str">
        <f t="shared" si="9"/>
        <v>2C</v>
      </c>
      <c r="AM115" s="68" t="str">
        <f t="shared" si="10"/>
        <v>00</v>
      </c>
      <c r="AN115" s="68" t="str">
        <f t="shared" si="11"/>
        <v>00</v>
      </c>
      <c r="AO115" s="68" t="str">
        <f t="shared" si="12"/>
        <v>00</v>
      </c>
      <c r="AQ115" t="str">
        <f t="shared" si="7"/>
        <v xml:space="preserve">    (U4)0x0000002CU,                                                           /* 44 UNKNOWN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1</v>
      </c>
      <c r="AE116" s="137">
        <f t="shared" si="17"/>
        <v>0</v>
      </c>
      <c r="AF116" s="137">
        <f t="shared" si="17"/>
        <v>1</v>
      </c>
      <c r="AG116" s="137">
        <f t="shared" si="17"/>
        <v>1</v>
      </c>
      <c r="AH116" s="137">
        <f t="shared" si="17"/>
        <v>0</v>
      </c>
      <c r="AI116" s="137">
        <f t="shared" si="17"/>
        <v>1</v>
      </c>
      <c r="AJ116" s="53" t="str">
        <f t="shared" si="6"/>
        <v>UNKNOWN</v>
      </c>
      <c r="AK116" s="66"/>
      <c r="AL116" s="66" t="str">
        <f t="shared" si="9"/>
        <v>2D</v>
      </c>
      <c r="AM116" s="68" t="str">
        <f t="shared" si="10"/>
        <v>00</v>
      </c>
      <c r="AN116" s="68" t="str">
        <f t="shared" si="11"/>
        <v>00</v>
      </c>
      <c r="AO116" s="68" t="str">
        <f t="shared" si="12"/>
        <v>00</v>
      </c>
      <c r="AQ116" t="str">
        <f t="shared" si="7"/>
        <v xml:space="preserve">    (U4)0x0000002DU,                                                           /* 45 UNKNOWN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1</v>
      </c>
      <c r="AE117" s="137">
        <f t="shared" si="17"/>
        <v>0</v>
      </c>
      <c r="AF117" s="137">
        <f t="shared" si="17"/>
        <v>1</v>
      </c>
      <c r="AG117" s="137">
        <f t="shared" si="17"/>
        <v>1</v>
      </c>
      <c r="AH117" s="137">
        <f t="shared" si="17"/>
        <v>1</v>
      </c>
      <c r="AI117" s="137">
        <f t="shared" si="17"/>
        <v>0</v>
      </c>
      <c r="AJ117" s="53" t="str">
        <f t="shared" si="6"/>
        <v>UNKNOWN</v>
      </c>
      <c r="AK117" s="66"/>
      <c r="AL117" s="66" t="str">
        <f t="shared" si="9"/>
        <v>2E</v>
      </c>
      <c r="AM117" s="68" t="str">
        <f t="shared" si="10"/>
        <v>00</v>
      </c>
      <c r="AN117" s="68" t="str">
        <f t="shared" si="11"/>
        <v>00</v>
      </c>
      <c r="AO117" s="68" t="str">
        <f t="shared" si="12"/>
        <v>00</v>
      </c>
      <c r="AQ117" t="str">
        <f t="shared" si="7"/>
        <v xml:space="preserve">    (U4)0x0000002EU,                                                           /* 46 UNKNOWN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1</v>
      </c>
      <c r="AE118" s="137">
        <f t="shared" si="17"/>
        <v>0</v>
      </c>
      <c r="AF118" s="137">
        <f t="shared" si="17"/>
        <v>1</v>
      </c>
      <c r="AG118" s="137">
        <f t="shared" si="17"/>
        <v>1</v>
      </c>
      <c r="AH118" s="137">
        <f t="shared" si="17"/>
        <v>1</v>
      </c>
      <c r="AI118" s="137">
        <f>IF(AI53=1,1,0)</f>
        <v>1</v>
      </c>
      <c r="AJ118" s="53" t="str">
        <f t="shared" si="6"/>
        <v>UNKNOWN</v>
      </c>
      <c r="AK118" s="66"/>
      <c r="AL118" s="66" t="str">
        <f t="shared" si="9"/>
        <v>2F</v>
      </c>
      <c r="AM118" s="68" t="str">
        <f t="shared" si="10"/>
        <v>00</v>
      </c>
      <c r="AN118" s="68" t="str">
        <f t="shared" si="11"/>
        <v>00</v>
      </c>
      <c r="AO118" s="68" t="str">
        <f t="shared" si="12"/>
        <v>00</v>
      </c>
      <c r="AQ118" t="str">
        <f t="shared" si="7"/>
        <v xml:space="preserve">    (U4)0x0000002FU,                                                           /* 47 UNKNOWN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1</v>
      </c>
      <c r="AE119" s="137">
        <f t="shared" si="18"/>
        <v>1</v>
      </c>
      <c r="AF119" s="137">
        <f t="shared" si="18"/>
        <v>0</v>
      </c>
      <c r="AG119" s="137">
        <f t="shared" si="18"/>
        <v>0</v>
      </c>
      <c r="AH119" s="137">
        <f t="shared" si="18"/>
        <v>0</v>
      </c>
      <c r="AI119" s="137">
        <f t="shared" si="18"/>
        <v>0</v>
      </c>
      <c r="AJ119" s="53" t="str">
        <f t="shared" si="6"/>
        <v>UNKNOWN</v>
      </c>
      <c r="AK119" s="66"/>
      <c r="AL119" s="66" t="str">
        <f t="shared" si="9"/>
        <v>30</v>
      </c>
      <c r="AM119" s="68" t="str">
        <f t="shared" si="10"/>
        <v>00</v>
      </c>
      <c r="AN119" s="68" t="str">
        <f t="shared" si="11"/>
        <v>00</v>
      </c>
      <c r="AO119" s="68" t="str">
        <f t="shared" si="12"/>
        <v>00</v>
      </c>
      <c r="AQ119" t="str">
        <f t="shared" si="7"/>
        <v xml:space="preserve">    (U4)0x00000030U,                                                           /* 48 UNKNOWN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1</v>
      </c>
      <c r="AE120" s="137">
        <f t="shared" si="18"/>
        <v>1</v>
      </c>
      <c r="AF120" s="137">
        <f t="shared" si="18"/>
        <v>0</v>
      </c>
      <c r="AG120" s="137">
        <f t="shared" si="18"/>
        <v>0</v>
      </c>
      <c r="AH120" s="137">
        <f t="shared" si="18"/>
        <v>0</v>
      </c>
      <c r="AI120" s="137">
        <f t="shared" si="18"/>
        <v>1</v>
      </c>
      <c r="AJ120" s="53" t="str">
        <f t="shared" si="6"/>
        <v>UNKNOWN</v>
      </c>
      <c r="AK120" s="66"/>
      <c r="AL120" s="66" t="str">
        <f t="shared" si="9"/>
        <v>31</v>
      </c>
      <c r="AM120" s="68" t="str">
        <f t="shared" si="10"/>
        <v>00</v>
      </c>
      <c r="AN120" s="68" t="str">
        <f t="shared" si="11"/>
        <v>00</v>
      </c>
      <c r="AO120" s="68" t="str">
        <f t="shared" si="12"/>
        <v>00</v>
      </c>
      <c r="AQ120" t="str">
        <f t="shared" si="7"/>
        <v xml:space="preserve">    (U4)0x00000031U,                                                           /* 49 UNKNOWN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1</v>
      </c>
      <c r="AE121" s="137">
        <f t="shared" si="18"/>
        <v>1</v>
      </c>
      <c r="AF121" s="137">
        <f t="shared" si="18"/>
        <v>0</v>
      </c>
      <c r="AG121" s="137">
        <f t="shared" si="18"/>
        <v>0</v>
      </c>
      <c r="AH121" s="137">
        <f t="shared" si="18"/>
        <v>1</v>
      </c>
      <c r="AI121" s="137">
        <f t="shared" si="18"/>
        <v>0</v>
      </c>
      <c r="AJ121" s="53" t="str">
        <f t="shared" si="6"/>
        <v>UNKNOWN</v>
      </c>
      <c r="AK121" s="66"/>
      <c r="AL121" s="66" t="str">
        <f t="shared" si="9"/>
        <v>32</v>
      </c>
      <c r="AM121" s="68" t="str">
        <f t="shared" si="10"/>
        <v>00</v>
      </c>
      <c r="AN121" s="68" t="str">
        <f t="shared" si="11"/>
        <v>00</v>
      </c>
      <c r="AO121" s="68" t="str">
        <f t="shared" si="12"/>
        <v>00</v>
      </c>
      <c r="AQ121" t="str">
        <f t="shared" si="7"/>
        <v xml:space="preserve">    (U4)0x00000032U,                                                           /* 50 UNKNOWN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1</v>
      </c>
      <c r="AE122" s="137">
        <f t="shared" si="18"/>
        <v>1</v>
      </c>
      <c r="AF122" s="137">
        <f t="shared" si="18"/>
        <v>0</v>
      </c>
      <c r="AG122" s="137">
        <f t="shared" si="18"/>
        <v>0</v>
      </c>
      <c r="AH122" s="137">
        <f t="shared" si="18"/>
        <v>1</v>
      </c>
      <c r="AI122" s="137">
        <f t="shared" si="18"/>
        <v>1</v>
      </c>
      <c r="AJ122" s="53" t="str">
        <f t="shared" si="6"/>
        <v>UNKNOWN</v>
      </c>
      <c r="AK122" s="66"/>
      <c r="AL122" s="66" t="str">
        <f t="shared" si="9"/>
        <v>33</v>
      </c>
      <c r="AM122" s="68" t="str">
        <f t="shared" si="10"/>
        <v>00</v>
      </c>
      <c r="AN122" s="68" t="str">
        <f t="shared" si="11"/>
        <v>00</v>
      </c>
      <c r="AO122" s="68" t="str">
        <f t="shared" si="12"/>
        <v>00</v>
      </c>
      <c r="AQ122" t="str">
        <f t="shared" si="7"/>
        <v xml:space="preserve">    (U4)0x00000033U,                                                           /* 51 UNKNOWN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1</v>
      </c>
      <c r="AE123" s="137">
        <f t="shared" si="18"/>
        <v>1</v>
      </c>
      <c r="AF123" s="137">
        <f t="shared" si="18"/>
        <v>0</v>
      </c>
      <c r="AG123" s="137">
        <f t="shared" si="18"/>
        <v>1</v>
      </c>
      <c r="AH123" s="137">
        <f t="shared" si="18"/>
        <v>0</v>
      </c>
      <c r="AI123" s="137">
        <f t="shared" si="18"/>
        <v>0</v>
      </c>
      <c r="AJ123" s="53" t="str">
        <f t="shared" si="6"/>
        <v>UNKNOWN</v>
      </c>
      <c r="AK123" s="66"/>
      <c r="AL123" s="66" t="str">
        <f t="shared" si="9"/>
        <v>34</v>
      </c>
      <c r="AM123" s="68" t="str">
        <f t="shared" si="10"/>
        <v>00</v>
      </c>
      <c r="AN123" s="68" t="str">
        <f t="shared" si="11"/>
        <v>00</v>
      </c>
      <c r="AO123" s="68" t="str">
        <f t="shared" si="12"/>
        <v>00</v>
      </c>
      <c r="AQ123" t="str">
        <f t="shared" si="7"/>
        <v xml:space="preserve">    (U4)0x00000034U,                                                           /* 52 UNKNOWN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1</v>
      </c>
      <c r="AE124" s="137">
        <f t="shared" si="18"/>
        <v>1</v>
      </c>
      <c r="AF124" s="137">
        <f t="shared" si="18"/>
        <v>0</v>
      </c>
      <c r="AG124" s="137">
        <f t="shared" si="18"/>
        <v>1</v>
      </c>
      <c r="AH124" s="137">
        <f t="shared" si="18"/>
        <v>0</v>
      </c>
      <c r="AI124" s="137">
        <f t="shared" si="18"/>
        <v>1</v>
      </c>
      <c r="AJ124" s="53" t="str">
        <f t="shared" si="6"/>
        <v>UNKNOWN</v>
      </c>
      <c r="AK124" s="66"/>
      <c r="AL124" s="66" t="str">
        <f t="shared" si="9"/>
        <v>35</v>
      </c>
      <c r="AM124" s="68" t="str">
        <f t="shared" si="10"/>
        <v>00</v>
      </c>
      <c r="AN124" s="68" t="str">
        <f t="shared" si="11"/>
        <v>00</v>
      </c>
      <c r="AO124" s="68" t="str">
        <f t="shared" si="12"/>
        <v>00</v>
      </c>
      <c r="AQ124" t="str">
        <f t="shared" si="7"/>
        <v xml:space="preserve">    (U4)0x00000035U,                                                           /* 53 UNKNOWN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1</v>
      </c>
      <c r="AE125" s="137">
        <f t="shared" si="18"/>
        <v>1</v>
      </c>
      <c r="AF125" s="137">
        <f t="shared" si="18"/>
        <v>0</v>
      </c>
      <c r="AG125" s="137">
        <f t="shared" si="18"/>
        <v>1</v>
      </c>
      <c r="AH125" s="137">
        <f t="shared" si="18"/>
        <v>1</v>
      </c>
      <c r="AI125" s="137">
        <f t="shared" si="18"/>
        <v>0</v>
      </c>
      <c r="AJ125" s="53" t="str">
        <f t="shared" si="6"/>
        <v>UNKNOWN</v>
      </c>
      <c r="AK125" s="66"/>
      <c r="AL125" s="66" t="str">
        <f t="shared" si="9"/>
        <v>36</v>
      </c>
      <c r="AM125" s="68" t="str">
        <f t="shared" si="10"/>
        <v>00</v>
      </c>
      <c r="AN125" s="68" t="str">
        <f t="shared" si="11"/>
        <v>00</v>
      </c>
      <c r="AO125" s="68" t="str">
        <f t="shared" si="12"/>
        <v>00</v>
      </c>
      <c r="AQ125" t="str">
        <f t="shared" si="7"/>
        <v xml:space="preserve">    (U4)0x00000036U,                                                           /* 54 UNKNOWN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1</v>
      </c>
      <c r="AE126" s="137">
        <f t="shared" si="18"/>
        <v>1</v>
      </c>
      <c r="AF126" s="137">
        <f t="shared" si="18"/>
        <v>0</v>
      </c>
      <c r="AG126" s="137">
        <f t="shared" si="18"/>
        <v>1</v>
      </c>
      <c r="AH126" s="137">
        <f t="shared" si="18"/>
        <v>1</v>
      </c>
      <c r="AI126" s="137">
        <f>IF(AI61=1,1,0)</f>
        <v>1</v>
      </c>
      <c r="AJ126" s="53" t="str">
        <f t="shared" si="6"/>
        <v>UNKNOWN</v>
      </c>
      <c r="AK126" s="66"/>
      <c r="AL126" s="66" t="str">
        <f t="shared" si="9"/>
        <v>37</v>
      </c>
      <c r="AM126" s="68" t="str">
        <f t="shared" si="10"/>
        <v>00</v>
      </c>
      <c r="AN126" s="68" t="str">
        <f t="shared" si="11"/>
        <v>00</v>
      </c>
      <c r="AO126" s="68" t="str">
        <f t="shared" si="12"/>
        <v>00</v>
      </c>
      <c r="AQ126" t="str">
        <f t="shared" si="7"/>
        <v xml:space="preserve">    (U4)0x00000037U,                                                           /* 55 UNKNOWN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1</v>
      </c>
      <c r="AE127" s="137">
        <f t="shared" si="19"/>
        <v>1</v>
      </c>
      <c r="AF127" s="137">
        <f t="shared" si="19"/>
        <v>1</v>
      </c>
      <c r="AG127" s="137">
        <f t="shared" si="19"/>
        <v>0</v>
      </c>
      <c r="AH127" s="137">
        <f t="shared" si="19"/>
        <v>0</v>
      </c>
      <c r="AI127" s="137">
        <f t="shared" si="19"/>
        <v>0</v>
      </c>
      <c r="AJ127" s="53" t="str">
        <f t="shared" si="6"/>
        <v>UNKNOWN</v>
      </c>
      <c r="AK127" s="66"/>
      <c r="AL127" s="66" t="str">
        <f t="shared" si="9"/>
        <v>38</v>
      </c>
      <c r="AM127" s="68" t="str">
        <f t="shared" si="10"/>
        <v>00</v>
      </c>
      <c r="AN127" s="68" t="str">
        <f t="shared" si="11"/>
        <v>00</v>
      </c>
      <c r="AO127" s="68" t="str">
        <f t="shared" si="12"/>
        <v>00</v>
      </c>
      <c r="AQ127" t="str">
        <f t="shared" si="7"/>
        <v xml:space="preserve">    (U4)0x00000038U,                                                           /* 56 UNKNOWN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1</v>
      </c>
      <c r="AE128" s="137">
        <f t="shared" si="19"/>
        <v>1</v>
      </c>
      <c r="AF128" s="137">
        <f t="shared" si="19"/>
        <v>1</v>
      </c>
      <c r="AG128" s="137">
        <f t="shared" si="19"/>
        <v>0</v>
      </c>
      <c r="AH128" s="137">
        <f t="shared" si="19"/>
        <v>0</v>
      </c>
      <c r="AI128" s="137">
        <f t="shared" si="19"/>
        <v>1</v>
      </c>
      <c r="AJ128" s="53" t="str">
        <f t="shared" si="6"/>
        <v>UNKNOWN</v>
      </c>
      <c r="AK128" s="66"/>
      <c r="AL128" s="66" t="str">
        <f t="shared" si="9"/>
        <v>39</v>
      </c>
      <c r="AM128" s="68" t="str">
        <f t="shared" si="10"/>
        <v>00</v>
      </c>
      <c r="AN128" s="68" t="str">
        <f t="shared" si="11"/>
        <v>00</v>
      </c>
      <c r="AO128" s="68" t="str">
        <f t="shared" si="12"/>
        <v>00</v>
      </c>
      <c r="AQ128" t="str">
        <f t="shared" si="7"/>
        <v xml:space="preserve">    (U4)0x00000039U,                                                           /* 57 UNKNOWN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1</v>
      </c>
      <c r="AE129" s="137">
        <f t="shared" si="19"/>
        <v>1</v>
      </c>
      <c r="AF129" s="137">
        <f t="shared" si="19"/>
        <v>1</v>
      </c>
      <c r="AG129" s="137">
        <f t="shared" si="19"/>
        <v>0</v>
      </c>
      <c r="AH129" s="137">
        <f t="shared" si="19"/>
        <v>1</v>
      </c>
      <c r="AI129" s="137">
        <f t="shared" si="19"/>
        <v>0</v>
      </c>
      <c r="AJ129" s="53" t="str">
        <f t="shared" si="6"/>
        <v>UNKNOWN</v>
      </c>
      <c r="AK129" s="66"/>
      <c r="AL129" s="66" t="str">
        <f t="shared" si="9"/>
        <v>3A</v>
      </c>
      <c r="AM129" s="68" t="str">
        <f t="shared" si="10"/>
        <v>00</v>
      </c>
      <c r="AN129" s="68" t="str">
        <f t="shared" si="11"/>
        <v>00</v>
      </c>
      <c r="AO129" s="68" t="str">
        <f t="shared" si="12"/>
        <v>00</v>
      </c>
      <c r="AQ129" t="str">
        <f t="shared" si="7"/>
        <v xml:space="preserve">    (U4)0x0000003AU,                                                           /* 58 UNKNOWN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1</v>
      </c>
      <c r="AE130" s="137">
        <f t="shared" si="19"/>
        <v>1</v>
      </c>
      <c r="AF130" s="137">
        <f t="shared" si="19"/>
        <v>1</v>
      </c>
      <c r="AG130" s="137">
        <f t="shared" si="19"/>
        <v>0</v>
      </c>
      <c r="AH130" s="137">
        <f t="shared" si="19"/>
        <v>1</v>
      </c>
      <c r="AI130" s="137">
        <f t="shared" si="19"/>
        <v>1</v>
      </c>
      <c r="AJ130" s="53" t="str">
        <f t="shared" si="6"/>
        <v>UNKNOWN</v>
      </c>
      <c r="AK130" s="66"/>
      <c r="AL130" s="66" t="str">
        <f t="shared" si="9"/>
        <v>3B</v>
      </c>
      <c r="AM130" s="68" t="str">
        <f t="shared" si="10"/>
        <v>00</v>
      </c>
      <c r="AN130" s="68" t="str">
        <f t="shared" si="11"/>
        <v>00</v>
      </c>
      <c r="AO130" s="68" t="str">
        <f t="shared" si="12"/>
        <v>00</v>
      </c>
      <c r="AQ130" t="str">
        <f t="shared" si="7"/>
        <v xml:space="preserve">    (U4)0x0000003BU,                                                           /* 59 UNKNOWN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1</v>
      </c>
      <c r="AE131" s="137">
        <f t="shared" si="19"/>
        <v>1</v>
      </c>
      <c r="AF131" s="137">
        <f t="shared" si="19"/>
        <v>1</v>
      </c>
      <c r="AG131" s="137">
        <f t="shared" si="19"/>
        <v>1</v>
      </c>
      <c r="AH131" s="137">
        <f t="shared" si="19"/>
        <v>0</v>
      </c>
      <c r="AI131" s="137">
        <f t="shared" si="19"/>
        <v>0</v>
      </c>
      <c r="AJ131" s="53" t="str">
        <f t="shared" si="6"/>
        <v>UNKNOWN</v>
      </c>
      <c r="AK131" s="66"/>
      <c r="AL131" s="66" t="str">
        <f t="shared" si="9"/>
        <v>3C</v>
      </c>
      <c r="AM131" s="68" t="str">
        <f t="shared" si="10"/>
        <v>00</v>
      </c>
      <c r="AN131" s="68" t="str">
        <f t="shared" si="11"/>
        <v>00</v>
      </c>
      <c r="AO131" s="68" t="str">
        <f t="shared" si="12"/>
        <v>00</v>
      </c>
      <c r="AQ131" t="str">
        <f t="shared" si="7"/>
        <v xml:space="preserve">    (U4)0x0000003CU,                                                           /* 60 UNKNOWN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1</v>
      </c>
      <c r="AE132" s="137">
        <f t="shared" si="19"/>
        <v>1</v>
      </c>
      <c r="AF132" s="137">
        <f t="shared" si="19"/>
        <v>1</v>
      </c>
      <c r="AG132" s="137">
        <f t="shared" si="19"/>
        <v>1</v>
      </c>
      <c r="AH132" s="137">
        <f t="shared" si="19"/>
        <v>0</v>
      </c>
      <c r="AI132" s="137">
        <f t="shared" si="19"/>
        <v>1</v>
      </c>
      <c r="AJ132" s="53" t="str">
        <f t="shared" si="6"/>
        <v>UNKNOWN</v>
      </c>
      <c r="AK132" s="66"/>
      <c r="AL132" s="66" t="str">
        <f t="shared" si="9"/>
        <v>3D</v>
      </c>
      <c r="AM132" s="68" t="str">
        <f t="shared" si="10"/>
        <v>00</v>
      </c>
      <c r="AN132" s="68" t="str">
        <f t="shared" si="11"/>
        <v>00</v>
      </c>
      <c r="AO132" s="68" t="str">
        <f t="shared" si="12"/>
        <v>00</v>
      </c>
      <c r="AQ132" t="str">
        <f t="shared" si="7"/>
        <v xml:space="preserve">    (U4)0x0000003DU,                                                           /* 61 UNKNOWN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1</v>
      </c>
      <c r="AE133" s="137">
        <f t="shared" si="19"/>
        <v>1</v>
      </c>
      <c r="AF133" s="137">
        <f t="shared" si="19"/>
        <v>1</v>
      </c>
      <c r="AG133" s="137">
        <f t="shared" si="19"/>
        <v>1</v>
      </c>
      <c r="AH133" s="137">
        <f t="shared" si="19"/>
        <v>1</v>
      </c>
      <c r="AI133" s="137">
        <f t="shared" si="19"/>
        <v>0</v>
      </c>
      <c r="AJ133" s="53" t="str">
        <f t="shared" si="6"/>
        <v>UNKNOWN</v>
      </c>
      <c r="AK133" s="66"/>
      <c r="AL133" s="66" t="str">
        <f t="shared" si="9"/>
        <v>3E</v>
      </c>
      <c r="AM133" s="68" t="str">
        <f t="shared" si="10"/>
        <v>00</v>
      </c>
      <c r="AN133" s="68" t="str">
        <f t="shared" si="11"/>
        <v>00</v>
      </c>
      <c r="AO133" s="68" t="str">
        <f t="shared" si="12"/>
        <v>00</v>
      </c>
      <c r="AQ133" t="str">
        <f t="shared" si="7"/>
        <v xml:space="preserve">    (U4)0x0000003EU,                                                           /* 62 UNKNOWN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1</v>
      </c>
      <c r="AE134" s="137">
        <f t="shared" si="19"/>
        <v>1</v>
      </c>
      <c r="AF134" s="137">
        <f t="shared" si="19"/>
        <v>1</v>
      </c>
      <c r="AG134" s="137">
        <f t="shared" si="19"/>
        <v>1</v>
      </c>
      <c r="AH134" s="137">
        <f t="shared" si="19"/>
        <v>1</v>
      </c>
      <c r="AI134" s="137">
        <f>IF(AI69=1,1,0)</f>
        <v>1</v>
      </c>
      <c r="AJ134" s="53" t="str">
        <f t="shared" si="6"/>
        <v>UNKNOWN</v>
      </c>
      <c r="AK134" s="66"/>
      <c r="AL134" s="66" t="str">
        <f t="shared" si="9"/>
        <v>3F</v>
      </c>
      <c r="AM134" s="68" t="str">
        <f t="shared" si="10"/>
        <v>00</v>
      </c>
      <c r="AN134" s="68" t="str">
        <f t="shared" si="11"/>
        <v>00</v>
      </c>
      <c r="AO134" s="68" t="str">
        <f t="shared" si="12"/>
        <v>00</v>
      </c>
      <c r="AQ134" t="str">
        <f t="shared" si="7"/>
        <v xml:space="preserve">    (U4)0x0000003FU                                                            /* 63 UNKNOWN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S1IG</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1</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1</v>
      </c>
      <c r="AE137" s="137">
        <f t="shared" si="20"/>
        <v>1</v>
      </c>
      <c r="AF137" s="137">
        <f t="shared" si="20"/>
        <v>1</v>
      </c>
      <c r="AG137" s="137">
        <f t="shared" si="20"/>
        <v>1</v>
      </c>
      <c r="AH137" s="137">
        <f t="shared" si="20"/>
        <v>1</v>
      </c>
      <c r="AI137" s="137">
        <f t="shared" si="20"/>
        <v>1</v>
      </c>
      <c r="AJ137" s="53" t="str">
        <f t="shared" si="21"/>
        <v>MALFNC</v>
      </c>
      <c r="AK137" s="66"/>
      <c r="AL137" s="66" t="str">
        <f t="shared" ref="AL137:AL199" si="24">BIN2HEX(AB137&amp;AC137&amp;AD137&amp;AE137&amp;AF137&amp;AG137&amp;AH137&amp;AI137,2)</f>
        <v>3F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(U4)0x0000003FU,                                                           /* 01 MALFNC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1</v>
      </c>
      <c r="AE138" s="137">
        <f t="shared" si="20"/>
        <v>1</v>
      </c>
      <c r="AF138" s="137">
        <f t="shared" si="20"/>
        <v>1</v>
      </c>
      <c r="AG138" s="137">
        <f t="shared" si="20"/>
        <v>1</v>
      </c>
      <c r="AH138" s="137">
        <f t="shared" si="20"/>
        <v>1</v>
      </c>
      <c r="AI138" s="137">
        <f t="shared" si="20"/>
        <v>1</v>
      </c>
      <c r="AJ138" s="53" t="str">
        <f t="shared" si="21"/>
        <v>UNKNOWN</v>
      </c>
      <c r="AK138" s="66"/>
      <c r="AL138" s="66" t="str">
        <f t="shared" si="24"/>
        <v>3F</v>
      </c>
      <c r="AM138" s="68" t="str">
        <f t="shared" si="25"/>
        <v>00</v>
      </c>
      <c r="AN138" s="68" t="str">
        <f t="shared" si="26"/>
        <v>00</v>
      </c>
      <c r="AO138" s="68" t="str">
        <f t="shared" si="27"/>
        <v>00</v>
      </c>
      <c r="AQ138" t="str">
        <f t="shared" si="22"/>
        <v xml:space="preserve">    (U4)0x0000003FU,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1</v>
      </c>
      <c r="AE139" s="137">
        <f t="shared" si="20"/>
        <v>1</v>
      </c>
      <c r="AF139" s="137">
        <f t="shared" si="20"/>
        <v>1</v>
      </c>
      <c r="AG139" s="137">
        <f t="shared" si="20"/>
        <v>1</v>
      </c>
      <c r="AH139" s="137">
        <f t="shared" si="20"/>
        <v>1</v>
      </c>
      <c r="AI139" s="137">
        <f t="shared" si="20"/>
        <v>1</v>
      </c>
      <c r="AJ139" s="53" t="str">
        <f t="shared" si="21"/>
        <v>UNKNOWN</v>
      </c>
      <c r="AK139" s="66"/>
      <c r="AL139" s="66" t="str">
        <f t="shared" si="24"/>
        <v>3F</v>
      </c>
      <c r="AM139" s="68" t="str">
        <f t="shared" si="25"/>
        <v>00</v>
      </c>
      <c r="AN139" s="68" t="str">
        <f t="shared" si="26"/>
        <v>00</v>
      </c>
      <c r="AO139" s="68" t="str">
        <f t="shared" si="27"/>
        <v>00</v>
      </c>
      <c r="AQ139" t="str">
        <f t="shared" si="22"/>
        <v xml:space="preserve">    (U4)0x0000003FU,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1</v>
      </c>
      <c r="AE140" s="137">
        <f t="shared" si="20"/>
        <v>1</v>
      </c>
      <c r="AF140" s="137">
        <f t="shared" si="20"/>
        <v>1</v>
      </c>
      <c r="AG140" s="137">
        <f t="shared" si="20"/>
        <v>1</v>
      </c>
      <c r="AH140" s="137">
        <f t="shared" si="20"/>
        <v>1</v>
      </c>
      <c r="AI140" s="137">
        <f t="shared" si="20"/>
        <v>1</v>
      </c>
      <c r="AJ140" s="53" t="str">
        <f t="shared" si="21"/>
        <v>UNKNOWN</v>
      </c>
      <c r="AK140" s="66"/>
      <c r="AL140" s="66" t="str">
        <f t="shared" si="24"/>
        <v>3F</v>
      </c>
      <c r="AM140" s="68" t="str">
        <f t="shared" si="25"/>
        <v>00</v>
      </c>
      <c r="AN140" s="68" t="str">
        <f t="shared" si="26"/>
        <v>00</v>
      </c>
      <c r="AO140" s="68" t="str">
        <f t="shared" si="27"/>
        <v>00</v>
      </c>
      <c r="AQ140" t="str">
        <f t="shared" si="22"/>
        <v xml:space="preserve">    (U4)0x0000003FU,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1</v>
      </c>
      <c r="AE141" s="137">
        <f t="shared" si="20"/>
        <v>1</v>
      </c>
      <c r="AF141" s="137">
        <f t="shared" si="20"/>
        <v>1</v>
      </c>
      <c r="AG141" s="137">
        <f t="shared" si="20"/>
        <v>1</v>
      </c>
      <c r="AH141" s="137">
        <f t="shared" si="20"/>
        <v>1</v>
      </c>
      <c r="AI141" s="137">
        <f t="shared" si="20"/>
        <v>1</v>
      </c>
      <c r="AJ141" s="53" t="str">
        <f t="shared" si="21"/>
        <v>UNKNOWN</v>
      </c>
      <c r="AK141" s="66"/>
      <c r="AL141" s="66" t="str">
        <f t="shared" si="24"/>
        <v>3F</v>
      </c>
      <c r="AM141" s="68" t="str">
        <f t="shared" si="25"/>
        <v>00</v>
      </c>
      <c r="AN141" s="68" t="str">
        <f t="shared" si="26"/>
        <v>00</v>
      </c>
      <c r="AO141" s="68" t="str">
        <f t="shared" si="27"/>
        <v>00</v>
      </c>
      <c r="AQ141" t="str">
        <f t="shared" si="22"/>
        <v xml:space="preserve">    (U4)0x0000003FU,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1</v>
      </c>
      <c r="AE142" s="137">
        <f t="shared" si="20"/>
        <v>1</v>
      </c>
      <c r="AF142" s="137">
        <f t="shared" si="20"/>
        <v>1</v>
      </c>
      <c r="AG142" s="137">
        <f t="shared" si="20"/>
        <v>1</v>
      </c>
      <c r="AH142" s="137">
        <f t="shared" si="20"/>
        <v>1</v>
      </c>
      <c r="AI142" s="137">
        <f t="shared" si="20"/>
        <v>1</v>
      </c>
      <c r="AJ142" s="53" t="str">
        <f t="shared" si="21"/>
        <v>UNKNOWN</v>
      </c>
      <c r="AK142" s="66"/>
      <c r="AL142" s="66" t="str">
        <f t="shared" si="24"/>
        <v>3F</v>
      </c>
      <c r="AM142" s="68" t="str">
        <f t="shared" si="25"/>
        <v>00</v>
      </c>
      <c r="AN142" s="68" t="str">
        <f t="shared" si="26"/>
        <v>00</v>
      </c>
      <c r="AO142" s="68" t="str">
        <f t="shared" si="27"/>
        <v>00</v>
      </c>
      <c r="AQ142" t="str">
        <f t="shared" si="22"/>
        <v xml:space="preserve">    (U4)0x0000003FU,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1</v>
      </c>
      <c r="AE143" s="137">
        <f t="shared" si="20"/>
        <v>1</v>
      </c>
      <c r="AF143" s="137">
        <f t="shared" si="20"/>
        <v>1</v>
      </c>
      <c r="AG143" s="137">
        <f t="shared" si="20"/>
        <v>1</v>
      </c>
      <c r="AH143" s="137">
        <f t="shared" si="20"/>
        <v>1</v>
      </c>
      <c r="AI143" s="137">
        <f>IF(OR(AI13=0,AI13=1),1,0)</f>
        <v>1</v>
      </c>
      <c r="AJ143" s="53" t="str">
        <f t="shared" si="21"/>
        <v>UNKNOWN</v>
      </c>
      <c r="AK143" s="66"/>
      <c r="AL143" s="66" t="str">
        <f t="shared" si="24"/>
        <v>3F</v>
      </c>
      <c r="AM143" s="68" t="str">
        <f t="shared" si="25"/>
        <v>00</v>
      </c>
      <c r="AN143" s="68" t="str">
        <f t="shared" si="26"/>
        <v>00</v>
      </c>
      <c r="AO143" s="68" t="str">
        <f t="shared" si="27"/>
        <v>00</v>
      </c>
      <c r="AQ143" t="str">
        <f t="shared" si="22"/>
        <v xml:space="preserve">    (U4)0x0000003FU,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1</v>
      </c>
      <c r="AE144" s="137">
        <f t="shared" si="28"/>
        <v>1</v>
      </c>
      <c r="AF144" s="137">
        <f t="shared" si="28"/>
        <v>1</v>
      </c>
      <c r="AG144" s="137">
        <f t="shared" si="28"/>
        <v>1</v>
      </c>
      <c r="AH144" s="137">
        <f t="shared" si="28"/>
        <v>1</v>
      </c>
      <c r="AI144" s="137">
        <f t="shared" si="28"/>
        <v>1</v>
      </c>
      <c r="AJ144" s="53" t="str">
        <f t="shared" si="21"/>
        <v>UNKNOWN</v>
      </c>
      <c r="AK144" s="66"/>
      <c r="AL144" s="66" t="str">
        <f t="shared" si="24"/>
        <v>3F</v>
      </c>
      <c r="AM144" s="68" t="str">
        <f t="shared" si="25"/>
        <v>00</v>
      </c>
      <c r="AN144" s="68" t="str">
        <f t="shared" si="26"/>
        <v>00</v>
      </c>
      <c r="AO144" s="68" t="str">
        <f t="shared" si="27"/>
        <v>00</v>
      </c>
      <c r="AQ144" t="str">
        <f t="shared" si="22"/>
        <v xml:space="preserve">    (U4)0x0000003FU,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1</v>
      </c>
      <c r="AE145" s="137">
        <f t="shared" si="28"/>
        <v>1</v>
      </c>
      <c r="AF145" s="137">
        <f t="shared" si="28"/>
        <v>1</v>
      </c>
      <c r="AG145" s="137">
        <f t="shared" si="28"/>
        <v>1</v>
      </c>
      <c r="AH145" s="137">
        <f t="shared" si="28"/>
        <v>1</v>
      </c>
      <c r="AI145" s="137">
        <f t="shared" si="28"/>
        <v>1</v>
      </c>
      <c r="AJ145" s="53" t="str">
        <f t="shared" si="21"/>
        <v>UNKNOWN</v>
      </c>
      <c r="AK145" s="66"/>
      <c r="AL145" s="66" t="str">
        <f t="shared" si="24"/>
        <v>3F</v>
      </c>
      <c r="AM145" s="68" t="str">
        <f t="shared" si="25"/>
        <v>00</v>
      </c>
      <c r="AN145" s="68" t="str">
        <f t="shared" si="26"/>
        <v>00</v>
      </c>
      <c r="AO145" s="68" t="str">
        <f t="shared" si="27"/>
        <v>00</v>
      </c>
      <c r="AQ145" t="str">
        <f t="shared" si="22"/>
        <v xml:space="preserve">    (U4)0x0000003FU,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1</v>
      </c>
      <c r="AE146" s="137">
        <f t="shared" si="28"/>
        <v>1</v>
      </c>
      <c r="AF146" s="137">
        <f t="shared" si="28"/>
        <v>1</v>
      </c>
      <c r="AG146" s="137">
        <f t="shared" si="28"/>
        <v>1</v>
      </c>
      <c r="AH146" s="137">
        <f t="shared" si="28"/>
        <v>1</v>
      </c>
      <c r="AI146" s="137">
        <f t="shared" si="28"/>
        <v>1</v>
      </c>
      <c r="AJ146" s="53" t="str">
        <f t="shared" si="21"/>
        <v>UNKNOWN</v>
      </c>
      <c r="AK146" s="66"/>
      <c r="AL146" s="66" t="str">
        <f t="shared" si="24"/>
        <v>3F</v>
      </c>
      <c r="AM146" s="68" t="str">
        <f t="shared" si="25"/>
        <v>00</v>
      </c>
      <c r="AN146" s="68" t="str">
        <f t="shared" si="26"/>
        <v>00</v>
      </c>
      <c r="AO146" s="68" t="str">
        <f t="shared" si="27"/>
        <v>00</v>
      </c>
      <c r="AQ146" t="str">
        <f t="shared" si="22"/>
        <v xml:space="preserve">    (U4)0x0000003FU,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1</v>
      </c>
      <c r="AE147" s="137">
        <f t="shared" si="28"/>
        <v>1</v>
      </c>
      <c r="AF147" s="137">
        <f t="shared" si="28"/>
        <v>1</v>
      </c>
      <c r="AG147" s="137">
        <f t="shared" si="28"/>
        <v>1</v>
      </c>
      <c r="AH147" s="137">
        <f t="shared" si="28"/>
        <v>1</v>
      </c>
      <c r="AI147" s="137">
        <f t="shared" si="28"/>
        <v>1</v>
      </c>
      <c r="AJ147" s="53" t="str">
        <f t="shared" si="21"/>
        <v>UNKNOWN</v>
      </c>
      <c r="AK147" s="66"/>
      <c r="AL147" s="66" t="str">
        <f t="shared" si="24"/>
        <v>3F</v>
      </c>
      <c r="AM147" s="68" t="str">
        <f t="shared" si="25"/>
        <v>00</v>
      </c>
      <c r="AN147" s="68" t="str">
        <f t="shared" si="26"/>
        <v>00</v>
      </c>
      <c r="AO147" s="68" t="str">
        <f t="shared" si="27"/>
        <v>00</v>
      </c>
      <c r="AQ147" t="str">
        <f t="shared" si="22"/>
        <v xml:space="preserve">    (U4)0x0000003FU,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1</v>
      </c>
      <c r="AE148" s="137">
        <f t="shared" si="28"/>
        <v>1</v>
      </c>
      <c r="AF148" s="137">
        <f t="shared" si="28"/>
        <v>1</v>
      </c>
      <c r="AG148" s="137">
        <f t="shared" si="28"/>
        <v>1</v>
      </c>
      <c r="AH148" s="137">
        <f t="shared" si="28"/>
        <v>1</v>
      </c>
      <c r="AI148" s="137">
        <f t="shared" si="28"/>
        <v>1</v>
      </c>
      <c r="AJ148" s="53" t="str">
        <f t="shared" si="21"/>
        <v>UNKNOWN</v>
      </c>
      <c r="AK148" s="66"/>
      <c r="AL148" s="66" t="str">
        <f t="shared" si="24"/>
        <v>3F</v>
      </c>
      <c r="AM148" s="68" t="str">
        <f t="shared" si="25"/>
        <v>00</v>
      </c>
      <c r="AN148" s="68" t="str">
        <f t="shared" si="26"/>
        <v>00</v>
      </c>
      <c r="AO148" s="68" t="str">
        <f t="shared" si="27"/>
        <v>00</v>
      </c>
      <c r="AQ148" t="str">
        <f t="shared" si="22"/>
        <v xml:space="preserve">    (U4)0x0000003FU,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1</v>
      </c>
      <c r="AE149" s="137">
        <f t="shared" si="28"/>
        <v>1</v>
      </c>
      <c r="AF149" s="137">
        <f t="shared" si="28"/>
        <v>1</v>
      </c>
      <c r="AG149" s="137">
        <f t="shared" si="28"/>
        <v>1</v>
      </c>
      <c r="AH149" s="137">
        <f t="shared" si="28"/>
        <v>1</v>
      </c>
      <c r="AI149" s="137">
        <f t="shared" si="28"/>
        <v>1</v>
      </c>
      <c r="AJ149" s="53" t="str">
        <f t="shared" si="21"/>
        <v>UNKNOWN</v>
      </c>
      <c r="AK149" s="66"/>
      <c r="AL149" s="66" t="str">
        <f t="shared" si="24"/>
        <v>3F</v>
      </c>
      <c r="AM149" s="68" t="str">
        <f t="shared" si="25"/>
        <v>00</v>
      </c>
      <c r="AN149" s="68" t="str">
        <f t="shared" si="26"/>
        <v>00</v>
      </c>
      <c r="AO149" s="68" t="str">
        <f t="shared" si="27"/>
        <v>00</v>
      </c>
      <c r="AQ149" t="str">
        <f t="shared" si="22"/>
        <v xml:space="preserve">    (U4)0x0000003FU,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1</v>
      </c>
      <c r="AE150" s="137">
        <f t="shared" si="28"/>
        <v>1</v>
      </c>
      <c r="AF150" s="137">
        <f t="shared" si="28"/>
        <v>1</v>
      </c>
      <c r="AG150" s="137">
        <f t="shared" si="28"/>
        <v>1</v>
      </c>
      <c r="AH150" s="137">
        <f t="shared" si="28"/>
        <v>1</v>
      </c>
      <c r="AI150" s="137">
        <f t="shared" si="28"/>
        <v>1</v>
      </c>
      <c r="AJ150" s="53" t="str">
        <f t="shared" si="21"/>
        <v>NOTICE</v>
      </c>
      <c r="AK150" s="66"/>
      <c r="AL150" s="66" t="str">
        <f t="shared" si="24"/>
        <v>3F</v>
      </c>
      <c r="AM150" s="68" t="str">
        <f t="shared" si="25"/>
        <v>00</v>
      </c>
      <c r="AN150" s="68" t="str">
        <f t="shared" si="26"/>
        <v>00</v>
      </c>
      <c r="AO150" s="68" t="str">
        <f t="shared" si="27"/>
        <v>00</v>
      </c>
      <c r="AQ150" t="str">
        <f t="shared" si="22"/>
        <v xml:space="preserve">    (U4)0x0000003FU,                                                           /* 14 NOTICE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1</v>
      </c>
      <c r="AE151" s="137">
        <f t="shared" si="28"/>
        <v>1</v>
      </c>
      <c r="AF151" s="137">
        <f t="shared" si="28"/>
        <v>1</v>
      </c>
      <c r="AG151" s="137">
        <f t="shared" si="28"/>
        <v>1</v>
      </c>
      <c r="AH151" s="137">
        <f t="shared" si="28"/>
        <v>1</v>
      </c>
      <c r="AI151" s="137">
        <f>IF(OR(AI21=0,AI21=1),1,0)</f>
        <v>1</v>
      </c>
      <c r="AJ151" s="53" t="str">
        <f t="shared" si="21"/>
        <v>UNKNOWN</v>
      </c>
      <c r="AK151" s="66"/>
      <c r="AL151" s="66" t="str">
        <f t="shared" si="24"/>
        <v>3F</v>
      </c>
      <c r="AM151" s="68" t="str">
        <f t="shared" si="25"/>
        <v>00</v>
      </c>
      <c r="AN151" s="68" t="str">
        <f t="shared" si="26"/>
        <v>00</v>
      </c>
      <c r="AO151" s="68" t="str">
        <f t="shared" si="27"/>
        <v>00</v>
      </c>
      <c r="AQ151" t="str">
        <f t="shared" si="22"/>
        <v xml:space="preserve">    (U4)0x0000003FU,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1</v>
      </c>
      <c r="AE152" s="137">
        <f t="shared" si="29"/>
        <v>1</v>
      </c>
      <c r="AF152" s="137">
        <f t="shared" si="29"/>
        <v>1</v>
      </c>
      <c r="AG152" s="137">
        <f t="shared" si="29"/>
        <v>1</v>
      </c>
      <c r="AH152" s="137">
        <f t="shared" si="29"/>
        <v>1</v>
      </c>
      <c r="AI152" s="137">
        <f t="shared" si="29"/>
        <v>1</v>
      </c>
      <c r="AJ152" s="53" t="str">
        <f t="shared" si="21"/>
        <v>UNKNOWN</v>
      </c>
      <c r="AK152" s="66"/>
      <c r="AL152" s="66" t="str">
        <f t="shared" si="24"/>
        <v>3F</v>
      </c>
      <c r="AM152" s="68" t="str">
        <f t="shared" si="25"/>
        <v>00</v>
      </c>
      <c r="AN152" s="68" t="str">
        <f t="shared" si="26"/>
        <v>00</v>
      </c>
      <c r="AO152" s="68" t="str">
        <f t="shared" si="27"/>
        <v>00</v>
      </c>
      <c r="AQ152" t="str">
        <f t="shared" si="22"/>
        <v xml:space="preserve">    (U4)0x0000003FU,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1</v>
      </c>
      <c r="AE153" s="137">
        <f t="shared" si="29"/>
        <v>1</v>
      </c>
      <c r="AF153" s="137">
        <f t="shared" si="29"/>
        <v>1</v>
      </c>
      <c r="AG153" s="137">
        <f t="shared" si="29"/>
        <v>1</v>
      </c>
      <c r="AH153" s="137">
        <f t="shared" si="29"/>
        <v>1</v>
      </c>
      <c r="AI153" s="137">
        <f t="shared" si="29"/>
        <v>1</v>
      </c>
      <c r="AJ153" s="53" t="str">
        <f t="shared" si="21"/>
        <v>UNKNOWN</v>
      </c>
      <c r="AK153" s="66"/>
      <c r="AL153" s="66" t="str">
        <f t="shared" si="24"/>
        <v>3F</v>
      </c>
      <c r="AM153" s="68" t="str">
        <f t="shared" si="25"/>
        <v>00</v>
      </c>
      <c r="AN153" s="68" t="str">
        <f t="shared" si="26"/>
        <v>00</v>
      </c>
      <c r="AO153" s="68" t="str">
        <f t="shared" si="27"/>
        <v>00</v>
      </c>
      <c r="AQ153" t="str">
        <f t="shared" si="22"/>
        <v xml:space="preserve">    (U4)0x0000003FU,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1</v>
      </c>
      <c r="AE154" s="137">
        <f t="shared" si="29"/>
        <v>1</v>
      </c>
      <c r="AF154" s="137">
        <f t="shared" si="29"/>
        <v>1</v>
      </c>
      <c r="AG154" s="137">
        <f t="shared" si="29"/>
        <v>1</v>
      </c>
      <c r="AH154" s="137">
        <f t="shared" si="29"/>
        <v>1</v>
      </c>
      <c r="AI154" s="137">
        <f t="shared" si="29"/>
        <v>1</v>
      </c>
      <c r="AJ154" s="53" t="str">
        <f t="shared" si="21"/>
        <v>UNKNOWN</v>
      </c>
      <c r="AK154" s="66"/>
      <c r="AL154" s="66" t="str">
        <f t="shared" si="24"/>
        <v>3F</v>
      </c>
      <c r="AM154" s="68" t="str">
        <f t="shared" si="25"/>
        <v>00</v>
      </c>
      <c r="AN154" s="68" t="str">
        <f t="shared" si="26"/>
        <v>00</v>
      </c>
      <c r="AO154" s="68" t="str">
        <f t="shared" si="27"/>
        <v>00</v>
      </c>
      <c r="AQ154" t="str">
        <f t="shared" si="22"/>
        <v xml:space="preserve">    (U4)0x0000003FU,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1</v>
      </c>
      <c r="AE155" s="137">
        <f t="shared" si="29"/>
        <v>1</v>
      </c>
      <c r="AF155" s="137">
        <f t="shared" si="29"/>
        <v>1</v>
      </c>
      <c r="AG155" s="137">
        <f t="shared" si="29"/>
        <v>1</v>
      </c>
      <c r="AH155" s="137">
        <f t="shared" si="29"/>
        <v>1</v>
      </c>
      <c r="AI155" s="137">
        <f t="shared" si="29"/>
        <v>1</v>
      </c>
      <c r="AJ155" s="53" t="str">
        <f t="shared" si="21"/>
        <v>UNKNOWN</v>
      </c>
      <c r="AK155" s="66"/>
      <c r="AL155" s="66" t="str">
        <f t="shared" si="24"/>
        <v>3F</v>
      </c>
      <c r="AM155" s="68" t="str">
        <f t="shared" si="25"/>
        <v>00</v>
      </c>
      <c r="AN155" s="68" t="str">
        <f t="shared" si="26"/>
        <v>00</v>
      </c>
      <c r="AO155" s="68" t="str">
        <f t="shared" si="27"/>
        <v>00</v>
      </c>
      <c r="AQ155" t="str">
        <f t="shared" si="22"/>
        <v xml:space="preserve">    (U4)0x0000003FU,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1</v>
      </c>
      <c r="AE156" s="137">
        <f t="shared" si="29"/>
        <v>1</v>
      </c>
      <c r="AF156" s="137">
        <f t="shared" si="29"/>
        <v>1</v>
      </c>
      <c r="AG156" s="137">
        <f t="shared" si="29"/>
        <v>1</v>
      </c>
      <c r="AH156" s="137">
        <f t="shared" si="29"/>
        <v>1</v>
      </c>
      <c r="AI156" s="137">
        <f t="shared" si="29"/>
        <v>1</v>
      </c>
      <c r="AJ156" s="53" t="str">
        <f t="shared" si="21"/>
        <v>UNKNOWN</v>
      </c>
      <c r="AK156" s="66"/>
      <c r="AL156" s="66" t="str">
        <f t="shared" si="24"/>
        <v>3F</v>
      </c>
      <c r="AM156" s="68" t="str">
        <f t="shared" si="25"/>
        <v>00</v>
      </c>
      <c r="AN156" s="68" t="str">
        <f t="shared" si="26"/>
        <v>00</v>
      </c>
      <c r="AO156" s="68" t="str">
        <f t="shared" si="27"/>
        <v>00</v>
      </c>
      <c r="AQ156" t="str">
        <f t="shared" si="22"/>
        <v xml:space="preserve">    (U4)0x0000003FU,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1</v>
      </c>
      <c r="AE157" s="137">
        <f t="shared" si="29"/>
        <v>1</v>
      </c>
      <c r="AF157" s="137">
        <f t="shared" si="29"/>
        <v>1</v>
      </c>
      <c r="AG157" s="137">
        <f t="shared" si="29"/>
        <v>1</v>
      </c>
      <c r="AH157" s="137">
        <f t="shared" si="29"/>
        <v>1</v>
      </c>
      <c r="AI157" s="137">
        <f t="shared" si="29"/>
        <v>1</v>
      </c>
      <c r="AJ157" s="53" t="str">
        <f t="shared" si="21"/>
        <v>UNKNOWN</v>
      </c>
      <c r="AK157" s="66"/>
      <c r="AL157" s="66" t="str">
        <f t="shared" si="24"/>
        <v>3F</v>
      </c>
      <c r="AM157" s="68" t="str">
        <f t="shared" si="25"/>
        <v>00</v>
      </c>
      <c r="AN157" s="68" t="str">
        <f t="shared" si="26"/>
        <v>00</v>
      </c>
      <c r="AO157" s="68" t="str">
        <f t="shared" si="27"/>
        <v>00</v>
      </c>
      <c r="AQ157" t="str">
        <f t="shared" si="22"/>
        <v xml:space="preserve">    (U4)0x0000003FU,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1</v>
      </c>
      <c r="AE158" s="137">
        <f t="shared" si="29"/>
        <v>1</v>
      </c>
      <c r="AF158" s="137">
        <f t="shared" si="29"/>
        <v>1</v>
      </c>
      <c r="AG158" s="137">
        <f t="shared" si="29"/>
        <v>1</v>
      </c>
      <c r="AH158" s="137">
        <f t="shared" si="29"/>
        <v>1</v>
      </c>
      <c r="AI158" s="137">
        <f t="shared" si="29"/>
        <v>1</v>
      </c>
      <c r="AJ158" s="53" t="str">
        <f t="shared" si="21"/>
        <v>UNKNOWN</v>
      </c>
      <c r="AK158" s="66"/>
      <c r="AL158" s="66" t="str">
        <f t="shared" si="24"/>
        <v>3F</v>
      </c>
      <c r="AM158" s="68" t="str">
        <f t="shared" si="25"/>
        <v>00</v>
      </c>
      <c r="AN158" s="68" t="str">
        <f t="shared" si="26"/>
        <v>00</v>
      </c>
      <c r="AO158" s="68" t="str">
        <f t="shared" si="27"/>
        <v>00</v>
      </c>
      <c r="AQ158" t="str">
        <f t="shared" si="22"/>
        <v xml:space="preserve">    (U4)0x0000003FU,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1</v>
      </c>
      <c r="AE159" s="137">
        <f t="shared" si="29"/>
        <v>1</v>
      </c>
      <c r="AF159" s="137">
        <f t="shared" si="29"/>
        <v>1</v>
      </c>
      <c r="AG159" s="137">
        <f t="shared" si="29"/>
        <v>1</v>
      </c>
      <c r="AH159" s="137">
        <f t="shared" si="29"/>
        <v>1</v>
      </c>
      <c r="AI159" s="137">
        <f>IF(OR(AI29=0,AI29=1),1,0)</f>
        <v>1</v>
      </c>
      <c r="AJ159" s="53" t="str">
        <f t="shared" si="21"/>
        <v>UNKNOWN</v>
      </c>
      <c r="AK159" s="66"/>
      <c r="AL159" s="66" t="str">
        <f t="shared" si="24"/>
        <v>3F</v>
      </c>
      <c r="AM159" s="68" t="str">
        <f t="shared" si="25"/>
        <v>00</v>
      </c>
      <c r="AN159" s="68" t="str">
        <f t="shared" si="26"/>
        <v>00</v>
      </c>
      <c r="AO159" s="68" t="str">
        <f t="shared" si="27"/>
        <v>00</v>
      </c>
      <c r="AQ159" t="str">
        <f t="shared" si="22"/>
        <v xml:space="preserve">    (U4)0x0000003FU,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1</v>
      </c>
      <c r="AE160" s="137">
        <f t="shared" si="30"/>
        <v>1</v>
      </c>
      <c r="AF160" s="137">
        <f t="shared" si="30"/>
        <v>1</v>
      </c>
      <c r="AG160" s="137">
        <f t="shared" si="30"/>
        <v>1</v>
      </c>
      <c r="AH160" s="137">
        <f t="shared" si="30"/>
        <v>1</v>
      </c>
      <c r="AI160" s="137">
        <f t="shared" si="30"/>
        <v>1</v>
      </c>
      <c r="AJ160" s="53" t="str">
        <f t="shared" si="21"/>
        <v>UNKNOWN</v>
      </c>
      <c r="AK160" s="66"/>
      <c r="AL160" s="66" t="str">
        <f t="shared" si="24"/>
        <v>3F</v>
      </c>
      <c r="AM160" s="68" t="str">
        <f t="shared" si="25"/>
        <v>00</v>
      </c>
      <c r="AN160" s="68" t="str">
        <f t="shared" si="26"/>
        <v>00</v>
      </c>
      <c r="AO160" s="68" t="str">
        <f t="shared" si="27"/>
        <v>00</v>
      </c>
      <c r="AQ160" t="str">
        <f t="shared" si="22"/>
        <v xml:space="preserve">    (U4)0x0000003FU,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1</v>
      </c>
      <c r="AE161" s="137">
        <f t="shared" si="30"/>
        <v>1</v>
      </c>
      <c r="AF161" s="137">
        <f t="shared" si="30"/>
        <v>1</v>
      </c>
      <c r="AG161" s="137">
        <f t="shared" si="30"/>
        <v>1</v>
      </c>
      <c r="AH161" s="137">
        <f t="shared" si="30"/>
        <v>1</v>
      </c>
      <c r="AI161" s="137">
        <f t="shared" si="30"/>
        <v>1</v>
      </c>
      <c r="AJ161" s="53" t="str">
        <f t="shared" si="21"/>
        <v>UNKNOWN</v>
      </c>
      <c r="AK161" s="66"/>
      <c r="AL161" s="66" t="str">
        <f t="shared" si="24"/>
        <v>3F</v>
      </c>
      <c r="AM161" s="68" t="str">
        <f t="shared" si="25"/>
        <v>00</v>
      </c>
      <c r="AN161" s="68" t="str">
        <f t="shared" si="26"/>
        <v>00</v>
      </c>
      <c r="AO161" s="68" t="str">
        <f t="shared" si="27"/>
        <v>00</v>
      </c>
      <c r="AQ161" t="str">
        <f t="shared" si="22"/>
        <v xml:space="preserve">    (U4)0x0000003FU,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1</v>
      </c>
      <c r="AE162" s="137">
        <f t="shared" si="30"/>
        <v>1</v>
      </c>
      <c r="AF162" s="137">
        <f t="shared" si="30"/>
        <v>1</v>
      </c>
      <c r="AG162" s="137">
        <f t="shared" si="30"/>
        <v>1</v>
      </c>
      <c r="AH162" s="137">
        <f t="shared" si="30"/>
        <v>1</v>
      </c>
      <c r="AI162" s="137">
        <f t="shared" si="30"/>
        <v>1</v>
      </c>
      <c r="AJ162" s="53" t="str">
        <f t="shared" si="21"/>
        <v>UNKNOWN</v>
      </c>
      <c r="AK162" s="66"/>
      <c r="AL162" s="66" t="str">
        <f t="shared" si="24"/>
        <v>3F</v>
      </c>
      <c r="AM162" s="68" t="str">
        <f t="shared" si="25"/>
        <v>00</v>
      </c>
      <c r="AN162" s="68" t="str">
        <f t="shared" si="26"/>
        <v>00</v>
      </c>
      <c r="AO162" s="68" t="str">
        <f t="shared" si="27"/>
        <v>00</v>
      </c>
      <c r="AQ162" t="str">
        <f t="shared" si="22"/>
        <v xml:space="preserve">    (U4)0x0000003FU,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1</v>
      </c>
      <c r="AE163" s="137">
        <f t="shared" si="30"/>
        <v>1</v>
      </c>
      <c r="AF163" s="137">
        <f t="shared" si="30"/>
        <v>1</v>
      </c>
      <c r="AG163" s="137">
        <f t="shared" si="30"/>
        <v>1</v>
      </c>
      <c r="AH163" s="137">
        <f t="shared" si="30"/>
        <v>1</v>
      </c>
      <c r="AI163" s="137">
        <f t="shared" si="30"/>
        <v>1</v>
      </c>
      <c r="AJ163" s="53" t="str">
        <f t="shared" si="21"/>
        <v>UNKNOWN</v>
      </c>
      <c r="AK163" s="66"/>
      <c r="AL163" s="66" t="str">
        <f t="shared" si="24"/>
        <v>3F</v>
      </c>
      <c r="AM163" s="68" t="str">
        <f t="shared" si="25"/>
        <v>00</v>
      </c>
      <c r="AN163" s="68" t="str">
        <f t="shared" si="26"/>
        <v>00</v>
      </c>
      <c r="AO163" s="68" t="str">
        <f t="shared" si="27"/>
        <v>00</v>
      </c>
      <c r="AQ163" t="str">
        <f t="shared" si="22"/>
        <v xml:space="preserve">    (U4)0x0000003FU,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1</v>
      </c>
      <c r="AE164" s="137">
        <f t="shared" si="30"/>
        <v>1</v>
      </c>
      <c r="AF164" s="137">
        <f t="shared" si="30"/>
        <v>1</v>
      </c>
      <c r="AG164" s="137">
        <f t="shared" si="30"/>
        <v>1</v>
      </c>
      <c r="AH164" s="137">
        <f t="shared" si="30"/>
        <v>1</v>
      </c>
      <c r="AI164" s="137">
        <f t="shared" si="30"/>
        <v>1</v>
      </c>
      <c r="AJ164" s="53" t="str">
        <f t="shared" si="21"/>
        <v>UNKNOWN</v>
      </c>
      <c r="AK164" s="66"/>
      <c r="AL164" s="66" t="str">
        <f t="shared" si="24"/>
        <v>3F</v>
      </c>
      <c r="AM164" s="68" t="str">
        <f t="shared" si="25"/>
        <v>00</v>
      </c>
      <c r="AN164" s="68" t="str">
        <f t="shared" si="26"/>
        <v>00</v>
      </c>
      <c r="AO164" s="68" t="str">
        <f t="shared" si="27"/>
        <v>00</v>
      </c>
      <c r="AQ164" t="str">
        <f t="shared" si="22"/>
        <v xml:space="preserve">    (U4)0x0000003FU,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1</v>
      </c>
      <c r="AE165" s="137">
        <f t="shared" si="30"/>
        <v>1</v>
      </c>
      <c r="AF165" s="137">
        <f t="shared" si="30"/>
        <v>1</v>
      </c>
      <c r="AG165" s="137">
        <f t="shared" si="30"/>
        <v>1</v>
      </c>
      <c r="AH165" s="137">
        <f t="shared" si="30"/>
        <v>1</v>
      </c>
      <c r="AI165" s="137">
        <f t="shared" si="30"/>
        <v>1</v>
      </c>
      <c r="AJ165" s="53" t="str">
        <f t="shared" si="21"/>
        <v>UNKNOWN</v>
      </c>
      <c r="AK165" s="66"/>
      <c r="AL165" s="66" t="str">
        <f t="shared" si="24"/>
        <v>3F</v>
      </c>
      <c r="AM165" s="68" t="str">
        <f t="shared" si="25"/>
        <v>00</v>
      </c>
      <c r="AN165" s="68" t="str">
        <f t="shared" si="26"/>
        <v>00</v>
      </c>
      <c r="AO165" s="68" t="str">
        <f t="shared" si="27"/>
        <v>00</v>
      </c>
      <c r="AQ165" t="str">
        <f t="shared" si="22"/>
        <v xml:space="preserve">    (U4)0x0000003FU,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1</v>
      </c>
      <c r="AE166" s="137">
        <f t="shared" si="30"/>
        <v>1</v>
      </c>
      <c r="AF166" s="137">
        <f t="shared" si="30"/>
        <v>1</v>
      </c>
      <c r="AG166" s="137">
        <f t="shared" si="30"/>
        <v>1</v>
      </c>
      <c r="AH166" s="137">
        <f t="shared" si="30"/>
        <v>1</v>
      </c>
      <c r="AI166" s="137">
        <f t="shared" si="30"/>
        <v>1</v>
      </c>
      <c r="AJ166" s="53" t="str">
        <f t="shared" si="21"/>
        <v>UNKNOWN</v>
      </c>
      <c r="AK166" s="66"/>
      <c r="AL166" s="66" t="str">
        <f t="shared" si="24"/>
        <v>3F</v>
      </c>
      <c r="AM166" s="68" t="str">
        <f t="shared" si="25"/>
        <v>00</v>
      </c>
      <c r="AN166" s="68" t="str">
        <f t="shared" si="26"/>
        <v>00</v>
      </c>
      <c r="AO166" s="68" t="str">
        <f t="shared" si="27"/>
        <v>00</v>
      </c>
      <c r="AQ166" t="str">
        <f t="shared" si="22"/>
        <v xml:space="preserve">    (U4)0x0000003FU,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1</v>
      </c>
      <c r="AE167" s="137">
        <f t="shared" si="30"/>
        <v>1</v>
      </c>
      <c r="AF167" s="137">
        <f t="shared" si="30"/>
        <v>1</v>
      </c>
      <c r="AG167" s="137">
        <f t="shared" si="30"/>
        <v>1</v>
      </c>
      <c r="AH167" s="137">
        <f t="shared" si="30"/>
        <v>1</v>
      </c>
      <c r="AI167" s="137">
        <f>IF(OR(AI37=0,AI37=1),1,0)</f>
        <v>1</v>
      </c>
      <c r="AJ167" s="53" t="str">
        <f t="shared" si="21"/>
        <v>UNKNOWN</v>
      </c>
      <c r="AK167" s="66"/>
      <c r="AL167" s="66" t="str">
        <f t="shared" si="24"/>
        <v>3F</v>
      </c>
      <c r="AM167" s="68" t="str">
        <f t="shared" si="25"/>
        <v>00</v>
      </c>
      <c r="AN167" s="68" t="str">
        <f t="shared" si="26"/>
        <v>00</v>
      </c>
      <c r="AO167" s="68" t="str">
        <f t="shared" si="27"/>
        <v>00</v>
      </c>
      <c r="AQ167" t="str">
        <f t="shared" si="22"/>
        <v xml:space="preserve">    (U4)0x0000003FU,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1</v>
      </c>
      <c r="AE168" s="137">
        <f t="shared" si="31"/>
        <v>1</v>
      </c>
      <c r="AF168" s="137">
        <f t="shared" si="31"/>
        <v>1</v>
      </c>
      <c r="AG168" s="137">
        <f t="shared" si="31"/>
        <v>1</v>
      </c>
      <c r="AH168" s="137">
        <f t="shared" si="31"/>
        <v>1</v>
      </c>
      <c r="AI168" s="137">
        <f t="shared" si="31"/>
        <v>1</v>
      </c>
      <c r="AJ168" s="53" t="str">
        <f t="shared" si="21"/>
        <v>UNKNOWN</v>
      </c>
      <c r="AK168" s="66"/>
      <c r="AL168" s="66" t="str">
        <f t="shared" si="24"/>
        <v>3F</v>
      </c>
      <c r="AM168" s="68" t="str">
        <f t="shared" si="25"/>
        <v>00</v>
      </c>
      <c r="AN168" s="68" t="str">
        <f t="shared" si="26"/>
        <v>00</v>
      </c>
      <c r="AO168" s="68" t="str">
        <f t="shared" si="27"/>
        <v>00</v>
      </c>
      <c r="AQ168" t="str">
        <f t="shared" si="22"/>
        <v xml:space="preserve">    (U4)0x0000003FU,                                                           /* 32 UNKNOWN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1</v>
      </c>
      <c r="AE169" s="137">
        <f t="shared" si="31"/>
        <v>1</v>
      </c>
      <c r="AF169" s="137">
        <f t="shared" si="31"/>
        <v>1</v>
      </c>
      <c r="AG169" s="137">
        <f t="shared" si="31"/>
        <v>1</v>
      </c>
      <c r="AH169" s="137">
        <f t="shared" si="31"/>
        <v>1</v>
      </c>
      <c r="AI169" s="137">
        <f t="shared" si="31"/>
        <v>1</v>
      </c>
      <c r="AJ169" s="53" t="str">
        <f t="shared" si="21"/>
        <v>UNKNOWN</v>
      </c>
      <c r="AK169" s="66"/>
      <c r="AL169" s="66" t="str">
        <f t="shared" si="24"/>
        <v>3F</v>
      </c>
      <c r="AM169" s="68" t="str">
        <f t="shared" si="25"/>
        <v>00</v>
      </c>
      <c r="AN169" s="68" t="str">
        <f t="shared" si="26"/>
        <v>00</v>
      </c>
      <c r="AO169" s="68" t="str">
        <f t="shared" si="27"/>
        <v>00</v>
      </c>
      <c r="AQ169" t="str">
        <f t="shared" si="22"/>
        <v xml:space="preserve">    (U4)0x0000003FU,                                                           /* 33 UNKNOWN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1</v>
      </c>
      <c r="AE170" s="137">
        <f t="shared" si="31"/>
        <v>1</v>
      </c>
      <c r="AF170" s="137">
        <f t="shared" si="31"/>
        <v>1</v>
      </c>
      <c r="AG170" s="137">
        <f t="shared" si="31"/>
        <v>1</v>
      </c>
      <c r="AH170" s="137">
        <f t="shared" si="31"/>
        <v>1</v>
      </c>
      <c r="AI170" s="137">
        <f t="shared" si="31"/>
        <v>1</v>
      </c>
      <c r="AJ170" s="53" t="str">
        <f t="shared" si="21"/>
        <v>UNKNOWN</v>
      </c>
      <c r="AK170" s="66"/>
      <c r="AL170" s="66" t="str">
        <f t="shared" si="24"/>
        <v>3F</v>
      </c>
      <c r="AM170" s="68" t="str">
        <f t="shared" si="25"/>
        <v>00</v>
      </c>
      <c r="AN170" s="68" t="str">
        <f t="shared" si="26"/>
        <v>00</v>
      </c>
      <c r="AO170" s="68" t="str">
        <f t="shared" si="27"/>
        <v>00</v>
      </c>
      <c r="AQ170" t="str">
        <f t="shared" si="22"/>
        <v xml:space="preserve">    (U4)0x0000003FU,                                                           /* 34 UNKNOWN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1</v>
      </c>
      <c r="AE171" s="137">
        <f t="shared" si="31"/>
        <v>1</v>
      </c>
      <c r="AF171" s="137">
        <f t="shared" si="31"/>
        <v>1</v>
      </c>
      <c r="AG171" s="137">
        <f t="shared" si="31"/>
        <v>1</v>
      </c>
      <c r="AH171" s="137">
        <f t="shared" si="31"/>
        <v>1</v>
      </c>
      <c r="AI171" s="137">
        <f t="shared" si="31"/>
        <v>1</v>
      </c>
      <c r="AJ171" s="53" t="str">
        <f t="shared" si="21"/>
        <v>UNKNOWN</v>
      </c>
      <c r="AK171" s="66"/>
      <c r="AL171" s="66" t="str">
        <f t="shared" si="24"/>
        <v>3F</v>
      </c>
      <c r="AM171" s="68" t="str">
        <f t="shared" si="25"/>
        <v>00</v>
      </c>
      <c r="AN171" s="68" t="str">
        <f t="shared" si="26"/>
        <v>00</v>
      </c>
      <c r="AO171" s="68" t="str">
        <f t="shared" si="27"/>
        <v>00</v>
      </c>
      <c r="AQ171" t="str">
        <f t="shared" si="22"/>
        <v xml:space="preserve">    (U4)0x0000003FU,                                                           /* 35 UNKNOWN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1</v>
      </c>
      <c r="AE172" s="137">
        <f t="shared" si="31"/>
        <v>1</v>
      </c>
      <c r="AF172" s="137">
        <f t="shared" si="31"/>
        <v>1</v>
      </c>
      <c r="AG172" s="137">
        <f t="shared" si="31"/>
        <v>1</v>
      </c>
      <c r="AH172" s="137">
        <f t="shared" si="31"/>
        <v>1</v>
      </c>
      <c r="AI172" s="137">
        <f t="shared" si="31"/>
        <v>1</v>
      </c>
      <c r="AJ172" s="53" t="str">
        <f t="shared" si="21"/>
        <v>UNKNOWN</v>
      </c>
      <c r="AK172" s="66"/>
      <c r="AL172" s="66" t="str">
        <f t="shared" si="24"/>
        <v>3F</v>
      </c>
      <c r="AM172" s="68" t="str">
        <f t="shared" si="25"/>
        <v>00</v>
      </c>
      <c r="AN172" s="68" t="str">
        <f t="shared" si="26"/>
        <v>00</v>
      </c>
      <c r="AO172" s="68" t="str">
        <f t="shared" si="27"/>
        <v>00</v>
      </c>
      <c r="AQ172" t="str">
        <f t="shared" si="22"/>
        <v xml:space="preserve">    (U4)0x0000003FU,                                                           /* 36 UNKNOWN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1</v>
      </c>
      <c r="AE173" s="137">
        <f t="shared" si="31"/>
        <v>1</v>
      </c>
      <c r="AF173" s="137">
        <f t="shared" si="31"/>
        <v>1</v>
      </c>
      <c r="AG173" s="137">
        <f t="shared" si="31"/>
        <v>1</v>
      </c>
      <c r="AH173" s="137">
        <f t="shared" si="31"/>
        <v>1</v>
      </c>
      <c r="AI173" s="137">
        <f t="shared" si="31"/>
        <v>1</v>
      </c>
      <c r="AJ173" s="53" t="str">
        <f t="shared" si="21"/>
        <v>UNKNOWN</v>
      </c>
      <c r="AK173" s="66"/>
      <c r="AL173" s="66" t="str">
        <f t="shared" si="24"/>
        <v>3F</v>
      </c>
      <c r="AM173" s="68" t="str">
        <f t="shared" si="25"/>
        <v>00</v>
      </c>
      <c r="AN173" s="68" t="str">
        <f t="shared" si="26"/>
        <v>00</v>
      </c>
      <c r="AO173" s="68" t="str">
        <f t="shared" si="27"/>
        <v>00</v>
      </c>
      <c r="AQ173" t="str">
        <f t="shared" si="22"/>
        <v xml:space="preserve">    (U4)0x0000003FU,                                                           /* 37 UNKNOWN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1</v>
      </c>
      <c r="AE174" s="137">
        <f t="shared" si="31"/>
        <v>1</v>
      </c>
      <c r="AF174" s="137">
        <f t="shared" si="31"/>
        <v>1</v>
      </c>
      <c r="AG174" s="137">
        <f t="shared" si="31"/>
        <v>1</v>
      </c>
      <c r="AH174" s="137">
        <f t="shared" si="31"/>
        <v>1</v>
      </c>
      <c r="AI174" s="137">
        <f t="shared" si="31"/>
        <v>1</v>
      </c>
      <c r="AJ174" s="53" t="str">
        <f t="shared" si="21"/>
        <v>UNKNOWN</v>
      </c>
      <c r="AK174" s="66"/>
      <c r="AL174" s="66" t="str">
        <f t="shared" si="24"/>
        <v>3F</v>
      </c>
      <c r="AM174" s="68" t="str">
        <f t="shared" si="25"/>
        <v>00</v>
      </c>
      <c r="AN174" s="68" t="str">
        <f t="shared" si="26"/>
        <v>00</v>
      </c>
      <c r="AO174" s="68" t="str">
        <f t="shared" si="27"/>
        <v>00</v>
      </c>
      <c r="AQ174" t="str">
        <f t="shared" si="22"/>
        <v xml:space="preserve">    (U4)0x0000003FU,                                                           /* 38 UNKNOWN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1</v>
      </c>
      <c r="AE175" s="137">
        <f t="shared" si="31"/>
        <v>1</v>
      </c>
      <c r="AF175" s="137">
        <f t="shared" si="31"/>
        <v>1</v>
      </c>
      <c r="AG175" s="137">
        <f t="shared" si="31"/>
        <v>1</v>
      </c>
      <c r="AH175" s="137">
        <f t="shared" si="31"/>
        <v>1</v>
      </c>
      <c r="AI175" s="137">
        <f>IF(OR(AI45=0,AI45=1),1,0)</f>
        <v>1</v>
      </c>
      <c r="AJ175" s="53" t="str">
        <f t="shared" si="21"/>
        <v>UNKNOWN</v>
      </c>
      <c r="AK175" s="66"/>
      <c r="AL175" s="66" t="str">
        <f t="shared" si="24"/>
        <v>3F</v>
      </c>
      <c r="AM175" s="68" t="str">
        <f t="shared" si="25"/>
        <v>00</v>
      </c>
      <c r="AN175" s="68" t="str">
        <f t="shared" si="26"/>
        <v>00</v>
      </c>
      <c r="AO175" s="68" t="str">
        <f t="shared" si="27"/>
        <v>00</v>
      </c>
      <c r="AQ175" t="str">
        <f t="shared" si="22"/>
        <v xml:space="preserve">    (U4)0x0000003FU,                                                           /* 39 UNKNOWN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1</v>
      </c>
      <c r="AE176" s="137">
        <f t="shared" si="32"/>
        <v>1</v>
      </c>
      <c r="AF176" s="137">
        <f t="shared" si="32"/>
        <v>1</v>
      </c>
      <c r="AG176" s="137">
        <f t="shared" si="32"/>
        <v>1</v>
      </c>
      <c r="AH176" s="137">
        <f t="shared" si="32"/>
        <v>1</v>
      </c>
      <c r="AI176" s="137">
        <f t="shared" si="32"/>
        <v>1</v>
      </c>
      <c r="AJ176" s="53" t="str">
        <f t="shared" si="21"/>
        <v>UNKNOWN</v>
      </c>
      <c r="AK176" s="66"/>
      <c r="AL176" s="66" t="str">
        <f t="shared" si="24"/>
        <v>3F</v>
      </c>
      <c r="AM176" s="68" t="str">
        <f t="shared" si="25"/>
        <v>00</v>
      </c>
      <c r="AN176" s="68" t="str">
        <f t="shared" si="26"/>
        <v>00</v>
      </c>
      <c r="AO176" s="68" t="str">
        <f t="shared" si="27"/>
        <v>00</v>
      </c>
      <c r="AQ176" t="str">
        <f t="shared" si="22"/>
        <v xml:space="preserve">    (U4)0x0000003FU,                                                           /* 40 UNKNOWN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1</v>
      </c>
      <c r="AE177" s="137">
        <f t="shared" si="32"/>
        <v>1</v>
      </c>
      <c r="AF177" s="137">
        <f t="shared" si="32"/>
        <v>1</v>
      </c>
      <c r="AG177" s="137">
        <f t="shared" si="32"/>
        <v>1</v>
      </c>
      <c r="AH177" s="137">
        <f t="shared" si="32"/>
        <v>1</v>
      </c>
      <c r="AI177" s="137">
        <f t="shared" si="32"/>
        <v>1</v>
      </c>
      <c r="AJ177" s="53" t="str">
        <f t="shared" si="21"/>
        <v>UNKNOWN</v>
      </c>
      <c r="AK177" s="66"/>
      <c r="AL177" s="66" t="str">
        <f t="shared" si="24"/>
        <v>3F</v>
      </c>
      <c r="AM177" s="68" t="str">
        <f t="shared" si="25"/>
        <v>00</v>
      </c>
      <c r="AN177" s="68" t="str">
        <f t="shared" si="26"/>
        <v>00</v>
      </c>
      <c r="AO177" s="68" t="str">
        <f t="shared" si="27"/>
        <v>00</v>
      </c>
      <c r="AQ177" t="str">
        <f t="shared" si="22"/>
        <v xml:space="preserve">    (U4)0x0000003FU,                                                           /* 41 UNKNOWN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1</v>
      </c>
      <c r="AE178" s="137">
        <f t="shared" si="32"/>
        <v>1</v>
      </c>
      <c r="AF178" s="137">
        <f t="shared" si="32"/>
        <v>1</v>
      </c>
      <c r="AG178" s="137">
        <f t="shared" si="32"/>
        <v>1</v>
      </c>
      <c r="AH178" s="137">
        <f t="shared" si="32"/>
        <v>1</v>
      </c>
      <c r="AI178" s="137">
        <f t="shared" si="32"/>
        <v>1</v>
      </c>
      <c r="AJ178" s="53" t="str">
        <f t="shared" si="21"/>
        <v>UNKNOWN</v>
      </c>
      <c r="AK178" s="66"/>
      <c r="AL178" s="66" t="str">
        <f t="shared" si="24"/>
        <v>3F</v>
      </c>
      <c r="AM178" s="68" t="str">
        <f t="shared" si="25"/>
        <v>00</v>
      </c>
      <c r="AN178" s="68" t="str">
        <f t="shared" si="26"/>
        <v>00</v>
      </c>
      <c r="AO178" s="68" t="str">
        <f t="shared" si="27"/>
        <v>00</v>
      </c>
      <c r="AQ178" t="str">
        <f t="shared" si="22"/>
        <v xml:space="preserve">    (U4)0x0000003FU,                                                           /* 42 UNKNOWN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1</v>
      </c>
      <c r="AE179" s="137">
        <f t="shared" si="32"/>
        <v>1</v>
      </c>
      <c r="AF179" s="137">
        <f t="shared" si="32"/>
        <v>1</v>
      </c>
      <c r="AG179" s="137">
        <f t="shared" si="32"/>
        <v>1</v>
      </c>
      <c r="AH179" s="137">
        <f t="shared" si="32"/>
        <v>1</v>
      </c>
      <c r="AI179" s="137">
        <f t="shared" si="32"/>
        <v>1</v>
      </c>
      <c r="AJ179" s="53" t="str">
        <f t="shared" si="21"/>
        <v>UNKNOWN</v>
      </c>
      <c r="AK179" s="66"/>
      <c r="AL179" s="66" t="str">
        <f t="shared" si="24"/>
        <v>3F</v>
      </c>
      <c r="AM179" s="68" t="str">
        <f t="shared" si="25"/>
        <v>00</v>
      </c>
      <c r="AN179" s="68" t="str">
        <f t="shared" si="26"/>
        <v>00</v>
      </c>
      <c r="AO179" s="68" t="str">
        <f t="shared" si="27"/>
        <v>00</v>
      </c>
      <c r="AQ179" t="str">
        <f t="shared" si="22"/>
        <v xml:space="preserve">    (U4)0x0000003FU,                                                           /* 43 UNKNOWN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1</v>
      </c>
      <c r="AE180" s="137">
        <f t="shared" si="32"/>
        <v>1</v>
      </c>
      <c r="AF180" s="137">
        <f t="shared" si="32"/>
        <v>1</v>
      </c>
      <c r="AG180" s="137">
        <f t="shared" si="32"/>
        <v>1</v>
      </c>
      <c r="AH180" s="137">
        <f t="shared" si="32"/>
        <v>1</v>
      </c>
      <c r="AI180" s="137">
        <f t="shared" si="32"/>
        <v>1</v>
      </c>
      <c r="AJ180" s="53" t="str">
        <f t="shared" si="21"/>
        <v>UNKNOWN</v>
      </c>
      <c r="AK180" s="66"/>
      <c r="AL180" s="66" t="str">
        <f t="shared" si="24"/>
        <v>3F</v>
      </c>
      <c r="AM180" s="68" t="str">
        <f t="shared" si="25"/>
        <v>00</v>
      </c>
      <c r="AN180" s="68" t="str">
        <f t="shared" si="26"/>
        <v>00</v>
      </c>
      <c r="AO180" s="68" t="str">
        <f t="shared" si="27"/>
        <v>00</v>
      </c>
      <c r="AQ180" t="str">
        <f t="shared" si="22"/>
        <v xml:space="preserve">    (U4)0x0000003FU,                                                           /* 44 UNKNOWN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1</v>
      </c>
      <c r="AE181" s="137">
        <f t="shared" si="32"/>
        <v>1</v>
      </c>
      <c r="AF181" s="137">
        <f t="shared" si="32"/>
        <v>1</v>
      </c>
      <c r="AG181" s="137">
        <f t="shared" si="32"/>
        <v>1</v>
      </c>
      <c r="AH181" s="137">
        <f t="shared" si="32"/>
        <v>1</v>
      </c>
      <c r="AI181" s="137">
        <f t="shared" si="32"/>
        <v>1</v>
      </c>
      <c r="AJ181" s="53" t="str">
        <f t="shared" si="21"/>
        <v>UNKNOWN</v>
      </c>
      <c r="AK181" s="66"/>
      <c r="AL181" s="66" t="str">
        <f t="shared" si="24"/>
        <v>3F</v>
      </c>
      <c r="AM181" s="68" t="str">
        <f t="shared" si="25"/>
        <v>00</v>
      </c>
      <c r="AN181" s="68" t="str">
        <f t="shared" si="26"/>
        <v>00</v>
      </c>
      <c r="AO181" s="68" t="str">
        <f t="shared" si="27"/>
        <v>00</v>
      </c>
      <c r="AQ181" t="str">
        <f t="shared" si="22"/>
        <v xml:space="preserve">    (U4)0x0000003FU,                                                           /* 45 UNKNOWN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1</v>
      </c>
      <c r="AE182" s="137">
        <f t="shared" si="32"/>
        <v>1</v>
      </c>
      <c r="AF182" s="137">
        <f t="shared" si="32"/>
        <v>1</v>
      </c>
      <c r="AG182" s="137">
        <f t="shared" si="32"/>
        <v>1</v>
      </c>
      <c r="AH182" s="137">
        <f t="shared" si="32"/>
        <v>1</v>
      </c>
      <c r="AI182" s="137">
        <f t="shared" si="32"/>
        <v>1</v>
      </c>
      <c r="AJ182" s="53" t="str">
        <f t="shared" si="21"/>
        <v>UNKNOWN</v>
      </c>
      <c r="AK182" s="66"/>
      <c r="AL182" s="66" t="str">
        <f t="shared" si="24"/>
        <v>3F</v>
      </c>
      <c r="AM182" s="68" t="str">
        <f t="shared" si="25"/>
        <v>00</v>
      </c>
      <c r="AN182" s="68" t="str">
        <f t="shared" si="26"/>
        <v>00</v>
      </c>
      <c r="AO182" s="68" t="str">
        <f t="shared" si="27"/>
        <v>00</v>
      </c>
      <c r="AQ182" t="str">
        <f t="shared" si="22"/>
        <v xml:space="preserve">    (U4)0x0000003FU,                                                           /* 46 UNKNOWN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1</v>
      </c>
      <c r="AE183" s="137">
        <f t="shared" si="32"/>
        <v>1</v>
      </c>
      <c r="AF183" s="137">
        <f t="shared" si="32"/>
        <v>1</v>
      </c>
      <c r="AG183" s="137">
        <f t="shared" si="32"/>
        <v>1</v>
      </c>
      <c r="AH183" s="137">
        <f t="shared" si="32"/>
        <v>1</v>
      </c>
      <c r="AI183" s="137">
        <f>IF(OR(AI53=0,AI53=1),1,0)</f>
        <v>1</v>
      </c>
      <c r="AJ183" s="53" t="str">
        <f t="shared" si="21"/>
        <v>UNKNOWN</v>
      </c>
      <c r="AK183" s="66"/>
      <c r="AL183" s="66" t="str">
        <f t="shared" si="24"/>
        <v>3F</v>
      </c>
      <c r="AM183" s="68" t="str">
        <f t="shared" si="25"/>
        <v>00</v>
      </c>
      <c r="AN183" s="68" t="str">
        <f t="shared" si="26"/>
        <v>00</v>
      </c>
      <c r="AO183" s="68" t="str">
        <f t="shared" si="27"/>
        <v>00</v>
      </c>
      <c r="AQ183" t="str">
        <f t="shared" si="22"/>
        <v xml:space="preserve">    (U4)0x0000003FU,                                                           /* 47 UNKNOWN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1</v>
      </c>
      <c r="AE184" s="137">
        <f t="shared" si="33"/>
        <v>1</v>
      </c>
      <c r="AF184" s="137">
        <f t="shared" si="33"/>
        <v>1</v>
      </c>
      <c r="AG184" s="137">
        <f t="shared" si="33"/>
        <v>1</v>
      </c>
      <c r="AH184" s="137">
        <f t="shared" si="33"/>
        <v>1</v>
      </c>
      <c r="AI184" s="137">
        <f t="shared" si="33"/>
        <v>1</v>
      </c>
      <c r="AJ184" s="53" t="str">
        <f t="shared" si="21"/>
        <v>UNKNOWN</v>
      </c>
      <c r="AK184" s="66"/>
      <c r="AL184" s="66" t="str">
        <f t="shared" si="24"/>
        <v>3F</v>
      </c>
      <c r="AM184" s="68" t="str">
        <f t="shared" si="25"/>
        <v>00</v>
      </c>
      <c r="AN184" s="68" t="str">
        <f t="shared" si="26"/>
        <v>00</v>
      </c>
      <c r="AO184" s="68" t="str">
        <f t="shared" si="27"/>
        <v>00</v>
      </c>
      <c r="AQ184" t="str">
        <f t="shared" si="22"/>
        <v xml:space="preserve">    (U4)0x0000003FU,                                                           /* 48 UNKNOWN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1</v>
      </c>
      <c r="AE185" s="137">
        <f t="shared" si="33"/>
        <v>1</v>
      </c>
      <c r="AF185" s="137">
        <f t="shared" si="33"/>
        <v>1</v>
      </c>
      <c r="AG185" s="137">
        <f t="shared" si="33"/>
        <v>1</v>
      </c>
      <c r="AH185" s="137">
        <f t="shared" si="33"/>
        <v>1</v>
      </c>
      <c r="AI185" s="137">
        <f t="shared" si="33"/>
        <v>1</v>
      </c>
      <c r="AJ185" s="53" t="str">
        <f t="shared" si="21"/>
        <v>UNKNOWN</v>
      </c>
      <c r="AK185" s="66"/>
      <c r="AL185" s="66" t="str">
        <f t="shared" si="24"/>
        <v>3F</v>
      </c>
      <c r="AM185" s="68" t="str">
        <f t="shared" si="25"/>
        <v>00</v>
      </c>
      <c r="AN185" s="68" t="str">
        <f t="shared" si="26"/>
        <v>00</v>
      </c>
      <c r="AO185" s="68" t="str">
        <f t="shared" si="27"/>
        <v>00</v>
      </c>
      <c r="AQ185" t="str">
        <f t="shared" si="22"/>
        <v xml:space="preserve">    (U4)0x0000003FU,                                                           /* 49 UNKNOWN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1</v>
      </c>
      <c r="AE186" s="137">
        <f t="shared" si="33"/>
        <v>1</v>
      </c>
      <c r="AF186" s="137">
        <f t="shared" si="33"/>
        <v>1</v>
      </c>
      <c r="AG186" s="137">
        <f t="shared" si="33"/>
        <v>1</v>
      </c>
      <c r="AH186" s="137">
        <f t="shared" si="33"/>
        <v>1</v>
      </c>
      <c r="AI186" s="137">
        <f t="shared" si="33"/>
        <v>1</v>
      </c>
      <c r="AJ186" s="53" t="str">
        <f t="shared" si="21"/>
        <v>UNKNOWN</v>
      </c>
      <c r="AK186" s="66"/>
      <c r="AL186" s="66" t="str">
        <f t="shared" si="24"/>
        <v>3F</v>
      </c>
      <c r="AM186" s="68" t="str">
        <f t="shared" si="25"/>
        <v>00</v>
      </c>
      <c r="AN186" s="68" t="str">
        <f t="shared" si="26"/>
        <v>00</v>
      </c>
      <c r="AO186" s="68" t="str">
        <f t="shared" si="27"/>
        <v>00</v>
      </c>
      <c r="AQ186" t="str">
        <f t="shared" si="22"/>
        <v xml:space="preserve">    (U4)0x0000003FU,                                                           /* 50 UNKNOWN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1</v>
      </c>
      <c r="AE187" s="137">
        <f t="shared" si="33"/>
        <v>1</v>
      </c>
      <c r="AF187" s="137">
        <f t="shared" si="33"/>
        <v>1</v>
      </c>
      <c r="AG187" s="137">
        <f t="shared" si="33"/>
        <v>1</v>
      </c>
      <c r="AH187" s="137">
        <f t="shared" si="33"/>
        <v>1</v>
      </c>
      <c r="AI187" s="137">
        <f t="shared" si="33"/>
        <v>1</v>
      </c>
      <c r="AJ187" s="53" t="str">
        <f t="shared" si="21"/>
        <v>UNKNOWN</v>
      </c>
      <c r="AK187" s="66"/>
      <c r="AL187" s="66" t="str">
        <f t="shared" si="24"/>
        <v>3F</v>
      </c>
      <c r="AM187" s="68" t="str">
        <f t="shared" si="25"/>
        <v>00</v>
      </c>
      <c r="AN187" s="68" t="str">
        <f t="shared" si="26"/>
        <v>00</v>
      </c>
      <c r="AO187" s="68" t="str">
        <f t="shared" si="27"/>
        <v>00</v>
      </c>
      <c r="AQ187" t="str">
        <f t="shared" si="22"/>
        <v xml:space="preserve">    (U4)0x0000003FU,                                                           /* 51 UNKNOWN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1</v>
      </c>
      <c r="AE188" s="137">
        <f t="shared" si="33"/>
        <v>1</v>
      </c>
      <c r="AF188" s="137">
        <f t="shared" si="33"/>
        <v>1</v>
      </c>
      <c r="AG188" s="137">
        <f t="shared" si="33"/>
        <v>1</v>
      </c>
      <c r="AH188" s="137">
        <f t="shared" si="33"/>
        <v>1</v>
      </c>
      <c r="AI188" s="137">
        <f t="shared" si="33"/>
        <v>1</v>
      </c>
      <c r="AJ188" s="53" t="str">
        <f t="shared" si="21"/>
        <v>UNKNOWN</v>
      </c>
      <c r="AK188" s="66"/>
      <c r="AL188" s="66" t="str">
        <f t="shared" si="24"/>
        <v>3F</v>
      </c>
      <c r="AM188" s="68" t="str">
        <f t="shared" si="25"/>
        <v>00</v>
      </c>
      <c r="AN188" s="68" t="str">
        <f t="shared" si="26"/>
        <v>00</v>
      </c>
      <c r="AO188" s="68" t="str">
        <f t="shared" si="27"/>
        <v>00</v>
      </c>
      <c r="AQ188" t="str">
        <f t="shared" si="22"/>
        <v xml:space="preserve">    (U4)0x0000003FU,                                                           /* 52 UNKNOWN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1</v>
      </c>
      <c r="AE189" s="137">
        <f t="shared" si="33"/>
        <v>1</v>
      </c>
      <c r="AF189" s="137">
        <f t="shared" si="33"/>
        <v>1</v>
      </c>
      <c r="AG189" s="137">
        <f t="shared" si="33"/>
        <v>1</v>
      </c>
      <c r="AH189" s="137">
        <f t="shared" si="33"/>
        <v>1</v>
      </c>
      <c r="AI189" s="137">
        <f t="shared" si="33"/>
        <v>1</v>
      </c>
      <c r="AJ189" s="53" t="str">
        <f t="shared" si="21"/>
        <v>UNKNOWN</v>
      </c>
      <c r="AK189" s="66"/>
      <c r="AL189" s="66" t="str">
        <f t="shared" si="24"/>
        <v>3F</v>
      </c>
      <c r="AM189" s="68" t="str">
        <f t="shared" si="25"/>
        <v>00</v>
      </c>
      <c r="AN189" s="68" t="str">
        <f t="shared" si="26"/>
        <v>00</v>
      </c>
      <c r="AO189" s="68" t="str">
        <f t="shared" si="27"/>
        <v>00</v>
      </c>
      <c r="AQ189" t="str">
        <f t="shared" si="22"/>
        <v xml:space="preserve">    (U4)0x0000003FU,                                                           /* 53 UNKNOWN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1</v>
      </c>
      <c r="AE190" s="137">
        <f t="shared" si="33"/>
        <v>1</v>
      </c>
      <c r="AF190" s="137">
        <f t="shared" si="33"/>
        <v>1</v>
      </c>
      <c r="AG190" s="137">
        <f t="shared" si="33"/>
        <v>1</v>
      </c>
      <c r="AH190" s="137">
        <f t="shared" si="33"/>
        <v>1</v>
      </c>
      <c r="AI190" s="137">
        <f t="shared" si="33"/>
        <v>1</v>
      </c>
      <c r="AJ190" s="53" t="str">
        <f t="shared" si="21"/>
        <v>UNKNOWN</v>
      </c>
      <c r="AK190" s="66"/>
      <c r="AL190" s="66" t="str">
        <f t="shared" si="24"/>
        <v>3F</v>
      </c>
      <c r="AM190" s="68" t="str">
        <f t="shared" si="25"/>
        <v>00</v>
      </c>
      <c r="AN190" s="68" t="str">
        <f t="shared" si="26"/>
        <v>00</v>
      </c>
      <c r="AO190" s="68" t="str">
        <f t="shared" si="27"/>
        <v>00</v>
      </c>
      <c r="AQ190" t="str">
        <f t="shared" si="22"/>
        <v xml:space="preserve">    (U4)0x0000003FU,                                                           /* 54 UNKNOWN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1</v>
      </c>
      <c r="AE191" s="137">
        <f t="shared" si="33"/>
        <v>1</v>
      </c>
      <c r="AF191" s="137">
        <f t="shared" si="33"/>
        <v>1</v>
      </c>
      <c r="AG191" s="137">
        <f t="shared" si="33"/>
        <v>1</v>
      </c>
      <c r="AH191" s="137">
        <f t="shared" si="33"/>
        <v>1</v>
      </c>
      <c r="AI191" s="137">
        <f>IF(OR(AI61=0,AI61=1),1,0)</f>
        <v>1</v>
      </c>
      <c r="AJ191" s="53" t="str">
        <f t="shared" si="21"/>
        <v>UNKNOWN</v>
      </c>
      <c r="AK191" s="66"/>
      <c r="AL191" s="66" t="str">
        <f t="shared" si="24"/>
        <v>3F</v>
      </c>
      <c r="AM191" s="68" t="str">
        <f t="shared" si="25"/>
        <v>00</v>
      </c>
      <c r="AN191" s="68" t="str">
        <f t="shared" si="26"/>
        <v>00</v>
      </c>
      <c r="AO191" s="68" t="str">
        <f t="shared" si="27"/>
        <v>00</v>
      </c>
      <c r="AQ191" t="str">
        <f t="shared" si="22"/>
        <v xml:space="preserve">    (U4)0x0000003FU,                                                           /* 55 UNKNOWN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1</v>
      </c>
      <c r="AE192" s="137">
        <f t="shared" si="34"/>
        <v>1</v>
      </c>
      <c r="AF192" s="137">
        <f t="shared" si="34"/>
        <v>1</v>
      </c>
      <c r="AG192" s="137">
        <f t="shared" si="34"/>
        <v>1</v>
      </c>
      <c r="AH192" s="137">
        <f t="shared" si="34"/>
        <v>1</v>
      </c>
      <c r="AI192" s="137">
        <f t="shared" si="34"/>
        <v>1</v>
      </c>
      <c r="AJ192" s="53" t="str">
        <f t="shared" si="21"/>
        <v>UNKNOWN</v>
      </c>
      <c r="AK192" s="66"/>
      <c r="AL192" s="66" t="str">
        <f t="shared" si="24"/>
        <v>3F</v>
      </c>
      <c r="AM192" s="68" t="str">
        <f t="shared" si="25"/>
        <v>00</v>
      </c>
      <c r="AN192" s="68" t="str">
        <f t="shared" si="26"/>
        <v>00</v>
      </c>
      <c r="AO192" s="68" t="str">
        <f t="shared" si="27"/>
        <v>00</v>
      </c>
      <c r="AQ192" t="str">
        <f t="shared" si="22"/>
        <v xml:space="preserve">    (U4)0x0000003FU,                                                           /* 56 UNKNOWN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1</v>
      </c>
      <c r="AE193" s="137">
        <f t="shared" si="34"/>
        <v>1</v>
      </c>
      <c r="AF193" s="137">
        <f t="shared" si="34"/>
        <v>1</v>
      </c>
      <c r="AG193" s="137">
        <f t="shared" si="34"/>
        <v>1</v>
      </c>
      <c r="AH193" s="137">
        <f t="shared" si="34"/>
        <v>1</v>
      </c>
      <c r="AI193" s="137">
        <f t="shared" si="34"/>
        <v>1</v>
      </c>
      <c r="AJ193" s="53" t="str">
        <f t="shared" si="21"/>
        <v>UNKNOWN</v>
      </c>
      <c r="AK193" s="66"/>
      <c r="AL193" s="66" t="str">
        <f t="shared" si="24"/>
        <v>3F</v>
      </c>
      <c r="AM193" s="68" t="str">
        <f t="shared" si="25"/>
        <v>00</v>
      </c>
      <c r="AN193" s="68" t="str">
        <f t="shared" si="26"/>
        <v>00</v>
      </c>
      <c r="AO193" s="68" t="str">
        <f t="shared" si="27"/>
        <v>00</v>
      </c>
      <c r="AQ193" t="str">
        <f t="shared" si="22"/>
        <v xml:space="preserve">    (U4)0x0000003FU,                                                           /* 57 UNKNOWN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1</v>
      </c>
      <c r="AE194" s="137">
        <f t="shared" si="34"/>
        <v>1</v>
      </c>
      <c r="AF194" s="137">
        <f t="shared" si="34"/>
        <v>1</v>
      </c>
      <c r="AG194" s="137">
        <f t="shared" si="34"/>
        <v>1</v>
      </c>
      <c r="AH194" s="137">
        <f t="shared" si="34"/>
        <v>1</v>
      </c>
      <c r="AI194" s="137">
        <f t="shared" si="34"/>
        <v>1</v>
      </c>
      <c r="AJ194" s="53" t="str">
        <f t="shared" si="21"/>
        <v>UNKNOWN</v>
      </c>
      <c r="AK194" s="66"/>
      <c r="AL194" s="66" t="str">
        <f t="shared" si="24"/>
        <v>3F</v>
      </c>
      <c r="AM194" s="68" t="str">
        <f t="shared" si="25"/>
        <v>00</v>
      </c>
      <c r="AN194" s="68" t="str">
        <f t="shared" si="26"/>
        <v>00</v>
      </c>
      <c r="AO194" s="68" t="str">
        <f t="shared" si="27"/>
        <v>00</v>
      </c>
      <c r="AQ194" t="str">
        <f t="shared" si="22"/>
        <v xml:space="preserve">    (U4)0x0000003FU,                                                           /* 58 UNKNOWN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1</v>
      </c>
      <c r="AE195" s="137">
        <f t="shared" si="34"/>
        <v>1</v>
      </c>
      <c r="AF195" s="137">
        <f t="shared" si="34"/>
        <v>1</v>
      </c>
      <c r="AG195" s="137">
        <f t="shared" si="34"/>
        <v>1</v>
      </c>
      <c r="AH195" s="137">
        <f t="shared" si="34"/>
        <v>1</v>
      </c>
      <c r="AI195" s="137">
        <f t="shared" si="34"/>
        <v>1</v>
      </c>
      <c r="AJ195" s="53" t="str">
        <f t="shared" si="21"/>
        <v>UNKNOWN</v>
      </c>
      <c r="AK195" s="66"/>
      <c r="AL195" s="66" t="str">
        <f t="shared" si="24"/>
        <v>3F</v>
      </c>
      <c r="AM195" s="68" t="str">
        <f t="shared" si="25"/>
        <v>00</v>
      </c>
      <c r="AN195" s="68" t="str">
        <f t="shared" si="26"/>
        <v>00</v>
      </c>
      <c r="AO195" s="68" t="str">
        <f t="shared" si="27"/>
        <v>00</v>
      </c>
      <c r="AQ195" t="str">
        <f t="shared" si="22"/>
        <v xml:space="preserve">    (U4)0x0000003FU,                                                           /* 59 UNKNOWN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1</v>
      </c>
      <c r="AE196" s="137">
        <f t="shared" si="34"/>
        <v>1</v>
      </c>
      <c r="AF196" s="137">
        <f t="shared" si="34"/>
        <v>1</v>
      </c>
      <c r="AG196" s="137">
        <f t="shared" si="34"/>
        <v>1</v>
      </c>
      <c r="AH196" s="137">
        <f t="shared" si="34"/>
        <v>1</v>
      </c>
      <c r="AI196" s="137">
        <f t="shared" si="34"/>
        <v>1</v>
      </c>
      <c r="AJ196" s="53" t="str">
        <f t="shared" si="21"/>
        <v>UNKNOWN</v>
      </c>
      <c r="AK196" s="66"/>
      <c r="AL196" s="66" t="str">
        <f t="shared" si="24"/>
        <v>3F</v>
      </c>
      <c r="AM196" s="68" t="str">
        <f t="shared" si="25"/>
        <v>00</v>
      </c>
      <c r="AN196" s="68" t="str">
        <f t="shared" si="26"/>
        <v>00</v>
      </c>
      <c r="AO196" s="68" t="str">
        <f t="shared" si="27"/>
        <v>00</v>
      </c>
      <c r="AQ196" t="str">
        <f t="shared" si="22"/>
        <v xml:space="preserve">    (U4)0x0000003FU,                                                           /* 60 UNKNOWN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1</v>
      </c>
      <c r="AE197" s="137">
        <f t="shared" si="34"/>
        <v>1</v>
      </c>
      <c r="AF197" s="137">
        <f t="shared" si="34"/>
        <v>1</v>
      </c>
      <c r="AG197" s="137">
        <f t="shared" si="34"/>
        <v>1</v>
      </c>
      <c r="AH197" s="137">
        <f t="shared" si="34"/>
        <v>1</v>
      </c>
      <c r="AI197" s="137">
        <f t="shared" si="34"/>
        <v>1</v>
      </c>
      <c r="AJ197" s="53" t="str">
        <f t="shared" si="21"/>
        <v>UNKNOWN</v>
      </c>
      <c r="AK197" s="66"/>
      <c r="AL197" s="66" t="str">
        <f t="shared" si="24"/>
        <v>3F</v>
      </c>
      <c r="AM197" s="68" t="str">
        <f t="shared" si="25"/>
        <v>00</v>
      </c>
      <c r="AN197" s="68" t="str">
        <f t="shared" si="26"/>
        <v>00</v>
      </c>
      <c r="AO197" s="68" t="str">
        <f t="shared" si="27"/>
        <v>00</v>
      </c>
      <c r="AQ197" t="str">
        <f t="shared" si="22"/>
        <v xml:space="preserve">    (U4)0x0000003FU,                                                           /* 61 UNKNOWN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1</v>
      </c>
      <c r="AE198" s="137">
        <f t="shared" si="34"/>
        <v>1</v>
      </c>
      <c r="AF198" s="137">
        <f t="shared" si="34"/>
        <v>1</v>
      </c>
      <c r="AG198" s="137">
        <f t="shared" si="34"/>
        <v>1</v>
      </c>
      <c r="AH198" s="137">
        <f t="shared" si="34"/>
        <v>1</v>
      </c>
      <c r="AI198" s="137">
        <f t="shared" si="34"/>
        <v>1</v>
      </c>
      <c r="AJ198" s="53" t="str">
        <f t="shared" si="21"/>
        <v>UNKNOWN</v>
      </c>
      <c r="AK198" s="66"/>
      <c r="AL198" s="66" t="str">
        <f t="shared" si="24"/>
        <v>3F</v>
      </c>
      <c r="AM198" s="68" t="str">
        <f t="shared" si="25"/>
        <v>00</v>
      </c>
      <c r="AN198" s="68" t="str">
        <f t="shared" si="26"/>
        <v>00</v>
      </c>
      <c r="AO198" s="68" t="str">
        <f t="shared" si="27"/>
        <v>00</v>
      </c>
      <c r="AQ198" t="str">
        <f t="shared" si="22"/>
        <v xml:space="preserve">    (U4)0x0000003FU,                                                           /* 62 UNKNOWN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1</v>
      </c>
      <c r="AE199" s="137">
        <f t="shared" si="34"/>
        <v>1</v>
      </c>
      <c r="AF199" s="137">
        <f t="shared" si="34"/>
        <v>1</v>
      </c>
      <c r="AG199" s="137">
        <f t="shared" si="34"/>
        <v>1</v>
      </c>
      <c r="AH199" s="137">
        <f t="shared" si="34"/>
        <v>1</v>
      </c>
      <c r="AI199" s="137">
        <f>IF(OR(AI69=0,AI69=1),1,0)</f>
        <v>1</v>
      </c>
      <c r="AJ199" s="53" t="str">
        <f t="shared" si="21"/>
        <v>UNKNOWN</v>
      </c>
      <c r="AK199" s="66"/>
      <c r="AL199" s="66" t="str">
        <f t="shared" si="24"/>
        <v>3F</v>
      </c>
      <c r="AM199" s="68" t="str">
        <f t="shared" si="25"/>
        <v>00</v>
      </c>
      <c r="AN199" s="68" t="str">
        <f t="shared" si="26"/>
        <v>00</v>
      </c>
      <c r="AO199" s="68" t="str">
        <f t="shared" si="27"/>
        <v>00</v>
      </c>
      <c r="AQ199" t="str">
        <f t="shared" si="22"/>
        <v xml:space="preserve">    (U4)0x0000003FU                                                            /* 63 UNKNOWN                                         */</v>
      </c>
    </row>
  </sheetData>
  <protectedRanges>
    <protectedRange sqref="L3:AH3 D6:AJ69" name="Table作成編集範囲"/>
    <protectedRange sqref="B3" name="Table作成編集範囲_1"/>
  </protectedRanges>
  <mergeCells count="4">
    <mergeCell ref="C2:C3"/>
    <mergeCell ref="AJ2:AJ3"/>
    <mergeCell ref="AE3:AI3"/>
    <mergeCell ref="A4:B5"/>
  </mergeCells>
  <phoneticPr fontId="2"/>
  <conditionalFormatting sqref="D6:AI69">
    <cfRule type="cellIs" dxfId="83" priority="2" operator="equal">
      <formula>1</formula>
    </cfRule>
    <cfRule type="cellIs" dxfId="82" priority="3" operator="equal">
      <formula>"×"</formula>
    </cfRule>
  </conditionalFormatting>
  <conditionalFormatting sqref="AR5:AS70">
    <cfRule type="expression" dxfId="81"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CCECFF"/>
  </sheetPr>
  <dimension ref="A1:AW199"/>
  <sheetViews>
    <sheetView zoomScale="85" zoomScaleNormal="85" workbookViewId="0">
      <pane ySplit="3" topLeftCell="A4" activePane="bottomLeft" state="frozen"/>
      <selection activeCell="AT16" sqref="AT16"/>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120</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449</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157</v>
      </c>
      <c r="AC3" s="139" t="s">
        <v>157</v>
      </c>
      <c r="AD3" s="252" t="s">
        <v>450</v>
      </c>
      <c r="AE3" s="206" t="s">
        <v>448</v>
      </c>
      <c r="AF3" s="513" t="s">
        <v>684</v>
      </c>
      <c r="AG3" s="513"/>
      <c r="AH3" s="513"/>
      <c r="AI3" s="514"/>
      <c r="AJ3" s="508"/>
      <c r="AR3" s="100" t="s">
        <v>94</v>
      </c>
    </row>
    <row r="4" spans="1:49" ht="14.25" thickBot="1">
      <c r="A4" s="509" t="s">
        <v>64</v>
      </c>
      <c r="B4" s="510"/>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141"/>
      <c r="AR4" s="88" t="s">
        <v>80</v>
      </c>
      <c r="AS4" s="89"/>
      <c r="AT4" s="89"/>
      <c r="AU4" s="89"/>
      <c r="AV4" s="89"/>
      <c r="AW4" s="90"/>
    </row>
    <row r="5" spans="1:49" ht="14.25" thickBot="1">
      <c r="A5" s="511"/>
      <c r="B5" s="512"/>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142"/>
      <c r="AR5" s="91" t="str">
        <f ca="1">"static const U4  "&amp;AW8&amp;"["&amp;AW10&amp;"]"&amp;" = {"</f>
        <v>static const U4  u4_sp_ALERT_B_SMASTA_S2B_CRIT[ALERT_B_SMASTA_S2B_NUM_DST] = {</v>
      </c>
      <c r="AS5" s="91" t="str">
        <f ca="1">"static const U4  "&amp;$AW$9&amp;"["&amp;$AW$10&amp;"] = {"</f>
        <v>static const U4  u4_sp_ALERT_B_SMASTA_S2B_MASK[ALERT_B_SMASTA_S2B_NUM_DST] = {</v>
      </c>
      <c r="AT5" s="91" t="str">
        <f ca="1">"static const U1  "&amp;$AW$11&amp;"["&amp;$AW$10&amp;"] = {"</f>
        <v>static const U1  u1_sp_ALERT_B_SMASTA_S2B_DST[ALERT_B_SMASTA_S2B_NUM_DST] = {</v>
      </c>
      <c r="AU5" s="91" t="str">
        <f ca="1">"const ST_ALERT_MTRX "&amp;$AW$12&amp;" = {"</f>
        <v>const ST_ALERT_MTRX st_gp_ALERT_B_SMASTA_MTRX[15] = {</v>
      </c>
      <c r="AV5" s="71" t="str">
        <f ca="1">"#define "&amp;AW10&amp;REPT(" ",41-LEN(AW10))&amp;"("&amp;AW13&amp;"U)"</f>
        <v>#define ALERT_B_SMASTA_S2B_NUM_DST               (64U)</v>
      </c>
      <c r="AW5" s="72"/>
    </row>
    <row r="6" spans="1:49">
      <c r="B6" s="145" t="str">
        <f ca="1">"Table "&amp;$AW$6</f>
        <v>Table S2B</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v>0</v>
      </c>
      <c r="AE6" s="140">
        <v>0</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S2B</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67" t="s">
        <v>68</v>
      </c>
      <c r="AD7" s="140">
        <v>0</v>
      </c>
      <c r="AE7" s="140">
        <v>0</v>
      </c>
      <c r="AF7" s="140">
        <v>0</v>
      </c>
      <c r="AG7" s="140">
        <v>0</v>
      </c>
      <c r="AH7" s="140">
        <v>0</v>
      </c>
      <c r="AI7" s="140">
        <v>1</v>
      </c>
      <c r="AJ7" s="24" t="s">
        <v>33</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(U4)0x0000003FU,                                                           /* 01 UNKNOWN                                         */</v>
      </c>
      <c r="AT7" s="69" t="str">
        <f t="shared" si="1"/>
        <v xml:space="preserve">    (U1)ALERT_REQ_UNKNOWN,                                                     /* 01 UNKNOWN                                         */</v>
      </c>
      <c r="AU7" s="69" t="str">
        <f ca="1">"        &amp;"&amp;$AW$14&amp;","&amp;REPT(" ",69-LEN($AW$14))&amp;"/* fp_u4_SRC_CHK                                      */"</f>
        <v xml:space="preserve">        &amp;u4_s_AlertB_smastaS2bSrcchk,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67" t="s">
        <v>68</v>
      </c>
      <c r="AD8" s="140">
        <v>0</v>
      </c>
      <c r="AE8" s="140">
        <v>0</v>
      </c>
      <c r="AF8" s="140">
        <v>0</v>
      </c>
      <c r="AG8" s="140">
        <v>0</v>
      </c>
      <c r="AH8" s="140">
        <v>1</v>
      </c>
      <c r="AI8" s="67">
        <v>0</v>
      </c>
      <c r="AJ8" s="24" t="s">
        <v>33</v>
      </c>
      <c r="AL8"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u4_sp_ALERT_B_SMASTA_S2B_CRIT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67" t="s">
        <v>68</v>
      </c>
      <c r="AD9" s="140">
        <v>0</v>
      </c>
      <c r="AE9" s="140">
        <v>0</v>
      </c>
      <c r="AF9" s="140">
        <v>0</v>
      </c>
      <c r="AG9" s="140">
        <v>0</v>
      </c>
      <c r="AH9" s="140">
        <v>1</v>
      </c>
      <c r="AI9" s="67">
        <v>1</v>
      </c>
      <c r="AJ9" s="24" t="s">
        <v>33</v>
      </c>
      <c r="AL9"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5" t="s">
        <v>72</v>
      </c>
      <c r="AW9" s="74" t="str">
        <f ca="1">"u4_sp_ALERT_"&amp;IF(AW6&lt;&gt;AW17,$AW$17&amp;"_"&amp;$AW$6,AW17)&amp;"_MASK"</f>
        <v>u4_sp_ALERT_B_SMASTA_S2B_MASK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67" t="s">
        <v>68</v>
      </c>
      <c r="AD10" s="140">
        <v>0</v>
      </c>
      <c r="AE10" s="140">
        <v>0</v>
      </c>
      <c r="AF10" s="140">
        <v>0</v>
      </c>
      <c r="AG10" s="140">
        <v>1</v>
      </c>
      <c r="AH10" s="140">
        <v>0</v>
      </c>
      <c r="AI10" s="67">
        <v>0</v>
      </c>
      <c r="AJ10" s="24" t="s">
        <v>33</v>
      </c>
      <c r="AL10"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ALERT_B_SMASTA_S2B_NUM_DST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67" t="s">
        <v>68</v>
      </c>
      <c r="AD11" s="140">
        <v>0</v>
      </c>
      <c r="AE11" s="140">
        <v>0</v>
      </c>
      <c r="AF11" s="140">
        <v>0</v>
      </c>
      <c r="AG11" s="140">
        <v>1</v>
      </c>
      <c r="AH11" s="140">
        <v>0</v>
      </c>
      <c r="AI11" s="67">
        <v>1</v>
      </c>
      <c r="AJ11" s="24" t="s">
        <v>33</v>
      </c>
      <c r="AL11" t="str">
        <f t="shared" si="0"/>
        <v xml:space="preserve">    (U1)ALERT_REQ_UNKNOWN</v>
      </c>
      <c r="AR11" s="69" t="str">
        <f t="shared" si="3"/>
        <v xml:space="preserve">    (U4)0x00000005U,                                                           /* 05 UNKNOWN                                         */</v>
      </c>
      <c r="AS11" s="69" t="str">
        <f t="shared" si="4"/>
        <v xml:space="preserve">    (U4)0x0000003FU,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u1_sp_ALERT_B_SMASTA_S2B_DST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67" t="s">
        <v>68</v>
      </c>
      <c r="AD12" s="140">
        <v>0</v>
      </c>
      <c r="AE12" s="140">
        <v>0</v>
      </c>
      <c r="AF12" s="140">
        <v>0</v>
      </c>
      <c r="AG12" s="140">
        <v>1</v>
      </c>
      <c r="AH12" s="140">
        <v>1</v>
      </c>
      <c r="AI12" s="67">
        <v>0</v>
      </c>
      <c r="AJ12" s="24" t="s">
        <v>33</v>
      </c>
      <c r="AL12" t="str">
        <f t="shared" si="0"/>
        <v xml:space="preserve">    (U1)ALERT_REQ_UNKNOWN</v>
      </c>
      <c r="AR12" s="69" t="str">
        <f t="shared" si="3"/>
        <v xml:space="preserve">    (U4)0x00000006U,                                                           /* 06 UNKNOWN                                         */</v>
      </c>
      <c r="AS12" s="69" t="str">
        <f t="shared" si="4"/>
        <v xml:space="preserve">    (U4)0x0000003FU,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67" t="s">
        <v>68</v>
      </c>
      <c r="AD13" s="140">
        <v>0</v>
      </c>
      <c r="AE13" s="140">
        <v>0</v>
      </c>
      <c r="AF13" s="140">
        <v>0</v>
      </c>
      <c r="AG13" s="140">
        <v>1</v>
      </c>
      <c r="AH13" s="140">
        <v>1</v>
      </c>
      <c r="AI13" s="67">
        <v>1</v>
      </c>
      <c r="AJ13" s="24" t="s">
        <v>33</v>
      </c>
      <c r="AL13"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&amp;u1_sp_ALERT_B_SMASTA_S2B_DST[0],                                      /* u1p_DST                                            */</v>
      </c>
      <c r="AV13" s="55" t="s">
        <v>75</v>
      </c>
      <c r="AW13" s="144">
        <f>COUNTA($AJ$6:$AJ$69)</f>
        <v>64</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67" t="s">
        <v>68</v>
      </c>
      <c r="AD14" s="140">
        <v>0</v>
      </c>
      <c r="AE14" s="140">
        <v>0</v>
      </c>
      <c r="AF14" s="140">
        <v>1</v>
      </c>
      <c r="AG14" s="140">
        <v>0</v>
      </c>
      <c r="AH14" s="140">
        <v>0</v>
      </c>
      <c r="AI14" s="67">
        <v>0</v>
      </c>
      <c r="AJ14" s="24" t="s">
        <v>33</v>
      </c>
      <c r="AL14"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(U2)ALERT_B_SMASTA_S2B_NUM_DST,                                        /* u2_num_srch                                        */</v>
      </c>
      <c r="AV14" s="55" t="s">
        <v>76</v>
      </c>
      <c r="AW14" s="74" t="str">
        <f ca="1">IF(AW6&lt;&gt;AW17,VLOOKUP(AW6,Matrix!$C$13:$G$37,4,FALSE),Matrix!F13)</f>
        <v>u4_s_AlertB_smastaS2bSrcchk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67" t="s">
        <v>68</v>
      </c>
      <c r="AD15" s="140">
        <v>0</v>
      </c>
      <c r="AE15" s="140">
        <v>0</v>
      </c>
      <c r="AF15" s="140">
        <v>1</v>
      </c>
      <c r="AG15" s="140">
        <v>0</v>
      </c>
      <c r="AH15" s="140">
        <v>0</v>
      </c>
      <c r="AI15" s="140">
        <v>1</v>
      </c>
      <c r="AJ15" s="24" t="s">
        <v>33</v>
      </c>
      <c r="AL15"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(U1)ALERT_VOM_BAT_WT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67" t="s">
        <v>68</v>
      </c>
      <c r="AD16" s="140">
        <v>0</v>
      </c>
      <c r="AE16" s="140">
        <v>0</v>
      </c>
      <c r="AF16" s="140">
        <v>1</v>
      </c>
      <c r="AG16" s="140">
        <v>0</v>
      </c>
      <c r="AH16" s="140">
        <v>1</v>
      </c>
      <c r="AI16" s="67">
        <v>0</v>
      </c>
      <c r="AJ16" s="24" t="s">
        <v>33</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722</v>
      </c>
      <c r="AV16" s="55" t="s">
        <v>77</v>
      </c>
      <c r="AW16" s="74" t="str">
        <f ca="1">IF(AW6&lt;&gt;AW17,VLOOKUP(AW6,Matrix!$C$13:$G$37,2,FALSE),Matrix!D13)</f>
        <v>ALERT_VOM_BAT_WT</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67" t="s">
        <v>68</v>
      </c>
      <c r="AD17" s="140">
        <v>0</v>
      </c>
      <c r="AE17" s="140">
        <v>0</v>
      </c>
      <c r="AF17" s="140">
        <v>1</v>
      </c>
      <c r="AG17" s="140">
        <v>0</v>
      </c>
      <c r="AH17" s="140">
        <v>1</v>
      </c>
      <c r="AI17" s="67">
        <v>1</v>
      </c>
      <c r="AJ17" s="24" t="s">
        <v>33</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67" t="s">
        <v>68</v>
      </c>
      <c r="AD18" s="140">
        <v>0</v>
      </c>
      <c r="AE18" s="140">
        <v>0</v>
      </c>
      <c r="AF18" s="140">
        <v>1</v>
      </c>
      <c r="AG18" s="140">
        <v>1</v>
      </c>
      <c r="AH18" s="140">
        <v>0</v>
      </c>
      <c r="AI18" s="67">
        <v>0</v>
      </c>
      <c r="AJ18" s="24" t="s">
        <v>33</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67" t="s">
        <v>68</v>
      </c>
      <c r="AD19" s="140">
        <v>0</v>
      </c>
      <c r="AE19" s="140">
        <v>0</v>
      </c>
      <c r="AF19" s="140">
        <v>1</v>
      </c>
      <c r="AG19" s="140">
        <v>1</v>
      </c>
      <c r="AH19" s="140">
        <v>0</v>
      </c>
      <c r="AI19" s="67">
        <v>1</v>
      </c>
      <c r="AJ19" s="24" t="s">
        <v>33</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67" t="s">
        <v>68</v>
      </c>
      <c r="AD20" s="140">
        <v>0</v>
      </c>
      <c r="AE20" s="140">
        <v>0</v>
      </c>
      <c r="AF20" s="140">
        <v>1</v>
      </c>
      <c r="AG20" s="140">
        <v>1</v>
      </c>
      <c r="AH20" s="140">
        <v>1</v>
      </c>
      <c r="AI20" s="67">
        <v>0</v>
      </c>
      <c r="AJ20" s="24" t="s">
        <v>33</v>
      </c>
      <c r="AL20" t="str">
        <f t="shared" si="0"/>
        <v xml:space="preserve">    (U1)ALERT_REQ_UNKNOWN</v>
      </c>
      <c r="AR20" s="69" t="str">
        <f t="shared" si="3"/>
        <v xml:space="preserve">    (U4)0x0000000EU,                                                           /* 14 UNKNOWN                                         */</v>
      </c>
      <c r="AS20" s="69" t="str">
        <f t="shared" si="4"/>
        <v xml:space="preserve">    (U4)0x0000003FU,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67" t="s">
        <v>68</v>
      </c>
      <c r="AD21" s="140">
        <v>0</v>
      </c>
      <c r="AE21" s="140">
        <v>0</v>
      </c>
      <c r="AF21" s="140">
        <v>1</v>
      </c>
      <c r="AG21" s="140">
        <v>1</v>
      </c>
      <c r="AH21" s="140">
        <v>1</v>
      </c>
      <c r="AI21" s="67">
        <v>1</v>
      </c>
      <c r="AJ21" s="24" t="s">
        <v>33</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67" t="s">
        <v>68</v>
      </c>
      <c r="AD22" s="67">
        <v>0</v>
      </c>
      <c r="AE22" s="67">
        <v>1</v>
      </c>
      <c r="AF22" s="140">
        <v>0</v>
      </c>
      <c r="AG22" s="140">
        <v>0</v>
      </c>
      <c r="AH22" s="140">
        <v>0</v>
      </c>
      <c r="AI22" s="67">
        <v>0</v>
      </c>
      <c r="AJ22" s="24" t="s">
        <v>33</v>
      </c>
      <c r="AL22"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67" t="s">
        <v>68</v>
      </c>
      <c r="AD23" s="67">
        <v>0</v>
      </c>
      <c r="AE23" s="67">
        <v>1</v>
      </c>
      <c r="AF23" s="140">
        <v>0</v>
      </c>
      <c r="AG23" s="140">
        <v>0</v>
      </c>
      <c r="AH23" s="140">
        <v>0</v>
      </c>
      <c r="AI23" s="140">
        <v>1</v>
      </c>
      <c r="AJ23" s="24" t="s">
        <v>33</v>
      </c>
      <c r="AL23"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67" t="s">
        <v>68</v>
      </c>
      <c r="AD24" s="67">
        <v>0</v>
      </c>
      <c r="AE24" s="67">
        <v>1</v>
      </c>
      <c r="AF24" s="140">
        <v>0</v>
      </c>
      <c r="AG24" s="140">
        <v>0</v>
      </c>
      <c r="AH24" s="140">
        <v>1</v>
      </c>
      <c r="AI24" s="67">
        <v>0</v>
      </c>
      <c r="AJ24" s="24" t="s">
        <v>33</v>
      </c>
      <c r="AL24"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67" t="s">
        <v>68</v>
      </c>
      <c r="AD25" s="67">
        <v>0</v>
      </c>
      <c r="AE25" s="67">
        <v>1</v>
      </c>
      <c r="AF25" s="140">
        <v>0</v>
      </c>
      <c r="AG25" s="140">
        <v>0</v>
      </c>
      <c r="AH25" s="140">
        <v>1</v>
      </c>
      <c r="AI25" s="67">
        <v>1</v>
      </c>
      <c r="AJ25" s="24" t="s">
        <v>33</v>
      </c>
      <c r="AL25"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67" t="s">
        <v>68</v>
      </c>
      <c r="AD26" s="67">
        <v>0</v>
      </c>
      <c r="AE26" s="67">
        <v>1</v>
      </c>
      <c r="AF26" s="140">
        <v>0</v>
      </c>
      <c r="AG26" s="140">
        <v>1</v>
      </c>
      <c r="AH26" s="140">
        <v>0</v>
      </c>
      <c r="AI26" s="67">
        <v>0</v>
      </c>
      <c r="AJ26" s="24" t="s">
        <v>33</v>
      </c>
      <c r="AL2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67" t="s">
        <v>68</v>
      </c>
      <c r="AD27" s="67">
        <v>0</v>
      </c>
      <c r="AE27" s="67">
        <v>1</v>
      </c>
      <c r="AF27" s="140">
        <v>0</v>
      </c>
      <c r="AG27" s="140">
        <v>1</v>
      </c>
      <c r="AH27" s="140">
        <v>0</v>
      </c>
      <c r="AI27" s="67">
        <v>1</v>
      </c>
      <c r="AJ27" s="24" t="s">
        <v>33</v>
      </c>
      <c r="AL27"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67" t="s">
        <v>68</v>
      </c>
      <c r="AD28" s="67">
        <v>0</v>
      </c>
      <c r="AE28" s="67">
        <v>1</v>
      </c>
      <c r="AF28" s="140">
        <v>0</v>
      </c>
      <c r="AG28" s="140">
        <v>1</v>
      </c>
      <c r="AH28" s="140">
        <v>1</v>
      </c>
      <c r="AI28" s="67">
        <v>0</v>
      </c>
      <c r="AJ28" s="24" t="s">
        <v>33</v>
      </c>
      <c r="AL28"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67" t="s">
        <v>68</v>
      </c>
      <c r="AD29" s="67">
        <v>0</v>
      </c>
      <c r="AE29" s="67">
        <v>1</v>
      </c>
      <c r="AF29" s="140">
        <v>0</v>
      </c>
      <c r="AG29" s="140">
        <v>1</v>
      </c>
      <c r="AH29" s="140">
        <v>1</v>
      </c>
      <c r="AI29" s="67">
        <v>1</v>
      </c>
      <c r="AJ29" s="24" t="s">
        <v>33</v>
      </c>
      <c r="AL29"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67" t="s">
        <v>68</v>
      </c>
      <c r="AD30" s="67">
        <v>0</v>
      </c>
      <c r="AE30" s="67">
        <v>1</v>
      </c>
      <c r="AF30" s="140">
        <v>1</v>
      </c>
      <c r="AG30" s="140">
        <v>0</v>
      </c>
      <c r="AH30" s="140">
        <v>0</v>
      </c>
      <c r="AI30" s="67">
        <v>0</v>
      </c>
      <c r="AJ30" s="24" t="s">
        <v>33</v>
      </c>
      <c r="AL30"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67" t="s">
        <v>68</v>
      </c>
      <c r="AD31" s="67">
        <v>0</v>
      </c>
      <c r="AE31" s="67">
        <v>1</v>
      </c>
      <c r="AF31" s="140">
        <v>1</v>
      </c>
      <c r="AG31" s="140">
        <v>0</v>
      </c>
      <c r="AH31" s="140">
        <v>0</v>
      </c>
      <c r="AI31" s="140">
        <v>1</v>
      </c>
      <c r="AJ31" s="24" t="s">
        <v>33</v>
      </c>
      <c r="AL31"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67" t="s">
        <v>68</v>
      </c>
      <c r="AD32" s="67">
        <v>0</v>
      </c>
      <c r="AE32" s="67">
        <v>1</v>
      </c>
      <c r="AF32" s="140">
        <v>1</v>
      </c>
      <c r="AG32" s="140">
        <v>0</v>
      </c>
      <c r="AH32" s="140">
        <v>1</v>
      </c>
      <c r="AI32" s="67">
        <v>0</v>
      </c>
      <c r="AJ32" s="24" t="s">
        <v>33</v>
      </c>
      <c r="AL32"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67" t="s">
        <v>68</v>
      </c>
      <c r="AD33" s="67">
        <v>0</v>
      </c>
      <c r="AE33" s="67">
        <v>1</v>
      </c>
      <c r="AF33" s="140">
        <v>1</v>
      </c>
      <c r="AG33" s="140">
        <v>0</v>
      </c>
      <c r="AH33" s="140">
        <v>1</v>
      </c>
      <c r="AI33" s="67">
        <v>1</v>
      </c>
      <c r="AJ33" s="24" t="s">
        <v>33</v>
      </c>
      <c r="AL33"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67" t="s">
        <v>68</v>
      </c>
      <c r="AD34" s="67">
        <v>0</v>
      </c>
      <c r="AE34" s="67">
        <v>1</v>
      </c>
      <c r="AF34" s="140">
        <v>1</v>
      </c>
      <c r="AG34" s="140">
        <v>1</v>
      </c>
      <c r="AH34" s="140">
        <v>0</v>
      </c>
      <c r="AI34" s="67">
        <v>0</v>
      </c>
      <c r="AJ34" s="24" t="s">
        <v>33</v>
      </c>
      <c r="AL34"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67" t="s">
        <v>68</v>
      </c>
      <c r="AD35" s="67">
        <v>0</v>
      </c>
      <c r="AE35" s="67">
        <v>1</v>
      </c>
      <c r="AF35" s="140">
        <v>1</v>
      </c>
      <c r="AG35" s="140">
        <v>1</v>
      </c>
      <c r="AH35" s="140">
        <v>0</v>
      </c>
      <c r="AI35" s="67">
        <v>1</v>
      </c>
      <c r="AJ35" s="24" t="s">
        <v>33</v>
      </c>
      <c r="AL35"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67" t="s">
        <v>68</v>
      </c>
      <c r="AD36" s="67">
        <v>0</v>
      </c>
      <c r="AE36" s="67">
        <v>1</v>
      </c>
      <c r="AF36" s="140">
        <v>1</v>
      </c>
      <c r="AG36" s="140">
        <v>1</v>
      </c>
      <c r="AH36" s="140">
        <v>1</v>
      </c>
      <c r="AI36" s="67">
        <v>0</v>
      </c>
      <c r="AJ36" s="24" t="s">
        <v>33</v>
      </c>
      <c r="AL3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67" t="s">
        <v>68</v>
      </c>
      <c r="AD37" s="67">
        <v>0</v>
      </c>
      <c r="AE37" s="67">
        <v>1</v>
      </c>
      <c r="AF37" s="140">
        <v>1</v>
      </c>
      <c r="AG37" s="140">
        <v>1</v>
      </c>
      <c r="AH37" s="140">
        <v>1</v>
      </c>
      <c r="AI37" s="67">
        <v>1</v>
      </c>
      <c r="AJ37" s="24" t="s">
        <v>33</v>
      </c>
      <c r="AL37"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67" t="s">
        <v>68</v>
      </c>
      <c r="AD38" s="67">
        <v>1</v>
      </c>
      <c r="AE38" s="140">
        <v>0</v>
      </c>
      <c r="AF38" s="140">
        <v>0</v>
      </c>
      <c r="AG38" s="140">
        <v>0</v>
      </c>
      <c r="AH38" s="140">
        <v>0</v>
      </c>
      <c r="AI38" s="140">
        <v>0</v>
      </c>
      <c r="AJ38" s="24" t="s">
        <v>33</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67" t="s">
        <v>68</v>
      </c>
      <c r="AD39" s="67">
        <v>1</v>
      </c>
      <c r="AE39" s="140">
        <v>0</v>
      </c>
      <c r="AF39" s="140">
        <v>0</v>
      </c>
      <c r="AG39" s="140">
        <v>0</v>
      </c>
      <c r="AH39" s="140">
        <v>0</v>
      </c>
      <c r="AI39" s="140">
        <v>1</v>
      </c>
      <c r="AJ39" s="24" t="s">
        <v>292</v>
      </c>
      <c r="AL39" t="str">
        <f t="shared" ca="1" si="0"/>
        <v xml:space="preserve">    (U1)ALERT_REQ_B_SMASTA_S2B_POWOFF</v>
      </c>
      <c r="AR39" s="69" t="str">
        <f t="shared" si="3"/>
        <v xml:space="preserve">    (U4)0x00000021U,                                                           /* 33 POWOFF                                          */</v>
      </c>
      <c r="AS39" s="69" t="str">
        <f t="shared" si="4"/>
        <v xml:space="preserve">    (U4)0x0000003FU,                                                           /* 33 POWOFF                                          */</v>
      </c>
      <c r="AT39" s="69" t="str">
        <f t="shared" ca="1" si="1"/>
        <v xml:space="preserve">    (U1)ALERT_REQ_B_SMASTA_S2B_POWOFF,                                         /* 33 POWOFF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67" t="s">
        <v>68</v>
      </c>
      <c r="AD40" s="67">
        <v>1</v>
      </c>
      <c r="AE40" s="140">
        <v>0</v>
      </c>
      <c r="AF40" s="140">
        <v>0</v>
      </c>
      <c r="AG40" s="140">
        <v>0</v>
      </c>
      <c r="AH40" s="140">
        <v>1</v>
      </c>
      <c r="AI40" s="67">
        <v>0</v>
      </c>
      <c r="AJ40" s="24" t="s">
        <v>295</v>
      </c>
      <c r="AL40" t="str">
        <f t="shared" ca="1" si="0"/>
        <v xml:space="preserve">    (U1)ALERT_REQ_B_SMASTA_S2B_PARK1</v>
      </c>
      <c r="AR40" s="69" t="str">
        <f t="shared" si="3"/>
        <v xml:space="preserve">    (U4)0x00000022U,                                                           /* 34 PARK1                                           */</v>
      </c>
      <c r="AS40" s="69" t="str">
        <f t="shared" si="4"/>
        <v xml:space="preserve">    (U4)0x0000003FU,                                                           /* 34 PARK1                                           */</v>
      </c>
      <c r="AT40" s="69" t="str">
        <f t="shared" ca="1" si="1"/>
        <v xml:space="preserve">    (U1)ALERT_REQ_B_SMASTA_S2B_PARK1,                                          /* 34 PARK1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67" t="s">
        <v>68</v>
      </c>
      <c r="AD41" s="67">
        <v>1</v>
      </c>
      <c r="AE41" s="140">
        <v>0</v>
      </c>
      <c r="AF41" s="140">
        <v>0</v>
      </c>
      <c r="AG41" s="140">
        <v>0</v>
      </c>
      <c r="AH41" s="140">
        <v>1</v>
      </c>
      <c r="AI41" s="67">
        <v>1</v>
      </c>
      <c r="AJ41" s="24" t="s">
        <v>33</v>
      </c>
      <c r="AL41" t="str">
        <f t="shared" si="0"/>
        <v xml:space="preserve">    (U1)ALERT_REQ_UNKNOWN</v>
      </c>
      <c r="AR41" s="69" t="str">
        <f t="shared" si="3"/>
        <v xml:space="preserve">    (U4)0x00000023U,                                                           /* 35 UNKNOWN                                         */</v>
      </c>
      <c r="AS41" s="69" t="str">
        <f t="shared" si="4"/>
        <v xml:space="preserve">    (U4)0x0000003FU,                                                           /* 35 UNKNOWN                                         */</v>
      </c>
      <c r="AT41" s="69" t="str">
        <f t="shared" si="1"/>
        <v xml:space="preserve">    (U1)ALERT_REQ_UNKNOWN,                                                     /* 35 UNKNOWN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67" t="s">
        <v>68</v>
      </c>
      <c r="AD42" s="67">
        <v>1</v>
      </c>
      <c r="AE42" s="140">
        <v>0</v>
      </c>
      <c r="AF42" s="140">
        <v>0</v>
      </c>
      <c r="AG42" s="140">
        <v>1</v>
      </c>
      <c r="AH42" s="140">
        <v>0</v>
      </c>
      <c r="AI42" s="67">
        <v>0</v>
      </c>
      <c r="AJ42" s="24" t="s">
        <v>33</v>
      </c>
      <c r="AL42" t="str">
        <f t="shared" si="0"/>
        <v xml:space="preserve">    (U1)ALERT_REQ_UNKNOWN</v>
      </c>
      <c r="AR42" s="69" t="str">
        <f t="shared" si="3"/>
        <v xml:space="preserve">    (U4)0x00000024U,                                                           /* 36 UNKNOWN                                         */</v>
      </c>
      <c r="AS42" s="69" t="str">
        <f t="shared" si="4"/>
        <v xml:space="preserve">    (U4)0x0000003FU,                                                           /* 36 UNKNOWN                                         */</v>
      </c>
      <c r="AT42" s="69" t="str">
        <f t="shared" si="1"/>
        <v xml:space="preserve">    (U1)ALERT_REQ_UNKNOWN,                                                     /* 36 UNKNOWN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67" t="s">
        <v>68</v>
      </c>
      <c r="AD43" s="67">
        <v>1</v>
      </c>
      <c r="AE43" s="140">
        <v>0</v>
      </c>
      <c r="AF43" s="140">
        <v>0</v>
      </c>
      <c r="AG43" s="140">
        <v>1</v>
      </c>
      <c r="AH43" s="140">
        <v>0</v>
      </c>
      <c r="AI43" s="67">
        <v>1</v>
      </c>
      <c r="AJ43" s="24" t="s">
        <v>340</v>
      </c>
      <c r="AL43" t="str">
        <f t="shared" ca="1" si="0"/>
        <v xml:space="preserve">    (U1)ALERT_REQ_B_SMASTA_S2B_AUTO</v>
      </c>
      <c r="AR43" s="69" t="str">
        <f t="shared" si="3"/>
        <v xml:space="preserve">    (U4)0x00000025U,                                                           /* 37 AUTO                                            */</v>
      </c>
      <c r="AS43" s="69" t="str">
        <f t="shared" si="4"/>
        <v xml:space="preserve">    (U4)0x0000003FU,                                                           /* 37 AUTO                                            */</v>
      </c>
      <c r="AT43" s="69" t="str">
        <f t="shared" ca="1" si="1"/>
        <v xml:space="preserve">    (U1)ALERT_REQ_B_SMASTA_S2B_AUTO,                                           /* 37 AUTO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67" t="s">
        <v>68</v>
      </c>
      <c r="AD44" s="67">
        <v>1</v>
      </c>
      <c r="AE44" s="140">
        <v>0</v>
      </c>
      <c r="AF44" s="140">
        <v>0</v>
      </c>
      <c r="AG44" s="140">
        <v>1</v>
      </c>
      <c r="AH44" s="140">
        <v>1</v>
      </c>
      <c r="AI44" s="67">
        <v>0</v>
      </c>
      <c r="AJ44" s="24" t="s">
        <v>33</v>
      </c>
      <c r="AL44"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67" t="s">
        <v>68</v>
      </c>
      <c r="AD45" s="67">
        <v>1</v>
      </c>
      <c r="AE45" s="140">
        <v>0</v>
      </c>
      <c r="AF45" s="140">
        <v>0</v>
      </c>
      <c r="AG45" s="140">
        <v>1</v>
      </c>
      <c r="AH45" s="140">
        <v>1</v>
      </c>
      <c r="AI45" s="67">
        <v>1</v>
      </c>
      <c r="AJ45" s="24" t="s">
        <v>33</v>
      </c>
      <c r="AL45" t="str">
        <f t="shared" si="0"/>
        <v xml:space="preserve">    (U1)ALERT_REQ_UNKNOWN</v>
      </c>
      <c r="AR45" s="69" t="str">
        <f t="shared" si="3"/>
        <v xml:space="preserve">    (U4)0x00000027U,                                                           /* 39 UNKNOWN                                         */</v>
      </c>
      <c r="AS45" s="69" t="str">
        <f t="shared" si="4"/>
        <v xml:space="preserve">    (U4)0x0000003FU,                                                           /* 39 UNKNOWN                                         */</v>
      </c>
      <c r="AT45" s="69" t="str">
        <f t="shared" si="1"/>
        <v xml:space="preserve">    (U1)ALERT_REQ_UNKNOWN,                                                     /* 39 UNKNOWN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67" t="s">
        <v>68</v>
      </c>
      <c r="AD46" s="67">
        <v>1</v>
      </c>
      <c r="AE46" s="140">
        <v>0</v>
      </c>
      <c r="AF46" s="140">
        <v>1</v>
      </c>
      <c r="AG46" s="140">
        <v>0</v>
      </c>
      <c r="AH46" s="140">
        <v>0</v>
      </c>
      <c r="AI46" s="67">
        <v>0</v>
      </c>
      <c r="AJ46" s="24" t="s">
        <v>335</v>
      </c>
      <c r="AL46" t="str">
        <f t="shared" ca="1" si="0"/>
        <v xml:space="preserve">    (U1)ALERT_REQ_B_SMASTA_S2B_RSTRT1</v>
      </c>
      <c r="AR46" s="69" t="str">
        <f t="shared" si="3"/>
        <v xml:space="preserve">    (U4)0x00000028U,                                                           /* 40 RSTRT1                                          */</v>
      </c>
      <c r="AS46" s="69" t="str">
        <f t="shared" si="4"/>
        <v xml:space="preserve">    (U4)0x0000003FU,                                                           /* 40 RSTRT1                                          */</v>
      </c>
      <c r="AT46" s="69" t="str">
        <f t="shared" ca="1" si="1"/>
        <v xml:space="preserve">    (U1)ALERT_REQ_B_SMASTA_S2B_RSTRT1,                                         /* 40 RSTRT1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67" t="s">
        <v>68</v>
      </c>
      <c r="AD47" s="67">
        <v>1</v>
      </c>
      <c r="AE47" s="140">
        <v>0</v>
      </c>
      <c r="AF47" s="140">
        <v>1</v>
      </c>
      <c r="AG47" s="140">
        <v>0</v>
      </c>
      <c r="AH47" s="140">
        <v>0</v>
      </c>
      <c r="AI47" s="140">
        <v>1</v>
      </c>
      <c r="AJ47" s="24" t="s">
        <v>336</v>
      </c>
      <c r="AL47" t="str">
        <f t="shared" ca="1" si="0"/>
        <v xml:space="preserve">    (U1)ALERT_REQ_B_SMASTA_S2B_RSTRT2</v>
      </c>
      <c r="AR47" s="69" t="str">
        <f t="shared" si="3"/>
        <v xml:space="preserve">    (U4)0x00000029U,                                                           /* 41 RSTRT2                                          */</v>
      </c>
      <c r="AS47" s="69" t="str">
        <f t="shared" si="4"/>
        <v xml:space="preserve">    (U4)0x0000003FU,                                                           /* 41 RSTRT2                                          */</v>
      </c>
      <c r="AT47" s="69" t="str">
        <f t="shared" ca="1" si="1"/>
        <v xml:space="preserve">    (U1)ALERT_REQ_B_SMASTA_S2B_RSTRT2,                                         /* 41 RSTRT2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67" t="s">
        <v>68</v>
      </c>
      <c r="AD48" s="67">
        <v>1</v>
      </c>
      <c r="AE48" s="140">
        <v>0</v>
      </c>
      <c r="AF48" s="140">
        <v>1</v>
      </c>
      <c r="AG48" s="140">
        <v>0</v>
      </c>
      <c r="AH48" s="140">
        <v>1</v>
      </c>
      <c r="AI48" s="67">
        <v>0</v>
      </c>
      <c r="AJ48" s="24" t="s">
        <v>33</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67" t="s">
        <v>68</v>
      </c>
      <c r="AD49" s="67">
        <v>1</v>
      </c>
      <c r="AE49" s="140">
        <v>0</v>
      </c>
      <c r="AF49" s="140">
        <v>1</v>
      </c>
      <c r="AG49" s="140">
        <v>0</v>
      </c>
      <c r="AH49" s="140">
        <v>1</v>
      </c>
      <c r="AI49" s="67">
        <v>1</v>
      </c>
      <c r="AJ49" s="24" t="s">
        <v>33</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67" t="s">
        <v>68</v>
      </c>
      <c r="AD50" s="67">
        <v>1</v>
      </c>
      <c r="AE50" s="140">
        <v>0</v>
      </c>
      <c r="AF50" s="140">
        <v>1</v>
      </c>
      <c r="AG50" s="140">
        <v>1</v>
      </c>
      <c r="AH50" s="140">
        <v>0</v>
      </c>
      <c r="AI50" s="67">
        <v>0</v>
      </c>
      <c r="AJ50" s="24" t="s">
        <v>33</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67" t="s">
        <v>68</v>
      </c>
      <c r="AD51" s="67">
        <v>1</v>
      </c>
      <c r="AE51" s="140">
        <v>0</v>
      </c>
      <c r="AF51" s="140">
        <v>1</v>
      </c>
      <c r="AG51" s="140">
        <v>1</v>
      </c>
      <c r="AH51" s="140">
        <v>0</v>
      </c>
      <c r="AI51" s="67">
        <v>1</v>
      </c>
      <c r="AJ51" s="24" t="s">
        <v>337</v>
      </c>
      <c r="AL51" t="str">
        <f t="shared" ca="1" si="0"/>
        <v xml:space="preserve">    (U1)ALERT_REQ_B_SMASTA_S2B_RSTRT3</v>
      </c>
      <c r="AR51" s="69" t="str">
        <f t="shared" si="3"/>
        <v xml:space="preserve">    (U4)0x0000002DU,                                                           /* 45 RSTRT3                                          */</v>
      </c>
      <c r="AS51" s="69" t="str">
        <f t="shared" si="4"/>
        <v xml:space="preserve">    (U4)0x0000003FU,                                                           /* 45 RSTRT3                                          */</v>
      </c>
      <c r="AT51" s="69" t="str">
        <f t="shared" ca="1" si="1"/>
        <v xml:space="preserve">    (U1)ALERT_REQ_B_SMASTA_S2B_RSTRT3,                                         /* 45 RSTRT3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67" t="s">
        <v>68</v>
      </c>
      <c r="AD52" s="67">
        <v>1</v>
      </c>
      <c r="AE52" s="140">
        <v>0</v>
      </c>
      <c r="AF52" s="140">
        <v>1</v>
      </c>
      <c r="AG52" s="140">
        <v>1</v>
      </c>
      <c r="AH52" s="140">
        <v>1</v>
      </c>
      <c r="AI52" s="67">
        <v>0</v>
      </c>
      <c r="AJ52" s="24" t="s">
        <v>314</v>
      </c>
      <c r="AL52" t="str">
        <f t="shared" ca="1" si="0"/>
        <v xml:space="preserve">    (U1)ALERT_REQ_B_SMASTA_S2B_DEALER</v>
      </c>
      <c r="AR52" s="69" t="str">
        <f t="shared" si="3"/>
        <v xml:space="preserve">    (U4)0x0000002EU,                                                           /* 46 DEALER                                          */</v>
      </c>
      <c r="AS52" s="69" t="str">
        <f t="shared" si="4"/>
        <v xml:space="preserve">    (U4)0x0000003FU,                                                           /* 46 DEALER                                          */</v>
      </c>
      <c r="AT52" s="69" t="str">
        <f t="shared" ca="1" si="1"/>
        <v xml:space="preserve">    (U1)ALERT_REQ_B_SMASTA_S2B_DEALER,                                         /* 46 DEALER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67" t="s">
        <v>68</v>
      </c>
      <c r="AD53" s="67">
        <v>1</v>
      </c>
      <c r="AE53" s="140">
        <v>0</v>
      </c>
      <c r="AF53" s="140">
        <v>1</v>
      </c>
      <c r="AG53" s="140">
        <v>1</v>
      </c>
      <c r="AH53" s="140">
        <v>1</v>
      </c>
      <c r="AI53" s="67">
        <v>1</v>
      </c>
      <c r="AJ53" s="24" t="s">
        <v>33</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67" t="s">
        <v>68</v>
      </c>
      <c r="AD54" s="67">
        <v>1</v>
      </c>
      <c r="AE54" s="67">
        <v>1</v>
      </c>
      <c r="AF54" s="140">
        <v>0</v>
      </c>
      <c r="AG54" s="140">
        <v>0</v>
      </c>
      <c r="AH54" s="140">
        <v>0</v>
      </c>
      <c r="AI54" s="67">
        <v>0</v>
      </c>
      <c r="AJ54" s="24" t="s">
        <v>33</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67" t="s">
        <v>68</v>
      </c>
      <c r="AD55" s="67">
        <v>1</v>
      </c>
      <c r="AE55" s="67">
        <v>1</v>
      </c>
      <c r="AF55" s="140">
        <v>0</v>
      </c>
      <c r="AG55" s="140">
        <v>0</v>
      </c>
      <c r="AH55" s="140">
        <v>0</v>
      </c>
      <c r="AI55" s="140">
        <v>1</v>
      </c>
      <c r="AJ55" s="24" t="s">
        <v>33</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67" t="s">
        <v>68</v>
      </c>
      <c r="AD56" s="67">
        <v>1</v>
      </c>
      <c r="AE56" s="67">
        <v>1</v>
      </c>
      <c r="AF56" s="140">
        <v>0</v>
      </c>
      <c r="AG56" s="140">
        <v>0</v>
      </c>
      <c r="AH56" s="140">
        <v>1</v>
      </c>
      <c r="AI56" s="67">
        <v>0</v>
      </c>
      <c r="AJ56" s="24" t="s">
        <v>33</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67" t="s">
        <v>68</v>
      </c>
      <c r="AD57" s="67">
        <v>1</v>
      </c>
      <c r="AE57" s="67">
        <v>1</v>
      </c>
      <c r="AF57" s="140">
        <v>0</v>
      </c>
      <c r="AG57" s="140">
        <v>0</v>
      </c>
      <c r="AH57" s="140">
        <v>1</v>
      </c>
      <c r="AI57" s="67">
        <v>1</v>
      </c>
      <c r="AJ57" s="24" t="s">
        <v>33</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67" t="s">
        <v>68</v>
      </c>
      <c r="AD58" s="67">
        <v>1</v>
      </c>
      <c r="AE58" s="67">
        <v>1</v>
      </c>
      <c r="AF58" s="140">
        <v>0</v>
      </c>
      <c r="AG58" s="140">
        <v>1</v>
      </c>
      <c r="AH58" s="140">
        <v>0</v>
      </c>
      <c r="AI58" s="67">
        <v>0</v>
      </c>
      <c r="AJ58" s="24" t="s">
        <v>33</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67" t="s">
        <v>68</v>
      </c>
      <c r="AD59" s="67">
        <v>1</v>
      </c>
      <c r="AE59" s="67">
        <v>1</v>
      </c>
      <c r="AF59" s="140">
        <v>0</v>
      </c>
      <c r="AG59" s="140">
        <v>1</v>
      </c>
      <c r="AH59" s="140">
        <v>0</v>
      </c>
      <c r="AI59" s="67">
        <v>1</v>
      </c>
      <c r="AJ59" s="24" t="s">
        <v>33</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67" t="s">
        <v>68</v>
      </c>
      <c r="AD60" s="67">
        <v>1</v>
      </c>
      <c r="AE60" s="67">
        <v>1</v>
      </c>
      <c r="AF60" s="140">
        <v>0</v>
      </c>
      <c r="AG60" s="140">
        <v>1</v>
      </c>
      <c r="AH60" s="140">
        <v>1</v>
      </c>
      <c r="AI60" s="67">
        <v>0</v>
      </c>
      <c r="AJ60" s="24" t="s">
        <v>33</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67" t="s">
        <v>68</v>
      </c>
      <c r="AD61" s="67">
        <v>1</v>
      </c>
      <c r="AE61" s="67">
        <v>1</v>
      </c>
      <c r="AF61" s="140">
        <v>0</v>
      </c>
      <c r="AG61" s="140">
        <v>1</v>
      </c>
      <c r="AH61" s="140">
        <v>1</v>
      </c>
      <c r="AI61" s="67">
        <v>1</v>
      </c>
      <c r="AJ61" s="24" t="s">
        <v>33</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67" t="s">
        <v>68</v>
      </c>
      <c r="AD62" s="67">
        <v>1</v>
      </c>
      <c r="AE62" s="67">
        <v>1</v>
      </c>
      <c r="AF62" s="140">
        <v>1</v>
      </c>
      <c r="AG62" s="140">
        <v>0</v>
      </c>
      <c r="AH62" s="140">
        <v>0</v>
      </c>
      <c r="AI62" s="67">
        <v>0</v>
      </c>
      <c r="AJ62" s="24" t="s">
        <v>33</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67" t="s">
        <v>68</v>
      </c>
      <c r="AD63" s="67">
        <v>1</v>
      </c>
      <c r="AE63" s="67">
        <v>1</v>
      </c>
      <c r="AF63" s="140">
        <v>1</v>
      </c>
      <c r="AG63" s="140">
        <v>0</v>
      </c>
      <c r="AH63" s="140">
        <v>0</v>
      </c>
      <c r="AI63" s="140">
        <v>1</v>
      </c>
      <c r="AJ63" s="24" t="s">
        <v>33</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67" t="s">
        <v>68</v>
      </c>
      <c r="AD64" s="67">
        <v>1</v>
      </c>
      <c r="AE64" s="67">
        <v>1</v>
      </c>
      <c r="AF64" s="140">
        <v>1</v>
      </c>
      <c r="AG64" s="140">
        <v>0</v>
      </c>
      <c r="AH64" s="140">
        <v>1</v>
      </c>
      <c r="AI64" s="67">
        <v>0</v>
      </c>
      <c r="AJ64" s="24" t="s">
        <v>33</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67" t="s">
        <v>68</v>
      </c>
      <c r="AD65" s="67">
        <v>1</v>
      </c>
      <c r="AE65" s="67">
        <v>1</v>
      </c>
      <c r="AF65" s="140">
        <v>1</v>
      </c>
      <c r="AG65" s="140">
        <v>0</v>
      </c>
      <c r="AH65" s="140">
        <v>1</v>
      </c>
      <c r="AI65" s="67">
        <v>1</v>
      </c>
      <c r="AJ65" s="24" t="s">
        <v>33</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67" t="s">
        <v>68</v>
      </c>
      <c r="AD66" s="67">
        <v>1</v>
      </c>
      <c r="AE66" s="67">
        <v>1</v>
      </c>
      <c r="AF66" s="140">
        <v>1</v>
      </c>
      <c r="AG66" s="140">
        <v>1</v>
      </c>
      <c r="AH66" s="140">
        <v>0</v>
      </c>
      <c r="AI66" s="67">
        <v>0</v>
      </c>
      <c r="AJ66" s="24" t="s">
        <v>33</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67" t="s">
        <v>68</v>
      </c>
      <c r="AD67" s="67">
        <v>1</v>
      </c>
      <c r="AE67" s="67">
        <v>1</v>
      </c>
      <c r="AF67" s="140">
        <v>1</v>
      </c>
      <c r="AG67" s="140">
        <v>1</v>
      </c>
      <c r="AH67" s="140">
        <v>0</v>
      </c>
      <c r="AI67" s="67">
        <v>1</v>
      </c>
      <c r="AJ67" s="24" t="s">
        <v>33</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67" t="s">
        <v>68</v>
      </c>
      <c r="AD68" s="67">
        <v>1</v>
      </c>
      <c r="AE68" s="67">
        <v>1</v>
      </c>
      <c r="AF68" s="140">
        <v>1</v>
      </c>
      <c r="AG68" s="140">
        <v>1</v>
      </c>
      <c r="AH68" s="140">
        <v>1</v>
      </c>
      <c r="AI68" s="67">
        <v>0</v>
      </c>
      <c r="AJ68" s="24" t="s">
        <v>33</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67" t="s">
        <v>68</v>
      </c>
      <c r="AD69" s="67">
        <v>1</v>
      </c>
      <c r="AE69" s="67">
        <v>1</v>
      </c>
      <c r="AF69" s="140">
        <v>1</v>
      </c>
      <c r="AG69" s="140">
        <v>1</v>
      </c>
      <c r="AH69" s="140">
        <v>1</v>
      </c>
      <c r="AI69" s="67">
        <v>1</v>
      </c>
      <c r="AJ69" s="24" t="s">
        <v>33</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IF(AJ70&lt;&gt;"",AL70&amp;IF(AJ71&lt;&gt;"",","," ")&amp;REPT(" ",78-LEN(AL70))&amp;"/* "&amp;IF(C70&lt;10,"0"&amp;C70,C70)&amp;" "&amp;AJ70&amp;REPT(" ",48-LEN(AJ70))&amp;"*/",IF(AJ69&lt;&gt;"","};",""))</f>
        <v>};</v>
      </c>
    </row>
    <row r="71" spans="1:46">
      <c r="B71" s="147" t="str">
        <f ca="1">IF(B6&lt;&gt;"",B6,"")</f>
        <v>Table S2B</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1</v>
      </c>
      <c r="AE103" s="137">
        <f t="shared" si="16"/>
        <v>0</v>
      </c>
      <c r="AF103" s="137">
        <f t="shared" si="16"/>
        <v>0</v>
      </c>
      <c r="AG103" s="137">
        <f t="shared" si="16"/>
        <v>0</v>
      </c>
      <c r="AH103" s="137">
        <f t="shared" si="16"/>
        <v>0</v>
      </c>
      <c r="AI103" s="137">
        <f t="shared" si="16"/>
        <v>0</v>
      </c>
      <c r="AJ103" s="53" t="str">
        <f t="shared" si="6"/>
        <v>UNKNOWN</v>
      </c>
      <c r="AK103" s="66"/>
      <c r="AL103" s="66" t="str">
        <f t="shared" si="9"/>
        <v>20</v>
      </c>
      <c r="AM103" s="68" t="str">
        <f t="shared" si="10"/>
        <v>00</v>
      </c>
      <c r="AN103" s="68" t="str">
        <f t="shared" si="11"/>
        <v>00</v>
      </c>
      <c r="AO103" s="68" t="str">
        <f t="shared" si="12"/>
        <v>00</v>
      </c>
      <c r="AQ103" t="str">
        <f t="shared" si="7"/>
        <v xml:space="preserve">    (U4)0x00000020U,                                                           /* 32 UNKNOWN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1</v>
      </c>
      <c r="AE104" s="137">
        <f t="shared" si="16"/>
        <v>0</v>
      </c>
      <c r="AF104" s="137">
        <f t="shared" si="16"/>
        <v>0</v>
      </c>
      <c r="AG104" s="137">
        <f t="shared" si="16"/>
        <v>0</v>
      </c>
      <c r="AH104" s="137">
        <f t="shared" si="16"/>
        <v>0</v>
      </c>
      <c r="AI104" s="137">
        <f t="shared" si="16"/>
        <v>1</v>
      </c>
      <c r="AJ104" s="53" t="str">
        <f t="shared" si="6"/>
        <v>POWOFF</v>
      </c>
      <c r="AK104" s="66"/>
      <c r="AL104" s="66" t="str">
        <f t="shared" si="9"/>
        <v>21</v>
      </c>
      <c r="AM104" s="68" t="str">
        <f t="shared" si="10"/>
        <v>00</v>
      </c>
      <c r="AN104" s="68" t="str">
        <f t="shared" si="11"/>
        <v>00</v>
      </c>
      <c r="AO104" s="68" t="str">
        <f t="shared" si="12"/>
        <v>00</v>
      </c>
      <c r="AQ104" t="str">
        <f t="shared" si="7"/>
        <v xml:space="preserve">    (U4)0x00000021U,                                                           /* 33 POWOFF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1</v>
      </c>
      <c r="AE105" s="137">
        <f t="shared" si="16"/>
        <v>0</v>
      </c>
      <c r="AF105" s="137">
        <f t="shared" si="16"/>
        <v>0</v>
      </c>
      <c r="AG105" s="137">
        <f t="shared" si="16"/>
        <v>0</v>
      </c>
      <c r="AH105" s="137">
        <f t="shared" si="16"/>
        <v>1</v>
      </c>
      <c r="AI105" s="137">
        <f t="shared" si="16"/>
        <v>0</v>
      </c>
      <c r="AJ105" s="53" t="str">
        <f t="shared" si="6"/>
        <v>PARK1</v>
      </c>
      <c r="AK105" s="66"/>
      <c r="AL105" s="66" t="str">
        <f t="shared" si="9"/>
        <v>22</v>
      </c>
      <c r="AM105" s="68" t="str">
        <f t="shared" si="10"/>
        <v>00</v>
      </c>
      <c r="AN105" s="68" t="str">
        <f t="shared" si="11"/>
        <v>00</v>
      </c>
      <c r="AO105" s="68" t="str">
        <f t="shared" si="12"/>
        <v>00</v>
      </c>
      <c r="AQ105" t="str">
        <f t="shared" si="7"/>
        <v xml:space="preserve">    (U4)0x00000022U,                                                           /* 34 PARK1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1</v>
      </c>
      <c r="AE106" s="137">
        <f t="shared" si="16"/>
        <v>0</v>
      </c>
      <c r="AF106" s="137">
        <f t="shared" si="16"/>
        <v>0</v>
      </c>
      <c r="AG106" s="137">
        <f t="shared" si="16"/>
        <v>0</v>
      </c>
      <c r="AH106" s="137">
        <f t="shared" si="16"/>
        <v>1</v>
      </c>
      <c r="AI106" s="137">
        <f t="shared" si="16"/>
        <v>1</v>
      </c>
      <c r="AJ106" s="53" t="str">
        <f t="shared" si="6"/>
        <v>UNKNOWN</v>
      </c>
      <c r="AK106" s="66"/>
      <c r="AL106" s="66" t="str">
        <f t="shared" si="9"/>
        <v>23</v>
      </c>
      <c r="AM106" s="68" t="str">
        <f t="shared" si="10"/>
        <v>00</v>
      </c>
      <c r="AN106" s="68" t="str">
        <f t="shared" si="11"/>
        <v>00</v>
      </c>
      <c r="AO106" s="68" t="str">
        <f t="shared" si="12"/>
        <v>00</v>
      </c>
      <c r="AQ106" t="str">
        <f t="shared" si="7"/>
        <v xml:space="preserve">    (U4)0x00000023U,                                                           /* 35 UNKNOWN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1</v>
      </c>
      <c r="AE107" s="137">
        <f t="shared" si="16"/>
        <v>0</v>
      </c>
      <c r="AF107" s="137">
        <f t="shared" si="16"/>
        <v>0</v>
      </c>
      <c r="AG107" s="137">
        <f t="shared" si="16"/>
        <v>1</v>
      </c>
      <c r="AH107" s="137">
        <f t="shared" si="16"/>
        <v>0</v>
      </c>
      <c r="AI107" s="137">
        <f t="shared" si="16"/>
        <v>0</v>
      </c>
      <c r="AJ107" s="53" t="str">
        <f t="shared" si="6"/>
        <v>UNKNOWN</v>
      </c>
      <c r="AK107" s="66"/>
      <c r="AL107" s="66" t="str">
        <f t="shared" si="9"/>
        <v>24</v>
      </c>
      <c r="AM107" s="68" t="str">
        <f t="shared" si="10"/>
        <v>00</v>
      </c>
      <c r="AN107" s="68" t="str">
        <f t="shared" si="11"/>
        <v>00</v>
      </c>
      <c r="AO107" s="68" t="str">
        <f t="shared" si="12"/>
        <v>00</v>
      </c>
      <c r="AQ107" t="str">
        <f t="shared" si="7"/>
        <v xml:space="preserve">    (U4)0x00000024U,                                                           /* 36 UNKNOWN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1</v>
      </c>
      <c r="AE108" s="137">
        <f t="shared" si="16"/>
        <v>0</v>
      </c>
      <c r="AF108" s="137">
        <f t="shared" si="16"/>
        <v>0</v>
      </c>
      <c r="AG108" s="137">
        <f t="shared" si="16"/>
        <v>1</v>
      </c>
      <c r="AH108" s="137">
        <f t="shared" si="16"/>
        <v>0</v>
      </c>
      <c r="AI108" s="137">
        <f t="shared" si="16"/>
        <v>1</v>
      </c>
      <c r="AJ108" s="53" t="str">
        <f t="shared" si="6"/>
        <v>AUTO</v>
      </c>
      <c r="AK108" s="66"/>
      <c r="AL108" s="66" t="str">
        <f t="shared" si="9"/>
        <v>25</v>
      </c>
      <c r="AM108" s="68" t="str">
        <f t="shared" si="10"/>
        <v>00</v>
      </c>
      <c r="AN108" s="68" t="str">
        <f t="shared" si="11"/>
        <v>00</v>
      </c>
      <c r="AO108" s="68" t="str">
        <f t="shared" si="12"/>
        <v>00</v>
      </c>
      <c r="AQ108" t="str">
        <f t="shared" si="7"/>
        <v xml:space="preserve">    (U4)0x00000025U,                                                           /* 37 AUTO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1</v>
      </c>
      <c r="AE109" s="137">
        <f t="shared" si="16"/>
        <v>0</v>
      </c>
      <c r="AF109" s="137">
        <f t="shared" si="16"/>
        <v>0</v>
      </c>
      <c r="AG109" s="137">
        <f t="shared" si="16"/>
        <v>1</v>
      </c>
      <c r="AH109" s="137">
        <f t="shared" si="16"/>
        <v>1</v>
      </c>
      <c r="AI109" s="137">
        <f t="shared" si="16"/>
        <v>0</v>
      </c>
      <c r="AJ109" s="53" t="str">
        <f t="shared" si="6"/>
        <v>UNKNOWN</v>
      </c>
      <c r="AK109" s="66"/>
      <c r="AL109" s="66" t="str">
        <f t="shared" si="9"/>
        <v>26</v>
      </c>
      <c r="AM109" s="68" t="str">
        <f t="shared" si="10"/>
        <v>00</v>
      </c>
      <c r="AN109" s="68" t="str">
        <f t="shared" si="11"/>
        <v>00</v>
      </c>
      <c r="AO109" s="68" t="str">
        <f t="shared" si="12"/>
        <v>00</v>
      </c>
      <c r="AQ109" t="str">
        <f t="shared" si="7"/>
        <v xml:space="preserve">    (U4)0x00000026U,                                                           /* 38 UNKNOWN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1</v>
      </c>
      <c r="AE110" s="137">
        <f t="shared" si="16"/>
        <v>0</v>
      </c>
      <c r="AF110" s="137">
        <f t="shared" si="16"/>
        <v>0</v>
      </c>
      <c r="AG110" s="137">
        <f t="shared" si="16"/>
        <v>1</v>
      </c>
      <c r="AH110" s="137">
        <f t="shared" si="16"/>
        <v>1</v>
      </c>
      <c r="AI110" s="137">
        <f>IF(AI45=1,1,0)</f>
        <v>1</v>
      </c>
      <c r="AJ110" s="53" t="str">
        <f t="shared" si="6"/>
        <v>UNKNOWN</v>
      </c>
      <c r="AK110" s="66"/>
      <c r="AL110" s="66" t="str">
        <f t="shared" si="9"/>
        <v>27</v>
      </c>
      <c r="AM110" s="68" t="str">
        <f t="shared" si="10"/>
        <v>00</v>
      </c>
      <c r="AN110" s="68" t="str">
        <f t="shared" si="11"/>
        <v>00</v>
      </c>
      <c r="AO110" s="68" t="str">
        <f t="shared" si="12"/>
        <v>00</v>
      </c>
      <c r="AQ110" t="str">
        <f t="shared" si="7"/>
        <v xml:space="preserve">    (U4)0x00000027U,                                                           /* 39 UNKNOWN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1</v>
      </c>
      <c r="AE111" s="137">
        <f t="shared" si="17"/>
        <v>0</v>
      </c>
      <c r="AF111" s="137">
        <f t="shared" si="17"/>
        <v>1</v>
      </c>
      <c r="AG111" s="137">
        <f t="shared" si="17"/>
        <v>0</v>
      </c>
      <c r="AH111" s="137">
        <f t="shared" si="17"/>
        <v>0</v>
      </c>
      <c r="AI111" s="137">
        <f t="shared" si="17"/>
        <v>0</v>
      </c>
      <c r="AJ111" s="53" t="str">
        <f t="shared" si="6"/>
        <v>RSTRT1</v>
      </c>
      <c r="AK111" s="66"/>
      <c r="AL111" s="66" t="str">
        <f t="shared" si="9"/>
        <v>28</v>
      </c>
      <c r="AM111" s="68" t="str">
        <f t="shared" si="10"/>
        <v>00</v>
      </c>
      <c r="AN111" s="68" t="str">
        <f t="shared" si="11"/>
        <v>00</v>
      </c>
      <c r="AO111" s="68" t="str">
        <f t="shared" si="12"/>
        <v>00</v>
      </c>
      <c r="AQ111" t="str">
        <f t="shared" si="7"/>
        <v xml:space="preserve">    (U4)0x00000028U,                                                           /* 40 RSTRT1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1</v>
      </c>
      <c r="AE112" s="137">
        <f t="shared" si="17"/>
        <v>0</v>
      </c>
      <c r="AF112" s="137">
        <f t="shared" si="17"/>
        <v>1</v>
      </c>
      <c r="AG112" s="137">
        <f t="shared" si="17"/>
        <v>0</v>
      </c>
      <c r="AH112" s="137">
        <f t="shared" si="17"/>
        <v>0</v>
      </c>
      <c r="AI112" s="137">
        <f t="shared" si="17"/>
        <v>1</v>
      </c>
      <c r="AJ112" s="53" t="str">
        <f t="shared" si="6"/>
        <v>RSTRT2</v>
      </c>
      <c r="AK112" s="66"/>
      <c r="AL112" s="66" t="str">
        <f t="shared" si="9"/>
        <v>29</v>
      </c>
      <c r="AM112" s="68" t="str">
        <f t="shared" si="10"/>
        <v>00</v>
      </c>
      <c r="AN112" s="68" t="str">
        <f t="shared" si="11"/>
        <v>00</v>
      </c>
      <c r="AO112" s="68" t="str">
        <f t="shared" si="12"/>
        <v>00</v>
      </c>
      <c r="AQ112" t="str">
        <f t="shared" si="7"/>
        <v xml:space="preserve">    (U4)0x00000029U,                                                           /* 41 RSTRT2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1</v>
      </c>
      <c r="AE113" s="137">
        <f t="shared" si="17"/>
        <v>0</v>
      </c>
      <c r="AF113" s="137">
        <f t="shared" si="17"/>
        <v>1</v>
      </c>
      <c r="AG113" s="137">
        <f t="shared" si="17"/>
        <v>0</v>
      </c>
      <c r="AH113" s="137">
        <f t="shared" si="17"/>
        <v>1</v>
      </c>
      <c r="AI113" s="137">
        <f t="shared" si="17"/>
        <v>0</v>
      </c>
      <c r="AJ113" s="53" t="str">
        <f t="shared" si="6"/>
        <v>UNKNOWN</v>
      </c>
      <c r="AK113" s="66"/>
      <c r="AL113" s="66" t="str">
        <f t="shared" si="9"/>
        <v>2A</v>
      </c>
      <c r="AM113" s="68" t="str">
        <f t="shared" si="10"/>
        <v>00</v>
      </c>
      <c r="AN113" s="68" t="str">
        <f t="shared" si="11"/>
        <v>00</v>
      </c>
      <c r="AO113" s="68" t="str">
        <f t="shared" si="12"/>
        <v>00</v>
      </c>
      <c r="AQ113" t="str">
        <f t="shared" si="7"/>
        <v xml:space="preserve">    (U4)0x0000002AU,                                                           /* 42 UNKNOWN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1</v>
      </c>
      <c r="AE114" s="137">
        <f t="shared" si="17"/>
        <v>0</v>
      </c>
      <c r="AF114" s="137">
        <f t="shared" si="17"/>
        <v>1</v>
      </c>
      <c r="AG114" s="137">
        <f t="shared" si="17"/>
        <v>0</v>
      </c>
      <c r="AH114" s="137">
        <f t="shared" si="17"/>
        <v>1</v>
      </c>
      <c r="AI114" s="137">
        <f t="shared" si="17"/>
        <v>1</v>
      </c>
      <c r="AJ114" s="53" t="str">
        <f t="shared" si="6"/>
        <v>UNKNOWN</v>
      </c>
      <c r="AK114" s="66"/>
      <c r="AL114" s="66" t="str">
        <f t="shared" si="9"/>
        <v>2B</v>
      </c>
      <c r="AM114" s="68" t="str">
        <f t="shared" si="10"/>
        <v>00</v>
      </c>
      <c r="AN114" s="68" t="str">
        <f t="shared" si="11"/>
        <v>00</v>
      </c>
      <c r="AO114" s="68" t="str">
        <f t="shared" si="12"/>
        <v>00</v>
      </c>
      <c r="AQ114" t="str">
        <f t="shared" si="7"/>
        <v xml:space="preserve">    (U4)0x0000002BU,                                                           /* 43 UNKNOWN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1</v>
      </c>
      <c r="AE115" s="137">
        <f t="shared" si="17"/>
        <v>0</v>
      </c>
      <c r="AF115" s="137">
        <f t="shared" si="17"/>
        <v>1</v>
      </c>
      <c r="AG115" s="137">
        <f t="shared" si="17"/>
        <v>1</v>
      </c>
      <c r="AH115" s="137">
        <f t="shared" si="17"/>
        <v>0</v>
      </c>
      <c r="AI115" s="137">
        <f t="shared" si="17"/>
        <v>0</v>
      </c>
      <c r="AJ115" s="53" t="str">
        <f t="shared" si="6"/>
        <v>UNKNOWN</v>
      </c>
      <c r="AK115" s="66"/>
      <c r="AL115" s="66" t="str">
        <f t="shared" si="9"/>
        <v>2C</v>
      </c>
      <c r="AM115" s="68" t="str">
        <f t="shared" si="10"/>
        <v>00</v>
      </c>
      <c r="AN115" s="68" t="str">
        <f t="shared" si="11"/>
        <v>00</v>
      </c>
      <c r="AO115" s="68" t="str">
        <f t="shared" si="12"/>
        <v>00</v>
      </c>
      <c r="AQ115" t="str">
        <f t="shared" si="7"/>
        <v xml:space="preserve">    (U4)0x0000002CU,                                                           /* 44 UNKNOWN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1</v>
      </c>
      <c r="AE116" s="137">
        <f t="shared" si="17"/>
        <v>0</v>
      </c>
      <c r="AF116" s="137">
        <f t="shared" si="17"/>
        <v>1</v>
      </c>
      <c r="AG116" s="137">
        <f t="shared" si="17"/>
        <v>1</v>
      </c>
      <c r="AH116" s="137">
        <f t="shared" si="17"/>
        <v>0</v>
      </c>
      <c r="AI116" s="137">
        <f t="shared" si="17"/>
        <v>1</v>
      </c>
      <c r="AJ116" s="53" t="str">
        <f t="shared" si="6"/>
        <v>RSTRT3</v>
      </c>
      <c r="AK116" s="66"/>
      <c r="AL116" s="66" t="str">
        <f t="shared" si="9"/>
        <v>2D</v>
      </c>
      <c r="AM116" s="68" t="str">
        <f t="shared" si="10"/>
        <v>00</v>
      </c>
      <c r="AN116" s="68" t="str">
        <f t="shared" si="11"/>
        <v>00</v>
      </c>
      <c r="AO116" s="68" t="str">
        <f t="shared" si="12"/>
        <v>00</v>
      </c>
      <c r="AQ116" t="str">
        <f t="shared" si="7"/>
        <v xml:space="preserve">    (U4)0x0000002DU,                                                           /* 45 RSTRT3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1</v>
      </c>
      <c r="AE117" s="137">
        <f t="shared" si="17"/>
        <v>0</v>
      </c>
      <c r="AF117" s="137">
        <f t="shared" si="17"/>
        <v>1</v>
      </c>
      <c r="AG117" s="137">
        <f t="shared" si="17"/>
        <v>1</v>
      </c>
      <c r="AH117" s="137">
        <f t="shared" si="17"/>
        <v>1</v>
      </c>
      <c r="AI117" s="137">
        <f t="shared" si="17"/>
        <v>0</v>
      </c>
      <c r="AJ117" s="53" t="str">
        <f t="shared" si="6"/>
        <v>DEALER</v>
      </c>
      <c r="AK117" s="66"/>
      <c r="AL117" s="66" t="str">
        <f t="shared" si="9"/>
        <v>2E</v>
      </c>
      <c r="AM117" s="68" t="str">
        <f t="shared" si="10"/>
        <v>00</v>
      </c>
      <c r="AN117" s="68" t="str">
        <f t="shared" si="11"/>
        <v>00</v>
      </c>
      <c r="AO117" s="68" t="str">
        <f t="shared" si="12"/>
        <v>00</v>
      </c>
      <c r="AQ117" t="str">
        <f t="shared" si="7"/>
        <v xml:space="preserve">    (U4)0x0000002EU,                                                           /* 46 DEALER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1</v>
      </c>
      <c r="AE118" s="137">
        <f t="shared" si="17"/>
        <v>0</v>
      </c>
      <c r="AF118" s="137">
        <f t="shared" si="17"/>
        <v>1</v>
      </c>
      <c r="AG118" s="137">
        <f t="shared" si="17"/>
        <v>1</v>
      </c>
      <c r="AH118" s="137">
        <f t="shared" si="17"/>
        <v>1</v>
      </c>
      <c r="AI118" s="137">
        <f>IF(AI53=1,1,0)</f>
        <v>1</v>
      </c>
      <c r="AJ118" s="53" t="str">
        <f t="shared" si="6"/>
        <v>UNKNOWN</v>
      </c>
      <c r="AK118" s="66"/>
      <c r="AL118" s="66" t="str">
        <f t="shared" si="9"/>
        <v>2F</v>
      </c>
      <c r="AM118" s="68" t="str">
        <f t="shared" si="10"/>
        <v>00</v>
      </c>
      <c r="AN118" s="68" t="str">
        <f t="shared" si="11"/>
        <v>00</v>
      </c>
      <c r="AO118" s="68" t="str">
        <f t="shared" si="12"/>
        <v>00</v>
      </c>
      <c r="AQ118" t="str">
        <f t="shared" si="7"/>
        <v xml:space="preserve">    (U4)0x0000002FU,                                                           /* 47 UNKNOWN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1</v>
      </c>
      <c r="AE119" s="137">
        <f t="shared" si="18"/>
        <v>1</v>
      </c>
      <c r="AF119" s="137">
        <f t="shared" si="18"/>
        <v>0</v>
      </c>
      <c r="AG119" s="137">
        <f t="shared" si="18"/>
        <v>0</v>
      </c>
      <c r="AH119" s="137">
        <f t="shared" si="18"/>
        <v>0</v>
      </c>
      <c r="AI119" s="137">
        <f t="shared" si="18"/>
        <v>0</v>
      </c>
      <c r="AJ119" s="53" t="str">
        <f t="shared" si="6"/>
        <v>UNKNOWN</v>
      </c>
      <c r="AK119" s="66"/>
      <c r="AL119" s="66" t="str">
        <f t="shared" si="9"/>
        <v>30</v>
      </c>
      <c r="AM119" s="68" t="str">
        <f t="shared" si="10"/>
        <v>00</v>
      </c>
      <c r="AN119" s="68" t="str">
        <f t="shared" si="11"/>
        <v>00</v>
      </c>
      <c r="AO119" s="68" t="str">
        <f t="shared" si="12"/>
        <v>00</v>
      </c>
      <c r="AQ119" t="str">
        <f t="shared" si="7"/>
        <v xml:space="preserve">    (U4)0x00000030U,                                                           /* 48 UNKNOWN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1</v>
      </c>
      <c r="AE120" s="137">
        <f t="shared" si="18"/>
        <v>1</v>
      </c>
      <c r="AF120" s="137">
        <f t="shared" si="18"/>
        <v>0</v>
      </c>
      <c r="AG120" s="137">
        <f t="shared" si="18"/>
        <v>0</v>
      </c>
      <c r="AH120" s="137">
        <f t="shared" si="18"/>
        <v>0</v>
      </c>
      <c r="AI120" s="137">
        <f t="shared" si="18"/>
        <v>1</v>
      </c>
      <c r="AJ120" s="53" t="str">
        <f t="shared" si="6"/>
        <v>UNKNOWN</v>
      </c>
      <c r="AK120" s="66"/>
      <c r="AL120" s="66" t="str">
        <f t="shared" si="9"/>
        <v>31</v>
      </c>
      <c r="AM120" s="68" t="str">
        <f t="shared" si="10"/>
        <v>00</v>
      </c>
      <c r="AN120" s="68" t="str">
        <f t="shared" si="11"/>
        <v>00</v>
      </c>
      <c r="AO120" s="68" t="str">
        <f t="shared" si="12"/>
        <v>00</v>
      </c>
      <c r="AQ120" t="str">
        <f t="shared" si="7"/>
        <v xml:space="preserve">    (U4)0x00000031U,                                                           /* 49 UNKNOWN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1</v>
      </c>
      <c r="AE121" s="137">
        <f t="shared" si="18"/>
        <v>1</v>
      </c>
      <c r="AF121" s="137">
        <f t="shared" si="18"/>
        <v>0</v>
      </c>
      <c r="AG121" s="137">
        <f t="shared" si="18"/>
        <v>0</v>
      </c>
      <c r="AH121" s="137">
        <f t="shared" si="18"/>
        <v>1</v>
      </c>
      <c r="AI121" s="137">
        <f t="shared" si="18"/>
        <v>0</v>
      </c>
      <c r="AJ121" s="53" t="str">
        <f t="shared" si="6"/>
        <v>UNKNOWN</v>
      </c>
      <c r="AK121" s="66"/>
      <c r="AL121" s="66" t="str">
        <f t="shared" si="9"/>
        <v>32</v>
      </c>
      <c r="AM121" s="68" t="str">
        <f t="shared" si="10"/>
        <v>00</v>
      </c>
      <c r="AN121" s="68" t="str">
        <f t="shared" si="11"/>
        <v>00</v>
      </c>
      <c r="AO121" s="68" t="str">
        <f t="shared" si="12"/>
        <v>00</v>
      </c>
      <c r="AQ121" t="str">
        <f t="shared" si="7"/>
        <v xml:space="preserve">    (U4)0x00000032U,                                                           /* 50 UNKNOWN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1</v>
      </c>
      <c r="AE122" s="137">
        <f t="shared" si="18"/>
        <v>1</v>
      </c>
      <c r="AF122" s="137">
        <f t="shared" si="18"/>
        <v>0</v>
      </c>
      <c r="AG122" s="137">
        <f t="shared" si="18"/>
        <v>0</v>
      </c>
      <c r="AH122" s="137">
        <f t="shared" si="18"/>
        <v>1</v>
      </c>
      <c r="AI122" s="137">
        <f t="shared" si="18"/>
        <v>1</v>
      </c>
      <c r="AJ122" s="53" t="str">
        <f t="shared" si="6"/>
        <v>UNKNOWN</v>
      </c>
      <c r="AK122" s="66"/>
      <c r="AL122" s="66" t="str">
        <f t="shared" si="9"/>
        <v>33</v>
      </c>
      <c r="AM122" s="68" t="str">
        <f t="shared" si="10"/>
        <v>00</v>
      </c>
      <c r="AN122" s="68" t="str">
        <f t="shared" si="11"/>
        <v>00</v>
      </c>
      <c r="AO122" s="68" t="str">
        <f t="shared" si="12"/>
        <v>00</v>
      </c>
      <c r="AQ122" t="str">
        <f t="shared" si="7"/>
        <v xml:space="preserve">    (U4)0x00000033U,                                                           /* 51 UNKNOWN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1</v>
      </c>
      <c r="AE123" s="137">
        <f t="shared" si="18"/>
        <v>1</v>
      </c>
      <c r="AF123" s="137">
        <f t="shared" si="18"/>
        <v>0</v>
      </c>
      <c r="AG123" s="137">
        <f t="shared" si="18"/>
        <v>1</v>
      </c>
      <c r="AH123" s="137">
        <f t="shared" si="18"/>
        <v>0</v>
      </c>
      <c r="AI123" s="137">
        <f t="shared" si="18"/>
        <v>0</v>
      </c>
      <c r="AJ123" s="53" t="str">
        <f t="shared" si="6"/>
        <v>UNKNOWN</v>
      </c>
      <c r="AK123" s="66"/>
      <c r="AL123" s="66" t="str">
        <f t="shared" si="9"/>
        <v>34</v>
      </c>
      <c r="AM123" s="68" t="str">
        <f t="shared" si="10"/>
        <v>00</v>
      </c>
      <c r="AN123" s="68" t="str">
        <f t="shared" si="11"/>
        <v>00</v>
      </c>
      <c r="AO123" s="68" t="str">
        <f t="shared" si="12"/>
        <v>00</v>
      </c>
      <c r="AQ123" t="str">
        <f t="shared" si="7"/>
        <v xml:space="preserve">    (U4)0x00000034U,                                                           /* 52 UNKNOWN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1</v>
      </c>
      <c r="AE124" s="137">
        <f t="shared" si="18"/>
        <v>1</v>
      </c>
      <c r="AF124" s="137">
        <f t="shared" si="18"/>
        <v>0</v>
      </c>
      <c r="AG124" s="137">
        <f t="shared" si="18"/>
        <v>1</v>
      </c>
      <c r="AH124" s="137">
        <f t="shared" si="18"/>
        <v>0</v>
      </c>
      <c r="AI124" s="137">
        <f t="shared" si="18"/>
        <v>1</v>
      </c>
      <c r="AJ124" s="53" t="str">
        <f t="shared" si="6"/>
        <v>UNKNOWN</v>
      </c>
      <c r="AK124" s="66"/>
      <c r="AL124" s="66" t="str">
        <f t="shared" si="9"/>
        <v>35</v>
      </c>
      <c r="AM124" s="68" t="str">
        <f t="shared" si="10"/>
        <v>00</v>
      </c>
      <c r="AN124" s="68" t="str">
        <f t="shared" si="11"/>
        <v>00</v>
      </c>
      <c r="AO124" s="68" t="str">
        <f t="shared" si="12"/>
        <v>00</v>
      </c>
      <c r="AQ124" t="str">
        <f t="shared" si="7"/>
        <v xml:space="preserve">    (U4)0x00000035U,                                                           /* 53 UNKNOWN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1</v>
      </c>
      <c r="AE125" s="137">
        <f t="shared" si="18"/>
        <v>1</v>
      </c>
      <c r="AF125" s="137">
        <f t="shared" si="18"/>
        <v>0</v>
      </c>
      <c r="AG125" s="137">
        <f t="shared" si="18"/>
        <v>1</v>
      </c>
      <c r="AH125" s="137">
        <f t="shared" si="18"/>
        <v>1</v>
      </c>
      <c r="AI125" s="137">
        <f t="shared" si="18"/>
        <v>0</v>
      </c>
      <c r="AJ125" s="53" t="str">
        <f t="shared" si="6"/>
        <v>UNKNOWN</v>
      </c>
      <c r="AK125" s="66"/>
      <c r="AL125" s="66" t="str">
        <f t="shared" si="9"/>
        <v>36</v>
      </c>
      <c r="AM125" s="68" t="str">
        <f t="shared" si="10"/>
        <v>00</v>
      </c>
      <c r="AN125" s="68" t="str">
        <f t="shared" si="11"/>
        <v>00</v>
      </c>
      <c r="AO125" s="68" t="str">
        <f t="shared" si="12"/>
        <v>00</v>
      </c>
      <c r="AQ125" t="str">
        <f t="shared" si="7"/>
        <v xml:space="preserve">    (U4)0x00000036U,                                                           /* 54 UNKNOWN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1</v>
      </c>
      <c r="AE126" s="137">
        <f t="shared" si="18"/>
        <v>1</v>
      </c>
      <c r="AF126" s="137">
        <f t="shared" si="18"/>
        <v>0</v>
      </c>
      <c r="AG126" s="137">
        <f t="shared" si="18"/>
        <v>1</v>
      </c>
      <c r="AH126" s="137">
        <f t="shared" si="18"/>
        <v>1</v>
      </c>
      <c r="AI126" s="137">
        <f>IF(AI61=1,1,0)</f>
        <v>1</v>
      </c>
      <c r="AJ126" s="53" t="str">
        <f t="shared" si="6"/>
        <v>UNKNOWN</v>
      </c>
      <c r="AK126" s="66"/>
      <c r="AL126" s="66" t="str">
        <f t="shared" si="9"/>
        <v>37</v>
      </c>
      <c r="AM126" s="68" t="str">
        <f t="shared" si="10"/>
        <v>00</v>
      </c>
      <c r="AN126" s="68" t="str">
        <f t="shared" si="11"/>
        <v>00</v>
      </c>
      <c r="AO126" s="68" t="str">
        <f t="shared" si="12"/>
        <v>00</v>
      </c>
      <c r="AQ126" t="str">
        <f t="shared" si="7"/>
        <v xml:space="preserve">    (U4)0x00000037U,                                                           /* 55 UNKNOWN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1</v>
      </c>
      <c r="AE127" s="137">
        <f t="shared" si="19"/>
        <v>1</v>
      </c>
      <c r="AF127" s="137">
        <f t="shared" si="19"/>
        <v>1</v>
      </c>
      <c r="AG127" s="137">
        <f t="shared" si="19"/>
        <v>0</v>
      </c>
      <c r="AH127" s="137">
        <f t="shared" si="19"/>
        <v>0</v>
      </c>
      <c r="AI127" s="137">
        <f t="shared" si="19"/>
        <v>0</v>
      </c>
      <c r="AJ127" s="53" t="str">
        <f t="shared" si="6"/>
        <v>UNKNOWN</v>
      </c>
      <c r="AK127" s="66"/>
      <c r="AL127" s="66" t="str">
        <f t="shared" si="9"/>
        <v>38</v>
      </c>
      <c r="AM127" s="68" t="str">
        <f t="shared" si="10"/>
        <v>00</v>
      </c>
      <c r="AN127" s="68" t="str">
        <f t="shared" si="11"/>
        <v>00</v>
      </c>
      <c r="AO127" s="68" t="str">
        <f t="shared" si="12"/>
        <v>00</v>
      </c>
      <c r="AQ127" t="str">
        <f t="shared" si="7"/>
        <v xml:space="preserve">    (U4)0x00000038U,                                                           /* 56 UNKNOWN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1</v>
      </c>
      <c r="AE128" s="137">
        <f t="shared" si="19"/>
        <v>1</v>
      </c>
      <c r="AF128" s="137">
        <f t="shared" si="19"/>
        <v>1</v>
      </c>
      <c r="AG128" s="137">
        <f t="shared" si="19"/>
        <v>0</v>
      </c>
      <c r="AH128" s="137">
        <f t="shared" si="19"/>
        <v>0</v>
      </c>
      <c r="AI128" s="137">
        <f t="shared" si="19"/>
        <v>1</v>
      </c>
      <c r="AJ128" s="53" t="str">
        <f t="shared" si="6"/>
        <v>UNKNOWN</v>
      </c>
      <c r="AK128" s="66"/>
      <c r="AL128" s="66" t="str">
        <f t="shared" si="9"/>
        <v>39</v>
      </c>
      <c r="AM128" s="68" t="str">
        <f t="shared" si="10"/>
        <v>00</v>
      </c>
      <c r="AN128" s="68" t="str">
        <f t="shared" si="11"/>
        <v>00</v>
      </c>
      <c r="AO128" s="68" t="str">
        <f t="shared" si="12"/>
        <v>00</v>
      </c>
      <c r="AQ128" t="str">
        <f t="shared" si="7"/>
        <v xml:space="preserve">    (U4)0x00000039U,                                                           /* 57 UNKNOWN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1</v>
      </c>
      <c r="AE129" s="137">
        <f t="shared" si="19"/>
        <v>1</v>
      </c>
      <c r="AF129" s="137">
        <f t="shared" si="19"/>
        <v>1</v>
      </c>
      <c r="AG129" s="137">
        <f t="shared" si="19"/>
        <v>0</v>
      </c>
      <c r="AH129" s="137">
        <f t="shared" si="19"/>
        <v>1</v>
      </c>
      <c r="AI129" s="137">
        <f t="shared" si="19"/>
        <v>0</v>
      </c>
      <c r="AJ129" s="53" t="str">
        <f t="shared" si="6"/>
        <v>UNKNOWN</v>
      </c>
      <c r="AK129" s="66"/>
      <c r="AL129" s="66" t="str">
        <f t="shared" si="9"/>
        <v>3A</v>
      </c>
      <c r="AM129" s="68" t="str">
        <f t="shared" si="10"/>
        <v>00</v>
      </c>
      <c r="AN129" s="68" t="str">
        <f t="shared" si="11"/>
        <v>00</v>
      </c>
      <c r="AO129" s="68" t="str">
        <f t="shared" si="12"/>
        <v>00</v>
      </c>
      <c r="AQ129" t="str">
        <f t="shared" si="7"/>
        <v xml:space="preserve">    (U4)0x0000003AU,                                                           /* 58 UNKNOWN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1</v>
      </c>
      <c r="AE130" s="137">
        <f t="shared" si="19"/>
        <v>1</v>
      </c>
      <c r="AF130" s="137">
        <f t="shared" si="19"/>
        <v>1</v>
      </c>
      <c r="AG130" s="137">
        <f t="shared" si="19"/>
        <v>0</v>
      </c>
      <c r="AH130" s="137">
        <f t="shared" si="19"/>
        <v>1</v>
      </c>
      <c r="AI130" s="137">
        <f t="shared" si="19"/>
        <v>1</v>
      </c>
      <c r="AJ130" s="53" t="str">
        <f t="shared" si="6"/>
        <v>UNKNOWN</v>
      </c>
      <c r="AK130" s="66"/>
      <c r="AL130" s="66" t="str">
        <f t="shared" si="9"/>
        <v>3B</v>
      </c>
      <c r="AM130" s="68" t="str">
        <f t="shared" si="10"/>
        <v>00</v>
      </c>
      <c r="AN130" s="68" t="str">
        <f t="shared" si="11"/>
        <v>00</v>
      </c>
      <c r="AO130" s="68" t="str">
        <f t="shared" si="12"/>
        <v>00</v>
      </c>
      <c r="AQ130" t="str">
        <f t="shared" si="7"/>
        <v xml:space="preserve">    (U4)0x0000003BU,                                                           /* 59 UNKNOWN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1</v>
      </c>
      <c r="AE131" s="137">
        <f t="shared" si="19"/>
        <v>1</v>
      </c>
      <c r="AF131" s="137">
        <f t="shared" si="19"/>
        <v>1</v>
      </c>
      <c r="AG131" s="137">
        <f t="shared" si="19"/>
        <v>1</v>
      </c>
      <c r="AH131" s="137">
        <f t="shared" si="19"/>
        <v>0</v>
      </c>
      <c r="AI131" s="137">
        <f t="shared" si="19"/>
        <v>0</v>
      </c>
      <c r="AJ131" s="53" t="str">
        <f t="shared" si="6"/>
        <v>UNKNOWN</v>
      </c>
      <c r="AK131" s="66"/>
      <c r="AL131" s="66" t="str">
        <f t="shared" si="9"/>
        <v>3C</v>
      </c>
      <c r="AM131" s="68" t="str">
        <f t="shared" si="10"/>
        <v>00</v>
      </c>
      <c r="AN131" s="68" t="str">
        <f t="shared" si="11"/>
        <v>00</v>
      </c>
      <c r="AO131" s="68" t="str">
        <f t="shared" si="12"/>
        <v>00</v>
      </c>
      <c r="AQ131" t="str">
        <f t="shared" si="7"/>
        <v xml:space="preserve">    (U4)0x0000003CU,                                                           /* 60 UNKNOWN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1</v>
      </c>
      <c r="AE132" s="137">
        <f t="shared" si="19"/>
        <v>1</v>
      </c>
      <c r="AF132" s="137">
        <f t="shared" si="19"/>
        <v>1</v>
      </c>
      <c r="AG132" s="137">
        <f t="shared" si="19"/>
        <v>1</v>
      </c>
      <c r="AH132" s="137">
        <f t="shared" si="19"/>
        <v>0</v>
      </c>
      <c r="AI132" s="137">
        <f t="shared" si="19"/>
        <v>1</v>
      </c>
      <c r="AJ132" s="53" t="str">
        <f t="shared" si="6"/>
        <v>UNKNOWN</v>
      </c>
      <c r="AK132" s="66"/>
      <c r="AL132" s="66" t="str">
        <f t="shared" si="9"/>
        <v>3D</v>
      </c>
      <c r="AM132" s="68" t="str">
        <f t="shared" si="10"/>
        <v>00</v>
      </c>
      <c r="AN132" s="68" t="str">
        <f t="shared" si="11"/>
        <v>00</v>
      </c>
      <c r="AO132" s="68" t="str">
        <f t="shared" si="12"/>
        <v>00</v>
      </c>
      <c r="AQ132" t="str">
        <f t="shared" si="7"/>
        <v xml:space="preserve">    (U4)0x0000003DU,                                                           /* 61 UNKNOWN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1</v>
      </c>
      <c r="AE133" s="137">
        <f t="shared" si="19"/>
        <v>1</v>
      </c>
      <c r="AF133" s="137">
        <f t="shared" si="19"/>
        <v>1</v>
      </c>
      <c r="AG133" s="137">
        <f t="shared" si="19"/>
        <v>1</v>
      </c>
      <c r="AH133" s="137">
        <f t="shared" si="19"/>
        <v>1</v>
      </c>
      <c r="AI133" s="137">
        <f t="shared" si="19"/>
        <v>0</v>
      </c>
      <c r="AJ133" s="53" t="str">
        <f t="shared" si="6"/>
        <v>UNKNOWN</v>
      </c>
      <c r="AK133" s="66"/>
      <c r="AL133" s="66" t="str">
        <f t="shared" si="9"/>
        <v>3E</v>
      </c>
      <c r="AM133" s="68" t="str">
        <f t="shared" si="10"/>
        <v>00</v>
      </c>
      <c r="AN133" s="68" t="str">
        <f t="shared" si="11"/>
        <v>00</v>
      </c>
      <c r="AO133" s="68" t="str">
        <f t="shared" si="12"/>
        <v>00</v>
      </c>
      <c r="AQ133" t="str">
        <f t="shared" si="7"/>
        <v xml:space="preserve">    (U4)0x0000003EU,                                                           /* 62 UNKNOWN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1</v>
      </c>
      <c r="AE134" s="137">
        <f t="shared" si="19"/>
        <v>1</v>
      </c>
      <c r="AF134" s="137">
        <f t="shared" si="19"/>
        <v>1</v>
      </c>
      <c r="AG134" s="137">
        <f t="shared" si="19"/>
        <v>1</v>
      </c>
      <c r="AH134" s="137">
        <f t="shared" si="19"/>
        <v>1</v>
      </c>
      <c r="AI134" s="137">
        <f>IF(AI69=1,1,0)</f>
        <v>1</v>
      </c>
      <c r="AJ134" s="53" t="str">
        <f t="shared" si="6"/>
        <v>UNKNOWN</v>
      </c>
      <c r="AK134" s="66"/>
      <c r="AL134" s="66" t="str">
        <f t="shared" si="9"/>
        <v>3F</v>
      </c>
      <c r="AM134" s="68" t="str">
        <f t="shared" si="10"/>
        <v>00</v>
      </c>
      <c r="AN134" s="68" t="str">
        <f t="shared" si="11"/>
        <v>00</v>
      </c>
      <c r="AO134" s="68" t="str">
        <f t="shared" si="12"/>
        <v>00</v>
      </c>
      <c r="AQ134" t="str">
        <f t="shared" si="7"/>
        <v xml:space="preserve">    (U4)0x0000003FU                                                            /* 63 UNKNOWN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S2B</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1</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1</v>
      </c>
      <c r="AE137" s="137">
        <f t="shared" si="20"/>
        <v>1</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3F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(U4)0x0000003FU,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1</v>
      </c>
      <c r="AE138" s="137">
        <f t="shared" si="20"/>
        <v>1</v>
      </c>
      <c r="AF138" s="137">
        <f t="shared" si="20"/>
        <v>1</v>
      </c>
      <c r="AG138" s="137">
        <f t="shared" si="20"/>
        <v>1</v>
      </c>
      <c r="AH138" s="137">
        <f t="shared" si="20"/>
        <v>1</v>
      </c>
      <c r="AI138" s="137">
        <f t="shared" si="20"/>
        <v>1</v>
      </c>
      <c r="AJ138" s="53" t="str">
        <f t="shared" si="21"/>
        <v>UNKNOWN</v>
      </c>
      <c r="AK138" s="66"/>
      <c r="AL138" s="66" t="str">
        <f t="shared" si="24"/>
        <v>3F</v>
      </c>
      <c r="AM138" s="68" t="str">
        <f t="shared" si="25"/>
        <v>00</v>
      </c>
      <c r="AN138" s="68" t="str">
        <f t="shared" si="26"/>
        <v>00</v>
      </c>
      <c r="AO138" s="68" t="str">
        <f t="shared" si="27"/>
        <v>00</v>
      </c>
      <c r="AQ138" t="str">
        <f t="shared" si="22"/>
        <v xml:space="preserve">    (U4)0x0000003FU,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1</v>
      </c>
      <c r="AE139" s="137">
        <f t="shared" si="20"/>
        <v>1</v>
      </c>
      <c r="AF139" s="137">
        <f t="shared" si="20"/>
        <v>1</v>
      </c>
      <c r="AG139" s="137">
        <f t="shared" si="20"/>
        <v>1</v>
      </c>
      <c r="AH139" s="137">
        <f t="shared" si="20"/>
        <v>1</v>
      </c>
      <c r="AI139" s="137">
        <f t="shared" si="20"/>
        <v>1</v>
      </c>
      <c r="AJ139" s="53" t="str">
        <f t="shared" si="21"/>
        <v>UNKNOWN</v>
      </c>
      <c r="AK139" s="66"/>
      <c r="AL139" s="66" t="str">
        <f t="shared" si="24"/>
        <v>3F</v>
      </c>
      <c r="AM139" s="68" t="str">
        <f t="shared" si="25"/>
        <v>00</v>
      </c>
      <c r="AN139" s="68" t="str">
        <f t="shared" si="26"/>
        <v>00</v>
      </c>
      <c r="AO139" s="68" t="str">
        <f t="shared" si="27"/>
        <v>00</v>
      </c>
      <c r="AQ139" t="str">
        <f t="shared" si="22"/>
        <v xml:space="preserve">    (U4)0x0000003FU,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1</v>
      </c>
      <c r="AE140" s="137">
        <f t="shared" si="20"/>
        <v>1</v>
      </c>
      <c r="AF140" s="137">
        <f t="shared" si="20"/>
        <v>1</v>
      </c>
      <c r="AG140" s="137">
        <f t="shared" si="20"/>
        <v>1</v>
      </c>
      <c r="AH140" s="137">
        <f t="shared" si="20"/>
        <v>1</v>
      </c>
      <c r="AI140" s="137">
        <f t="shared" si="20"/>
        <v>1</v>
      </c>
      <c r="AJ140" s="53" t="str">
        <f t="shared" si="21"/>
        <v>UNKNOWN</v>
      </c>
      <c r="AK140" s="66"/>
      <c r="AL140" s="66" t="str">
        <f t="shared" si="24"/>
        <v>3F</v>
      </c>
      <c r="AM140" s="68" t="str">
        <f t="shared" si="25"/>
        <v>00</v>
      </c>
      <c r="AN140" s="68" t="str">
        <f t="shared" si="26"/>
        <v>00</v>
      </c>
      <c r="AO140" s="68" t="str">
        <f t="shared" si="27"/>
        <v>00</v>
      </c>
      <c r="AQ140" t="str">
        <f t="shared" si="22"/>
        <v xml:space="preserve">    (U4)0x0000003FU,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1</v>
      </c>
      <c r="AE141" s="137">
        <f t="shared" si="20"/>
        <v>1</v>
      </c>
      <c r="AF141" s="137">
        <f t="shared" si="20"/>
        <v>1</v>
      </c>
      <c r="AG141" s="137">
        <f t="shared" si="20"/>
        <v>1</v>
      </c>
      <c r="AH141" s="137">
        <f t="shared" si="20"/>
        <v>1</v>
      </c>
      <c r="AI141" s="137">
        <f t="shared" si="20"/>
        <v>1</v>
      </c>
      <c r="AJ141" s="53" t="str">
        <f t="shared" si="21"/>
        <v>UNKNOWN</v>
      </c>
      <c r="AK141" s="66"/>
      <c r="AL141" s="66" t="str">
        <f t="shared" si="24"/>
        <v>3F</v>
      </c>
      <c r="AM141" s="68" t="str">
        <f t="shared" si="25"/>
        <v>00</v>
      </c>
      <c r="AN141" s="68" t="str">
        <f t="shared" si="26"/>
        <v>00</v>
      </c>
      <c r="AO141" s="68" t="str">
        <f t="shared" si="27"/>
        <v>00</v>
      </c>
      <c r="AQ141" t="str">
        <f t="shared" si="22"/>
        <v xml:space="preserve">    (U4)0x0000003FU,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1</v>
      </c>
      <c r="AE142" s="137">
        <f t="shared" si="20"/>
        <v>1</v>
      </c>
      <c r="AF142" s="137">
        <f t="shared" si="20"/>
        <v>1</v>
      </c>
      <c r="AG142" s="137">
        <f t="shared" si="20"/>
        <v>1</v>
      </c>
      <c r="AH142" s="137">
        <f t="shared" si="20"/>
        <v>1</v>
      </c>
      <c r="AI142" s="137">
        <f t="shared" si="20"/>
        <v>1</v>
      </c>
      <c r="AJ142" s="53" t="str">
        <f t="shared" si="21"/>
        <v>UNKNOWN</v>
      </c>
      <c r="AK142" s="66"/>
      <c r="AL142" s="66" t="str">
        <f t="shared" si="24"/>
        <v>3F</v>
      </c>
      <c r="AM142" s="68" t="str">
        <f t="shared" si="25"/>
        <v>00</v>
      </c>
      <c r="AN142" s="68" t="str">
        <f t="shared" si="26"/>
        <v>00</v>
      </c>
      <c r="AO142" s="68" t="str">
        <f t="shared" si="27"/>
        <v>00</v>
      </c>
      <c r="AQ142" t="str">
        <f t="shared" si="22"/>
        <v xml:space="preserve">    (U4)0x0000003FU,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1</v>
      </c>
      <c r="AE143" s="137">
        <f t="shared" si="20"/>
        <v>1</v>
      </c>
      <c r="AF143" s="137">
        <f t="shared" si="20"/>
        <v>1</v>
      </c>
      <c r="AG143" s="137">
        <f t="shared" si="20"/>
        <v>1</v>
      </c>
      <c r="AH143" s="137">
        <f t="shared" si="20"/>
        <v>1</v>
      </c>
      <c r="AI143" s="137">
        <f>IF(OR(AI13=0,AI13=1),1,0)</f>
        <v>1</v>
      </c>
      <c r="AJ143" s="53" t="str">
        <f t="shared" si="21"/>
        <v>UNKNOWN</v>
      </c>
      <c r="AK143" s="66"/>
      <c r="AL143" s="66" t="str">
        <f t="shared" si="24"/>
        <v>3F</v>
      </c>
      <c r="AM143" s="68" t="str">
        <f t="shared" si="25"/>
        <v>00</v>
      </c>
      <c r="AN143" s="68" t="str">
        <f t="shared" si="26"/>
        <v>00</v>
      </c>
      <c r="AO143" s="68" t="str">
        <f t="shared" si="27"/>
        <v>00</v>
      </c>
      <c r="AQ143" t="str">
        <f t="shared" si="22"/>
        <v xml:space="preserve">    (U4)0x0000003FU,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1</v>
      </c>
      <c r="AE144" s="137">
        <f t="shared" si="28"/>
        <v>1</v>
      </c>
      <c r="AF144" s="137">
        <f t="shared" si="28"/>
        <v>1</v>
      </c>
      <c r="AG144" s="137">
        <f t="shared" si="28"/>
        <v>1</v>
      </c>
      <c r="AH144" s="137">
        <f t="shared" si="28"/>
        <v>1</v>
      </c>
      <c r="AI144" s="137">
        <f t="shared" si="28"/>
        <v>1</v>
      </c>
      <c r="AJ144" s="53" t="str">
        <f t="shared" si="21"/>
        <v>UNKNOWN</v>
      </c>
      <c r="AK144" s="66"/>
      <c r="AL144" s="66" t="str">
        <f t="shared" si="24"/>
        <v>3F</v>
      </c>
      <c r="AM144" s="68" t="str">
        <f t="shared" si="25"/>
        <v>00</v>
      </c>
      <c r="AN144" s="68" t="str">
        <f t="shared" si="26"/>
        <v>00</v>
      </c>
      <c r="AO144" s="68" t="str">
        <f t="shared" si="27"/>
        <v>00</v>
      </c>
      <c r="AQ144" t="str">
        <f t="shared" si="22"/>
        <v xml:space="preserve">    (U4)0x0000003FU,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1</v>
      </c>
      <c r="AE145" s="137">
        <f t="shared" si="28"/>
        <v>1</v>
      </c>
      <c r="AF145" s="137">
        <f t="shared" si="28"/>
        <v>1</v>
      </c>
      <c r="AG145" s="137">
        <f t="shared" si="28"/>
        <v>1</v>
      </c>
      <c r="AH145" s="137">
        <f t="shared" si="28"/>
        <v>1</v>
      </c>
      <c r="AI145" s="137">
        <f t="shared" si="28"/>
        <v>1</v>
      </c>
      <c r="AJ145" s="53" t="str">
        <f t="shared" si="21"/>
        <v>UNKNOWN</v>
      </c>
      <c r="AK145" s="66"/>
      <c r="AL145" s="66" t="str">
        <f t="shared" si="24"/>
        <v>3F</v>
      </c>
      <c r="AM145" s="68" t="str">
        <f t="shared" si="25"/>
        <v>00</v>
      </c>
      <c r="AN145" s="68" t="str">
        <f t="shared" si="26"/>
        <v>00</v>
      </c>
      <c r="AO145" s="68" t="str">
        <f t="shared" si="27"/>
        <v>00</v>
      </c>
      <c r="AQ145" t="str">
        <f t="shared" si="22"/>
        <v xml:space="preserve">    (U4)0x0000003FU,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1</v>
      </c>
      <c r="AE146" s="137">
        <f t="shared" si="28"/>
        <v>1</v>
      </c>
      <c r="AF146" s="137">
        <f t="shared" si="28"/>
        <v>1</v>
      </c>
      <c r="AG146" s="137">
        <f t="shared" si="28"/>
        <v>1</v>
      </c>
      <c r="AH146" s="137">
        <f t="shared" si="28"/>
        <v>1</v>
      </c>
      <c r="AI146" s="137">
        <f t="shared" si="28"/>
        <v>1</v>
      </c>
      <c r="AJ146" s="53" t="str">
        <f t="shared" si="21"/>
        <v>UNKNOWN</v>
      </c>
      <c r="AK146" s="66"/>
      <c r="AL146" s="66" t="str">
        <f t="shared" si="24"/>
        <v>3F</v>
      </c>
      <c r="AM146" s="68" t="str">
        <f t="shared" si="25"/>
        <v>00</v>
      </c>
      <c r="AN146" s="68" t="str">
        <f t="shared" si="26"/>
        <v>00</v>
      </c>
      <c r="AO146" s="68" t="str">
        <f t="shared" si="27"/>
        <v>00</v>
      </c>
      <c r="AQ146" t="str">
        <f t="shared" si="22"/>
        <v xml:space="preserve">    (U4)0x0000003FU,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1</v>
      </c>
      <c r="AE147" s="137">
        <f t="shared" si="28"/>
        <v>1</v>
      </c>
      <c r="AF147" s="137">
        <f t="shared" si="28"/>
        <v>1</v>
      </c>
      <c r="AG147" s="137">
        <f t="shared" si="28"/>
        <v>1</v>
      </c>
      <c r="AH147" s="137">
        <f t="shared" si="28"/>
        <v>1</v>
      </c>
      <c r="AI147" s="137">
        <f t="shared" si="28"/>
        <v>1</v>
      </c>
      <c r="AJ147" s="53" t="str">
        <f t="shared" si="21"/>
        <v>UNKNOWN</v>
      </c>
      <c r="AK147" s="66"/>
      <c r="AL147" s="66" t="str">
        <f t="shared" si="24"/>
        <v>3F</v>
      </c>
      <c r="AM147" s="68" t="str">
        <f t="shared" si="25"/>
        <v>00</v>
      </c>
      <c r="AN147" s="68" t="str">
        <f t="shared" si="26"/>
        <v>00</v>
      </c>
      <c r="AO147" s="68" t="str">
        <f t="shared" si="27"/>
        <v>00</v>
      </c>
      <c r="AQ147" t="str">
        <f t="shared" si="22"/>
        <v xml:space="preserve">    (U4)0x0000003FU,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1</v>
      </c>
      <c r="AE148" s="137">
        <f t="shared" si="28"/>
        <v>1</v>
      </c>
      <c r="AF148" s="137">
        <f t="shared" si="28"/>
        <v>1</v>
      </c>
      <c r="AG148" s="137">
        <f t="shared" si="28"/>
        <v>1</v>
      </c>
      <c r="AH148" s="137">
        <f t="shared" si="28"/>
        <v>1</v>
      </c>
      <c r="AI148" s="137">
        <f t="shared" si="28"/>
        <v>1</v>
      </c>
      <c r="AJ148" s="53" t="str">
        <f t="shared" si="21"/>
        <v>UNKNOWN</v>
      </c>
      <c r="AK148" s="66"/>
      <c r="AL148" s="66" t="str">
        <f t="shared" si="24"/>
        <v>3F</v>
      </c>
      <c r="AM148" s="68" t="str">
        <f t="shared" si="25"/>
        <v>00</v>
      </c>
      <c r="AN148" s="68" t="str">
        <f t="shared" si="26"/>
        <v>00</v>
      </c>
      <c r="AO148" s="68" t="str">
        <f t="shared" si="27"/>
        <v>00</v>
      </c>
      <c r="AQ148" t="str">
        <f t="shared" si="22"/>
        <v xml:space="preserve">    (U4)0x0000003FU,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1</v>
      </c>
      <c r="AE149" s="137">
        <f t="shared" si="28"/>
        <v>1</v>
      </c>
      <c r="AF149" s="137">
        <f t="shared" si="28"/>
        <v>1</v>
      </c>
      <c r="AG149" s="137">
        <f t="shared" si="28"/>
        <v>1</v>
      </c>
      <c r="AH149" s="137">
        <f t="shared" si="28"/>
        <v>1</v>
      </c>
      <c r="AI149" s="137">
        <f t="shared" si="28"/>
        <v>1</v>
      </c>
      <c r="AJ149" s="53" t="str">
        <f t="shared" si="21"/>
        <v>UNKNOWN</v>
      </c>
      <c r="AK149" s="66"/>
      <c r="AL149" s="66" t="str">
        <f t="shared" si="24"/>
        <v>3F</v>
      </c>
      <c r="AM149" s="68" t="str">
        <f t="shared" si="25"/>
        <v>00</v>
      </c>
      <c r="AN149" s="68" t="str">
        <f t="shared" si="26"/>
        <v>00</v>
      </c>
      <c r="AO149" s="68" t="str">
        <f t="shared" si="27"/>
        <v>00</v>
      </c>
      <c r="AQ149" t="str">
        <f t="shared" si="22"/>
        <v xml:space="preserve">    (U4)0x0000003FU,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1</v>
      </c>
      <c r="AE150" s="137">
        <f t="shared" si="28"/>
        <v>1</v>
      </c>
      <c r="AF150" s="137">
        <f t="shared" si="28"/>
        <v>1</v>
      </c>
      <c r="AG150" s="137">
        <f t="shared" si="28"/>
        <v>1</v>
      </c>
      <c r="AH150" s="137">
        <f t="shared" si="28"/>
        <v>1</v>
      </c>
      <c r="AI150" s="137">
        <f t="shared" si="28"/>
        <v>1</v>
      </c>
      <c r="AJ150" s="53" t="str">
        <f t="shared" si="21"/>
        <v>UNKNOWN</v>
      </c>
      <c r="AK150" s="66"/>
      <c r="AL150" s="66" t="str">
        <f t="shared" si="24"/>
        <v>3F</v>
      </c>
      <c r="AM150" s="68" t="str">
        <f t="shared" si="25"/>
        <v>00</v>
      </c>
      <c r="AN150" s="68" t="str">
        <f t="shared" si="26"/>
        <v>00</v>
      </c>
      <c r="AO150" s="68" t="str">
        <f t="shared" si="27"/>
        <v>00</v>
      </c>
      <c r="AQ150" t="str">
        <f t="shared" si="22"/>
        <v xml:space="preserve">    (U4)0x0000003FU,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1</v>
      </c>
      <c r="AE151" s="137">
        <f t="shared" si="28"/>
        <v>1</v>
      </c>
      <c r="AF151" s="137">
        <f t="shared" si="28"/>
        <v>1</v>
      </c>
      <c r="AG151" s="137">
        <f t="shared" si="28"/>
        <v>1</v>
      </c>
      <c r="AH151" s="137">
        <f t="shared" si="28"/>
        <v>1</v>
      </c>
      <c r="AI151" s="137">
        <f>IF(OR(AI21=0,AI21=1),1,0)</f>
        <v>1</v>
      </c>
      <c r="AJ151" s="53" t="str">
        <f t="shared" si="21"/>
        <v>UNKNOWN</v>
      </c>
      <c r="AK151" s="66"/>
      <c r="AL151" s="66" t="str">
        <f t="shared" si="24"/>
        <v>3F</v>
      </c>
      <c r="AM151" s="68" t="str">
        <f t="shared" si="25"/>
        <v>00</v>
      </c>
      <c r="AN151" s="68" t="str">
        <f t="shared" si="26"/>
        <v>00</v>
      </c>
      <c r="AO151" s="68" t="str">
        <f t="shared" si="27"/>
        <v>00</v>
      </c>
      <c r="AQ151" t="str">
        <f t="shared" si="22"/>
        <v xml:space="preserve">    (U4)0x0000003FU,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1</v>
      </c>
      <c r="AE152" s="137">
        <f t="shared" si="29"/>
        <v>1</v>
      </c>
      <c r="AF152" s="137">
        <f t="shared" si="29"/>
        <v>1</v>
      </c>
      <c r="AG152" s="137">
        <f t="shared" si="29"/>
        <v>1</v>
      </c>
      <c r="AH152" s="137">
        <f t="shared" si="29"/>
        <v>1</v>
      </c>
      <c r="AI152" s="137">
        <f t="shared" si="29"/>
        <v>1</v>
      </c>
      <c r="AJ152" s="53" t="str">
        <f t="shared" si="21"/>
        <v>UNKNOWN</v>
      </c>
      <c r="AK152" s="66"/>
      <c r="AL152" s="66" t="str">
        <f t="shared" si="24"/>
        <v>3F</v>
      </c>
      <c r="AM152" s="68" t="str">
        <f t="shared" si="25"/>
        <v>00</v>
      </c>
      <c r="AN152" s="68" t="str">
        <f t="shared" si="26"/>
        <v>00</v>
      </c>
      <c r="AO152" s="68" t="str">
        <f t="shared" si="27"/>
        <v>00</v>
      </c>
      <c r="AQ152" t="str">
        <f t="shared" si="22"/>
        <v xml:space="preserve">    (U4)0x0000003FU,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1</v>
      </c>
      <c r="AE153" s="137">
        <f t="shared" si="29"/>
        <v>1</v>
      </c>
      <c r="AF153" s="137">
        <f t="shared" si="29"/>
        <v>1</v>
      </c>
      <c r="AG153" s="137">
        <f t="shared" si="29"/>
        <v>1</v>
      </c>
      <c r="AH153" s="137">
        <f t="shared" si="29"/>
        <v>1</v>
      </c>
      <c r="AI153" s="137">
        <f t="shared" si="29"/>
        <v>1</v>
      </c>
      <c r="AJ153" s="53" t="str">
        <f t="shared" si="21"/>
        <v>UNKNOWN</v>
      </c>
      <c r="AK153" s="66"/>
      <c r="AL153" s="66" t="str">
        <f t="shared" si="24"/>
        <v>3F</v>
      </c>
      <c r="AM153" s="68" t="str">
        <f t="shared" si="25"/>
        <v>00</v>
      </c>
      <c r="AN153" s="68" t="str">
        <f t="shared" si="26"/>
        <v>00</v>
      </c>
      <c r="AO153" s="68" t="str">
        <f t="shared" si="27"/>
        <v>00</v>
      </c>
      <c r="AQ153" t="str">
        <f t="shared" si="22"/>
        <v xml:space="preserve">    (U4)0x0000003FU,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1</v>
      </c>
      <c r="AE154" s="137">
        <f t="shared" si="29"/>
        <v>1</v>
      </c>
      <c r="AF154" s="137">
        <f t="shared" si="29"/>
        <v>1</v>
      </c>
      <c r="AG154" s="137">
        <f t="shared" si="29"/>
        <v>1</v>
      </c>
      <c r="AH154" s="137">
        <f t="shared" si="29"/>
        <v>1</v>
      </c>
      <c r="AI154" s="137">
        <f t="shared" si="29"/>
        <v>1</v>
      </c>
      <c r="AJ154" s="53" t="str">
        <f t="shared" si="21"/>
        <v>UNKNOWN</v>
      </c>
      <c r="AK154" s="66"/>
      <c r="AL154" s="66" t="str">
        <f t="shared" si="24"/>
        <v>3F</v>
      </c>
      <c r="AM154" s="68" t="str">
        <f t="shared" si="25"/>
        <v>00</v>
      </c>
      <c r="AN154" s="68" t="str">
        <f t="shared" si="26"/>
        <v>00</v>
      </c>
      <c r="AO154" s="68" t="str">
        <f t="shared" si="27"/>
        <v>00</v>
      </c>
      <c r="AQ154" t="str">
        <f t="shared" si="22"/>
        <v xml:space="preserve">    (U4)0x0000003FU,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1</v>
      </c>
      <c r="AE155" s="137">
        <f t="shared" si="29"/>
        <v>1</v>
      </c>
      <c r="AF155" s="137">
        <f t="shared" si="29"/>
        <v>1</v>
      </c>
      <c r="AG155" s="137">
        <f t="shared" si="29"/>
        <v>1</v>
      </c>
      <c r="AH155" s="137">
        <f t="shared" si="29"/>
        <v>1</v>
      </c>
      <c r="AI155" s="137">
        <f t="shared" si="29"/>
        <v>1</v>
      </c>
      <c r="AJ155" s="53" t="str">
        <f t="shared" si="21"/>
        <v>UNKNOWN</v>
      </c>
      <c r="AK155" s="66"/>
      <c r="AL155" s="66" t="str">
        <f t="shared" si="24"/>
        <v>3F</v>
      </c>
      <c r="AM155" s="68" t="str">
        <f t="shared" si="25"/>
        <v>00</v>
      </c>
      <c r="AN155" s="68" t="str">
        <f t="shared" si="26"/>
        <v>00</v>
      </c>
      <c r="AO155" s="68" t="str">
        <f t="shared" si="27"/>
        <v>00</v>
      </c>
      <c r="AQ155" t="str">
        <f t="shared" si="22"/>
        <v xml:space="preserve">    (U4)0x0000003FU,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1</v>
      </c>
      <c r="AE156" s="137">
        <f t="shared" si="29"/>
        <v>1</v>
      </c>
      <c r="AF156" s="137">
        <f t="shared" si="29"/>
        <v>1</v>
      </c>
      <c r="AG156" s="137">
        <f t="shared" si="29"/>
        <v>1</v>
      </c>
      <c r="AH156" s="137">
        <f t="shared" si="29"/>
        <v>1</v>
      </c>
      <c r="AI156" s="137">
        <f t="shared" si="29"/>
        <v>1</v>
      </c>
      <c r="AJ156" s="53" t="str">
        <f t="shared" si="21"/>
        <v>UNKNOWN</v>
      </c>
      <c r="AK156" s="66"/>
      <c r="AL156" s="66" t="str">
        <f t="shared" si="24"/>
        <v>3F</v>
      </c>
      <c r="AM156" s="68" t="str">
        <f t="shared" si="25"/>
        <v>00</v>
      </c>
      <c r="AN156" s="68" t="str">
        <f t="shared" si="26"/>
        <v>00</v>
      </c>
      <c r="AO156" s="68" t="str">
        <f t="shared" si="27"/>
        <v>00</v>
      </c>
      <c r="AQ156" t="str">
        <f t="shared" si="22"/>
        <v xml:space="preserve">    (U4)0x0000003FU,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1</v>
      </c>
      <c r="AE157" s="137">
        <f t="shared" si="29"/>
        <v>1</v>
      </c>
      <c r="AF157" s="137">
        <f t="shared" si="29"/>
        <v>1</v>
      </c>
      <c r="AG157" s="137">
        <f t="shared" si="29"/>
        <v>1</v>
      </c>
      <c r="AH157" s="137">
        <f t="shared" si="29"/>
        <v>1</v>
      </c>
      <c r="AI157" s="137">
        <f t="shared" si="29"/>
        <v>1</v>
      </c>
      <c r="AJ157" s="53" t="str">
        <f t="shared" si="21"/>
        <v>UNKNOWN</v>
      </c>
      <c r="AK157" s="66"/>
      <c r="AL157" s="66" t="str">
        <f t="shared" si="24"/>
        <v>3F</v>
      </c>
      <c r="AM157" s="68" t="str">
        <f t="shared" si="25"/>
        <v>00</v>
      </c>
      <c r="AN157" s="68" t="str">
        <f t="shared" si="26"/>
        <v>00</v>
      </c>
      <c r="AO157" s="68" t="str">
        <f t="shared" si="27"/>
        <v>00</v>
      </c>
      <c r="AQ157" t="str">
        <f t="shared" si="22"/>
        <v xml:space="preserve">    (U4)0x0000003FU,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1</v>
      </c>
      <c r="AE158" s="137">
        <f t="shared" si="29"/>
        <v>1</v>
      </c>
      <c r="AF158" s="137">
        <f t="shared" si="29"/>
        <v>1</v>
      </c>
      <c r="AG158" s="137">
        <f t="shared" si="29"/>
        <v>1</v>
      </c>
      <c r="AH158" s="137">
        <f t="shared" si="29"/>
        <v>1</v>
      </c>
      <c r="AI158" s="137">
        <f t="shared" si="29"/>
        <v>1</v>
      </c>
      <c r="AJ158" s="53" t="str">
        <f t="shared" si="21"/>
        <v>UNKNOWN</v>
      </c>
      <c r="AK158" s="66"/>
      <c r="AL158" s="66" t="str">
        <f t="shared" si="24"/>
        <v>3F</v>
      </c>
      <c r="AM158" s="68" t="str">
        <f t="shared" si="25"/>
        <v>00</v>
      </c>
      <c r="AN158" s="68" t="str">
        <f t="shared" si="26"/>
        <v>00</v>
      </c>
      <c r="AO158" s="68" t="str">
        <f t="shared" si="27"/>
        <v>00</v>
      </c>
      <c r="AQ158" t="str">
        <f t="shared" si="22"/>
        <v xml:space="preserve">    (U4)0x0000003FU,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1</v>
      </c>
      <c r="AE159" s="137">
        <f t="shared" si="29"/>
        <v>1</v>
      </c>
      <c r="AF159" s="137">
        <f t="shared" si="29"/>
        <v>1</v>
      </c>
      <c r="AG159" s="137">
        <f t="shared" si="29"/>
        <v>1</v>
      </c>
      <c r="AH159" s="137">
        <f t="shared" si="29"/>
        <v>1</v>
      </c>
      <c r="AI159" s="137">
        <f>IF(OR(AI29=0,AI29=1),1,0)</f>
        <v>1</v>
      </c>
      <c r="AJ159" s="53" t="str">
        <f t="shared" si="21"/>
        <v>UNKNOWN</v>
      </c>
      <c r="AK159" s="66"/>
      <c r="AL159" s="66" t="str">
        <f t="shared" si="24"/>
        <v>3F</v>
      </c>
      <c r="AM159" s="68" t="str">
        <f t="shared" si="25"/>
        <v>00</v>
      </c>
      <c r="AN159" s="68" t="str">
        <f t="shared" si="26"/>
        <v>00</v>
      </c>
      <c r="AO159" s="68" t="str">
        <f t="shared" si="27"/>
        <v>00</v>
      </c>
      <c r="AQ159" t="str">
        <f t="shared" si="22"/>
        <v xml:space="preserve">    (U4)0x0000003FU,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1</v>
      </c>
      <c r="AE160" s="137">
        <f t="shared" si="30"/>
        <v>1</v>
      </c>
      <c r="AF160" s="137">
        <f t="shared" si="30"/>
        <v>1</v>
      </c>
      <c r="AG160" s="137">
        <f t="shared" si="30"/>
        <v>1</v>
      </c>
      <c r="AH160" s="137">
        <f t="shared" si="30"/>
        <v>1</v>
      </c>
      <c r="AI160" s="137">
        <f t="shared" si="30"/>
        <v>1</v>
      </c>
      <c r="AJ160" s="53" t="str">
        <f t="shared" si="21"/>
        <v>UNKNOWN</v>
      </c>
      <c r="AK160" s="66"/>
      <c r="AL160" s="66" t="str">
        <f t="shared" si="24"/>
        <v>3F</v>
      </c>
      <c r="AM160" s="68" t="str">
        <f t="shared" si="25"/>
        <v>00</v>
      </c>
      <c r="AN160" s="68" t="str">
        <f t="shared" si="26"/>
        <v>00</v>
      </c>
      <c r="AO160" s="68" t="str">
        <f t="shared" si="27"/>
        <v>00</v>
      </c>
      <c r="AQ160" t="str">
        <f t="shared" si="22"/>
        <v xml:space="preserve">    (U4)0x0000003FU,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1</v>
      </c>
      <c r="AE161" s="137">
        <f t="shared" si="30"/>
        <v>1</v>
      </c>
      <c r="AF161" s="137">
        <f t="shared" si="30"/>
        <v>1</v>
      </c>
      <c r="AG161" s="137">
        <f t="shared" si="30"/>
        <v>1</v>
      </c>
      <c r="AH161" s="137">
        <f t="shared" si="30"/>
        <v>1</v>
      </c>
      <c r="AI161" s="137">
        <f t="shared" si="30"/>
        <v>1</v>
      </c>
      <c r="AJ161" s="53" t="str">
        <f t="shared" si="21"/>
        <v>UNKNOWN</v>
      </c>
      <c r="AK161" s="66"/>
      <c r="AL161" s="66" t="str">
        <f t="shared" si="24"/>
        <v>3F</v>
      </c>
      <c r="AM161" s="68" t="str">
        <f t="shared" si="25"/>
        <v>00</v>
      </c>
      <c r="AN161" s="68" t="str">
        <f t="shared" si="26"/>
        <v>00</v>
      </c>
      <c r="AO161" s="68" t="str">
        <f t="shared" si="27"/>
        <v>00</v>
      </c>
      <c r="AQ161" t="str">
        <f t="shared" si="22"/>
        <v xml:space="preserve">    (U4)0x0000003FU,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1</v>
      </c>
      <c r="AE162" s="137">
        <f t="shared" si="30"/>
        <v>1</v>
      </c>
      <c r="AF162" s="137">
        <f t="shared" si="30"/>
        <v>1</v>
      </c>
      <c r="AG162" s="137">
        <f t="shared" si="30"/>
        <v>1</v>
      </c>
      <c r="AH162" s="137">
        <f t="shared" si="30"/>
        <v>1</v>
      </c>
      <c r="AI162" s="137">
        <f t="shared" si="30"/>
        <v>1</v>
      </c>
      <c r="AJ162" s="53" t="str">
        <f t="shared" si="21"/>
        <v>UNKNOWN</v>
      </c>
      <c r="AK162" s="66"/>
      <c r="AL162" s="66" t="str">
        <f t="shared" si="24"/>
        <v>3F</v>
      </c>
      <c r="AM162" s="68" t="str">
        <f t="shared" si="25"/>
        <v>00</v>
      </c>
      <c r="AN162" s="68" t="str">
        <f t="shared" si="26"/>
        <v>00</v>
      </c>
      <c r="AO162" s="68" t="str">
        <f t="shared" si="27"/>
        <v>00</v>
      </c>
      <c r="AQ162" t="str">
        <f t="shared" si="22"/>
        <v xml:space="preserve">    (U4)0x0000003FU,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1</v>
      </c>
      <c r="AE163" s="137">
        <f t="shared" si="30"/>
        <v>1</v>
      </c>
      <c r="AF163" s="137">
        <f t="shared" si="30"/>
        <v>1</v>
      </c>
      <c r="AG163" s="137">
        <f t="shared" si="30"/>
        <v>1</v>
      </c>
      <c r="AH163" s="137">
        <f t="shared" si="30"/>
        <v>1</v>
      </c>
      <c r="AI163" s="137">
        <f t="shared" si="30"/>
        <v>1</v>
      </c>
      <c r="AJ163" s="53" t="str">
        <f t="shared" si="21"/>
        <v>UNKNOWN</v>
      </c>
      <c r="AK163" s="66"/>
      <c r="AL163" s="66" t="str">
        <f t="shared" si="24"/>
        <v>3F</v>
      </c>
      <c r="AM163" s="68" t="str">
        <f t="shared" si="25"/>
        <v>00</v>
      </c>
      <c r="AN163" s="68" t="str">
        <f t="shared" si="26"/>
        <v>00</v>
      </c>
      <c r="AO163" s="68" t="str">
        <f t="shared" si="27"/>
        <v>00</v>
      </c>
      <c r="AQ163" t="str">
        <f t="shared" si="22"/>
        <v xml:space="preserve">    (U4)0x0000003FU,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1</v>
      </c>
      <c r="AE164" s="137">
        <f t="shared" si="30"/>
        <v>1</v>
      </c>
      <c r="AF164" s="137">
        <f t="shared" si="30"/>
        <v>1</v>
      </c>
      <c r="AG164" s="137">
        <f t="shared" si="30"/>
        <v>1</v>
      </c>
      <c r="AH164" s="137">
        <f t="shared" si="30"/>
        <v>1</v>
      </c>
      <c r="AI164" s="137">
        <f t="shared" si="30"/>
        <v>1</v>
      </c>
      <c r="AJ164" s="53" t="str">
        <f t="shared" si="21"/>
        <v>UNKNOWN</v>
      </c>
      <c r="AK164" s="66"/>
      <c r="AL164" s="66" t="str">
        <f t="shared" si="24"/>
        <v>3F</v>
      </c>
      <c r="AM164" s="68" t="str">
        <f t="shared" si="25"/>
        <v>00</v>
      </c>
      <c r="AN164" s="68" t="str">
        <f t="shared" si="26"/>
        <v>00</v>
      </c>
      <c r="AO164" s="68" t="str">
        <f t="shared" si="27"/>
        <v>00</v>
      </c>
      <c r="AQ164" t="str">
        <f t="shared" si="22"/>
        <v xml:space="preserve">    (U4)0x0000003FU,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1</v>
      </c>
      <c r="AE165" s="137">
        <f t="shared" si="30"/>
        <v>1</v>
      </c>
      <c r="AF165" s="137">
        <f t="shared" si="30"/>
        <v>1</v>
      </c>
      <c r="AG165" s="137">
        <f t="shared" si="30"/>
        <v>1</v>
      </c>
      <c r="AH165" s="137">
        <f t="shared" si="30"/>
        <v>1</v>
      </c>
      <c r="AI165" s="137">
        <f t="shared" si="30"/>
        <v>1</v>
      </c>
      <c r="AJ165" s="53" t="str">
        <f t="shared" si="21"/>
        <v>UNKNOWN</v>
      </c>
      <c r="AK165" s="66"/>
      <c r="AL165" s="66" t="str">
        <f t="shared" si="24"/>
        <v>3F</v>
      </c>
      <c r="AM165" s="68" t="str">
        <f t="shared" si="25"/>
        <v>00</v>
      </c>
      <c r="AN165" s="68" t="str">
        <f t="shared" si="26"/>
        <v>00</v>
      </c>
      <c r="AO165" s="68" t="str">
        <f t="shared" si="27"/>
        <v>00</v>
      </c>
      <c r="AQ165" t="str">
        <f t="shared" si="22"/>
        <v xml:space="preserve">    (U4)0x0000003FU,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1</v>
      </c>
      <c r="AE166" s="137">
        <f t="shared" si="30"/>
        <v>1</v>
      </c>
      <c r="AF166" s="137">
        <f t="shared" si="30"/>
        <v>1</v>
      </c>
      <c r="AG166" s="137">
        <f t="shared" si="30"/>
        <v>1</v>
      </c>
      <c r="AH166" s="137">
        <f t="shared" si="30"/>
        <v>1</v>
      </c>
      <c r="AI166" s="137">
        <f t="shared" si="30"/>
        <v>1</v>
      </c>
      <c r="AJ166" s="53" t="str">
        <f t="shared" si="21"/>
        <v>UNKNOWN</v>
      </c>
      <c r="AK166" s="66"/>
      <c r="AL166" s="66" t="str">
        <f t="shared" si="24"/>
        <v>3F</v>
      </c>
      <c r="AM166" s="68" t="str">
        <f t="shared" si="25"/>
        <v>00</v>
      </c>
      <c r="AN166" s="68" t="str">
        <f t="shared" si="26"/>
        <v>00</v>
      </c>
      <c r="AO166" s="68" t="str">
        <f t="shared" si="27"/>
        <v>00</v>
      </c>
      <c r="AQ166" t="str">
        <f t="shared" si="22"/>
        <v xml:space="preserve">    (U4)0x0000003FU,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1</v>
      </c>
      <c r="AE167" s="137">
        <f t="shared" si="30"/>
        <v>1</v>
      </c>
      <c r="AF167" s="137">
        <f t="shared" si="30"/>
        <v>1</v>
      </c>
      <c r="AG167" s="137">
        <f t="shared" si="30"/>
        <v>1</v>
      </c>
      <c r="AH167" s="137">
        <f t="shared" si="30"/>
        <v>1</v>
      </c>
      <c r="AI167" s="137">
        <f>IF(OR(AI37=0,AI37=1),1,0)</f>
        <v>1</v>
      </c>
      <c r="AJ167" s="53" t="str">
        <f t="shared" si="21"/>
        <v>UNKNOWN</v>
      </c>
      <c r="AK167" s="66"/>
      <c r="AL167" s="66" t="str">
        <f t="shared" si="24"/>
        <v>3F</v>
      </c>
      <c r="AM167" s="68" t="str">
        <f t="shared" si="25"/>
        <v>00</v>
      </c>
      <c r="AN167" s="68" t="str">
        <f t="shared" si="26"/>
        <v>00</v>
      </c>
      <c r="AO167" s="68" t="str">
        <f t="shared" si="27"/>
        <v>00</v>
      </c>
      <c r="AQ167" t="str">
        <f t="shared" si="22"/>
        <v xml:space="preserve">    (U4)0x0000003FU,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1</v>
      </c>
      <c r="AE168" s="137">
        <f t="shared" si="31"/>
        <v>1</v>
      </c>
      <c r="AF168" s="137">
        <f t="shared" si="31"/>
        <v>1</v>
      </c>
      <c r="AG168" s="137">
        <f t="shared" si="31"/>
        <v>1</v>
      </c>
      <c r="AH168" s="137">
        <f t="shared" si="31"/>
        <v>1</v>
      </c>
      <c r="AI168" s="137">
        <f t="shared" si="31"/>
        <v>1</v>
      </c>
      <c r="AJ168" s="53" t="str">
        <f t="shared" si="21"/>
        <v>UNKNOWN</v>
      </c>
      <c r="AK168" s="66"/>
      <c r="AL168" s="66" t="str">
        <f t="shared" si="24"/>
        <v>3F</v>
      </c>
      <c r="AM168" s="68" t="str">
        <f t="shared" si="25"/>
        <v>00</v>
      </c>
      <c r="AN168" s="68" t="str">
        <f t="shared" si="26"/>
        <v>00</v>
      </c>
      <c r="AO168" s="68" t="str">
        <f t="shared" si="27"/>
        <v>00</v>
      </c>
      <c r="AQ168" t="str">
        <f t="shared" si="22"/>
        <v xml:space="preserve">    (U4)0x0000003FU,                                                           /* 32 UNKNOWN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1</v>
      </c>
      <c r="AE169" s="137">
        <f t="shared" si="31"/>
        <v>1</v>
      </c>
      <c r="AF169" s="137">
        <f t="shared" si="31"/>
        <v>1</v>
      </c>
      <c r="AG169" s="137">
        <f t="shared" si="31"/>
        <v>1</v>
      </c>
      <c r="AH169" s="137">
        <f t="shared" si="31"/>
        <v>1</v>
      </c>
      <c r="AI169" s="137">
        <f t="shared" si="31"/>
        <v>1</v>
      </c>
      <c r="AJ169" s="53" t="str">
        <f t="shared" si="21"/>
        <v>POWOFF</v>
      </c>
      <c r="AK169" s="66"/>
      <c r="AL169" s="66" t="str">
        <f t="shared" si="24"/>
        <v>3F</v>
      </c>
      <c r="AM169" s="68" t="str">
        <f t="shared" si="25"/>
        <v>00</v>
      </c>
      <c r="AN169" s="68" t="str">
        <f t="shared" si="26"/>
        <v>00</v>
      </c>
      <c r="AO169" s="68" t="str">
        <f t="shared" si="27"/>
        <v>00</v>
      </c>
      <c r="AQ169" t="str">
        <f t="shared" si="22"/>
        <v xml:space="preserve">    (U4)0x0000003FU,                                                           /* 33 POWOFF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1</v>
      </c>
      <c r="AE170" s="137">
        <f t="shared" si="31"/>
        <v>1</v>
      </c>
      <c r="AF170" s="137">
        <f t="shared" si="31"/>
        <v>1</v>
      </c>
      <c r="AG170" s="137">
        <f t="shared" si="31"/>
        <v>1</v>
      </c>
      <c r="AH170" s="137">
        <f t="shared" si="31"/>
        <v>1</v>
      </c>
      <c r="AI170" s="137">
        <f t="shared" si="31"/>
        <v>1</v>
      </c>
      <c r="AJ170" s="53" t="str">
        <f t="shared" si="21"/>
        <v>PARK1</v>
      </c>
      <c r="AK170" s="66"/>
      <c r="AL170" s="66" t="str">
        <f t="shared" si="24"/>
        <v>3F</v>
      </c>
      <c r="AM170" s="68" t="str">
        <f t="shared" si="25"/>
        <v>00</v>
      </c>
      <c r="AN170" s="68" t="str">
        <f t="shared" si="26"/>
        <v>00</v>
      </c>
      <c r="AO170" s="68" t="str">
        <f t="shared" si="27"/>
        <v>00</v>
      </c>
      <c r="AQ170" t="str">
        <f t="shared" si="22"/>
        <v xml:space="preserve">    (U4)0x0000003FU,                                                           /* 34 PARK1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1</v>
      </c>
      <c r="AE171" s="137">
        <f t="shared" si="31"/>
        <v>1</v>
      </c>
      <c r="AF171" s="137">
        <f t="shared" si="31"/>
        <v>1</v>
      </c>
      <c r="AG171" s="137">
        <f t="shared" si="31"/>
        <v>1</v>
      </c>
      <c r="AH171" s="137">
        <f t="shared" si="31"/>
        <v>1</v>
      </c>
      <c r="AI171" s="137">
        <f t="shared" si="31"/>
        <v>1</v>
      </c>
      <c r="AJ171" s="53" t="str">
        <f t="shared" si="21"/>
        <v>UNKNOWN</v>
      </c>
      <c r="AK171" s="66"/>
      <c r="AL171" s="66" t="str">
        <f t="shared" si="24"/>
        <v>3F</v>
      </c>
      <c r="AM171" s="68" t="str">
        <f t="shared" si="25"/>
        <v>00</v>
      </c>
      <c r="AN171" s="68" t="str">
        <f t="shared" si="26"/>
        <v>00</v>
      </c>
      <c r="AO171" s="68" t="str">
        <f t="shared" si="27"/>
        <v>00</v>
      </c>
      <c r="AQ171" t="str">
        <f t="shared" si="22"/>
        <v xml:space="preserve">    (U4)0x0000003FU,                                                           /* 35 UNKNOWN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1</v>
      </c>
      <c r="AE172" s="137">
        <f t="shared" si="31"/>
        <v>1</v>
      </c>
      <c r="AF172" s="137">
        <f t="shared" si="31"/>
        <v>1</v>
      </c>
      <c r="AG172" s="137">
        <f t="shared" si="31"/>
        <v>1</v>
      </c>
      <c r="AH172" s="137">
        <f t="shared" si="31"/>
        <v>1</v>
      </c>
      <c r="AI172" s="137">
        <f t="shared" si="31"/>
        <v>1</v>
      </c>
      <c r="AJ172" s="53" t="str">
        <f t="shared" si="21"/>
        <v>UNKNOWN</v>
      </c>
      <c r="AK172" s="66"/>
      <c r="AL172" s="66" t="str">
        <f t="shared" si="24"/>
        <v>3F</v>
      </c>
      <c r="AM172" s="68" t="str">
        <f t="shared" si="25"/>
        <v>00</v>
      </c>
      <c r="AN172" s="68" t="str">
        <f t="shared" si="26"/>
        <v>00</v>
      </c>
      <c r="AO172" s="68" t="str">
        <f t="shared" si="27"/>
        <v>00</v>
      </c>
      <c r="AQ172" t="str">
        <f t="shared" si="22"/>
        <v xml:space="preserve">    (U4)0x0000003FU,                                                           /* 36 UNKNOWN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1</v>
      </c>
      <c r="AE173" s="137">
        <f t="shared" si="31"/>
        <v>1</v>
      </c>
      <c r="AF173" s="137">
        <f t="shared" si="31"/>
        <v>1</v>
      </c>
      <c r="AG173" s="137">
        <f t="shared" si="31"/>
        <v>1</v>
      </c>
      <c r="AH173" s="137">
        <f t="shared" si="31"/>
        <v>1</v>
      </c>
      <c r="AI173" s="137">
        <f t="shared" si="31"/>
        <v>1</v>
      </c>
      <c r="AJ173" s="53" t="str">
        <f t="shared" si="21"/>
        <v>AUTO</v>
      </c>
      <c r="AK173" s="66"/>
      <c r="AL173" s="66" t="str">
        <f t="shared" si="24"/>
        <v>3F</v>
      </c>
      <c r="AM173" s="68" t="str">
        <f t="shared" si="25"/>
        <v>00</v>
      </c>
      <c r="AN173" s="68" t="str">
        <f t="shared" si="26"/>
        <v>00</v>
      </c>
      <c r="AO173" s="68" t="str">
        <f t="shared" si="27"/>
        <v>00</v>
      </c>
      <c r="AQ173" t="str">
        <f t="shared" si="22"/>
        <v xml:space="preserve">    (U4)0x0000003FU,                                                           /* 37 AUTO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1</v>
      </c>
      <c r="AE174" s="137">
        <f t="shared" si="31"/>
        <v>1</v>
      </c>
      <c r="AF174" s="137">
        <f t="shared" si="31"/>
        <v>1</v>
      </c>
      <c r="AG174" s="137">
        <f t="shared" si="31"/>
        <v>1</v>
      </c>
      <c r="AH174" s="137">
        <f t="shared" si="31"/>
        <v>1</v>
      </c>
      <c r="AI174" s="137">
        <f t="shared" si="31"/>
        <v>1</v>
      </c>
      <c r="AJ174" s="53" t="str">
        <f t="shared" si="21"/>
        <v>UNKNOWN</v>
      </c>
      <c r="AK174" s="66"/>
      <c r="AL174" s="66" t="str">
        <f t="shared" si="24"/>
        <v>3F</v>
      </c>
      <c r="AM174" s="68" t="str">
        <f t="shared" si="25"/>
        <v>00</v>
      </c>
      <c r="AN174" s="68" t="str">
        <f t="shared" si="26"/>
        <v>00</v>
      </c>
      <c r="AO174" s="68" t="str">
        <f t="shared" si="27"/>
        <v>00</v>
      </c>
      <c r="AQ174" t="str">
        <f t="shared" si="22"/>
        <v xml:space="preserve">    (U4)0x0000003FU,                                                           /* 38 UNKNOWN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1</v>
      </c>
      <c r="AE175" s="137">
        <f t="shared" si="31"/>
        <v>1</v>
      </c>
      <c r="AF175" s="137">
        <f t="shared" si="31"/>
        <v>1</v>
      </c>
      <c r="AG175" s="137">
        <f t="shared" si="31"/>
        <v>1</v>
      </c>
      <c r="AH175" s="137">
        <f t="shared" si="31"/>
        <v>1</v>
      </c>
      <c r="AI175" s="137">
        <f>IF(OR(AI45=0,AI45=1),1,0)</f>
        <v>1</v>
      </c>
      <c r="AJ175" s="53" t="str">
        <f t="shared" si="21"/>
        <v>UNKNOWN</v>
      </c>
      <c r="AK175" s="66"/>
      <c r="AL175" s="66" t="str">
        <f t="shared" si="24"/>
        <v>3F</v>
      </c>
      <c r="AM175" s="68" t="str">
        <f t="shared" si="25"/>
        <v>00</v>
      </c>
      <c r="AN175" s="68" t="str">
        <f t="shared" si="26"/>
        <v>00</v>
      </c>
      <c r="AO175" s="68" t="str">
        <f t="shared" si="27"/>
        <v>00</v>
      </c>
      <c r="AQ175" t="str">
        <f t="shared" si="22"/>
        <v xml:space="preserve">    (U4)0x0000003FU,                                                           /* 39 UNKNOWN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1</v>
      </c>
      <c r="AE176" s="137">
        <f t="shared" si="32"/>
        <v>1</v>
      </c>
      <c r="AF176" s="137">
        <f t="shared" si="32"/>
        <v>1</v>
      </c>
      <c r="AG176" s="137">
        <f t="shared" si="32"/>
        <v>1</v>
      </c>
      <c r="AH176" s="137">
        <f t="shared" si="32"/>
        <v>1</v>
      </c>
      <c r="AI176" s="137">
        <f t="shared" si="32"/>
        <v>1</v>
      </c>
      <c r="AJ176" s="53" t="str">
        <f t="shared" si="21"/>
        <v>RSTRT1</v>
      </c>
      <c r="AK176" s="66"/>
      <c r="AL176" s="66" t="str">
        <f t="shared" si="24"/>
        <v>3F</v>
      </c>
      <c r="AM176" s="68" t="str">
        <f t="shared" si="25"/>
        <v>00</v>
      </c>
      <c r="AN176" s="68" t="str">
        <f t="shared" si="26"/>
        <v>00</v>
      </c>
      <c r="AO176" s="68" t="str">
        <f t="shared" si="27"/>
        <v>00</v>
      </c>
      <c r="AQ176" t="str">
        <f t="shared" si="22"/>
        <v xml:space="preserve">    (U4)0x0000003FU,                                                           /* 40 RSTRT1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1</v>
      </c>
      <c r="AE177" s="137">
        <f t="shared" si="32"/>
        <v>1</v>
      </c>
      <c r="AF177" s="137">
        <f t="shared" si="32"/>
        <v>1</v>
      </c>
      <c r="AG177" s="137">
        <f t="shared" si="32"/>
        <v>1</v>
      </c>
      <c r="AH177" s="137">
        <f t="shared" si="32"/>
        <v>1</v>
      </c>
      <c r="AI177" s="137">
        <f t="shared" si="32"/>
        <v>1</v>
      </c>
      <c r="AJ177" s="53" t="str">
        <f t="shared" si="21"/>
        <v>RSTRT2</v>
      </c>
      <c r="AK177" s="66"/>
      <c r="AL177" s="66" t="str">
        <f t="shared" si="24"/>
        <v>3F</v>
      </c>
      <c r="AM177" s="68" t="str">
        <f t="shared" si="25"/>
        <v>00</v>
      </c>
      <c r="AN177" s="68" t="str">
        <f t="shared" si="26"/>
        <v>00</v>
      </c>
      <c r="AO177" s="68" t="str">
        <f t="shared" si="27"/>
        <v>00</v>
      </c>
      <c r="AQ177" t="str">
        <f t="shared" si="22"/>
        <v xml:space="preserve">    (U4)0x0000003FU,                                                           /* 41 RSTRT2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1</v>
      </c>
      <c r="AE178" s="137">
        <f t="shared" si="32"/>
        <v>1</v>
      </c>
      <c r="AF178" s="137">
        <f t="shared" si="32"/>
        <v>1</v>
      </c>
      <c r="AG178" s="137">
        <f t="shared" si="32"/>
        <v>1</v>
      </c>
      <c r="AH178" s="137">
        <f t="shared" si="32"/>
        <v>1</v>
      </c>
      <c r="AI178" s="137">
        <f t="shared" si="32"/>
        <v>1</v>
      </c>
      <c r="AJ178" s="53" t="str">
        <f t="shared" si="21"/>
        <v>UNKNOWN</v>
      </c>
      <c r="AK178" s="66"/>
      <c r="AL178" s="66" t="str">
        <f t="shared" si="24"/>
        <v>3F</v>
      </c>
      <c r="AM178" s="68" t="str">
        <f t="shared" si="25"/>
        <v>00</v>
      </c>
      <c r="AN178" s="68" t="str">
        <f t="shared" si="26"/>
        <v>00</v>
      </c>
      <c r="AO178" s="68" t="str">
        <f t="shared" si="27"/>
        <v>00</v>
      </c>
      <c r="AQ178" t="str">
        <f t="shared" si="22"/>
        <v xml:space="preserve">    (U4)0x0000003FU,                                                           /* 42 UNKNOWN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1</v>
      </c>
      <c r="AE179" s="137">
        <f t="shared" si="32"/>
        <v>1</v>
      </c>
      <c r="AF179" s="137">
        <f t="shared" si="32"/>
        <v>1</v>
      </c>
      <c r="AG179" s="137">
        <f t="shared" si="32"/>
        <v>1</v>
      </c>
      <c r="AH179" s="137">
        <f t="shared" si="32"/>
        <v>1</v>
      </c>
      <c r="AI179" s="137">
        <f t="shared" si="32"/>
        <v>1</v>
      </c>
      <c r="AJ179" s="53" t="str">
        <f t="shared" si="21"/>
        <v>UNKNOWN</v>
      </c>
      <c r="AK179" s="66"/>
      <c r="AL179" s="66" t="str">
        <f t="shared" si="24"/>
        <v>3F</v>
      </c>
      <c r="AM179" s="68" t="str">
        <f t="shared" si="25"/>
        <v>00</v>
      </c>
      <c r="AN179" s="68" t="str">
        <f t="shared" si="26"/>
        <v>00</v>
      </c>
      <c r="AO179" s="68" t="str">
        <f t="shared" si="27"/>
        <v>00</v>
      </c>
      <c r="AQ179" t="str">
        <f t="shared" si="22"/>
        <v xml:space="preserve">    (U4)0x0000003FU,                                                           /* 43 UNKNOWN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1</v>
      </c>
      <c r="AE180" s="137">
        <f t="shared" si="32"/>
        <v>1</v>
      </c>
      <c r="AF180" s="137">
        <f t="shared" si="32"/>
        <v>1</v>
      </c>
      <c r="AG180" s="137">
        <f t="shared" si="32"/>
        <v>1</v>
      </c>
      <c r="AH180" s="137">
        <f t="shared" si="32"/>
        <v>1</v>
      </c>
      <c r="AI180" s="137">
        <f t="shared" si="32"/>
        <v>1</v>
      </c>
      <c r="AJ180" s="53" t="str">
        <f t="shared" si="21"/>
        <v>UNKNOWN</v>
      </c>
      <c r="AK180" s="66"/>
      <c r="AL180" s="66" t="str">
        <f t="shared" si="24"/>
        <v>3F</v>
      </c>
      <c r="AM180" s="68" t="str">
        <f t="shared" si="25"/>
        <v>00</v>
      </c>
      <c r="AN180" s="68" t="str">
        <f t="shared" si="26"/>
        <v>00</v>
      </c>
      <c r="AO180" s="68" t="str">
        <f t="shared" si="27"/>
        <v>00</v>
      </c>
      <c r="AQ180" t="str">
        <f t="shared" si="22"/>
        <v xml:space="preserve">    (U4)0x0000003FU,                                                           /* 44 UNKNOWN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1</v>
      </c>
      <c r="AE181" s="137">
        <f t="shared" si="32"/>
        <v>1</v>
      </c>
      <c r="AF181" s="137">
        <f t="shared" si="32"/>
        <v>1</v>
      </c>
      <c r="AG181" s="137">
        <f t="shared" si="32"/>
        <v>1</v>
      </c>
      <c r="AH181" s="137">
        <f t="shared" si="32"/>
        <v>1</v>
      </c>
      <c r="AI181" s="137">
        <f t="shared" si="32"/>
        <v>1</v>
      </c>
      <c r="AJ181" s="53" t="str">
        <f t="shared" si="21"/>
        <v>RSTRT3</v>
      </c>
      <c r="AK181" s="66"/>
      <c r="AL181" s="66" t="str">
        <f t="shared" si="24"/>
        <v>3F</v>
      </c>
      <c r="AM181" s="68" t="str">
        <f t="shared" si="25"/>
        <v>00</v>
      </c>
      <c r="AN181" s="68" t="str">
        <f t="shared" si="26"/>
        <v>00</v>
      </c>
      <c r="AO181" s="68" t="str">
        <f t="shared" si="27"/>
        <v>00</v>
      </c>
      <c r="AQ181" t="str">
        <f t="shared" si="22"/>
        <v xml:space="preserve">    (U4)0x0000003FU,                                                           /* 45 RSTRT3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1</v>
      </c>
      <c r="AE182" s="137">
        <f t="shared" si="32"/>
        <v>1</v>
      </c>
      <c r="AF182" s="137">
        <f t="shared" si="32"/>
        <v>1</v>
      </c>
      <c r="AG182" s="137">
        <f t="shared" si="32"/>
        <v>1</v>
      </c>
      <c r="AH182" s="137">
        <f t="shared" si="32"/>
        <v>1</v>
      </c>
      <c r="AI182" s="137">
        <f t="shared" si="32"/>
        <v>1</v>
      </c>
      <c r="AJ182" s="53" t="str">
        <f t="shared" si="21"/>
        <v>DEALER</v>
      </c>
      <c r="AK182" s="66"/>
      <c r="AL182" s="66" t="str">
        <f t="shared" si="24"/>
        <v>3F</v>
      </c>
      <c r="AM182" s="68" t="str">
        <f t="shared" si="25"/>
        <v>00</v>
      </c>
      <c r="AN182" s="68" t="str">
        <f t="shared" si="26"/>
        <v>00</v>
      </c>
      <c r="AO182" s="68" t="str">
        <f t="shared" si="27"/>
        <v>00</v>
      </c>
      <c r="AQ182" t="str">
        <f t="shared" si="22"/>
        <v xml:space="preserve">    (U4)0x0000003FU,                                                           /* 46 DEALER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1</v>
      </c>
      <c r="AE183" s="137">
        <f t="shared" si="32"/>
        <v>1</v>
      </c>
      <c r="AF183" s="137">
        <f t="shared" si="32"/>
        <v>1</v>
      </c>
      <c r="AG183" s="137">
        <f t="shared" si="32"/>
        <v>1</v>
      </c>
      <c r="AH183" s="137">
        <f t="shared" si="32"/>
        <v>1</v>
      </c>
      <c r="AI183" s="137">
        <f>IF(OR(AI53=0,AI53=1),1,0)</f>
        <v>1</v>
      </c>
      <c r="AJ183" s="53" t="str">
        <f t="shared" si="21"/>
        <v>UNKNOWN</v>
      </c>
      <c r="AK183" s="66"/>
      <c r="AL183" s="66" t="str">
        <f t="shared" si="24"/>
        <v>3F</v>
      </c>
      <c r="AM183" s="68" t="str">
        <f t="shared" si="25"/>
        <v>00</v>
      </c>
      <c r="AN183" s="68" t="str">
        <f t="shared" si="26"/>
        <v>00</v>
      </c>
      <c r="AO183" s="68" t="str">
        <f t="shared" si="27"/>
        <v>00</v>
      </c>
      <c r="AQ183" t="str">
        <f t="shared" si="22"/>
        <v xml:space="preserve">    (U4)0x0000003FU,                                                           /* 47 UNKNOWN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1</v>
      </c>
      <c r="AE184" s="137">
        <f t="shared" si="33"/>
        <v>1</v>
      </c>
      <c r="AF184" s="137">
        <f t="shared" si="33"/>
        <v>1</v>
      </c>
      <c r="AG184" s="137">
        <f t="shared" si="33"/>
        <v>1</v>
      </c>
      <c r="AH184" s="137">
        <f t="shared" si="33"/>
        <v>1</v>
      </c>
      <c r="AI184" s="137">
        <f t="shared" si="33"/>
        <v>1</v>
      </c>
      <c r="AJ184" s="53" t="str">
        <f t="shared" si="21"/>
        <v>UNKNOWN</v>
      </c>
      <c r="AK184" s="66"/>
      <c r="AL184" s="66" t="str">
        <f t="shared" si="24"/>
        <v>3F</v>
      </c>
      <c r="AM184" s="68" t="str">
        <f t="shared" si="25"/>
        <v>00</v>
      </c>
      <c r="AN184" s="68" t="str">
        <f t="shared" si="26"/>
        <v>00</v>
      </c>
      <c r="AO184" s="68" t="str">
        <f t="shared" si="27"/>
        <v>00</v>
      </c>
      <c r="AQ184" t="str">
        <f t="shared" si="22"/>
        <v xml:space="preserve">    (U4)0x0000003FU,                                                           /* 48 UNKNOWN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1</v>
      </c>
      <c r="AE185" s="137">
        <f t="shared" si="33"/>
        <v>1</v>
      </c>
      <c r="AF185" s="137">
        <f t="shared" si="33"/>
        <v>1</v>
      </c>
      <c r="AG185" s="137">
        <f t="shared" si="33"/>
        <v>1</v>
      </c>
      <c r="AH185" s="137">
        <f t="shared" si="33"/>
        <v>1</v>
      </c>
      <c r="AI185" s="137">
        <f t="shared" si="33"/>
        <v>1</v>
      </c>
      <c r="AJ185" s="53" t="str">
        <f t="shared" si="21"/>
        <v>UNKNOWN</v>
      </c>
      <c r="AK185" s="66"/>
      <c r="AL185" s="66" t="str">
        <f t="shared" si="24"/>
        <v>3F</v>
      </c>
      <c r="AM185" s="68" t="str">
        <f t="shared" si="25"/>
        <v>00</v>
      </c>
      <c r="AN185" s="68" t="str">
        <f t="shared" si="26"/>
        <v>00</v>
      </c>
      <c r="AO185" s="68" t="str">
        <f t="shared" si="27"/>
        <v>00</v>
      </c>
      <c r="AQ185" t="str">
        <f t="shared" si="22"/>
        <v xml:space="preserve">    (U4)0x0000003FU,                                                           /* 49 UNKNOWN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1</v>
      </c>
      <c r="AE186" s="137">
        <f t="shared" si="33"/>
        <v>1</v>
      </c>
      <c r="AF186" s="137">
        <f t="shared" si="33"/>
        <v>1</v>
      </c>
      <c r="AG186" s="137">
        <f t="shared" si="33"/>
        <v>1</v>
      </c>
      <c r="AH186" s="137">
        <f t="shared" si="33"/>
        <v>1</v>
      </c>
      <c r="AI186" s="137">
        <f t="shared" si="33"/>
        <v>1</v>
      </c>
      <c r="AJ186" s="53" t="str">
        <f t="shared" si="21"/>
        <v>UNKNOWN</v>
      </c>
      <c r="AK186" s="66"/>
      <c r="AL186" s="66" t="str">
        <f t="shared" si="24"/>
        <v>3F</v>
      </c>
      <c r="AM186" s="68" t="str">
        <f t="shared" si="25"/>
        <v>00</v>
      </c>
      <c r="AN186" s="68" t="str">
        <f t="shared" si="26"/>
        <v>00</v>
      </c>
      <c r="AO186" s="68" t="str">
        <f t="shared" si="27"/>
        <v>00</v>
      </c>
      <c r="AQ186" t="str">
        <f t="shared" si="22"/>
        <v xml:space="preserve">    (U4)0x0000003FU,                                                           /* 50 UNKNOWN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1</v>
      </c>
      <c r="AE187" s="137">
        <f t="shared" si="33"/>
        <v>1</v>
      </c>
      <c r="AF187" s="137">
        <f t="shared" si="33"/>
        <v>1</v>
      </c>
      <c r="AG187" s="137">
        <f t="shared" si="33"/>
        <v>1</v>
      </c>
      <c r="AH187" s="137">
        <f t="shared" si="33"/>
        <v>1</v>
      </c>
      <c r="AI187" s="137">
        <f t="shared" si="33"/>
        <v>1</v>
      </c>
      <c r="AJ187" s="53" t="str">
        <f t="shared" si="21"/>
        <v>UNKNOWN</v>
      </c>
      <c r="AK187" s="66"/>
      <c r="AL187" s="66" t="str">
        <f t="shared" si="24"/>
        <v>3F</v>
      </c>
      <c r="AM187" s="68" t="str">
        <f t="shared" si="25"/>
        <v>00</v>
      </c>
      <c r="AN187" s="68" t="str">
        <f t="shared" si="26"/>
        <v>00</v>
      </c>
      <c r="AO187" s="68" t="str">
        <f t="shared" si="27"/>
        <v>00</v>
      </c>
      <c r="AQ187" t="str">
        <f t="shared" si="22"/>
        <v xml:space="preserve">    (U4)0x0000003FU,                                                           /* 51 UNKNOWN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1</v>
      </c>
      <c r="AE188" s="137">
        <f t="shared" si="33"/>
        <v>1</v>
      </c>
      <c r="AF188" s="137">
        <f t="shared" si="33"/>
        <v>1</v>
      </c>
      <c r="AG188" s="137">
        <f t="shared" si="33"/>
        <v>1</v>
      </c>
      <c r="AH188" s="137">
        <f t="shared" si="33"/>
        <v>1</v>
      </c>
      <c r="AI188" s="137">
        <f t="shared" si="33"/>
        <v>1</v>
      </c>
      <c r="AJ188" s="53" t="str">
        <f t="shared" si="21"/>
        <v>UNKNOWN</v>
      </c>
      <c r="AK188" s="66"/>
      <c r="AL188" s="66" t="str">
        <f t="shared" si="24"/>
        <v>3F</v>
      </c>
      <c r="AM188" s="68" t="str">
        <f t="shared" si="25"/>
        <v>00</v>
      </c>
      <c r="AN188" s="68" t="str">
        <f t="shared" si="26"/>
        <v>00</v>
      </c>
      <c r="AO188" s="68" t="str">
        <f t="shared" si="27"/>
        <v>00</v>
      </c>
      <c r="AQ188" t="str">
        <f t="shared" si="22"/>
        <v xml:space="preserve">    (U4)0x0000003FU,                                                           /* 52 UNKNOWN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1</v>
      </c>
      <c r="AE189" s="137">
        <f t="shared" si="33"/>
        <v>1</v>
      </c>
      <c r="AF189" s="137">
        <f t="shared" si="33"/>
        <v>1</v>
      </c>
      <c r="AG189" s="137">
        <f t="shared" si="33"/>
        <v>1</v>
      </c>
      <c r="AH189" s="137">
        <f t="shared" si="33"/>
        <v>1</v>
      </c>
      <c r="AI189" s="137">
        <f t="shared" si="33"/>
        <v>1</v>
      </c>
      <c r="AJ189" s="53" t="str">
        <f t="shared" si="21"/>
        <v>UNKNOWN</v>
      </c>
      <c r="AK189" s="66"/>
      <c r="AL189" s="66" t="str">
        <f t="shared" si="24"/>
        <v>3F</v>
      </c>
      <c r="AM189" s="68" t="str">
        <f t="shared" si="25"/>
        <v>00</v>
      </c>
      <c r="AN189" s="68" t="str">
        <f t="shared" si="26"/>
        <v>00</v>
      </c>
      <c r="AO189" s="68" t="str">
        <f t="shared" si="27"/>
        <v>00</v>
      </c>
      <c r="AQ189" t="str">
        <f t="shared" si="22"/>
        <v xml:space="preserve">    (U4)0x0000003FU,                                                           /* 53 UNKNOWN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1</v>
      </c>
      <c r="AE190" s="137">
        <f t="shared" si="33"/>
        <v>1</v>
      </c>
      <c r="AF190" s="137">
        <f t="shared" si="33"/>
        <v>1</v>
      </c>
      <c r="AG190" s="137">
        <f t="shared" si="33"/>
        <v>1</v>
      </c>
      <c r="AH190" s="137">
        <f t="shared" si="33"/>
        <v>1</v>
      </c>
      <c r="AI190" s="137">
        <f t="shared" si="33"/>
        <v>1</v>
      </c>
      <c r="AJ190" s="53" t="str">
        <f t="shared" si="21"/>
        <v>UNKNOWN</v>
      </c>
      <c r="AK190" s="66"/>
      <c r="AL190" s="66" t="str">
        <f t="shared" si="24"/>
        <v>3F</v>
      </c>
      <c r="AM190" s="68" t="str">
        <f t="shared" si="25"/>
        <v>00</v>
      </c>
      <c r="AN190" s="68" t="str">
        <f t="shared" si="26"/>
        <v>00</v>
      </c>
      <c r="AO190" s="68" t="str">
        <f t="shared" si="27"/>
        <v>00</v>
      </c>
      <c r="AQ190" t="str">
        <f t="shared" si="22"/>
        <v xml:space="preserve">    (U4)0x0000003FU,                                                           /* 54 UNKNOWN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1</v>
      </c>
      <c r="AE191" s="137">
        <f t="shared" si="33"/>
        <v>1</v>
      </c>
      <c r="AF191" s="137">
        <f t="shared" si="33"/>
        <v>1</v>
      </c>
      <c r="AG191" s="137">
        <f t="shared" si="33"/>
        <v>1</v>
      </c>
      <c r="AH191" s="137">
        <f t="shared" si="33"/>
        <v>1</v>
      </c>
      <c r="AI191" s="137">
        <f>IF(OR(AI61=0,AI61=1),1,0)</f>
        <v>1</v>
      </c>
      <c r="AJ191" s="53" t="str">
        <f t="shared" si="21"/>
        <v>UNKNOWN</v>
      </c>
      <c r="AK191" s="66"/>
      <c r="AL191" s="66" t="str">
        <f t="shared" si="24"/>
        <v>3F</v>
      </c>
      <c r="AM191" s="68" t="str">
        <f t="shared" si="25"/>
        <v>00</v>
      </c>
      <c r="AN191" s="68" t="str">
        <f t="shared" si="26"/>
        <v>00</v>
      </c>
      <c r="AO191" s="68" t="str">
        <f t="shared" si="27"/>
        <v>00</v>
      </c>
      <c r="AQ191" t="str">
        <f t="shared" si="22"/>
        <v xml:space="preserve">    (U4)0x0000003FU,                                                           /* 55 UNKNOWN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1</v>
      </c>
      <c r="AE192" s="137">
        <f t="shared" si="34"/>
        <v>1</v>
      </c>
      <c r="AF192" s="137">
        <f t="shared" si="34"/>
        <v>1</v>
      </c>
      <c r="AG192" s="137">
        <f t="shared" si="34"/>
        <v>1</v>
      </c>
      <c r="AH192" s="137">
        <f t="shared" si="34"/>
        <v>1</v>
      </c>
      <c r="AI192" s="137">
        <f t="shared" si="34"/>
        <v>1</v>
      </c>
      <c r="AJ192" s="53" t="str">
        <f t="shared" si="21"/>
        <v>UNKNOWN</v>
      </c>
      <c r="AK192" s="66"/>
      <c r="AL192" s="66" t="str">
        <f t="shared" si="24"/>
        <v>3F</v>
      </c>
      <c r="AM192" s="68" t="str">
        <f t="shared" si="25"/>
        <v>00</v>
      </c>
      <c r="AN192" s="68" t="str">
        <f t="shared" si="26"/>
        <v>00</v>
      </c>
      <c r="AO192" s="68" t="str">
        <f t="shared" si="27"/>
        <v>00</v>
      </c>
      <c r="AQ192" t="str">
        <f t="shared" si="22"/>
        <v xml:space="preserve">    (U4)0x0000003FU,                                                           /* 56 UNKNOWN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1</v>
      </c>
      <c r="AE193" s="137">
        <f t="shared" si="34"/>
        <v>1</v>
      </c>
      <c r="AF193" s="137">
        <f t="shared" si="34"/>
        <v>1</v>
      </c>
      <c r="AG193" s="137">
        <f t="shared" si="34"/>
        <v>1</v>
      </c>
      <c r="AH193" s="137">
        <f t="shared" si="34"/>
        <v>1</v>
      </c>
      <c r="AI193" s="137">
        <f t="shared" si="34"/>
        <v>1</v>
      </c>
      <c r="AJ193" s="53" t="str">
        <f t="shared" si="21"/>
        <v>UNKNOWN</v>
      </c>
      <c r="AK193" s="66"/>
      <c r="AL193" s="66" t="str">
        <f t="shared" si="24"/>
        <v>3F</v>
      </c>
      <c r="AM193" s="68" t="str">
        <f t="shared" si="25"/>
        <v>00</v>
      </c>
      <c r="AN193" s="68" t="str">
        <f t="shared" si="26"/>
        <v>00</v>
      </c>
      <c r="AO193" s="68" t="str">
        <f t="shared" si="27"/>
        <v>00</v>
      </c>
      <c r="AQ193" t="str">
        <f t="shared" si="22"/>
        <v xml:space="preserve">    (U4)0x0000003FU,                                                           /* 57 UNKNOWN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1</v>
      </c>
      <c r="AE194" s="137">
        <f t="shared" si="34"/>
        <v>1</v>
      </c>
      <c r="AF194" s="137">
        <f t="shared" si="34"/>
        <v>1</v>
      </c>
      <c r="AG194" s="137">
        <f t="shared" si="34"/>
        <v>1</v>
      </c>
      <c r="AH194" s="137">
        <f t="shared" si="34"/>
        <v>1</v>
      </c>
      <c r="AI194" s="137">
        <f t="shared" si="34"/>
        <v>1</v>
      </c>
      <c r="AJ194" s="53" t="str">
        <f t="shared" si="21"/>
        <v>UNKNOWN</v>
      </c>
      <c r="AK194" s="66"/>
      <c r="AL194" s="66" t="str">
        <f t="shared" si="24"/>
        <v>3F</v>
      </c>
      <c r="AM194" s="68" t="str">
        <f t="shared" si="25"/>
        <v>00</v>
      </c>
      <c r="AN194" s="68" t="str">
        <f t="shared" si="26"/>
        <v>00</v>
      </c>
      <c r="AO194" s="68" t="str">
        <f t="shared" si="27"/>
        <v>00</v>
      </c>
      <c r="AQ194" t="str">
        <f t="shared" si="22"/>
        <v xml:space="preserve">    (U4)0x0000003FU,                                                           /* 58 UNKNOWN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1</v>
      </c>
      <c r="AE195" s="137">
        <f t="shared" si="34"/>
        <v>1</v>
      </c>
      <c r="AF195" s="137">
        <f t="shared" si="34"/>
        <v>1</v>
      </c>
      <c r="AG195" s="137">
        <f t="shared" si="34"/>
        <v>1</v>
      </c>
      <c r="AH195" s="137">
        <f t="shared" si="34"/>
        <v>1</v>
      </c>
      <c r="AI195" s="137">
        <f t="shared" si="34"/>
        <v>1</v>
      </c>
      <c r="AJ195" s="53" t="str">
        <f t="shared" si="21"/>
        <v>UNKNOWN</v>
      </c>
      <c r="AK195" s="66"/>
      <c r="AL195" s="66" t="str">
        <f t="shared" si="24"/>
        <v>3F</v>
      </c>
      <c r="AM195" s="68" t="str">
        <f t="shared" si="25"/>
        <v>00</v>
      </c>
      <c r="AN195" s="68" t="str">
        <f t="shared" si="26"/>
        <v>00</v>
      </c>
      <c r="AO195" s="68" t="str">
        <f t="shared" si="27"/>
        <v>00</v>
      </c>
      <c r="AQ195" t="str">
        <f t="shared" si="22"/>
        <v xml:space="preserve">    (U4)0x0000003FU,                                                           /* 59 UNKNOWN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1</v>
      </c>
      <c r="AE196" s="137">
        <f t="shared" si="34"/>
        <v>1</v>
      </c>
      <c r="AF196" s="137">
        <f t="shared" si="34"/>
        <v>1</v>
      </c>
      <c r="AG196" s="137">
        <f t="shared" si="34"/>
        <v>1</v>
      </c>
      <c r="AH196" s="137">
        <f t="shared" si="34"/>
        <v>1</v>
      </c>
      <c r="AI196" s="137">
        <f t="shared" si="34"/>
        <v>1</v>
      </c>
      <c r="AJ196" s="53" t="str">
        <f t="shared" si="21"/>
        <v>UNKNOWN</v>
      </c>
      <c r="AK196" s="66"/>
      <c r="AL196" s="66" t="str">
        <f t="shared" si="24"/>
        <v>3F</v>
      </c>
      <c r="AM196" s="68" t="str">
        <f t="shared" si="25"/>
        <v>00</v>
      </c>
      <c r="AN196" s="68" t="str">
        <f t="shared" si="26"/>
        <v>00</v>
      </c>
      <c r="AO196" s="68" t="str">
        <f t="shared" si="27"/>
        <v>00</v>
      </c>
      <c r="AQ196" t="str">
        <f t="shared" si="22"/>
        <v xml:space="preserve">    (U4)0x0000003FU,                                                           /* 60 UNKNOWN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1</v>
      </c>
      <c r="AE197" s="137">
        <f t="shared" si="34"/>
        <v>1</v>
      </c>
      <c r="AF197" s="137">
        <f t="shared" si="34"/>
        <v>1</v>
      </c>
      <c r="AG197" s="137">
        <f t="shared" si="34"/>
        <v>1</v>
      </c>
      <c r="AH197" s="137">
        <f t="shared" si="34"/>
        <v>1</v>
      </c>
      <c r="AI197" s="137">
        <f t="shared" si="34"/>
        <v>1</v>
      </c>
      <c r="AJ197" s="53" t="str">
        <f t="shared" si="21"/>
        <v>UNKNOWN</v>
      </c>
      <c r="AK197" s="66"/>
      <c r="AL197" s="66" t="str">
        <f t="shared" si="24"/>
        <v>3F</v>
      </c>
      <c r="AM197" s="68" t="str">
        <f t="shared" si="25"/>
        <v>00</v>
      </c>
      <c r="AN197" s="68" t="str">
        <f t="shared" si="26"/>
        <v>00</v>
      </c>
      <c r="AO197" s="68" t="str">
        <f t="shared" si="27"/>
        <v>00</v>
      </c>
      <c r="AQ197" t="str">
        <f t="shared" si="22"/>
        <v xml:space="preserve">    (U4)0x0000003FU,                                                           /* 61 UNKNOWN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1</v>
      </c>
      <c r="AE198" s="137">
        <f t="shared" si="34"/>
        <v>1</v>
      </c>
      <c r="AF198" s="137">
        <f t="shared" si="34"/>
        <v>1</v>
      </c>
      <c r="AG198" s="137">
        <f t="shared" si="34"/>
        <v>1</v>
      </c>
      <c r="AH198" s="137">
        <f t="shared" si="34"/>
        <v>1</v>
      </c>
      <c r="AI198" s="137">
        <f t="shared" si="34"/>
        <v>1</v>
      </c>
      <c r="AJ198" s="53" t="str">
        <f t="shared" si="21"/>
        <v>UNKNOWN</v>
      </c>
      <c r="AK198" s="66"/>
      <c r="AL198" s="66" t="str">
        <f t="shared" si="24"/>
        <v>3F</v>
      </c>
      <c r="AM198" s="68" t="str">
        <f t="shared" si="25"/>
        <v>00</v>
      </c>
      <c r="AN198" s="68" t="str">
        <f t="shared" si="26"/>
        <v>00</v>
      </c>
      <c r="AO198" s="68" t="str">
        <f t="shared" si="27"/>
        <v>00</v>
      </c>
      <c r="AQ198" t="str">
        <f t="shared" si="22"/>
        <v xml:space="preserve">    (U4)0x0000003FU,                                                           /* 62 UNKNOWN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1</v>
      </c>
      <c r="AE199" s="137">
        <f t="shared" si="34"/>
        <v>1</v>
      </c>
      <c r="AF199" s="137">
        <f t="shared" si="34"/>
        <v>1</v>
      </c>
      <c r="AG199" s="137">
        <f t="shared" si="34"/>
        <v>1</v>
      </c>
      <c r="AH199" s="137">
        <f t="shared" si="34"/>
        <v>1</v>
      </c>
      <c r="AI199" s="137">
        <f>IF(OR(AI69=0,AI69=1),1,0)</f>
        <v>1</v>
      </c>
      <c r="AJ199" s="53" t="str">
        <f t="shared" si="21"/>
        <v>UNKNOWN</v>
      </c>
      <c r="AK199" s="66"/>
      <c r="AL199" s="66" t="str">
        <f t="shared" si="24"/>
        <v>3F</v>
      </c>
      <c r="AM199" s="68" t="str">
        <f t="shared" si="25"/>
        <v>00</v>
      </c>
      <c r="AN199" s="68" t="str">
        <f t="shared" si="26"/>
        <v>00</v>
      </c>
      <c r="AO199" s="68" t="str">
        <f t="shared" si="27"/>
        <v>00</v>
      </c>
      <c r="AQ199" t="str">
        <f t="shared" si="22"/>
        <v xml:space="preserve">    (U4)0x0000003FU                                                            /* 63 UNKNOWN                                         */</v>
      </c>
    </row>
  </sheetData>
  <protectedRanges>
    <protectedRange sqref="L3:AH3 AJ6:AJ69 D6:AC69" name="Table作成編集範囲"/>
    <protectedRange sqref="AD6:AI69" name="Table作成編集範囲_1"/>
    <protectedRange sqref="B3" name="Table作成編集範囲_2"/>
  </protectedRanges>
  <mergeCells count="4">
    <mergeCell ref="C2:C3"/>
    <mergeCell ref="AJ2:AJ3"/>
    <mergeCell ref="A4:B5"/>
    <mergeCell ref="AF3:AI3"/>
  </mergeCells>
  <phoneticPr fontId="2"/>
  <conditionalFormatting sqref="D6:AI69">
    <cfRule type="cellIs" dxfId="80" priority="1" operator="equal">
      <formula>1</formula>
    </cfRule>
    <cfRule type="cellIs" dxfId="79" priority="2" operator="equal">
      <formula>"×"</formula>
    </cfRule>
  </conditionalFormatting>
  <conditionalFormatting sqref="AR5:AS70">
    <cfRule type="expression" dxfId="78"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CCECFF"/>
  </sheetPr>
  <dimension ref="A1:AW199"/>
  <sheetViews>
    <sheetView zoomScale="85" zoomScaleNormal="85" workbookViewId="0">
      <pane ySplit="3" topLeftCell="A4" activePane="bottomLeft" state="frozen"/>
      <selection activeCell="AT16" sqref="AT16"/>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120</v>
      </c>
    </row>
    <row r="3" spans="1:49" ht="213" customHeight="1" thickBot="1">
      <c r="B3" s="293" t="str">
        <f>IF(OR(IF(COUNTIF(D6:AC69,"0")&lt;&gt;0,TRUE,FALSE),IF(COUNTIF(D6:AC69,"1")&lt;&gt;0,TRUE,FALSE)),"Search Table","Index Table")</f>
        <v>Search Table</v>
      </c>
      <c r="C3" s="506"/>
      <c r="D3" s="138" t="s">
        <v>62</v>
      </c>
      <c r="E3" s="138" t="s">
        <v>67</v>
      </c>
      <c r="F3" s="138" t="s">
        <v>50</v>
      </c>
      <c r="G3" s="138" t="s">
        <v>49</v>
      </c>
      <c r="H3" s="138" t="s">
        <v>119</v>
      </c>
      <c r="I3" s="138" t="s">
        <v>118</v>
      </c>
      <c r="J3" s="138" t="s">
        <v>449</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206" t="s">
        <v>735</v>
      </c>
      <c r="AA3" s="513" t="s">
        <v>734</v>
      </c>
      <c r="AB3" s="513"/>
      <c r="AC3" s="513"/>
      <c r="AD3" s="514"/>
      <c r="AE3" s="206" t="s">
        <v>448</v>
      </c>
      <c r="AF3" s="513" t="s">
        <v>684</v>
      </c>
      <c r="AG3" s="513"/>
      <c r="AH3" s="513"/>
      <c r="AI3" s="514"/>
      <c r="AJ3" s="508"/>
      <c r="AR3" s="100" t="s">
        <v>94</v>
      </c>
    </row>
    <row r="4" spans="1:49" ht="14.25" thickBot="1">
      <c r="A4" s="509" t="s">
        <v>64</v>
      </c>
      <c r="B4" s="510"/>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141"/>
      <c r="AR4" s="88" t="s">
        <v>80</v>
      </c>
      <c r="AS4" s="89"/>
      <c r="AT4" s="89"/>
      <c r="AU4" s="89"/>
      <c r="AV4" s="89"/>
      <c r="AW4" s="90"/>
    </row>
    <row r="5" spans="1:49" ht="14.25" thickBot="1">
      <c r="A5" s="511"/>
      <c r="B5" s="512"/>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142"/>
      <c r="AR5" s="91" t="str">
        <f ca="1">"static const U4  "&amp;AW8&amp;"["&amp;AW10&amp;"]"&amp;" = {"</f>
        <v>static const U4  u4_sp_ALERT_B_SMASTA_S2IG_CRIT[ALERT_B_SMASTA_S2IG_NUM_DST] = {</v>
      </c>
      <c r="AS5" s="91" t="str">
        <f ca="1">"static const U4  "&amp;$AW$9&amp;"["&amp;$AW$10&amp;"] = {"</f>
        <v>static const U4  u4_sp_ALERT_B_SMASTA_S2IG_MASK[ALERT_B_SMASTA_S2IG_NUM_DST] = {</v>
      </c>
      <c r="AT5" s="91" t="str">
        <f ca="1">"static const U1  "&amp;$AW$11&amp;"["&amp;$AW$10&amp;"] = {"</f>
        <v>static const U1  u1_sp_ALERT_B_SMASTA_S2IG_DST[ALERT_B_SMASTA_S2IG_NUM_DST] = {</v>
      </c>
      <c r="AU5" s="91" t="str">
        <f ca="1">"const ST_ALERT_MTRX "&amp;$AW$12&amp;" = {"</f>
        <v>const ST_ALERT_MTRX st_gp_ALERT_B_SMASTA_MTRX[15] = {</v>
      </c>
      <c r="AV5" s="71" t="str">
        <f ca="1">"#define "&amp;AW10&amp;REPT(" ",41-LEN(AW10))&amp;"("&amp;AW13&amp;"U)"</f>
        <v>#define ALERT_B_SMASTA_S2IG_NUM_DST              (14U)</v>
      </c>
      <c r="AW5" s="72"/>
    </row>
    <row r="6" spans="1:49">
      <c r="B6" s="145" t="str">
        <f ca="1">"Table "&amp;$AW$6</f>
        <v>Table S2IG</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t="s">
        <v>68</v>
      </c>
      <c r="AE6" s="140">
        <v>0</v>
      </c>
      <c r="AF6" s="140">
        <v>0</v>
      </c>
      <c r="AG6" s="140">
        <v>0</v>
      </c>
      <c r="AH6" s="140">
        <v>1</v>
      </c>
      <c r="AI6" s="140">
        <v>1</v>
      </c>
      <c r="AJ6" s="57" t="s">
        <v>203</v>
      </c>
      <c r="AL6" t="str">
        <f t="shared" ref="AL6:AL69" ca="1" si="0">IF($AJ6="UNKNOWN","    (U1)ALERT_REQ_UNKNOWN","    (U1)"&amp;"ALERT_REQ_"&amp;$AW$17&amp;"_"&amp;IF($AW$6&lt;&gt;$AW$17,$AW$6&amp;"_","")&amp;AJ6)</f>
        <v xml:space="preserve">    (U1)ALERT_REQ_B_SMASTA_S2IG_STOP</v>
      </c>
      <c r="AR6" s="69" t="str">
        <f>IF(AQ71&lt;&gt;"",AQ71,IF(AQ70&lt;&gt;"","};",""))</f>
        <v xml:space="preserve">    (U4)0x00000003U,                                                           /* 00 STOP                                            */</v>
      </c>
      <c r="AS6" s="69" t="str">
        <f>IF(AQ136&lt;&gt;"",AQ136,IF(AQ135&lt;&gt;"","};",""))</f>
        <v xml:space="preserve">    (U4)0x0000001FU,                                                           /* 00 STOP                                            */</v>
      </c>
      <c r="AT6" s="69" t="str">
        <f t="shared" ref="AT6:AT69" ca="1" si="1">IF(AJ6&lt;&gt;"",AL6&amp;IF(AJ7&lt;&gt;"",","," ")&amp;REPT(" ",78-LEN(AL6))&amp;"/* "&amp;IF(C6&lt;10,"0"&amp;C6,C6)&amp;" "&amp;AJ6&amp;REPT(" ",48-LEN(AJ6))&amp;"*/",IF(AJ5&lt;&gt;"","};",""))</f>
        <v xml:space="preserve">    (U1)ALERT_REQ_B_SMASTA_S2IG_STOP,                                          /* 00 STOP                                            */</v>
      </c>
      <c r="AU6" s="69" t="s">
        <v>533</v>
      </c>
      <c r="AV6" s="54" t="s">
        <v>69</v>
      </c>
      <c r="AW6" s="73" t="str">
        <f ca="1">UPPER(RIGHT(CELL("filename",A1),LEN(CELL("filename",A1))-FIND("]",CELL("filename",A1))))</f>
        <v>S2IG</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140">
        <v>0</v>
      </c>
      <c r="AA7" s="140">
        <v>0</v>
      </c>
      <c r="AB7" s="140">
        <v>1</v>
      </c>
      <c r="AC7" s="140">
        <v>0</v>
      </c>
      <c r="AD7" s="140">
        <v>1</v>
      </c>
      <c r="AE7" s="140">
        <v>0</v>
      </c>
      <c r="AF7" s="140">
        <v>0</v>
      </c>
      <c r="AG7" s="140">
        <v>1</v>
      </c>
      <c r="AH7" s="140">
        <v>0</v>
      </c>
      <c r="AI7" s="140">
        <v>0</v>
      </c>
      <c r="AJ7" s="57" t="s">
        <v>768</v>
      </c>
      <c r="AL7" t="str">
        <f t="shared" ca="1" si="0"/>
        <v xml:space="preserve">    (U1)ALERT_REQ_B_SMASTA_S2IG_EVSTOP</v>
      </c>
      <c r="AR7" s="69" t="str">
        <f t="shared" ref="AR7:AR70" si="3">IF(AQ72&lt;&gt;"",AQ72,IF(AQ71&lt;&gt;"","};",""))</f>
        <v xml:space="preserve">    (U4)0x000000A4U,                                                           /* 01 EVSTOP                                          */</v>
      </c>
      <c r="AS7" s="69" t="str">
        <f t="shared" ref="AS7:AS70" si="4">IF(AQ137&lt;&gt;"",AQ137,IF(AQ136&lt;&gt;"","};",""))</f>
        <v xml:space="preserve">    (U4)0x000003FFU,                                                           /* 01 EVSTOP                                          */</v>
      </c>
      <c r="AT7" s="69" t="str">
        <f t="shared" ca="1" si="1"/>
        <v xml:space="preserve">    (U1)ALERT_REQ_B_SMASTA_S2IG_EVSTOP,                                        /* 01 EVSTOP                                          */</v>
      </c>
      <c r="AU7" s="69" t="str">
        <f ca="1">"        &amp;"&amp;$AW$14&amp;","&amp;REPT(" ",69-LEN($AW$14))&amp;"/* fp_u4_SRC_CHK                                      */"</f>
        <v xml:space="preserve">        &amp;u4_s_AlertB_smastaS2igSrcchk,                                         /* fp_u4_SRC_CHK                                      */</v>
      </c>
      <c r="AV7" s="55" t="s">
        <v>70</v>
      </c>
      <c r="AW7" s="144">
        <f>IF(B3="Search Table",1,0)</f>
        <v>1</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140">
        <v>0</v>
      </c>
      <c r="AA8" s="140">
        <v>0</v>
      </c>
      <c r="AB8" s="140">
        <v>1</v>
      </c>
      <c r="AC8" s="140">
        <v>1</v>
      </c>
      <c r="AD8" s="140">
        <v>1</v>
      </c>
      <c r="AE8" s="140">
        <v>0</v>
      </c>
      <c r="AF8" s="140">
        <v>0</v>
      </c>
      <c r="AG8" s="140">
        <v>1</v>
      </c>
      <c r="AH8" s="140">
        <v>0</v>
      </c>
      <c r="AI8" s="140">
        <v>0</v>
      </c>
      <c r="AJ8" s="57" t="s">
        <v>770</v>
      </c>
      <c r="AL8" t="str">
        <f t="shared" ca="1" si="0"/>
        <v xml:space="preserve">    (U1)ALERT_REQ_B_SMASTA_S2IG_FCSTOP</v>
      </c>
      <c r="AR8" s="69" t="str">
        <f t="shared" si="3"/>
        <v xml:space="preserve">    (U4)0x000000E4U,                                                           /* 02 FCSTOP                                          */</v>
      </c>
      <c r="AS8" s="69" t="str">
        <f t="shared" si="4"/>
        <v xml:space="preserve">    (U4)0x000003FFU,                                                           /* 02 FCSTOP                                          */</v>
      </c>
      <c r="AT8" s="69" t="str">
        <f ca="1">IF(AJ8&lt;&gt;"",AL8&amp;IF(AJ9&lt;&gt;"",","," ")&amp;REPT(" ",78-LEN(AL8))&amp;"/* "&amp;IF(C8&lt;10,"0"&amp;C8,C8)&amp;" "&amp;AJ8&amp;REPT(" ",48-LEN(AJ8))&amp;"*/",IF(AJ7&lt;&gt;"","};",""))</f>
        <v xml:space="preserve">    (U1)ALERT_REQ_B_SMASTA_S2IG_FCSTOP,                                        /* 02 FCSTOP                                          */</v>
      </c>
      <c r="AU8" s="69" t="str">
        <f ca="1">IF($AW$15&lt;&gt;"NULL","        &amp;"&amp;$AW$15&amp;","&amp;REPT(" ",69-LEN($AW$15))&amp;"/* fp_vd_XDST                                         */","        vdp_PTR_NA,                                                            /* fp_vd_XDST                                         */")</f>
        <v xml:space="preserve">        vdp_PTR_NA,                                                            /* fp_vd_XDST                                         */</v>
      </c>
      <c r="AV8" s="55" t="s">
        <v>71</v>
      </c>
      <c r="AW8" s="74" t="str">
        <f ca="1">"u4_sp_ALERT_"&amp;IF(AW6&lt;&gt;AW17,$AW$17&amp;"_"&amp;$AW$6,AW17)&amp;"_CRIT"</f>
        <v>u4_sp_ALERT_B_SMASTA_S2IG_CRIT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140" t="s">
        <v>68</v>
      </c>
      <c r="AA9" s="140" t="s">
        <v>68</v>
      </c>
      <c r="AB9" s="140" t="s">
        <v>68</v>
      </c>
      <c r="AC9" s="140" t="s">
        <v>68</v>
      </c>
      <c r="AD9" s="140" t="s">
        <v>68</v>
      </c>
      <c r="AE9" s="140">
        <v>0</v>
      </c>
      <c r="AF9" s="140">
        <v>0</v>
      </c>
      <c r="AG9" s="140">
        <v>1</v>
      </c>
      <c r="AH9" s="140">
        <v>0</v>
      </c>
      <c r="AI9" s="140">
        <v>0</v>
      </c>
      <c r="AJ9" s="57" t="s">
        <v>321</v>
      </c>
      <c r="AL9" t="str">
        <f t="shared" ca="1" si="0"/>
        <v xml:space="preserve">    (U1)ALERT_REQ_B_SMASTA_S2IG_HVSTOP</v>
      </c>
      <c r="AR9" s="69" t="str">
        <f t="shared" si="3"/>
        <v xml:space="preserve">    (U4)0x00000004U,                                                           /* 03 HVSTOP                                          */</v>
      </c>
      <c r="AS9" s="69" t="str">
        <f t="shared" si="4"/>
        <v xml:space="preserve">    (U4)0x0000001FU,                                                           /* 03 HVSTOP                                          */</v>
      </c>
      <c r="AT9" s="69" t="str">
        <f t="shared" ca="1" si="1"/>
        <v xml:space="preserve">    (U1)ALERT_REQ_B_SMASTA_S2IG_HVSTOP,                                        /* 03 HVSTOP                                          */</v>
      </c>
      <c r="AU9" s="69"/>
      <c r="AV9" s="55" t="s">
        <v>72</v>
      </c>
      <c r="AW9" s="74" t="str">
        <f ca="1">"u4_sp_ALERT_"&amp;IF(AW6&lt;&gt;AW17,$AW$17&amp;"_"&amp;$AW$6,AW17)&amp;"_MASK"</f>
        <v>u4_sp_ALERT_B_SMASTA_S2IG_MASK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140" t="s">
        <v>68</v>
      </c>
      <c r="AA10" s="140" t="s">
        <v>68</v>
      </c>
      <c r="AB10" s="140" t="s">
        <v>68</v>
      </c>
      <c r="AC10" s="140" t="s">
        <v>68</v>
      </c>
      <c r="AD10" s="140" t="s">
        <v>68</v>
      </c>
      <c r="AE10" s="140">
        <v>0</v>
      </c>
      <c r="AF10" s="140">
        <v>0</v>
      </c>
      <c r="AG10" s="140">
        <v>1</v>
      </c>
      <c r="AH10" s="140">
        <v>1</v>
      </c>
      <c r="AI10" s="140">
        <v>0</v>
      </c>
      <c r="AJ10" s="57" t="s">
        <v>323</v>
      </c>
      <c r="AL10" t="str">
        <f t="shared" ca="1" si="0"/>
        <v xml:space="preserve">    (U1)ALERT_REQ_B_SMASTA_S2IG_EMG</v>
      </c>
      <c r="AR10" s="69" t="str">
        <f t="shared" si="3"/>
        <v xml:space="preserve">    (U4)0x00000006U,                                                           /* 04 EMG                                             */</v>
      </c>
      <c r="AS10" s="69" t="str">
        <f t="shared" si="4"/>
        <v xml:space="preserve">    (U4)0x0000001FU,                                                           /* 04 EMG                                             */</v>
      </c>
      <c r="AT10" s="69" t="str">
        <f t="shared" ca="1" si="1"/>
        <v xml:space="preserve">    (U1)ALERT_REQ_B_SMASTA_S2IG_EMG,                                           /* 04 EMG                                             */</v>
      </c>
      <c r="AU10" s="69" t="str">
        <f ca="1">IF($AW$7=1,"        &amp;"&amp;$AW$9&amp;"[0],"&amp;REPT(" ",66-LEN($AW$9))&amp;"/* u4p_MASK                                           */","        (const U4 *)vdp_PTR_NA,                                                /* u4p_MASK                                           */")</f>
        <v xml:space="preserve">        &amp;u4_sp_ALERT_B_SMASTA_S2IG_MASK[0],                                    /* u4p_MASK                                           */</v>
      </c>
      <c r="AV10" s="55" t="s">
        <v>73</v>
      </c>
      <c r="AW10" s="74" t="str">
        <f ca="1">"ALERT_"&amp;IF(AW6&lt;&gt;AW17,$AW$17&amp;"_"&amp;$AW$6,AW17)&amp;"_NUM_DST"</f>
        <v>ALERT_B_SMASTA_S2IG_NUM_DST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140">
        <v>0</v>
      </c>
      <c r="AA11" s="140">
        <v>0</v>
      </c>
      <c r="AB11" s="140">
        <v>1</v>
      </c>
      <c r="AC11" s="140">
        <v>0</v>
      </c>
      <c r="AD11" s="140">
        <v>1</v>
      </c>
      <c r="AE11" s="140">
        <v>0</v>
      </c>
      <c r="AF11" s="140">
        <v>0</v>
      </c>
      <c r="AG11" s="140">
        <v>1</v>
      </c>
      <c r="AH11" s="140">
        <v>1</v>
      </c>
      <c r="AI11" s="140">
        <v>1</v>
      </c>
      <c r="AJ11" s="57" t="s">
        <v>772</v>
      </c>
      <c r="AL11" t="str">
        <f t="shared" ca="1" si="0"/>
        <v xml:space="preserve">    (U1)ALERT_REQ_B_SMASTA_S2IG_EV_EMG</v>
      </c>
      <c r="AR11" s="69" t="str">
        <f t="shared" si="3"/>
        <v xml:space="preserve">    (U4)0x000000A7U,                                                           /* 05 EV_EMG                                          */</v>
      </c>
      <c r="AS11" s="69" t="str">
        <f t="shared" si="4"/>
        <v xml:space="preserve">    (U4)0x000003FFU,                                                           /* 05 EV_EMG                                          */</v>
      </c>
      <c r="AT11" s="69" t="str">
        <f t="shared" ca="1" si="1"/>
        <v xml:space="preserve">    (U1)ALERT_REQ_B_SMASTA_S2IG_EV_EMG,                                        /* 05 EV_EMG                                          */</v>
      </c>
      <c r="AU11" s="69" t="str">
        <f ca="1">IF($AW$7=1,"        &amp;"&amp;$AW$8&amp;"[0],"&amp;REPT(" ",66-LEN($AW$8))&amp;"/* u4p_CRIT                                           */","        (const U4 *)vdp_PTR_NA,                                                /* u4p_CRIT                                           */")</f>
        <v xml:space="preserve">        &amp;u4_sp_ALERT_B_SMASTA_S2IG_CRIT[0],                                    /* u4p_CRIT                                           */</v>
      </c>
      <c r="AV11" s="55" t="s">
        <v>74</v>
      </c>
      <c r="AW11" s="74" t="str">
        <f ca="1">"u1_sp_ALERT_"&amp;IF(AW6&lt;&gt;AW17,$AW$17&amp;"_"&amp;$AW$6,AW17)&amp;"_DST"</f>
        <v>u1_sp_ALERT_B_SMASTA_S2IG_DST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140">
        <v>0</v>
      </c>
      <c r="AA12" s="140">
        <v>0</v>
      </c>
      <c r="AB12" s="140">
        <v>1</v>
      </c>
      <c r="AC12" s="140">
        <v>1</v>
      </c>
      <c r="AD12" s="140">
        <v>1</v>
      </c>
      <c r="AE12" s="140">
        <v>0</v>
      </c>
      <c r="AF12" s="140">
        <v>0</v>
      </c>
      <c r="AG12" s="140">
        <v>1</v>
      </c>
      <c r="AH12" s="140">
        <v>1</v>
      </c>
      <c r="AI12" s="140">
        <v>1</v>
      </c>
      <c r="AJ12" s="57" t="s">
        <v>774</v>
      </c>
      <c r="AL12" t="str">
        <f t="shared" ca="1" si="0"/>
        <v xml:space="preserve">    (U1)ALERT_REQ_B_SMASTA_S2IG_FC_EMG</v>
      </c>
      <c r="AR12" s="69" t="str">
        <f t="shared" si="3"/>
        <v xml:space="preserve">    (U4)0x000000E7U,                                                           /* 06 FC_EMG                                          */</v>
      </c>
      <c r="AS12" s="69" t="str">
        <f t="shared" si="4"/>
        <v xml:space="preserve">    (U4)0x000003FFU,                                                           /* 06 FC_EMG                                          */</v>
      </c>
      <c r="AT12" s="69" t="str">
        <f t="shared" ca="1" si="1"/>
        <v xml:space="preserve">    (U1)ALERT_REQ_B_SMASTA_S2IG_FC_EMG,                                        /* 06 FC_EMG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140" t="s">
        <v>68</v>
      </c>
      <c r="AA13" s="140" t="s">
        <v>68</v>
      </c>
      <c r="AB13" s="140" t="s">
        <v>68</v>
      </c>
      <c r="AC13" s="140" t="s">
        <v>68</v>
      </c>
      <c r="AD13" s="140" t="s">
        <v>68</v>
      </c>
      <c r="AE13" s="140">
        <v>0</v>
      </c>
      <c r="AF13" s="140">
        <v>0</v>
      </c>
      <c r="AG13" s="140">
        <v>1</v>
      </c>
      <c r="AH13" s="140">
        <v>1</v>
      </c>
      <c r="AI13" s="140">
        <v>1</v>
      </c>
      <c r="AJ13" s="57" t="s">
        <v>325</v>
      </c>
      <c r="AL13" t="str">
        <f t="shared" ca="1" si="0"/>
        <v xml:space="preserve">    (U1)ALERT_REQ_B_SMASTA_S2IG_HV_EMG</v>
      </c>
      <c r="AR13" s="69" t="str">
        <f t="shared" si="3"/>
        <v xml:space="preserve">    (U4)0x00000007U,                                                           /* 07 HV_EMG                                          */</v>
      </c>
      <c r="AS13" s="69" t="str">
        <f t="shared" si="4"/>
        <v xml:space="preserve">    (U4)0x0000001FU,                                                           /* 07 HV_EMG                                          */</v>
      </c>
      <c r="AT13" s="69" t="str">
        <f t="shared" ca="1" si="1"/>
        <v xml:space="preserve">    (U1)ALERT_REQ_B_SMASTA_S2IG_HV_EMG,                                        /* 07 HV_EMG                                          */</v>
      </c>
      <c r="AU13" s="69" t="str">
        <f ca="1">"        &amp;"&amp;$AW$11&amp;"[0],"&amp;REPT(" ",66-LEN($AW$11))&amp;"/* u1p_DST                                            */"</f>
        <v xml:space="preserve">        &amp;u1_sp_ALERT_B_SMASTA_S2IG_DST[0],                                     /* u1p_DST                                            */</v>
      </c>
      <c r="AV13" s="55" t="s">
        <v>75</v>
      </c>
      <c r="AW13" s="144">
        <f>COUNTA($AJ$6:$AJ$69)</f>
        <v>14</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140" t="s">
        <v>68</v>
      </c>
      <c r="AA14" s="140" t="s">
        <v>68</v>
      </c>
      <c r="AB14" s="140" t="s">
        <v>68</v>
      </c>
      <c r="AC14" s="140" t="s">
        <v>68</v>
      </c>
      <c r="AD14" s="140" t="s">
        <v>68</v>
      </c>
      <c r="AE14" s="140">
        <v>0</v>
      </c>
      <c r="AF14" s="140">
        <v>1</v>
      </c>
      <c r="AG14" s="140">
        <v>0</v>
      </c>
      <c r="AH14" s="140">
        <v>1</v>
      </c>
      <c r="AI14" s="67">
        <v>0</v>
      </c>
      <c r="AJ14" s="57" t="s">
        <v>326</v>
      </c>
      <c r="AL14" t="str">
        <f t="shared" ca="1" si="0"/>
        <v xml:space="preserve">    (U1)ALERT_REQ_B_SMASTA_S2IG_START</v>
      </c>
      <c r="AR14" s="69" t="str">
        <f t="shared" si="3"/>
        <v xml:space="preserve">    (U4)0x0000000AU,                                                           /* 08 START                                           */</v>
      </c>
      <c r="AS14" s="69" t="str">
        <f t="shared" si="4"/>
        <v xml:space="preserve">    (U4)0x0000001FU,                                                           /* 08 START                                           */</v>
      </c>
      <c r="AT14" s="69" t="str">
        <f t="shared" ca="1" si="1"/>
        <v xml:space="preserve">    (U1)ALERT_REQ_B_SMASTA_S2IG_START,                                         /* 08 START                                           */</v>
      </c>
      <c r="AU14" s="69" t="str">
        <f ca="1">"        (U2)"&amp;$AW$10&amp;","&amp;REPT(" ",66-LEN($AW$10))&amp;"/* u2_num_srch                                        */"</f>
        <v xml:space="preserve">        (U2)ALERT_B_SMASTA_S2IG_NUM_DST,                                       /* u2_num_srch                                        */</v>
      </c>
      <c r="AV14" s="55" t="s">
        <v>76</v>
      </c>
      <c r="AW14" s="74" t="str">
        <f ca="1">IF(AW6&lt;&gt;AW17,VLOOKUP(AW6,Matrix!$C$13:$G$37,4,FALSE),Matrix!F13)</f>
        <v>u4_s_AlertB_smastaS2igSrcchk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140" t="s">
        <v>68</v>
      </c>
      <c r="AA15" s="140" t="s">
        <v>68</v>
      </c>
      <c r="AB15" s="140" t="s">
        <v>68</v>
      </c>
      <c r="AC15" s="140" t="s">
        <v>68</v>
      </c>
      <c r="AD15" s="140" t="s">
        <v>68</v>
      </c>
      <c r="AE15" s="140">
        <v>0</v>
      </c>
      <c r="AF15" s="140">
        <v>1</v>
      </c>
      <c r="AG15" s="140">
        <v>0</v>
      </c>
      <c r="AH15" s="140">
        <v>1</v>
      </c>
      <c r="AI15" s="140">
        <v>1</v>
      </c>
      <c r="AJ15" s="57" t="s">
        <v>327</v>
      </c>
      <c r="AL15" t="str">
        <f t="shared" ca="1" si="0"/>
        <v xml:space="preserve">    (U1)ALERT_REQ_B_SMASTA_S2IG_SAFE</v>
      </c>
      <c r="AR15" s="69" t="str">
        <f t="shared" si="3"/>
        <v xml:space="preserve">    (U4)0x0000000BU,                                                           /* 09 SAFE                                            */</v>
      </c>
      <c r="AS15" s="69" t="str">
        <f t="shared" si="4"/>
        <v xml:space="preserve">    (U4)0x0000001FU,                                                           /* 09 SAFE                                            */</v>
      </c>
      <c r="AT15" s="69" t="str">
        <f t="shared" ca="1" si="1"/>
        <v xml:space="preserve">    (U1)ALERT_REQ_B_SMASTA_S2IG_SAFE,                                          /* 09 SAFE                                            */</v>
      </c>
      <c r="AU15" s="69" t="str">
        <f ca="1">"        (U1)"&amp;$AW$16&amp;REPT(" ",67-LEN($AW$16))&amp;"/* u1_vom_act                                         */"</f>
        <v xml:space="preserve">        (U1)ALERT_VOM_IGN_ON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140">
        <v>0</v>
      </c>
      <c r="AA16" s="140">
        <v>0</v>
      </c>
      <c r="AB16" s="140">
        <v>1</v>
      </c>
      <c r="AC16" s="140">
        <v>0</v>
      </c>
      <c r="AD16" s="140">
        <v>1</v>
      </c>
      <c r="AE16" s="140">
        <v>0</v>
      </c>
      <c r="AF16" s="140">
        <v>1</v>
      </c>
      <c r="AG16" s="140">
        <v>1</v>
      </c>
      <c r="AH16" s="140">
        <v>0</v>
      </c>
      <c r="AI16" s="67">
        <v>0</v>
      </c>
      <c r="AJ16" s="57" t="s">
        <v>776</v>
      </c>
      <c r="AL16" t="str">
        <f t="shared" ca="1" si="0"/>
        <v xml:space="preserve">    (U1)ALERT_REQ_B_SMASTA_S2IG_EVSAFE</v>
      </c>
      <c r="AR16" s="69" t="str">
        <f t="shared" si="3"/>
        <v xml:space="preserve">    (U4)0x000000ACU,                                                           /* 10 EVSAFE                                          */</v>
      </c>
      <c r="AS16" s="69" t="str">
        <f t="shared" si="4"/>
        <v xml:space="preserve">    (U4)0x000003FFU,                                                           /* 10 EVSAFE                                          */</v>
      </c>
      <c r="AT16" s="69" t="str">
        <f t="shared" ca="1" si="1"/>
        <v xml:space="preserve">    (U1)ALERT_REQ_B_SMASTA_S2IG_EVSAFE,                                        /* 10 EVSAFE                                          */</v>
      </c>
      <c r="AU16" s="69" t="s">
        <v>722</v>
      </c>
      <c r="AV16" s="55" t="s">
        <v>77</v>
      </c>
      <c r="AW16" s="74" t="str">
        <f ca="1">IF(AW6&lt;&gt;AW17,VLOOKUP(AW6,Matrix!$C$13:$G$37,2,FALSE),Matrix!D13)</f>
        <v>ALERT_VOM_IGN_ON</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140">
        <v>0</v>
      </c>
      <c r="AA17" s="140">
        <v>0</v>
      </c>
      <c r="AB17" s="140">
        <v>1</v>
      </c>
      <c r="AC17" s="140">
        <v>1</v>
      </c>
      <c r="AD17" s="140">
        <v>1</v>
      </c>
      <c r="AE17" s="140">
        <v>0</v>
      </c>
      <c r="AF17" s="140">
        <v>1</v>
      </c>
      <c r="AG17" s="140">
        <v>1</v>
      </c>
      <c r="AH17" s="140">
        <v>0</v>
      </c>
      <c r="AI17" s="67">
        <v>0</v>
      </c>
      <c r="AJ17" s="57" t="s">
        <v>778</v>
      </c>
      <c r="AL17" t="str">
        <f t="shared" ca="1" si="0"/>
        <v xml:space="preserve">    (U1)ALERT_REQ_B_SMASTA_S2IG_FCSAFE</v>
      </c>
      <c r="AR17" s="69" t="str">
        <f t="shared" si="3"/>
        <v xml:space="preserve">    (U4)0x000000ECU,                                                           /* 11 FCSAFE                                          */</v>
      </c>
      <c r="AS17" s="69" t="str">
        <f t="shared" si="4"/>
        <v xml:space="preserve">    (U4)0x000003FFU,                                                           /* 11 FCSAFE                                          */</v>
      </c>
      <c r="AT17" s="69" t="str">
        <f t="shared" ca="1" si="1"/>
        <v xml:space="preserve">    (U1)ALERT_REQ_B_SMASTA_S2IG_FCSAFE,                                        /* 11 FCSAFE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140" t="s">
        <v>68</v>
      </c>
      <c r="AA18" s="140" t="s">
        <v>68</v>
      </c>
      <c r="AB18" s="140" t="s">
        <v>68</v>
      </c>
      <c r="AC18" s="140" t="s">
        <v>68</v>
      </c>
      <c r="AD18" s="140" t="s">
        <v>68</v>
      </c>
      <c r="AE18" s="140">
        <v>0</v>
      </c>
      <c r="AF18" s="140">
        <v>1</v>
      </c>
      <c r="AG18" s="140">
        <v>1</v>
      </c>
      <c r="AH18" s="140">
        <v>0</v>
      </c>
      <c r="AI18" s="67">
        <v>0</v>
      </c>
      <c r="AJ18" s="57" t="s">
        <v>328</v>
      </c>
      <c r="AL18" t="str">
        <f t="shared" ca="1" si="0"/>
        <v xml:space="preserve">    (U1)ALERT_REQ_B_SMASTA_S2IG_HVSAFE</v>
      </c>
      <c r="AR18" s="69" t="str">
        <f t="shared" si="3"/>
        <v xml:space="preserve">    (U4)0x0000000CU,                                                           /* 12 HVSAFE                                          */</v>
      </c>
      <c r="AS18" s="69" t="str">
        <f t="shared" si="4"/>
        <v xml:space="preserve">    (U4)0x0000001FU,                                                           /* 12 HVSAFE                                          */</v>
      </c>
      <c r="AT18" s="69" t="str">
        <f t="shared" ca="1" si="1"/>
        <v xml:space="preserve">    (U1)ALERT_REQ_B_SMASTA_S2IG_HVSAFE,                                        /* 12 HVSAFE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140" t="s">
        <v>68</v>
      </c>
      <c r="AA19" s="140" t="s">
        <v>68</v>
      </c>
      <c r="AB19" s="140" t="s">
        <v>68</v>
      </c>
      <c r="AC19" s="140" t="s">
        <v>68</v>
      </c>
      <c r="AD19" s="140" t="s">
        <v>68</v>
      </c>
      <c r="AE19" s="140">
        <v>0</v>
      </c>
      <c r="AF19" s="140">
        <v>1</v>
      </c>
      <c r="AG19" s="140">
        <v>1</v>
      </c>
      <c r="AH19" s="140">
        <v>1</v>
      </c>
      <c r="AI19" s="140">
        <v>1</v>
      </c>
      <c r="AJ19" s="57" t="s">
        <v>444</v>
      </c>
      <c r="AL19" t="str">
        <f t="shared" ca="1" si="0"/>
        <v xml:space="preserve">    (U1)ALERT_REQ_B_SMASTA_S2IG_SHIFTP</v>
      </c>
      <c r="AR19" s="69" t="str">
        <f t="shared" si="3"/>
        <v xml:space="preserve">    (U4)0x0000000FU                                                            /* 13 SHIFTP                                          */</v>
      </c>
      <c r="AS19" s="69" t="str">
        <f t="shared" si="4"/>
        <v xml:space="preserve">    (U4)0x0000001FU                                                            /* 13 SHIFTP                                          */</v>
      </c>
      <c r="AT19" s="69" t="str">
        <f t="shared" ca="1" si="1"/>
        <v xml:space="preserve">    (U1)ALERT_REQ_B_SMASTA_S2IG_SHIFTP                                         /* 13 SHIFTP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67" t="s">
        <v>68</v>
      </c>
      <c r="AD20" s="67" t="s">
        <v>68</v>
      </c>
      <c r="AE20" s="67" t="s">
        <v>68</v>
      </c>
      <c r="AF20" s="67" t="s">
        <v>68</v>
      </c>
      <c r="AG20" s="67" t="s">
        <v>68</v>
      </c>
      <c r="AH20" s="67" t="s">
        <v>68</v>
      </c>
      <c r="AI20" s="67" t="s">
        <v>68</v>
      </c>
      <c r="AJ20" s="57"/>
      <c r="AL20" t="str">
        <f t="shared" ca="1" si="0"/>
        <v xml:space="preserve">    (U1)ALERT_REQ_B_SMASTA_S2IG_</v>
      </c>
      <c r="AR20" s="69" t="str">
        <f t="shared" si="3"/>
        <v>};</v>
      </c>
      <c r="AS20" s="69" t="str">
        <f t="shared" si="4"/>
        <v>};</v>
      </c>
      <c r="AT20" s="69" t="str">
        <f t="shared" si="1"/>
        <v>};</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67" t="s">
        <v>68</v>
      </c>
      <c r="AD21" s="67" t="s">
        <v>68</v>
      </c>
      <c r="AE21" s="67" t="s">
        <v>68</v>
      </c>
      <c r="AF21" s="67" t="s">
        <v>68</v>
      </c>
      <c r="AG21" s="67" t="s">
        <v>68</v>
      </c>
      <c r="AH21" s="67" t="s">
        <v>68</v>
      </c>
      <c r="AI21" s="67" t="s">
        <v>68</v>
      </c>
      <c r="AJ21" s="24"/>
      <c r="AL21" t="str">
        <f t="shared" ca="1" si="0"/>
        <v xml:space="preserve">    (U1)ALERT_REQ_B_SMASTA_S2IG_</v>
      </c>
      <c r="AR21" s="69" t="str">
        <f t="shared" si="3"/>
        <v/>
      </c>
      <c r="AS21" s="69" t="str">
        <f t="shared" si="4"/>
        <v/>
      </c>
      <c r="AT21" s="69" t="str">
        <f t="shared" si="1"/>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67" t="s">
        <v>68</v>
      </c>
      <c r="AD22" s="67" t="s">
        <v>68</v>
      </c>
      <c r="AE22" s="67" t="s">
        <v>68</v>
      </c>
      <c r="AF22" s="67" t="s">
        <v>68</v>
      </c>
      <c r="AG22" s="67" t="s">
        <v>68</v>
      </c>
      <c r="AH22" s="67" t="s">
        <v>68</v>
      </c>
      <c r="AI22" s="67" t="s">
        <v>68</v>
      </c>
      <c r="AJ22" s="24"/>
      <c r="AL22" t="str">
        <f t="shared" ca="1" si="0"/>
        <v xml:space="preserve">    (U1)ALERT_REQ_B_SMASTA_S2IG_</v>
      </c>
      <c r="AR22" s="69" t="str">
        <f t="shared" si="3"/>
        <v/>
      </c>
      <c r="AS22" s="69" t="str">
        <f t="shared" si="4"/>
        <v/>
      </c>
      <c r="AT22" s="69" t="str">
        <f t="shared" si="1"/>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67" t="s">
        <v>68</v>
      </c>
      <c r="AD23" s="67" t="s">
        <v>68</v>
      </c>
      <c r="AE23" s="67" t="s">
        <v>68</v>
      </c>
      <c r="AF23" s="67" t="s">
        <v>68</v>
      </c>
      <c r="AG23" s="67" t="s">
        <v>68</v>
      </c>
      <c r="AH23" s="67" t="s">
        <v>68</v>
      </c>
      <c r="AI23" s="67" t="s">
        <v>68</v>
      </c>
      <c r="AJ23" s="24"/>
      <c r="AL23" t="str">
        <f t="shared" ca="1" si="0"/>
        <v xml:space="preserve">    (U1)ALERT_REQ_B_SMASTA_S2IG_</v>
      </c>
      <c r="AR23" s="69" t="str">
        <f t="shared" si="3"/>
        <v/>
      </c>
      <c r="AS23" s="69" t="str">
        <f t="shared" si="4"/>
        <v/>
      </c>
      <c r="AT23" s="69" t="str">
        <f t="shared" si="1"/>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67" t="s">
        <v>68</v>
      </c>
      <c r="AD24" s="67" t="s">
        <v>68</v>
      </c>
      <c r="AE24" s="67" t="s">
        <v>68</v>
      </c>
      <c r="AF24" s="67" t="s">
        <v>68</v>
      </c>
      <c r="AG24" s="67" t="s">
        <v>68</v>
      </c>
      <c r="AH24" s="67" t="s">
        <v>68</v>
      </c>
      <c r="AI24" s="67" t="s">
        <v>68</v>
      </c>
      <c r="AJ24" s="24"/>
      <c r="AL24" t="str">
        <f t="shared" ca="1" si="0"/>
        <v xml:space="preserve">    (U1)ALERT_REQ_B_SMASTA_S2IG_</v>
      </c>
      <c r="AR24" s="69" t="str">
        <f t="shared" si="3"/>
        <v/>
      </c>
      <c r="AS24" s="69" t="str">
        <f t="shared" si="4"/>
        <v/>
      </c>
      <c r="AT24" s="69" t="str">
        <f t="shared" si="1"/>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67" t="s">
        <v>68</v>
      </c>
      <c r="AD25" s="67" t="s">
        <v>68</v>
      </c>
      <c r="AE25" s="67" t="s">
        <v>68</v>
      </c>
      <c r="AF25" s="67" t="s">
        <v>68</v>
      </c>
      <c r="AG25" s="67" t="s">
        <v>68</v>
      </c>
      <c r="AH25" s="67" t="s">
        <v>68</v>
      </c>
      <c r="AI25" s="67" t="s">
        <v>68</v>
      </c>
      <c r="AJ25" s="24"/>
      <c r="AL25" t="str">
        <f t="shared" ca="1" si="0"/>
        <v xml:space="preserve">    (U1)ALERT_REQ_B_SMASTA_S2IG_</v>
      </c>
      <c r="AR25" s="69" t="str">
        <f t="shared" si="3"/>
        <v/>
      </c>
      <c r="AS25" s="69" t="str">
        <f t="shared" si="4"/>
        <v/>
      </c>
      <c r="AT25" s="69" t="str">
        <f t="shared" si="1"/>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67" t="s">
        <v>68</v>
      </c>
      <c r="AD26" s="67" t="s">
        <v>68</v>
      </c>
      <c r="AE26" s="67" t="s">
        <v>68</v>
      </c>
      <c r="AF26" s="67" t="s">
        <v>68</v>
      </c>
      <c r="AG26" s="67" t="s">
        <v>68</v>
      </c>
      <c r="AH26" s="67" t="s">
        <v>68</v>
      </c>
      <c r="AI26" s="67" t="s">
        <v>68</v>
      </c>
      <c r="AJ26" s="24"/>
      <c r="AL26" t="str">
        <f t="shared" ca="1" si="0"/>
        <v xml:space="preserve">    (U1)ALERT_REQ_B_SMASTA_S2IG_</v>
      </c>
      <c r="AR26" s="69" t="str">
        <f t="shared" si="3"/>
        <v/>
      </c>
      <c r="AS26" s="69" t="str">
        <f t="shared" si="4"/>
        <v/>
      </c>
      <c r="AT26" s="69" t="str">
        <f t="shared" si="1"/>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67" t="s">
        <v>68</v>
      </c>
      <c r="AD27" s="67" t="s">
        <v>68</v>
      </c>
      <c r="AE27" s="67" t="s">
        <v>68</v>
      </c>
      <c r="AF27" s="67" t="s">
        <v>68</v>
      </c>
      <c r="AG27" s="67" t="s">
        <v>68</v>
      </c>
      <c r="AH27" s="67" t="s">
        <v>68</v>
      </c>
      <c r="AI27" s="67" t="s">
        <v>68</v>
      </c>
      <c r="AJ27" s="24"/>
      <c r="AL27" t="str">
        <f t="shared" ca="1" si="0"/>
        <v xml:space="preserve">    (U1)ALERT_REQ_B_SMASTA_S2IG_</v>
      </c>
      <c r="AR27" s="69" t="str">
        <f t="shared" si="3"/>
        <v/>
      </c>
      <c r="AS27" s="69" t="str">
        <f t="shared" si="4"/>
        <v/>
      </c>
      <c r="AT27" s="69" t="str">
        <f t="shared" si="1"/>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67" t="s">
        <v>68</v>
      </c>
      <c r="AD28" s="67" t="s">
        <v>68</v>
      </c>
      <c r="AE28" s="67" t="s">
        <v>68</v>
      </c>
      <c r="AF28" s="67" t="s">
        <v>68</v>
      </c>
      <c r="AG28" s="67" t="s">
        <v>68</v>
      </c>
      <c r="AH28" s="67" t="s">
        <v>68</v>
      </c>
      <c r="AI28" s="67" t="s">
        <v>68</v>
      </c>
      <c r="AJ28" s="24"/>
      <c r="AL28" t="str">
        <f t="shared" ca="1" si="0"/>
        <v xml:space="preserve">    (U1)ALERT_REQ_B_SMASTA_S2IG_</v>
      </c>
      <c r="AR28" s="69" t="str">
        <f t="shared" si="3"/>
        <v/>
      </c>
      <c r="AS28" s="69" t="str">
        <f t="shared" si="4"/>
        <v/>
      </c>
      <c r="AT28" s="69" t="str">
        <f t="shared" si="1"/>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67" t="s">
        <v>68</v>
      </c>
      <c r="AD29" s="67" t="s">
        <v>68</v>
      </c>
      <c r="AE29" s="67" t="s">
        <v>68</v>
      </c>
      <c r="AF29" s="67" t="s">
        <v>68</v>
      </c>
      <c r="AG29" s="67" t="s">
        <v>68</v>
      </c>
      <c r="AH29" s="67" t="s">
        <v>68</v>
      </c>
      <c r="AI29" s="67" t="s">
        <v>68</v>
      </c>
      <c r="AJ29" s="24"/>
      <c r="AL29" t="str">
        <f t="shared" ca="1" si="0"/>
        <v xml:space="preserve">    (U1)ALERT_REQ_B_SMASTA_S2IG_</v>
      </c>
      <c r="AR29" s="69" t="str">
        <f t="shared" si="3"/>
        <v/>
      </c>
      <c r="AS29" s="69" t="str">
        <f t="shared" si="4"/>
        <v/>
      </c>
      <c r="AT29" s="69" t="str">
        <f t="shared" si="1"/>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67" t="s">
        <v>68</v>
      </c>
      <c r="AD30" s="67" t="s">
        <v>68</v>
      </c>
      <c r="AE30" s="67" t="s">
        <v>68</v>
      </c>
      <c r="AF30" s="67" t="s">
        <v>68</v>
      </c>
      <c r="AG30" s="67" t="s">
        <v>68</v>
      </c>
      <c r="AH30" s="67" t="s">
        <v>68</v>
      </c>
      <c r="AI30" s="67" t="s">
        <v>68</v>
      </c>
      <c r="AJ30" s="24"/>
      <c r="AL30" t="str">
        <f t="shared" ca="1" si="0"/>
        <v xml:space="preserve">    (U1)ALERT_REQ_B_SMASTA_S2IG_</v>
      </c>
      <c r="AR30" s="69" t="str">
        <f t="shared" si="3"/>
        <v/>
      </c>
      <c r="AS30" s="69" t="str">
        <f t="shared" si="4"/>
        <v/>
      </c>
      <c r="AT30" s="69" t="str">
        <f t="shared" si="1"/>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67" t="s">
        <v>68</v>
      </c>
      <c r="AD31" s="67" t="s">
        <v>68</v>
      </c>
      <c r="AE31" s="67" t="s">
        <v>68</v>
      </c>
      <c r="AF31" s="67" t="s">
        <v>68</v>
      </c>
      <c r="AG31" s="67" t="s">
        <v>68</v>
      </c>
      <c r="AH31" s="67" t="s">
        <v>68</v>
      </c>
      <c r="AI31" s="67" t="s">
        <v>68</v>
      </c>
      <c r="AJ31" s="24"/>
      <c r="AL31" t="str">
        <f t="shared" ca="1" si="0"/>
        <v xml:space="preserve">    (U1)ALERT_REQ_B_SMASTA_S2IG_</v>
      </c>
      <c r="AR31" s="69" t="str">
        <f t="shared" si="3"/>
        <v/>
      </c>
      <c r="AS31" s="69" t="str">
        <f t="shared" si="4"/>
        <v/>
      </c>
      <c r="AT31" s="69" t="str">
        <f t="shared" si="1"/>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67" t="s">
        <v>68</v>
      </c>
      <c r="AD32" s="67" t="s">
        <v>68</v>
      </c>
      <c r="AE32" s="67" t="s">
        <v>68</v>
      </c>
      <c r="AF32" s="67" t="s">
        <v>68</v>
      </c>
      <c r="AG32" s="67" t="s">
        <v>68</v>
      </c>
      <c r="AH32" s="67" t="s">
        <v>68</v>
      </c>
      <c r="AI32" s="67" t="s">
        <v>68</v>
      </c>
      <c r="AJ32" s="24"/>
      <c r="AL32" t="str">
        <f t="shared" ca="1" si="0"/>
        <v xml:space="preserve">    (U1)ALERT_REQ_B_SMASTA_S2IG_</v>
      </c>
      <c r="AR32" s="69" t="str">
        <f t="shared" si="3"/>
        <v/>
      </c>
      <c r="AS32" s="69" t="str">
        <f t="shared" si="4"/>
        <v/>
      </c>
      <c r="AT32" s="69" t="str">
        <f t="shared" si="1"/>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67" t="s">
        <v>68</v>
      </c>
      <c r="AD33" s="67" t="s">
        <v>68</v>
      </c>
      <c r="AE33" s="67" t="s">
        <v>68</v>
      </c>
      <c r="AF33" s="67" t="s">
        <v>68</v>
      </c>
      <c r="AG33" s="67" t="s">
        <v>68</v>
      </c>
      <c r="AH33" s="67" t="s">
        <v>68</v>
      </c>
      <c r="AI33" s="67" t="s">
        <v>68</v>
      </c>
      <c r="AJ33" s="24"/>
      <c r="AL33" t="str">
        <f t="shared" ca="1" si="0"/>
        <v xml:space="preserve">    (U1)ALERT_REQ_B_SMASTA_S2IG_</v>
      </c>
      <c r="AR33" s="69" t="str">
        <f t="shared" si="3"/>
        <v/>
      </c>
      <c r="AS33" s="69" t="str">
        <f t="shared" si="4"/>
        <v/>
      </c>
      <c r="AT33" s="69" t="str">
        <f t="shared" si="1"/>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67" t="s">
        <v>68</v>
      </c>
      <c r="AD34" s="67" t="s">
        <v>68</v>
      </c>
      <c r="AE34" s="67" t="s">
        <v>68</v>
      </c>
      <c r="AF34" s="67" t="s">
        <v>68</v>
      </c>
      <c r="AG34" s="67" t="s">
        <v>68</v>
      </c>
      <c r="AH34" s="67" t="s">
        <v>68</v>
      </c>
      <c r="AI34" s="67" t="s">
        <v>68</v>
      </c>
      <c r="AJ34" s="24"/>
      <c r="AL34" t="str">
        <f t="shared" ca="1" si="0"/>
        <v xml:space="preserve">    (U1)ALERT_REQ_B_SMASTA_S2IG_</v>
      </c>
      <c r="AR34" s="69" t="str">
        <f t="shared" si="3"/>
        <v/>
      </c>
      <c r="AS34" s="69" t="str">
        <f t="shared" si="4"/>
        <v/>
      </c>
      <c r="AT34" s="69" t="str">
        <f t="shared" si="1"/>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67" t="s">
        <v>68</v>
      </c>
      <c r="AD35" s="67" t="s">
        <v>68</v>
      </c>
      <c r="AE35" s="67" t="s">
        <v>68</v>
      </c>
      <c r="AF35" s="67" t="s">
        <v>68</v>
      </c>
      <c r="AG35" s="67" t="s">
        <v>68</v>
      </c>
      <c r="AH35" s="67" t="s">
        <v>68</v>
      </c>
      <c r="AI35" s="67" t="s">
        <v>68</v>
      </c>
      <c r="AJ35" s="24"/>
      <c r="AL35" t="str">
        <f t="shared" ca="1" si="0"/>
        <v xml:space="preserve">    (U1)ALERT_REQ_B_SMASTA_S2IG_</v>
      </c>
      <c r="AR35" s="69" t="str">
        <f t="shared" si="3"/>
        <v/>
      </c>
      <c r="AS35" s="69" t="str">
        <f t="shared" si="4"/>
        <v/>
      </c>
      <c r="AT35" s="69" t="str">
        <f t="shared" si="1"/>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67" t="s">
        <v>68</v>
      </c>
      <c r="AD36" s="67" t="s">
        <v>68</v>
      </c>
      <c r="AE36" s="67" t="s">
        <v>68</v>
      </c>
      <c r="AF36" s="67" t="s">
        <v>68</v>
      </c>
      <c r="AG36" s="67" t="s">
        <v>68</v>
      </c>
      <c r="AH36" s="67" t="s">
        <v>68</v>
      </c>
      <c r="AI36" s="67" t="s">
        <v>68</v>
      </c>
      <c r="AJ36" s="24"/>
      <c r="AL36" t="str">
        <f t="shared" ca="1" si="0"/>
        <v xml:space="preserve">    (U1)ALERT_REQ_B_SMASTA_S2IG_</v>
      </c>
      <c r="AR36" s="69" t="str">
        <f t="shared" si="3"/>
        <v/>
      </c>
      <c r="AS36" s="69" t="str">
        <f t="shared" si="4"/>
        <v/>
      </c>
      <c r="AT36" s="69" t="str">
        <f t="shared" si="1"/>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67" t="s">
        <v>68</v>
      </c>
      <c r="AD37" s="67" t="s">
        <v>68</v>
      </c>
      <c r="AE37" s="67" t="s">
        <v>68</v>
      </c>
      <c r="AF37" s="67" t="s">
        <v>68</v>
      </c>
      <c r="AG37" s="67" t="s">
        <v>68</v>
      </c>
      <c r="AH37" s="67" t="s">
        <v>68</v>
      </c>
      <c r="AI37" s="67" t="s">
        <v>68</v>
      </c>
      <c r="AJ37" s="24"/>
      <c r="AL37" t="str">
        <f t="shared" ca="1" si="0"/>
        <v xml:space="preserve">    (U1)ALERT_REQ_B_SMASTA_S2IG_</v>
      </c>
      <c r="AR37" s="69" t="str">
        <f t="shared" si="3"/>
        <v/>
      </c>
      <c r="AS37" s="69" t="str">
        <f t="shared" si="4"/>
        <v/>
      </c>
      <c r="AT37" s="69" t="str">
        <f t="shared" si="1"/>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67" t="s">
        <v>68</v>
      </c>
      <c r="AD38" s="67" t="s">
        <v>68</v>
      </c>
      <c r="AE38" s="67" t="s">
        <v>68</v>
      </c>
      <c r="AF38" s="67" t="s">
        <v>68</v>
      </c>
      <c r="AG38" s="67" t="s">
        <v>68</v>
      </c>
      <c r="AH38" s="67" t="s">
        <v>68</v>
      </c>
      <c r="AI38" s="67" t="s">
        <v>68</v>
      </c>
      <c r="AJ38" s="24"/>
      <c r="AL38" t="str">
        <f t="shared" ca="1" si="0"/>
        <v xml:space="preserve">    (U1)ALERT_REQ_B_SMASTA_S2IG_</v>
      </c>
      <c r="AR38" s="69" t="str">
        <f t="shared" si="3"/>
        <v/>
      </c>
      <c r="AS38" s="69" t="str">
        <f t="shared" si="4"/>
        <v/>
      </c>
      <c r="AT38" s="69" t="str">
        <f t="shared" si="1"/>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67" t="s">
        <v>68</v>
      </c>
      <c r="AD39" s="67" t="s">
        <v>68</v>
      </c>
      <c r="AE39" s="67" t="s">
        <v>68</v>
      </c>
      <c r="AF39" s="67" t="s">
        <v>68</v>
      </c>
      <c r="AG39" s="67" t="s">
        <v>68</v>
      </c>
      <c r="AH39" s="67" t="s">
        <v>68</v>
      </c>
      <c r="AI39" s="67" t="s">
        <v>68</v>
      </c>
      <c r="AJ39" s="24"/>
      <c r="AL39" t="str">
        <f t="shared" ca="1" si="0"/>
        <v xml:space="preserve">    (U1)ALERT_REQ_B_SMASTA_S2IG_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67" t="s">
        <v>68</v>
      </c>
      <c r="AD40" s="67" t="s">
        <v>68</v>
      </c>
      <c r="AE40" s="67" t="s">
        <v>68</v>
      </c>
      <c r="AF40" s="67" t="s">
        <v>68</v>
      </c>
      <c r="AG40" s="67" t="s">
        <v>68</v>
      </c>
      <c r="AH40" s="67" t="s">
        <v>68</v>
      </c>
      <c r="AI40" s="67" t="s">
        <v>68</v>
      </c>
      <c r="AJ40" s="24"/>
      <c r="AL40" t="str">
        <f t="shared" ca="1" si="0"/>
        <v xml:space="preserve">    (U1)ALERT_REQ_B_SMASTA_S2IG_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67" t="s">
        <v>68</v>
      </c>
      <c r="AD41" s="67" t="s">
        <v>68</v>
      </c>
      <c r="AE41" s="67" t="s">
        <v>68</v>
      </c>
      <c r="AF41" s="67" t="s">
        <v>68</v>
      </c>
      <c r="AG41" s="67" t="s">
        <v>68</v>
      </c>
      <c r="AH41" s="67" t="s">
        <v>68</v>
      </c>
      <c r="AI41" s="67" t="s">
        <v>68</v>
      </c>
      <c r="AJ41" s="24"/>
      <c r="AL41" t="str">
        <f t="shared" ca="1" si="0"/>
        <v xml:space="preserve">    (U1)ALERT_REQ_B_SMASTA_S2IG_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67" t="s">
        <v>68</v>
      </c>
      <c r="AD42" s="67" t="s">
        <v>68</v>
      </c>
      <c r="AE42" s="67" t="s">
        <v>68</v>
      </c>
      <c r="AF42" s="67" t="s">
        <v>68</v>
      </c>
      <c r="AG42" s="67" t="s">
        <v>68</v>
      </c>
      <c r="AH42" s="67" t="s">
        <v>68</v>
      </c>
      <c r="AI42" s="67" t="s">
        <v>68</v>
      </c>
      <c r="AJ42" s="24"/>
      <c r="AL42" t="str">
        <f t="shared" ca="1" si="0"/>
        <v xml:space="preserve">    (U1)ALERT_REQ_B_SMASTA_S2IG_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67" t="s">
        <v>68</v>
      </c>
      <c r="AD43" s="67" t="s">
        <v>68</v>
      </c>
      <c r="AE43" s="67" t="s">
        <v>68</v>
      </c>
      <c r="AF43" s="67" t="s">
        <v>68</v>
      </c>
      <c r="AG43" s="67" t="s">
        <v>68</v>
      </c>
      <c r="AH43" s="67" t="s">
        <v>68</v>
      </c>
      <c r="AI43" s="67" t="s">
        <v>68</v>
      </c>
      <c r="AJ43" s="24"/>
      <c r="AL43" t="str">
        <f t="shared" ca="1" si="0"/>
        <v xml:space="preserve">    (U1)ALERT_REQ_B_SMASTA_S2IG_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67" t="s">
        <v>68</v>
      </c>
      <c r="AD44" s="67" t="s">
        <v>68</v>
      </c>
      <c r="AE44" s="67" t="s">
        <v>68</v>
      </c>
      <c r="AF44" s="67" t="s">
        <v>68</v>
      </c>
      <c r="AG44" s="67" t="s">
        <v>68</v>
      </c>
      <c r="AH44" s="67" t="s">
        <v>68</v>
      </c>
      <c r="AI44" s="67" t="s">
        <v>68</v>
      </c>
      <c r="AJ44" s="24"/>
      <c r="AL44" t="str">
        <f t="shared" ca="1" si="0"/>
        <v xml:space="preserve">    (U1)ALERT_REQ_B_SMASTA_S2IG_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67" t="s">
        <v>68</v>
      </c>
      <c r="AD45" s="67" t="s">
        <v>68</v>
      </c>
      <c r="AE45" s="67" t="s">
        <v>68</v>
      </c>
      <c r="AF45" s="67" t="s">
        <v>68</v>
      </c>
      <c r="AG45" s="67" t="s">
        <v>68</v>
      </c>
      <c r="AH45" s="67" t="s">
        <v>68</v>
      </c>
      <c r="AI45" s="67" t="s">
        <v>68</v>
      </c>
      <c r="AJ45" s="24"/>
      <c r="AL45" t="str">
        <f t="shared" ca="1" si="0"/>
        <v xml:space="preserve">    (U1)ALERT_REQ_B_SMASTA_S2IG_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67" t="s">
        <v>68</v>
      </c>
      <c r="AD46" s="67" t="s">
        <v>68</v>
      </c>
      <c r="AE46" s="67" t="s">
        <v>68</v>
      </c>
      <c r="AF46" s="67" t="s">
        <v>68</v>
      </c>
      <c r="AG46" s="67" t="s">
        <v>68</v>
      </c>
      <c r="AH46" s="67" t="s">
        <v>68</v>
      </c>
      <c r="AI46" s="67" t="s">
        <v>68</v>
      </c>
      <c r="AJ46" s="24"/>
      <c r="AL46" t="str">
        <f t="shared" ca="1" si="0"/>
        <v xml:space="preserve">    (U1)ALERT_REQ_B_SMASTA_S2IG_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67" t="s">
        <v>68</v>
      </c>
      <c r="AD47" s="67" t="s">
        <v>68</v>
      </c>
      <c r="AE47" s="67" t="s">
        <v>68</v>
      </c>
      <c r="AF47" s="67" t="s">
        <v>68</v>
      </c>
      <c r="AG47" s="67" t="s">
        <v>68</v>
      </c>
      <c r="AH47" s="67" t="s">
        <v>68</v>
      </c>
      <c r="AI47" s="67" t="s">
        <v>68</v>
      </c>
      <c r="AJ47" s="24"/>
      <c r="AL47" t="str">
        <f t="shared" ca="1" si="0"/>
        <v xml:space="preserve">    (U1)ALERT_REQ_B_SMASTA_S2IG_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67" t="s">
        <v>68</v>
      </c>
      <c r="AD48" s="67" t="s">
        <v>68</v>
      </c>
      <c r="AE48" s="67" t="s">
        <v>68</v>
      </c>
      <c r="AF48" s="67" t="s">
        <v>68</v>
      </c>
      <c r="AG48" s="67" t="s">
        <v>68</v>
      </c>
      <c r="AH48" s="67" t="s">
        <v>68</v>
      </c>
      <c r="AI48" s="67" t="s">
        <v>68</v>
      </c>
      <c r="AJ48" s="24"/>
      <c r="AL48" t="str">
        <f t="shared" ca="1" si="0"/>
        <v xml:space="preserve">    (U1)ALERT_REQ_B_SMASTA_S2IG_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67" t="s">
        <v>68</v>
      </c>
      <c r="AD49" s="67" t="s">
        <v>68</v>
      </c>
      <c r="AE49" s="67" t="s">
        <v>68</v>
      </c>
      <c r="AF49" s="67" t="s">
        <v>68</v>
      </c>
      <c r="AG49" s="67" t="s">
        <v>68</v>
      </c>
      <c r="AH49" s="67" t="s">
        <v>68</v>
      </c>
      <c r="AI49" s="67" t="s">
        <v>68</v>
      </c>
      <c r="AJ49" s="24"/>
      <c r="AL49" t="str">
        <f t="shared" ca="1" si="0"/>
        <v xml:space="preserve">    (U1)ALERT_REQ_B_SMASTA_S2IG_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67" t="s">
        <v>68</v>
      </c>
      <c r="AD50" s="67" t="s">
        <v>68</v>
      </c>
      <c r="AE50" s="67" t="s">
        <v>68</v>
      </c>
      <c r="AF50" s="67" t="s">
        <v>68</v>
      </c>
      <c r="AG50" s="67" t="s">
        <v>68</v>
      </c>
      <c r="AH50" s="67" t="s">
        <v>68</v>
      </c>
      <c r="AI50" s="67" t="s">
        <v>68</v>
      </c>
      <c r="AJ50" s="24"/>
      <c r="AL50" t="str">
        <f t="shared" ca="1" si="0"/>
        <v xml:space="preserve">    (U1)ALERT_REQ_B_SMASTA_S2IG_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67" t="s">
        <v>68</v>
      </c>
      <c r="AD51" s="67" t="s">
        <v>68</v>
      </c>
      <c r="AE51" s="67" t="s">
        <v>68</v>
      </c>
      <c r="AF51" s="67" t="s">
        <v>68</v>
      </c>
      <c r="AG51" s="67" t="s">
        <v>68</v>
      </c>
      <c r="AH51" s="67" t="s">
        <v>68</v>
      </c>
      <c r="AI51" s="67" t="s">
        <v>68</v>
      </c>
      <c r="AJ51" s="24"/>
      <c r="AL51" t="str">
        <f t="shared" ca="1" si="0"/>
        <v xml:space="preserve">    (U1)ALERT_REQ_B_SMASTA_S2IG_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67" t="s">
        <v>68</v>
      </c>
      <c r="AD52" s="67" t="s">
        <v>68</v>
      </c>
      <c r="AE52" s="67" t="s">
        <v>68</v>
      </c>
      <c r="AF52" s="67" t="s">
        <v>68</v>
      </c>
      <c r="AG52" s="67" t="s">
        <v>68</v>
      </c>
      <c r="AH52" s="67" t="s">
        <v>68</v>
      </c>
      <c r="AI52" s="67" t="s">
        <v>68</v>
      </c>
      <c r="AJ52" s="24"/>
      <c r="AL52" t="str">
        <f t="shared" ca="1" si="0"/>
        <v xml:space="preserve">    (U1)ALERT_REQ_B_SMASTA_S2IG_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67" t="s">
        <v>68</v>
      </c>
      <c r="AD53" s="67" t="s">
        <v>68</v>
      </c>
      <c r="AE53" s="67" t="s">
        <v>68</v>
      </c>
      <c r="AF53" s="67" t="s">
        <v>68</v>
      </c>
      <c r="AG53" s="67" t="s">
        <v>68</v>
      </c>
      <c r="AH53" s="67" t="s">
        <v>68</v>
      </c>
      <c r="AI53" s="67" t="s">
        <v>68</v>
      </c>
      <c r="AJ53" s="24"/>
      <c r="AL53" t="str">
        <f t="shared" ca="1" si="0"/>
        <v xml:space="preserve">    (U1)ALERT_REQ_B_SMASTA_S2IG_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67" t="s">
        <v>68</v>
      </c>
      <c r="AD54" s="67" t="s">
        <v>68</v>
      </c>
      <c r="AE54" s="67" t="s">
        <v>68</v>
      </c>
      <c r="AF54" s="67" t="s">
        <v>68</v>
      </c>
      <c r="AG54" s="67" t="s">
        <v>68</v>
      </c>
      <c r="AH54" s="67" t="s">
        <v>68</v>
      </c>
      <c r="AI54" s="67" t="s">
        <v>68</v>
      </c>
      <c r="AJ54" s="24"/>
      <c r="AL54" t="str">
        <f t="shared" ca="1" si="0"/>
        <v xml:space="preserve">    (U1)ALERT_REQ_B_SMASTA_S2IG_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67" t="s">
        <v>68</v>
      </c>
      <c r="AD55" s="67" t="s">
        <v>68</v>
      </c>
      <c r="AE55" s="67" t="s">
        <v>68</v>
      </c>
      <c r="AF55" s="67" t="s">
        <v>68</v>
      </c>
      <c r="AG55" s="67" t="s">
        <v>68</v>
      </c>
      <c r="AH55" s="67" t="s">
        <v>68</v>
      </c>
      <c r="AI55" s="67" t="s">
        <v>68</v>
      </c>
      <c r="AJ55" s="24"/>
      <c r="AL55" t="str">
        <f t="shared" ca="1" si="0"/>
        <v xml:space="preserve">    (U1)ALERT_REQ_B_SMASTA_S2IG_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67" t="s">
        <v>68</v>
      </c>
      <c r="AD56" s="67" t="s">
        <v>68</v>
      </c>
      <c r="AE56" s="67" t="s">
        <v>68</v>
      </c>
      <c r="AF56" s="67" t="s">
        <v>68</v>
      </c>
      <c r="AG56" s="67" t="s">
        <v>68</v>
      </c>
      <c r="AH56" s="67" t="s">
        <v>68</v>
      </c>
      <c r="AI56" s="67" t="s">
        <v>68</v>
      </c>
      <c r="AJ56" s="24"/>
      <c r="AL56" t="str">
        <f t="shared" ca="1" si="0"/>
        <v xml:space="preserve">    (U1)ALERT_REQ_B_SMASTA_S2IG_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67" t="s">
        <v>68</v>
      </c>
      <c r="AD57" s="67" t="s">
        <v>68</v>
      </c>
      <c r="AE57" s="67" t="s">
        <v>68</v>
      </c>
      <c r="AF57" s="67" t="s">
        <v>68</v>
      </c>
      <c r="AG57" s="67" t="s">
        <v>68</v>
      </c>
      <c r="AH57" s="67" t="s">
        <v>68</v>
      </c>
      <c r="AI57" s="67" t="s">
        <v>68</v>
      </c>
      <c r="AJ57" s="24"/>
      <c r="AL57" t="str">
        <f t="shared" ca="1" si="0"/>
        <v xml:space="preserve">    (U1)ALERT_REQ_B_SMASTA_S2IG_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67" t="s">
        <v>68</v>
      </c>
      <c r="AD58" s="67" t="s">
        <v>68</v>
      </c>
      <c r="AE58" s="67" t="s">
        <v>68</v>
      </c>
      <c r="AF58" s="67" t="s">
        <v>68</v>
      </c>
      <c r="AG58" s="67" t="s">
        <v>68</v>
      </c>
      <c r="AH58" s="67" t="s">
        <v>68</v>
      </c>
      <c r="AI58" s="67" t="s">
        <v>68</v>
      </c>
      <c r="AJ58" s="24"/>
      <c r="AL58" t="str">
        <f t="shared" ca="1" si="0"/>
        <v xml:space="preserve">    (U1)ALERT_REQ_B_SMASTA_S2IG_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67" t="s">
        <v>68</v>
      </c>
      <c r="AD59" s="67" t="s">
        <v>68</v>
      </c>
      <c r="AE59" s="67" t="s">
        <v>68</v>
      </c>
      <c r="AF59" s="67" t="s">
        <v>68</v>
      </c>
      <c r="AG59" s="67" t="s">
        <v>68</v>
      </c>
      <c r="AH59" s="67" t="s">
        <v>68</v>
      </c>
      <c r="AI59" s="67" t="s">
        <v>68</v>
      </c>
      <c r="AJ59" s="24"/>
      <c r="AL59" t="str">
        <f t="shared" ca="1" si="0"/>
        <v xml:space="preserve">    (U1)ALERT_REQ_B_SMASTA_S2IG_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67" t="s">
        <v>68</v>
      </c>
      <c r="AD60" s="67" t="s">
        <v>68</v>
      </c>
      <c r="AE60" s="67" t="s">
        <v>68</v>
      </c>
      <c r="AF60" s="67" t="s">
        <v>68</v>
      </c>
      <c r="AG60" s="67" t="s">
        <v>68</v>
      </c>
      <c r="AH60" s="67" t="s">
        <v>68</v>
      </c>
      <c r="AI60" s="67" t="s">
        <v>68</v>
      </c>
      <c r="AJ60" s="24"/>
      <c r="AL60" t="str">
        <f t="shared" ca="1" si="0"/>
        <v xml:space="preserve">    (U1)ALERT_REQ_B_SMASTA_S2IG_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67" t="s">
        <v>68</v>
      </c>
      <c r="AD61" s="67" t="s">
        <v>68</v>
      </c>
      <c r="AE61" s="67" t="s">
        <v>68</v>
      </c>
      <c r="AF61" s="67" t="s">
        <v>68</v>
      </c>
      <c r="AG61" s="67" t="s">
        <v>68</v>
      </c>
      <c r="AH61" s="67" t="s">
        <v>68</v>
      </c>
      <c r="AI61" s="67" t="s">
        <v>68</v>
      </c>
      <c r="AJ61" s="24"/>
      <c r="AL61" t="str">
        <f t="shared" ca="1" si="0"/>
        <v xml:space="preserve">    (U1)ALERT_REQ_B_SMASTA_S2IG_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67" t="s">
        <v>68</v>
      </c>
      <c r="AD62" s="67" t="s">
        <v>68</v>
      </c>
      <c r="AE62" s="67" t="s">
        <v>68</v>
      </c>
      <c r="AF62" s="67" t="s">
        <v>68</v>
      </c>
      <c r="AG62" s="67" t="s">
        <v>68</v>
      </c>
      <c r="AH62" s="67" t="s">
        <v>68</v>
      </c>
      <c r="AI62" s="67" t="s">
        <v>68</v>
      </c>
      <c r="AJ62" s="24"/>
      <c r="AL62" t="str">
        <f t="shared" ca="1" si="0"/>
        <v xml:space="preserve">    (U1)ALERT_REQ_B_SMASTA_S2IG_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67" t="s">
        <v>68</v>
      </c>
      <c r="AD63" s="67" t="s">
        <v>68</v>
      </c>
      <c r="AE63" s="67" t="s">
        <v>68</v>
      </c>
      <c r="AF63" s="67" t="s">
        <v>68</v>
      </c>
      <c r="AG63" s="67" t="s">
        <v>68</v>
      </c>
      <c r="AH63" s="67" t="s">
        <v>68</v>
      </c>
      <c r="AI63" s="67" t="s">
        <v>68</v>
      </c>
      <c r="AJ63" s="24"/>
      <c r="AL63" t="str">
        <f t="shared" ca="1" si="0"/>
        <v xml:space="preserve">    (U1)ALERT_REQ_B_SMASTA_S2IG_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67" t="s">
        <v>68</v>
      </c>
      <c r="AD64" s="67" t="s">
        <v>68</v>
      </c>
      <c r="AE64" s="67" t="s">
        <v>68</v>
      </c>
      <c r="AF64" s="67" t="s">
        <v>68</v>
      </c>
      <c r="AG64" s="67" t="s">
        <v>68</v>
      </c>
      <c r="AH64" s="67" t="s">
        <v>68</v>
      </c>
      <c r="AI64" s="67" t="s">
        <v>68</v>
      </c>
      <c r="AJ64" s="24"/>
      <c r="AL64" t="str">
        <f t="shared" ca="1" si="0"/>
        <v xml:space="preserve">    (U1)ALERT_REQ_B_SMASTA_S2IG_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67" t="s">
        <v>68</v>
      </c>
      <c r="AD65" s="67" t="s">
        <v>68</v>
      </c>
      <c r="AE65" s="67" t="s">
        <v>68</v>
      </c>
      <c r="AF65" s="67" t="s">
        <v>68</v>
      </c>
      <c r="AG65" s="67" t="s">
        <v>68</v>
      </c>
      <c r="AH65" s="67" t="s">
        <v>68</v>
      </c>
      <c r="AI65" s="67" t="s">
        <v>68</v>
      </c>
      <c r="AJ65" s="24"/>
      <c r="AL65" t="str">
        <f t="shared" ca="1" si="0"/>
        <v xml:space="preserve">    (U1)ALERT_REQ_B_SMASTA_S2IG_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67" t="s">
        <v>68</v>
      </c>
      <c r="AD66" s="67" t="s">
        <v>68</v>
      </c>
      <c r="AE66" s="67" t="s">
        <v>68</v>
      </c>
      <c r="AF66" s="67" t="s">
        <v>68</v>
      </c>
      <c r="AG66" s="67" t="s">
        <v>68</v>
      </c>
      <c r="AH66" s="67" t="s">
        <v>68</v>
      </c>
      <c r="AI66" s="67" t="s">
        <v>68</v>
      </c>
      <c r="AJ66" s="24"/>
      <c r="AL66" t="str">
        <f t="shared" ca="1" si="0"/>
        <v xml:space="preserve">    (U1)ALERT_REQ_B_SMASTA_S2IG_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67" t="s">
        <v>68</v>
      </c>
      <c r="AD67" s="67" t="s">
        <v>68</v>
      </c>
      <c r="AE67" s="67" t="s">
        <v>68</v>
      </c>
      <c r="AF67" s="67" t="s">
        <v>68</v>
      </c>
      <c r="AG67" s="67" t="s">
        <v>68</v>
      </c>
      <c r="AH67" s="67" t="s">
        <v>68</v>
      </c>
      <c r="AI67" s="67" t="s">
        <v>68</v>
      </c>
      <c r="AJ67" s="24"/>
      <c r="AL67" t="str">
        <f t="shared" ca="1" si="0"/>
        <v xml:space="preserve">    (U1)ALERT_REQ_B_SMASTA_S2IG_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67" t="s">
        <v>68</v>
      </c>
      <c r="AD68" s="67" t="s">
        <v>68</v>
      </c>
      <c r="AE68" s="67" t="s">
        <v>68</v>
      </c>
      <c r="AF68" s="67" t="s">
        <v>68</v>
      </c>
      <c r="AG68" s="67" t="s">
        <v>68</v>
      </c>
      <c r="AH68" s="67" t="s">
        <v>68</v>
      </c>
      <c r="AI68" s="67" t="s">
        <v>68</v>
      </c>
      <c r="AJ68" s="24"/>
      <c r="AL68" t="str">
        <f t="shared" ca="1" si="0"/>
        <v xml:space="preserve">    (U1)ALERT_REQ_B_SMASTA_S2IG_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67" t="s">
        <v>68</v>
      </c>
      <c r="AD69" s="67" t="s">
        <v>68</v>
      </c>
      <c r="AE69" s="67" t="s">
        <v>68</v>
      </c>
      <c r="AF69" s="67" t="s">
        <v>68</v>
      </c>
      <c r="AG69" s="67" t="s">
        <v>68</v>
      </c>
      <c r="AH69" s="67" t="s">
        <v>68</v>
      </c>
      <c r="AI69" s="67" t="s">
        <v>68</v>
      </c>
      <c r="AJ69" s="24"/>
      <c r="AL69" t="str">
        <f t="shared" ca="1" si="0"/>
        <v xml:space="preserve">    (U1)ALERT_REQ_B_SMASTA_S2IG_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S2IG</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1</v>
      </c>
      <c r="AI71" s="137">
        <f t="shared" si="5"/>
        <v>1</v>
      </c>
      <c r="AJ71" s="53" t="str">
        <f t="shared" ref="AJ71:AJ134" si="6">IF(AJ6&lt;&gt;"",AJ6,"")</f>
        <v>STOP</v>
      </c>
      <c r="AK71" s="66"/>
      <c r="AL71" s="66" t="str">
        <f>BIN2HEX(AB71&amp;AC71&amp;AD71&amp;AE71&amp;AF71&amp;AG71&amp;AH71&amp;AI71,2)</f>
        <v>03</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(U4)0x00000003U,                                                           /* 00 STOP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1</v>
      </c>
      <c r="AC72" s="137">
        <f t="shared" si="5"/>
        <v>0</v>
      </c>
      <c r="AD72" s="137">
        <f t="shared" si="5"/>
        <v>1</v>
      </c>
      <c r="AE72" s="137">
        <f t="shared" si="5"/>
        <v>0</v>
      </c>
      <c r="AF72" s="137">
        <f t="shared" si="5"/>
        <v>0</v>
      </c>
      <c r="AG72" s="137">
        <f t="shared" si="5"/>
        <v>1</v>
      </c>
      <c r="AH72" s="137">
        <f t="shared" si="5"/>
        <v>0</v>
      </c>
      <c r="AI72" s="137">
        <f t="shared" si="5"/>
        <v>0</v>
      </c>
      <c r="AJ72" s="53" t="str">
        <f t="shared" si="6"/>
        <v>EVSTOP</v>
      </c>
      <c r="AK72" s="66"/>
      <c r="AL72" s="66" t="str">
        <f t="shared" ref="AL72:AL134" si="9">BIN2HEX(AB72&amp;AC72&amp;AD72&amp;AE72&amp;AF72&amp;AG72&amp;AH72&amp;AI72,2)</f>
        <v>A4</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(U4)0x000000A4U,                                                           /* 01 EVSTOP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1</v>
      </c>
      <c r="AC73" s="137">
        <f t="shared" si="5"/>
        <v>1</v>
      </c>
      <c r="AD73" s="137">
        <f t="shared" si="5"/>
        <v>1</v>
      </c>
      <c r="AE73" s="137">
        <f t="shared" si="5"/>
        <v>0</v>
      </c>
      <c r="AF73" s="137">
        <f t="shared" si="5"/>
        <v>0</v>
      </c>
      <c r="AG73" s="137">
        <f t="shared" si="5"/>
        <v>1</v>
      </c>
      <c r="AH73" s="137">
        <f t="shared" si="5"/>
        <v>0</v>
      </c>
      <c r="AI73" s="137">
        <f t="shared" si="5"/>
        <v>0</v>
      </c>
      <c r="AJ73" s="53" t="str">
        <f t="shared" si="6"/>
        <v>FCSTOP</v>
      </c>
      <c r="AK73" s="66"/>
      <c r="AL73" s="66" t="str">
        <f t="shared" si="9"/>
        <v>E4</v>
      </c>
      <c r="AM73" s="68" t="str">
        <f t="shared" si="10"/>
        <v>00</v>
      </c>
      <c r="AN73" s="68" t="str">
        <f t="shared" si="11"/>
        <v>00</v>
      </c>
      <c r="AO73" s="68" t="str">
        <f t="shared" si="12"/>
        <v>00</v>
      </c>
      <c r="AQ73" t="str">
        <f t="shared" si="7"/>
        <v xml:space="preserve">    (U4)0x000000E4U,                                                           /* 02 FCSTOP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1</v>
      </c>
      <c r="AH74" s="137">
        <f t="shared" si="5"/>
        <v>0</v>
      </c>
      <c r="AI74" s="137">
        <f t="shared" si="5"/>
        <v>0</v>
      </c>
      <c r="AJ74" s="53" t="str">
        <f t="shared" si="6"/>
        <v>HVSTOP</v>
      </c>
      <c r="AK74" s="66"/>
      <c r="AL74" s="66" t="str">
        <f t="shared" si="9"/>
        <v>04</v>
      </c>
      <c r="AM74" s="68" t="str">
        <f t="shared" si="10"/>
        <v>00</v>
      </c>
      <c r="AN74" s="68" t="str">
        <f t="shared" si="11"/>
        <v>00</v>
      </c>
      <c r="AO74" s="68" t="str">
        <f t="shared" si="12"/>
        <v>00</v>
      </c>
      <c r="AQ74" t="str">
        <f t="shared" si="7"/>
        <v xml:space="preserve">    (U4)0x00000004U,                                                           /* 03 HVSTOP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1</v>
      </c>
      <c r="AI75" s="137">
        <f t="shared" si="5"/>
        <v>0</v>
      </c>
      <c r="AJ75" s="53" t="str">
        <f t="shared" si="6"/>
        <v>EMG</v>
      </c>
      <c r="AK75" s="66"/>
      <c r="AL75" s="66" t="str">
        <f t="shared" si="9"/>
        <v>06</v>
      </c>
      <c r="AM75" s="68" t="str">
        <f t="shared" si="10"/>
        <v>00</v>
      </c>
      <c r="AN75" s="68" t="str">
        <f t="shared" si="11"/>
        <v>00</v>
      </c>
      <c r="AO75" s="68" t="str">
        <f t="shared" si="12"/>
        <v>00</v>
      </c>
      <c r="AQ75" t="str">
        <f t="shared" si="7"/>
        <v xml:space="preserve">    (U4)0x00000006U,                                                           /* 04 EMG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1</v>
      </c>
      <c r="AC76" s="137">
        <f t="shared" si="5"/>
        <v>0</v>
      </c>
      <c r="AD76" s="137">
        <f t="shared" si="5"/>
        <v>1</v>
      </c>
      <c r="AE76" s="137">
        <f t="shared" si="5"/>
        <v>0</v>
      </c>
      <c r="AF76" s="137">
        <f t="shared" si="5"/>
        <v>0</v>
      </c>
      <c r="AG76" s="137">
        <f t="shared" si="5"/>
        <v>1</v>
      </c>
      <c r="AH76" s="137">
        <f t="shared" si="5"/>
        <v>1</v>
      </c>
      <c r="AI76" s="137">
        <f t="shared" si="5"/>
        <v>1</v>
      </c>
      <c r="AJ76" s="53" t="str">
        <f t="shared" si="6"/>
        <v>EV_EMG</v>
      </c>
      <c r="AK76" s="66"/>
      <c r="AL76" s="66" t="str">
        <f t="shared" si="9"/>
        <v>A7</v>
      </c>
      <c r="AM76" s="68" t="str">
        <f t="shared" si="10"/>
        <v>00</v>
      </c>
      <c r="AN76" s="68" t="str">
        <f t="shared" si="11"/>
        <v>00</v>
      </c>
      <c r="AO76" s="68" t="str">
        <f t="shared" si="12"/>
        <v>00</v>
      </c>
      <c r="AQ76" t="str">
        <f t="shared" si="7"/>
        <v xml:space="preserve">    (U4)0x000000A7U,                                                           /* 05 EV_EMG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1</v>
      </c>
      <c r="AC77" s="137">
        <f t="shared" si="5"/>
        <v>1</v>
      </c>
      <c r="AD77" s="137">
        <f t="shared" si="5"/>
        <v>1</v>
      </c>
      <c r="AE77" s="137">
        <f t="shared" si="5"/>
        <v>0</v>
      </c>
      <c r="AF77" s="137">
        <f t="shared" si="5"/>
        <v>0</v>
      </c>
      <c r="AG77" s="137">
        <f t="shared" si="5"/>
        <v>1</v>
      </c>
      <c r="AH77" s="137">
        <f t="shared" si="5"/>
        <v>1</v>
      </c>
      <c r="AI77" s="137">
        <f t="shared" si="5"/>
        <v>1</v>
      </c>
      <c r="AJ77" s="53" t="str">
        <f t="shared" si="6"/>
        <v>FC_EMG</v>
      </c>
      <c r="AK77" s="66"/>
      <c r="AL77" s="66" t="str">
        <f t="shared" si="9"/>
        <v>E7</v>
      </c>
      <c r="AM77" s="68" t="str">
        <f t="shared" si="10"/>
        <v>00</v>
      </c>
      <c r="AN77" s="68" t="str">
        <f t="shared" si="11"/>
        <v>00</v>
      </c>
      <c r="AO77" s="68" t="str">
        <f t="shared" si="12"/>
        <v>00</v>
      </c>
      <c r="AQ77" t="str">
        <f t="shared" si="7"/>
        <v xml:space="preserve">    (U4)0x000000E7U,                                                           /* 06 FC_EMG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HV_EMG</v>
      </c>
      <c r="AK78" s="66"/>
      <c r="AL78" s="66" t="str">
        <f t="shared" si="9"/>
        <v>07</v>
      </c>
      <c r="AM78" s="68" t="str">
        <f t="shared" si="10"/>
        <v>00</v>
      </c>
      <c r="AN78" s="68" t="str">
        <f t="shared" si="11"/>
        <v>00</v>
      </c>
      <c r="AO78" s="68" t="str">
        <f t="shared" si="12"/>
        <v>00</v>
      </c>
      <c r="AQ78" t="str">
        <f t="shared" si="7"/>
        <v xml:space="preserve">    (U4)0x00000007U,                                                           /* 07 HV_EMG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1</v>
      </c>
      <c r="AI79" s="137">
        <f t="shared" si="13"/>
        <v>0</v>
      </c>
      <c r="AJ79" s="53" t="str">
        <f t="shared" si="6"/>
        <v>START</v>
      </c>
      <c r="AK79" s="66"/>
      <c r="AL79" s="66" t="str">
        <f t="shared" si="9"/>
        <v>0A</v>
      </c>
      <c r="AM79" s="68" t="str">
        <f t="shared" si="10"/>
        <v>00</v>
      </c>
      <c r="AN79" s="68" t="str">
        <f t="shared" si="11"/>
        <v>00</v>
      </c>
      <c r="AO79" s="68" t="str">
        <f t="shared" si="12"/>
        <v>00</v>
      </c>
      <c r="AQ79" t="str">
        <f t="shared" si="7"/>
        <v xml:space="preserve">    (U4)0x0000000AU,                                                           /* 08 START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1</v>
      </c>
      <c r="AI80" s="137">
        <f t="shared" si="13"/>
        <v>1</v>
      </c>
      <c r="AJ80" s="53" t="str">
        <f t="shared" si="6"/>
        <v>SAFE</v>
      </c>
      <c r="AK80" s="66"/>
      <c r="AL80" s="66" t="str">
        <f t="shared" si="9"/>
        <v>0B</v>
      </c>
      <c r="AM80" s="68" t="str">
        <f t="shared" si="10"/>
        <v>00</v>
      </c>
      <c r="AN80" s="68" t="str">
        <f t="shared" si="11"/>
        <v>00</v>
      </c>
      <c r="AO80" s="68" t="str">
        <f t="shared" si="12"/>
        <v>00</v>
      </c>
      <c r="AQ80" t="str">
        <f t="shared" si="7"/>
        <v xml:space="preserve">    (U4)0x0000000BU,                                                           /* 09 SAFE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1</v>
      </c>
      <c r="AC81" s="137">
        <f t="shared" si="13"/>
        <v>0</v>
      </c>
      <c r="AD81" s="137">
        <f t="shared" si="13"/>
        <v>1</v>
      </c>
      <c r="AE81" s="137">
        <f t="shared" si="13"/>
        <v>0</v>
      </c>
      <c r="AF81" s="137">
        <f t="shared" si="13"/>
        <v>1</v>
      </c>
      <c r="AG81" s="137">
        <f t="shared" si="13"/>
        <v>1</v>
      </c>
      <c r="AH81" s="137">
        <f t="shared" si="13"/>
        <v>0</v>
      </c>
      <c r="AI81" s="137">
        <f t="shared" si="13"/>
        <v>0</v>
      </c>
      <c r="AJ81" s="53" t="str">
        <f t="shared" si="6"/>
        <v>EVSAFE</v>
      </c>
      <c r="AK81" s="66"/>
      <c r="AL81" s="66" t="str">
        <f t="shared" si="9"/>
        <v>AC</v>
      </c>
      <c r="AM81" s="68" t="str">
        <f t="shared" si="10"/>
        <v>00</v>
      </c>
      <c r="AN81" s="68" t="str">
        <f t="shared" si="11"/>
        <v>00</v>
      </c>
      <c r="AO81" s="68" t="str">
        <f t="shared" si="12"/>
        <v>00</v>
      </c>
      <c r="AQ81" t="str">
        <f t="shared" si="7"/>
        <v xml:space="preserve">    (U4)0x000000ACU,                                                           /* 10 EVSAFE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1</v>
      </c>
      <c r="AC82" s="137">
        <f t="shared" si="13"/>
        <v>1</v>
      </c>
      <c r="AD82" s="137">
        <f t="shared" si="13"/>
        <v>1</v>
      </c>
      <c r="AE82" s="137">
        <f t="shared" si="13"/>
        <v>0</v>
      </c>
      <c r="AF82" s="137">
        <f t="shared" si="13"/>
        <v>1</v>
      </c>
      <c r="AG82" s="137">
        <f t="shared" si="13"/>
        <v>1</v>
      </c>
      <c r="AH82" s="137">
        <f t="shared" si="13"/>
        <v>0</v>
      </c>
      <c r="AI82" s="137">
        <f t="shared" si="13"/>
        <v>0</v>
      </c>
      <c r="AJ82" s="53" t="str">
        <f t="shared" si="6"/>
        <v>FCSAFE</v>
      </c>
      <c r="AK82" s="66"/>
      <c r="AL82" s="66" t="str">
        <f t="shared" si="9"/>
        <v>EC</v>
      </c>
      <c r="AM82" s="68" t="str">
        <f t="shared" si="10"/>
        <v>00</v>
      </c>
      <c r="AN82" s="68" t="str">
        <f t="shared" si="11"/>
        <v>00</v>
      </c>
      <c r="AO82" s="68" t="str">
        <f t="shared" si="12"/>
        <v>00</v>
      </c>
      <c r="AQ82" t="str">
        <f t="shared" si="7"/>
        <v xml:space="preserve">    (U4)0x000000ECU,                                                           /* 11 FCSAFE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HVSAFE</v>
      </c>
      <c r="AK83" s="66"/>
      <c r="AL83" s="66" t="str">
        <f t="shared" si="9"/>
        <v>0C</v>
      </c>
      <c r="AM83" s="68" t="str">
        <f t="shared" si="10"/>
        <v>00</v>
      </c>
      <c r="AN83" s="68" t="str">
        <f t="shared" si="11"/>
        <v>00</v>
      </c>
      <c r="AO83" s="68" t="str">
        <f t="shared" si="12"/>
        <v>00</v>
      </c>
      <c r="AQ83" t="str">
        <f t="shared" si="7"/>
        <v xml:space="preserve">    (U4)0x0000000CU,                                                           /* 12 HVSAFE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1</v>
      </c>
      <c r="AI84" s="137">
        <f t="shared" si="13"/>
        <v>1</v>
      </c>
      <c r="AJ84" s="53" t="str">
        <f t="shared" si="6"/>
        <v>SHIFTP</v>
      </c>
      <c r="AK84" s="66"/>
      <c r="AL84" s="66" t="str">
        <f t="shared" si="9"/>
        <v>0F</v>
      </c>
      <c r="AM84" s="68" t="str">
        <f t="shared" si="10"/>
        <v>00</v>
      </c>
      <c r="AN84" s="68" t="str">
        <f t="shared" si="11"/>
        <v>00</v>
      </c>
      <c r="AO84" s="68" t="str">
        <f t="shared" si="12"/>
        <v>00</v>
      </c>
      <c r="AQ84" t="str">
        <f t="shared" si="7"/>
        <v xml:space="preserve">    (U4)0x0000000FU                                                            /* 13 SHIFTP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0</v>
      </c>
      <c r="AG85" s="137">
        <f t="shared" si="13"/>
        <v>0</v>
      </c>
      <c r="AH85" s="137">
        <f t="shared" si="13"/>
        <v>0</v>
      </c>
      <c r="AI85" s="137">
        <f t="shared" si="13"/>
        <v>0</v>
      </c>
      <c r="AJ85" s="53" t="str">
        <f t="shared" si="6"/>
        <v/>
      </c>
      <c r="AK85" s="66"/>
      <c r="AL85" s="66" t="str">
        <f t="shared" si="9"/>
        <v>00</v>
      </c>
      <c r="AM85" s="68" t="str">
        <f t="shared" si="10"/>
        <v>00</v>
      </c>
      <c r="AN85" s="68" t="str">
        <f t="shared" si="11"/>
        <v>00</v>
      </c>
      <c r="AO85" s="68" t="str">
        <f t="shared" si="12"/>
        <v>00</v>
      </c>
      <c r="AQ85" t="str">
        <f t="shared" si="7"/>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0</v>
      </c>
      <c r="AG86" s="137">
        <f t="shared" si="13"/>
        <v>0</v>
      </c>
      <c r="AH86" s="137">
        <f t="shared" si="13"/>
        <v>0</v>
      </c>
      <c r="AI86" s="137">
        <f>IF(AI21=1,1,0)</f>
        <v>0</v>
      </c>
      <c r="AJ86" s="53" t="str">
        <f t="shared" si="6"/>
        <v/>
      </c>
      <c r="AK86" s="66"/>
      <c r="AL86" s="66" t="str">
        <f t="shared" si="9"/>
        <v>00</v>
      </c>
      <c r="AM86" s="68" t="str">
        <f t="shared" si="10"/>
        <v>00</v>
      </c>
      <c r="AN86" s="68" t="str">
        <f t="shared" si="11"/>
        <v>00</v>
      </c>
      <c r="AO86" s="68" t="str">
        <f t="shared" si="12"/>
        <v>00</v>
      </c>
      <c r="AQ86" t="str">
        <f t="shared" si="7"/>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S2IG</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1</v>
      </c>
      <c r="AF136" s="137">
        <f t="shared" si="20"/>
        <v>1</v>
      </c>
      <c r="AG136" s="137">
        <f t="shared" si="20"/>
        <v>1</v>
      </c>
      <c r="AH136" s="137">
        <f t="shared" si="20"/>
        <v>1</v>
      </c>
      <c r="AI136" s="137">
        <f t="shared" si="20"/>
        <v>1</v>
      </c>
      <c r="AJ136" s="53" t="str">
        <f t="shared" ref="AJ136:AJ199" si="21">IF(AJ6&lt;&gt;"",AJ6,"")</f>
        <v>STOP</v>
      </c>
      <c r="AK136" s="66"/>
      <c r="AL136" s="66" t="str">
        <f>BIN2HEX(AB136&amp;AC136&amp;AD136&amp;AE136&amp;AF136&amp;AG136&amp;AH136&amp;AI136,2)</f>
        <v>1F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STOP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1</v>
      </c>
      <c r="AA137" s="137">
        <f t="shared" si="20"/>
        <v>1</v>
      </c>
      <c r="AB137" s="137">
        <f t="shared" si="20"/>
        <v>1</v>
      </c>
      <c r="AC137" s="137">
        <f t="shared" si="20"/>
        <v>1</v>
      </c>
      <c r="AD137" s="137">
        <f t="shared" si="20"/>
        <v>1</v>
      </c>
      <c r="AE137" s="137">
        <f t="shared" si="20"/>
        <v>1</v>
      </c>
      <c r="AF137" s="137">
        <f t="shared" si="20"/>
        <v>1</v>
      </c>
      <c r="AG137" s="137">
        <f t="shared" si="20"/>
        <v>1</v>
      </c>
      <c r="AH137" s="137">
        <f t="shared" si="20"/>
        <v>1</v>
      </c>
      <c r="AI137" s="137">
        <f t="shared" si="20"/>
        <v>1</v>
      </c>
      <c r="AJ137" s="53" t="str">
        <f t="shared" si="21"/>
        <v>EVSTOP</v>
      </c>
      <c r="AK137" s="66"/>
      <c r="AL137" s="66" t="str">
        <f t="shared" ref="AL137:AL199" si="24">BIN2HEX(AB137&amp;AC137&amp;AD137&amp;AE137&amp;AF137&amp;AG137&amp;AH137&amp;AI137,2)</f>
        <v>FF</v>
      </c>
      <c r="AM137" s="68" t="str">
        <f t="shared" ref="AM137:AM199" si="25">BIN2HEX(T137&amp;U137&amp;V137&amp;W137&amp;X137&amp;Y137&amp;Z137&amp;AA137,2)</f>
        <v>03</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(U4)0x000003FFU,                                                           /* 01 EVSTOP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1</v>
      </c>
      <c r="AA138" s="137">
        <f t="shared" si="20"/>
        <v>1</v>
      </c>
      <c r="AB138" s="137">
        <f t="shared" si="20"/>
        <v>1</v>
      </c>
      <c r="AC138" s="137">
        <f t="shared" si="20"/>
        <v>1</v>
      </c>
      <c r="AD138" s="137">
        <f t="shared" si="20"/>
        <v>1</v>
      </c>
      <c r="AE138" s="137">
        <f t="shared" si="20"/>
        <v>1</v>
      </c>
      <c r="AF138" s="137">
        <f t="shared" si="20"/>
        <v>1</v>
      </c>
      <c r="AG138" s="137">
        <f t="shared" si="20"/>
        <v>1</v>
      </c>
      <c r="AH138" s="137">
        <f t="shared" si="20"/>
        <v>1</v>
      </c>
      <c r="AI138" s="137">
        <f t="shared" si="20"/>
        <v>1</v>
      </c>
      <c r="AJ138" s="53" t="str">
        <f t="shared" si="21"/>
        <v>FCSTOP</v>
      </c>
      <c r="AK138" s="66"/>
      <c r="AL138" s="66" t="str">
        <f t="shared" si="24"/>
        <v>FF</v>
      </c>
      <c r="AM138" s="68" t="str">
        <f t="shared" si="25"/>
        <v>03</v>
      </c>
      <c r="AN138" s="68" t="str">
        <f t="shared" si="26"/>
        <v>00</v>
      </c>
      <c r="AO138" s="68" t="str">
        <f t="shared" si="27"/>
        <v>00</v>
      </c>
      <c r="AQ138" t="str">
        <f t="shared" si="22"/>
        <v xml:space="preserve">    (U4)0x000003FFU,                                                           /* 02 FCSTOP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1</v>
      </c>
      <c r="AF139" s="137">
        <f t="shared" si="20"/>
        <v>1</v>
      </c>
      <c r="AG139" s="137">
        <f t="shared" si="20"/>
        <v>1</v>
      </c>
      <c r="AH139" s="137">
        <f t="shared" si="20"/>
        <v>1</v>
      </c>
      <c r="AI139" s="137">
        <f t="shared" si="20"/>
        <v>1</v>
      </c>
      <c r="AJ139" s="53" t="str">
        <f t="shared" si="21"/>
        <v>HVSTOP</v>
      </c>
      <c r="AK139" s="66"/>
      <c r="AL139" s="66" t="str">
        <f t="shared" si="24"/>
        <v>1F</v>
      </c>
      <c r="AM139" s="68" t="str">
        <f t="shared" si="25"/>
        <v>00</v>
      </c>
      <c r="AN139" s="68" t="str">
        <f t="shared" si="26"/>
        <v>00</v>
      </c>
      <c r="AO139" s="68" t="str">
        <f t="shared" si="27"/>
        <v>00</v>
      </c>
      <c r="AQ139" t="str">
        <f t="shared" si="22"/>
        <v xml:space="preserve">    (U4)0x0000001FU,                                                           /* 03 HVSTOP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1</v>
      </c>
      <c r="AF140" s="137">
        <f t="shared" si="20"/>
        <v>1</v>
      </c>
      <c r="AG140" s="137">
        <f t="shared" si="20"/>
        <v>1</v>
      </c>
      <c r="AH140" s="137">
        <f t="shared" si="20"/>
        <v>1</v>
      </c>
      <c r="AI140" s="137">
        <f t="shared" si="20"/>
        <v>1</v>
      </c>
      <c r="AJ140" s="53" t="str">
        <f t="shared" si="21"/>
        <v>EMG</v>
      </c>
      <c r="AK140" s="66"/>
      <c r="AL140" s="66" t="str">
        <f t="shared" si="24"/>
        <v>1F</v>
      </c>
      <c r="AM140" s="68" t="str">
        <f t="shared" si="25"/>
        <v>00</v>
      </c>
      <c r="AN140" s="68" t="str">
        <f t="shared" si="26"/>
        <v>00</v>
      </c>
      <c r="AO140" s="68" t="str">
        <f t="shared" si="27"/>
        <v>00</v>
      </c>
      <c r="AQ140" t="str">
        <f t="shared" si="22"/>
        <v xml:space="preserve">    (U4)0x0000001FU,                                                           /* 04 EMG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1</v>
      </c>
      <c r="AA141" s="137">
        <f t="shared" si="20"/>
        <v>1</v>
      </c>
      <c r="AB141" s="137">
        <f t="shared" si="20"/>
        <v>1</v>
      </c>
      <c r="AC141" s="137">
        <f t="shared" si="20"/>
        <v>1</v>
      </c>
      <c r="AD141" s="137">
        <f t="shared" si="20"/>
        <v>1</v>
      </c>
      <c r="AE141" s="137">
        <f t="shared" si="20"/>
        <v>1</v>
      </c>
      <c r="AF141" s="137">
        <f t="shared" si="20"/>
        <v>1</v>
      </c>
      <c r="AG141" s="137">
        <f t="shared" si="20"/>
        <v>1</v>
      </c>
      <c r="AH141" s="137">
        <f t="shared" si="20"/>
        <v>1</v>
      </c>
      <c r="AI141" s="137">
        <f t="shared" si="20"/>
        <v>1</v>
      </c>
      <c r="AJ141" s="53" t="str">
        <f t="shared" si="21"/>
        <v>EV_EMG</v>
      </c>
      <c r="AK141" s="66"/>
      <c r="AL141" s="66" t="str">
        <f t="shared" si="24"/>
        <v>FF</v>
      </c>
      <c r="AM141" s="68" t="str">
        <f t="shared" si="25"/>
        <v>03</v>
      </c>
      <c r="AN141" s="68" t="str">
        <f t="shared" si="26"/>
        <v>00</v>
      </c>
      <c r="AO141" s="68" t="str">
        <f t="shared" si="27"/>
        <v>00</v>
      </c>
      <c r="AQ141" t="str">
        <f t="shared" si="22"/>
        <v xml:space="preserve">    (U4)0x000003FFU,                                                           /* 05 EV_EMG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1</v>
      </c>
      <c r="AA142" s="137">
        <f t="shared" si="20"/>
        <v>1</v>
      </c>
      <c r="AB142" s="137">
        <f t="shared" si="20"/>
        <v>1</v>
      </c>
      <c r="AC142" s="137">
        <f t="shared" si="20"/>
        <v>1</v>
      </c>
      <c r="AD142" s="137">
        <f t="shared" si="20"/>
        <v>1</v>
      </c>
      <c r="AE142" s="137">
        <f t="shared" si="20"/>
        <v>1</v>
      </c>
      <c r="AF142" s="137">
        <f t="shared" si="20"/>
        <v>1</v>
      </c>
      <c r="AG142" s="137">
        <f t="shared" si="20"/>
        <v>1</v>
      </c>
      <c r="AH142" s="137">
        <f t="shared" si="20"/>
        <v>1</v>
      </c>
      <c r="AI142" s="137">
        <f t="shared" si="20"/>
        <v>1</v>
      </c>
      <c r="AJ142" s="53" t="str">
        <f t="shared" si="21"/>
        <v>FC_EMG</v>
      </c>
      <c r="AK142" s="66"/>
      <c r="AL142" s="66" t="str">
        <f t="shared" si="24"/>
        <v>FF</v>
      </c>
      <c r="AM142" s="68" t="str">
        <f t="shared" si="25"/>
        <v>03</v>
      </c>
      <c r="AN142" s="68" t="str">
        <f t="shared" si="26"/>
        <v>00</v>
      </c>
      <c r="AO142" s="68" t="str">
        <f t="shared" si="27"/>
        <v>00</v>
      </c>
      <c r="AQ142" t="str">
        <f t="shared" si="22"/>
        <v xml:space="preserve">    (U4)0x000003FFU,                                                           /* 06 FC_EMG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1</v>
      </c>
      <c r="AF143" s="137">
        <f t="shared" si="20"/>
        <v>1</v>
      </c>
      <c r="AG143" s="137">
        <f t="shared" si="20"/>
        <v>1</v>
      </c>
      <c r="AH143" s="137">
        <f t="shared" si="20"/>
        <v>1</v>
      </c>
      <c r="AI143" s="137">
        <f>IF(OR(AI13=0,AI13=1),1,0)</f>
        <v>1</v>
      </c>
      <c r="AJ143" s="53" t="str">
        <f t="shared" si="21"/>
        <v>HV_EMG</v>
      </c>
      <c r="AK143" s="66"/>
      <c r="AL143" s="66" t="str">
        <f t="shared" si="24"/>
        <v>1F</v>
      </c>
      <c r="AM143" s="68" t="str">
        <f t="shared" si="25"/>
        <v>00</v>
      </c>
      <c r="AN143" s="68" t="str">
        <f t="shared" si="26"/>
        <v>00</v>
      </c>
      <c r="AO143" s="68" t="str">
        <f t="shared" si="27"/>
        <v>00</v>
      </c>
      <c r="AQ143" t="str">
        <f t="shared" si="22"/>
        <v xml:space="preserve">    (U4)0x0000001FU,                                                           /* 07 HV_EMG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1</v>
      </c>
      <c r="AF144" s="137">
        <f t="shared" si="28"/>
        <v>1</v>
      </c>
      <c r="AG144" s="137">
        <f t="shared" si="28"/>
        <v>1</v>
      </c>
      <c r="AH144" s="137">
        <f t="shared" si="28"/>
        <v>1</v>
      </c>
      <c r="AI144" s="137">
        <f t="shared" si="28"/>
        <v>1</v>
      </c>
      <c r="AJ144" s="53" t="str">
        <f t="shared" si="21"/>
        <v>START</v>
      </c>
      <c r="AK144" s="66"/>
      <c r="AL144" s="66" t="str">
        <f t="shared" si="24"/>
        <v>1F</v>
      </c>
      <c r="AM144" s="68" t="str">
        <f t="shared" si="25"/>
        <v>00</v>
      </c>
      <c r="AN144" s="68" t="str">
        <f t="shared" si="26"/>
        <v>00</v>
      </c>
      <c r="AO144" s="68" t="str">
        <f t="shared" si="27"/>
        <v>00</v>
      </c>
      <c r="AQ144" t="str">
        <f t="shared" si="22"/>
        <v xml:space="preserve">    (U4)0x0000001FU,                                                           /* 08 START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1</v>
      </c>
      <c r="AF145" s="137">
        <f t="shared" si="28"/>
        <v>1</v>
      </c>
      <c r="AG145" s="137">
        <f t="shared" si="28"/>
        <v>1</v>
      </c>
      <c r="AH145" s="137">
        <f t="shared" si="28"/>
        <v>1</v>
      </c>
      <c r="AI145" s="137">
        <f t="shared" si="28"/>
        <v>1</v>
      </c>
      <c r="AJ145" s="53" t="str">
        <f t="shared" si="21"/>
        <v>SAFE</v>
      </c>
      <c r="AK145" s="66"/>
      <c r="AL145" s="66" t="str">
        <f t="shared" si="24"/>
        <v>1F</v>
      </c>
      <c r="AM145" s="68" t="str">
        <f t="shared" si="25"/>
        <v>00</v>
      </c>
      <c r="AN145" s="68" t="str">
        <f t="shared" si="26"/>
        <v>00</v>
      </c>
      <c r="AO145" s="68" t="str">
        <f t="shared" si="27"/>
        <v>00</v>
      </c>
      <c r="AQ145" t="str">
        <f t="shared" si="22"/>
        <v xml:space="preserve">    (U4)0x0000001FU,                                                           /* 09 SAFE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1</v>
      </c>
      <c r="AA146" s="137">
        <f t="shared" si="28"/>
        <v>1</v>
      </c>
      <c r="AB146" s="137">
        <f t="shared" si="28"/>
        <v>1</v>
      </c>
      <c r="AC146" s="137">
        <f t="shared" si="28"/>
        <v>1</v>
      </c>
      <c r="AD146" s="137">
        <f t="shared" si="28"/>
        <v>1</v>
      </c>
      <c r="AE146" s="137">
        <f t="shared" si="28"/>
        <v>1</v>
      </c>
      <c r="AF146" s="137">
        <f t="shared" si="28"/>
        <v>1</v>
      </c>
      <c r="AG146" s="137">
        <f t="shared" si="28"/>
        <v>1</v>
      </c>
      <c r="AH146" s="137">
        <f t="shared" si="28"/>
        <v>1</v>
      </c>
      <c r="AI146" s="137">
        <f t="shared" si="28"/>
        <v>1</v>
      </c>
      <c r="AJ146" s="53" t="str">
        <f t="shared" si="21"/>
        <v>EVSAFE</v>
      </c>
      <c r="AK146" s="66"/>
      <c r="AL146" s="66" t="str">
        <f t="shared" si="24"/>
        <v>FF</v>
      </c>
      <c r="AM146" s="68" t="str">
        <f t="shared" si="25"/>
        <v>03</v>
      </c>
      <c r="AN146" s="68" t="str">
        <f t="shared" si="26"/>
        <v>00</v>
      </c>
      <c r="AO146" s="68" t="str">
        <f t="shared" si="27"/>
        <v>00</v>
      </c>
      <c r="AQ146" t="str">
        <f t="shared" si="22"/>
        <v xml:space="preserve">    (U4)0x000003FFU,                                                           /* 10 EVSAFE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1</v>
      </c>
      <c r="AA147" s="137">
        <f t="shared" si="28"/>
        <v>1</v>
      </c>
      <c r="AB147" s="137">
        <f t="shared" si="28"/>
        <v>1</v>
      </c>
      <c r="AC147" s="137">
        <f t="shared" si="28"/>
        <v>1</v>
      </c>
      <c r="AD147" s="137">
        <f t="shared" si="28"/>
        <v>1</v>
      </c>
      <c r="AE147" s="137">
        <f t="shared" si="28"/>
        <v>1</v>
      </c>
      <c r="AF147" s="137">
        <f t="shared" si="28"/>
        <v>1</v>
      </c>
      <c r="AG147" s="137">
        <f t="shared" si="28"/>
        <v>1</v>
      </c>
      <c r="AH147" s="137">
        <f t="shared" si="28"/>
        <v>1</v>
      </c>
      <c r="AI147" s="137">
        <f t="shared" si="28"/>
        <v>1</v>
      </c>
      <c r="AJ147" s="53" t="str">
        <f t="shared" si="21"/>
        <v>FCSAFE</v>
      </c>
      <c r="AK147" s="66"/>
      <c r="AL147" s="66" t="str">
        <f t="shared" si="24"/>
        <v>FF</v>
      </c>
      <c r="AM147" s="68" t="str">
        <f t="shared" si="25"/>
        <v>03</v>
      </c>
      <c r="AN147" s="68" t="str">
        <f t="shared" si="26"/>
        <v>00</v>
      </c>
      <c r="AO147" s="68" t="str">
        <f t="shared" si="27"/>
        <v>00</v>
      </c>
      <c r="AQ147" t="str">
        <f t="shared" si="22"/>
        <v xml:space="preserve">    (U4)0x000003FFU,                                                           /* 11 FCSAFE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1</v>
      </c>
      <c r="AF148" s="137">
        <f t="shared" si="28"/>
        <v>1</v>
      </c>
      <c r="AG148" s="137">
        <f t="shared" si="28"/>
        <v>1</v>
      </c>
      <c r="AH148" s="137">
        <f t="shared" si="28"/>
        <v>1</v>
      </c>
      <c r="AI148" s="137">
        <f t="shared" si="28"/>
        <v>1</v>
      </c>
      <c r="AJ148" s="53" t="str">
        <f t="shared" si="21"/>
        <v>HVSAFE</v>
      </c>
      <c r="AK148" s="66"/>
      <c r="AL148" s="66" t="str">
        <f t="shared" si="24"/>
        <v>1F</v>
      </c>
      <c r="AM148" s="68" t="str">
        <f t="shared" si="25"/>
        <v>00</v>
      </c>
      <c r="AN148" s="68" t="str">
        <f t="shared" si="26"/>
        <v>00</v>
      </c>
      <c r="AO148" s="68" t="str">
        <f t="shared" si="27"/>
        <v>00</v>
      </c>
      <c r="AQ148" t="str">
        <f t="shared" si="22"/>
        <v xml:space="preserve">    (U4)0x0000001FU,                                                           /* 12 HVSAFE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1</v>
      </c>
      <c r="AF149" s="137">
        <f t="shared" si="28"/>
        <v>1</v>
      </c>
      <c r="AG149" s="137">
        <f t="shared" si="28"/>
        <v>1</v>
      </c>
      <c r="AH149" s="137">
        <f t="shared" si="28"/>
        <v>1</v>
      </c>
      <c r="AI149" s="137">
        <f t="shared" si="28"/>
        <v>1</v>
      </c>
      <c r="AJ149" s="53" t="str">
        <f t="shared" si="21"/>
        <v>SHIFTP</v>
      </c>
      <c r="AK149" s="66"/>
      <c r="AL149" s="66" t="str">
        <f t="shared" si="24"/>
        <v>1F</v>
      </c>
      <c r="AM149" s="68" t="str">
        <f t="shared" si="25"/>
        <v>00</v>
      </c>
      <c r="AN149" s="68" t="str">
        <f t="shared" si="26"/>
        <v>00</v>
      </c>
      <c r="AO149" s="68" t="str">
        <f t="shared" si="27"/>
        <v>00</v>
      </c>
      <c r="AQ149" t="str">
        <f t="shared" si="22"/>
        <v xml:space="preserve">    (U4)0x0000001FU                                                            /* 13 SHIFTP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0</v>
      </c>
      <c r="AG150" s="137">
        <f t="shared" si="28"/>
        <v>0</v>
      </c>
      <c r="AH150" s="137">
        <f t="shared" si="28"/>
        <v>0</v>
      </c>
      <c r="AI150" s="137">
        <f t="shared" si="28"/>
        <v>0</v>
      </c>
      <c r="AJ150" s="53" t="str">
        <f t="shared" si="21"/>
        <v/>
      </c>
      <c r="AK150" s="66"/>
      <c r="AL150" s="66" t="str">
        <f t="shared" si="24"/>
        <v>00</v>
      </c>
      <c r="AM150" s="68" t="str">
        <f t="shared" si="25"/>
        <v>00</v>
      </c>
      <c r="AN150" s="68" t="str">
        <f t="shared" si="26"/>
        <v>00</v>
      </c>
      <c r="AO150" s="68" t="str">
        <f t="shared" si="27"/>
        <v>00</v>
      </c>
      <c r="AQ150" t="str">
        <f t="shared" si="22"/>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0</v>
      </c>
      <c r="AG151" s="137">
        <f t="shared" si="28"/>
        <v>0</v>
      </c>
      <c r="AH151" s="137">
        <f t="shared" si="28"/>
        <v>0</v>
      </c>
      <c r="AI151" s="137">
        <f>IF(OR(AI21=0,AI21=1),1,0)</f>
        <v>0</v>
      </c>
      <c r="AJ151" s="53" t="str">
        <f t="shared" si="21"/>
        <v/>
      </c>
      <c r="AK151" s="66"/>
      <c r="AL151" s="66" t="str">
        <f t="shared" si="24"/>
        <v>00</v>
      </c>
      <c r="AM151" s="68" t="str">
        <f t="shared" si="25"/>
        <v>00</v>
      </c>
      <c r="AN151" s="68" t="str">
        <f t="shared" si="26"/>
        <v>00</v>
      </c>
      <c r="AO151" s="68" t="str">
        <f t="shared" si="27"/>
        <v>00</v>
      </c>
      <c r="AQ151" t="str">
        <f t="shared" si="22"/>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Y37 D38:AI69 AJ6:AJ69 AE3:AH3 L3:AC3 Z6:AD19 Z20:AI37" name="Table作成編集範囲"/>
    <protectedRange sqref="AE6:AI19" name="Table作成編集範囲_1"/>
    <protectedRange sqref="B3" name="Table作成編集範囲_2"/>
  </protectedRanges>
  <mergeCells count="5">
    <mergeCell ref="C2:C3"/>
    <mergeCell ref="AJ2:AJ3"/>
    <mergeCell ref="AF3:AI3"/>
    <mergeCell ref="A4:B5"/>
    <mergeCell ref="AA3:AD3"/>
  </mergeCells>
  <phoneticPr fontId="2"/>
  <conditionalFormatting sqref="D6:AI69">
    <cfRule type="cellIs" dxfId="77" priority="1" operator="equal">
      <formula>1</formula>
    </cfRule>
    <cfRule type="cellIs" dxfId="76" priority="2" operator="equal">
      <formula>"×"</formula>
    </cfRule>
  </conditionalFormatting>
  <conditionalFormatting sqref="AR5:AS70">
    <cfRule type="expression" dxfId="75" priority="4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CCECFF"/>
  </sheetPr>
  <dimension ref="A1:AW199"/>
  <sheetViews>
    <sheetView zoomScale="85" zoomScaleNormal="85" workbookViewId="0">
      <pane ySplit="3" topLeftCell="A33" activePane="bottomLeft" state="frozen"/>
      <selection activeCell="AT16" sqref="AT16"/>
      <selection pane="bottomLeft" activeCell="AJ39" sqref="AJ39"/>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120</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449</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157</v>
      </c>
      <c r="AC3" s="139" t="s">
        <v>157</v>
      </c>
      <c r="AD3" s="252" t="s">
        <v>450</v>
      </c>
      <c r="AE3" s="206" t="s">
        <v>448</v>
      </c>
      <c r="AF3" s="513" t="s">
        <v>683</v>
      </c>
      <c r="AG3" s="513"/>
      <c r="AH3" s="513"/>
      <c r="AI3" s="514"/>
      <c r="AJ3" s="508"/>
      <c r="AR3" s="100" t="s">
        <v>94</v>
      </c>
    </row>
    <row r="4" spans="1:49" ht="14.25" thickBot="1">
      <c r="A4" s="509" t="s">
        <v>64</v>
      </c>
      <c r="B4" s="510"/>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141"/>
      <c r="AR4" s="88" t="s">
        <v>80</v>
      </c>
      <c r="AS4" s="89"/>
      <c r="AT4" s="89"/>
      <c r="AU4" s="89"/>
      <c r="AV4" s="89"/>
      <c r="AW4" s="90"/>
    </row>
    <row r="5" spans="1:49" ht="14.25" thickBot="1">
      <c r="A5" s="511"/>
      <c r="B5" s="512"/>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142"/>
      <c r="AR5" s="91" t="str">
        <f ca="1">"static const U4  "&amp;AW8&amp;"["&amp;AW10&amp;"]"&amp;" = {"</f>
        <v>static const U4  u4_sp_ALERT_B_SMASTA_S3B_CRIT[ALERT_B_SMASTA_S3B_NUM_DST] = {</v>
      </c>
      <c r="AS5" s="91" t="str">
        <f ca="1">"static const U4  "&amp;$AW$9&amp;"["&amp;$AW$10&amp;"] = {"</f>
        <v>static const U4  u4_sp_ALERT_B_SMASTA_S3B_MASK[ALERT_B_SMASTA_S3B_NUM_DST] = {</v>
      </c>
      <c r="AT5" s="91" t="str">
        <f ca="1">"static const U1  "&amp;$AW$11&amp;"["&amp;$AW$10&amp;"] = {"</f>
        <v>static const U1  u1_sp_ALERT_B_SMASTA_S3B_DST[ALERT_B_SMASTA_S3B_NUM_DST] = {</v>
      </c>
      <c r="AU5" s="91" t="str">
        <f ca="1">"const ST_ALERT_MTRX "&amp;$AW$12&amp;" = {"</f>
        <v>const ST_ALERT_MTRX st_gp_ALERT_B_SMASTA_MTRX[15] = {</v>
      </c>
      <c r="AV5" s="71" t="str">
        <f ca="1">"#define "&amp;AW10&amp;REPT(" ",41-LEN(AW10))&amp;"("&amp;AW13&amp;"U)"</f>
        <v>#define ALERT_B_SMASTA_S3B_NUM_DST               (64U)</v>
      </c>
      <c r="AW5" s="72"/>
    </row>
    <row r="6" spans="1:49">
      <c r="B6" s="145" t="str">
        <f ca="1">"Table "&amp;$AW$6</f>
        <v>Table S3B</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v>0</v>
      </c>
      <c r="AE6" s="140">
        <v>0</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S3B</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67" t="s">
        <v>68</v>
      </c>
      <c r="AD7" s="140">
        <v>0</v>
      </c>
      <c r="AE7" s="140">
        <v>0</v>
      </c>
      <c r="AF7" s="140">
        <v>0</v>
      </c>
      <c r="AG7" s="140">
        <v>0</v>
      </c>
      <c r="AH7" s="140">
        <v>0</v>
      </c>
      <c r="AI7" s="140">
        <v>1</v>
      </c>
      <c r="AJ7" s="57" t="s">
        <v>33</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(U4)0x0000003FU,                                                           /* 01 UNKNOWN                                         */</v>
      </c>
      <c r="AT7" s="69" t="str">
        <f t="shared" si="1"/>
        <v xml:space="preserve">    (U1)ALERT_REQ_UNKNOWN,                                                     /* 01 UNKNOWN                                         */</v>
      </c>
      <c r="AU7" s="69" t="str">
        <f ca="1">"        &amp;"&amp;$AW$14&amp;","&amp;REPT(" ",69-LEN($AW$14))&amp;"/* fp_u4_SRC_CHK                                      */"</f>
        <v xml:space="preserve">        &amp;u4_s_AlertB_smastaS3bSrcchk,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67" t="s">
        <v>68</v>
      </c>
      <c r="AD8" s="140">
        <v>0</v>
      </c>
      <c r="AE8" s="140">
        <v>0</v>
      </c>
      <c r="AF8" s="140">
        <v>0</v>
      </c>
      <c r="AG8" s="140">
        <v>0</v>
      </c>
      <c r="AH8" s="140">
        <v>1</v>
      </c>
      <c r="AI8" s="67">
        <v>0</v>
      </c>
      <c r="AJ8" s="57" t="s">
        <v>33</v>
      </c>
      <c r="AL8"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u4_sp_ALERT_B_SMASTA_S3B_CRIT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67" t="s">
        <v>68</v>
      </c>
      <c r="AD9" s="140">
        <v>0</v>
      </c>
      <c r="AE9" s="140">
        <v>0</v>
      </c>
      <c r="AF9" s="140">
        <v>0</v>
      </c>
      <c r="AG9" s="140">
        <v>0</v>
      </c>
      <c r="AH9" s="140">
        <v>1</v>
      </c>
      <c r="AI9" s="67">
        <v>1</v>
      </c>
      <c r="AJ9" s="57" t="s">
        <v>33</v>
      </c>
      <c r="AL9"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5" t="s">
        <v>72</v>
      </c>
      <c r="AW9" s="74" t="str">
        <f ca="1">"u4_sp_ALERT_"&amp;IF(AW6&lt;&gt;AW17,$AW$17&amp;"_"&amp;$AW$6,AW17)&amp;"_MASK"</f>
        <v>u4_sp_ALERT_B_SMASTA_S3B_MASK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67" t="s">
        <v>68</v>
      </c>
      <c r="AD10" s="140">
        <v>0</v>
      </c>
      <c r="AE10" s="140">
        <v>0</v>
      </c>
      <c r="AF10" s="140">
        <v>0</v>
      </c>
      <c r="AG10" s="140">
        <v>1</v>
      </c>
      <c r="AH10" s="140">
        <v>0</v>
      </c>
      <c r="AI10" s="67">
        <v>0</v>
      </c>
      <c r="AJ10" s="57" t="s">
        <v>33</v>
      </c>
      <c r="AL10"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ALERT_B_SMASTA_S3B_NUM_DST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67" t="s">
        <v>68</v>
      </c>
      <c r="AD11" s="140">
        <v>0</v>
      </c>
      <c r="AE11" s="140">
        <v>0</v>
      </c>
      <c r="AF11" s="140">
        <v>0</v>
      </c>
      <c r="AG11" s="140">
        <v>1</v>
      </c>
      <c r="AH11" s="140">
        <v>0</v>
      </c>
      <c r="AI11" s="67">
        <v>1</v>
      </c>
      <c r="AJ11" s="57" t="s">
        <v>33</v>
      </c>
      <c r="AL11" t="str">
        <f t="shared" si="0"/>
        <v xml:space="preserve">    (U1)ALERT_REQ_UNKNOWN</v>
      </c>
      <c r="AR11" s="69" t="str">
        <f t="shared" si="3"/>
        <v xml:space="preserve">    (U4)0x00000005U,                                                           /* 05 UNKNOWN                                         */</v>
      </c>
      <c r="AS11" s="69" t="str">
        <f t="shared" si="4"/>
        <v xml:space="preserve">    (U4)0x0000003FU,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u1_sp_ALERT_B_SMASTA_S3B_DST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67" t="s">
        <v>68</v>
      </c>
      <c r="AD12" s="140">
        <v>0</v>
      </c>
      <c r="AE12" s="140">
        <v>0</v>
      </c>
      <c r="AF12" s="140">
        <v>0</v>
      </c>
      <c r="AG12" s="140">
        <v>1</v>
      </c>
      <c r="AH12" s="140">
        <v>1</v>
      </c>
      <c r="AI12" s="67">
        <v>0</v>
      </c>
      <c r="AJ12" s="57" t="s">
        <v>33</v>
      </c>
      <c r="AL12" t="str">
        <f t="shared" si="0"/>
        <v xml:space="preserve">    (U1)ALERT_REQ_UNKNOWN</v>
      </c>
      <c r="AR12" s="69" t="str">
        <f t="shared" si="3"/>
        <v xml:space="preserve">    (U4)0x00000006U,                                                           /* 06 UNKNOWN                                         */</v>
      </c>
      <c r="AS12" s="69" t="str">
        <f t="shared" si="4"/>
        <v xml:space="preserve">    (U4)0x0000003FU,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67" t="s">
        <v>68</v>
      </c>
      <c r="AD13" s="140">
        <v>0</v>
      </c>
      <c r="AE13" s="140">
        <v>0</v>
      </c>
      <c r="AF13" s="140">
        <v>0</v>
      </c>
      <c r="AG13" s="140">
        <v>1</v>
      </c>
      <c r="AH13" s="140">
        <v>1</v>
      </c>
      <c r="AI13" s="67">
        <v>1</v>
      </c>
      <c r="AJ13" s="57" t="s">
        <v>33</v>
      </c>
      <c r="AL13"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&amp;u1_sp_ALERT_B_SMASTA_S3B_DST[0],                                      /* u1p_DST                                            */</v>
      </c>
      <c r="AV13" s="55" t="s">
        <v>75</v>
      </c>
      <c r="AW13" s="144">
        <f>COUNTA($AJ$6:$AJ$69)</f>
        <v>64</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67" t="s">
        <v>68</v>
      </c>
      <c r="AD14" s="140">
        <v>0</v>
      </c>
      <c r="AE14" s="140">
        <v>0</v>
      </c>
      <c r="AF14" s="140">
        <v>1</v>
      </c>
      <c r="AG14" s="140">
        <v>0</v>
      </c>
      <c r="AH14" s="140">
        <v>0</v>
      </c>
      <c r="AI14" s="67">
        <v>0</v>
      </c>
      <c r="AJ14" s="57" t="s">
        <v>33</v>
      </c>
      <c r="AL14"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(U2)ALERT_B_SMASTA_S3B_NUM_DST,                                        /* u2_num_srch                                        */</v>
      </c>
      <c r="AV14" s="55" t="s">
        <v>76</v>
      </c>
      <c r="AW14" s="74" t="str">
        <f ca="1">IF(AW6&lt;&gt;AW17,VLOOKUP(AW6,Matrix!$C$13:$G$37,4,FALSE),Matrix!F13)</f>
        <v>u4_s_AlertB_smastaS3bSrcchk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67" t="s">
        <v>68</v>
      </c>
      <c r="AD15" s="140">
        <v>0</v>
      </c>
      <c r="AE15" s="140">
        <v>0</v>
      </c>
      <c r="AF15" s="140">
        <v>1</v>
      </c>
      <c r="AG15" s="140">
        <v>0</v>
      </c>
      <c r="AH15" s="140">
        <v>0</v>
      </c>
      <c r="AI15" s="140">
        <v>1</v>
      </c>
      <c r="AJ15" s="57" t="s">
        <v>33</v>
      </c>
      <c r="AL15"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(U1)ALERT_VOM_BAT_WT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67" t="s">
        <v>68</v>
      </c>
      <c r="AD16" s="140">
        <v>0</v>
      </c>
      <c r="AE16" s="140">
        <v>0</v>
      </c>
      <c r="AF16" s="140">
        <v>1</v>
      </c>
      <c r="AG16" s="140">
        <v>0</v>
      </c>
      <c r="AH16" s="140">
        <v>1</v>
      </c>
      <c r="AI16" s="67">
        <v>0</v>
      </c>
      <c r="AJ16" s="57" t="s">
        <v>33</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722</v>
      </c>
      <c r="AV16" s="55" t="s">
        <v>77</v>
      </c>
      <c r="AW16" s="74" t="str">
        <f ca="1">IF(AW6&lt;&gt;AW17,VLOOKUP(AW6,Matrix!$C$13:$G$37,2,FALSE),Matrix!D13)</f>
        <v>ALERT_VOM_BAT_WT</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67" t="s">
        <v>68</v>
      </c>
      <c r="AD17" s="140">
        <v>0</v>
      </c>
      <c r="AE17" s="140">
        <v>0</v>
      </c>
      <c r="AF17" s="140">
        <v>1</v>
      </c>
      <c r="AG17" s="140">
        <v>0</v>
      </c>
      <c r="AH17" s="140">
        <v>1</v>
      </c>
      <c r="AI17" s="67">
        <v>1</v>
      </c>
      <c r="AJ17" s="57" t="s">
        <v>33</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67" t="s">
        <v>68</v>
      </c>
      <c r="AD18" s="140">
        <v>0</v>
      </c>
      <c r="AE18" s="140">
        <v>0</v>
      </c>
      <c r="AF18" s="140">
        <v>1</v>
      </c>
      <c r="AG18" s="140">
        <v>1</v>
      </c>
      <c r="AH18" s="140">
        <v>0</v>
      </c>
      <c r="AI18" s="67">
        <v>0</v>
      </c>
      <c r="AJ18" s="57" t="s">
        <v>33</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67" t="s">
        <v>68</v>
      </c>
      <c r="AD19" s="140">
        <v>0</v>
      </c>
      <c r="AE19" s="140">
        <v>0</v>
      </c>
      <c r="AF19" s="140">
        <v>1</v>
      </c>
      <c r="AG19" s="140">
        <v>1</v>
      </c>
      <c r="AH19" s="140">
        <v>0</v>
      </c>
      <c r="AI19" s="67">
        <v>1</v>
      </c>
      <c r="AJ19" s="57" t="s">
        <v>33</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67" t="s">
        <v>68</v>
      </c>
      <c r="AD20" s="140">
        <v>0</v>
      </c>
      <c r="AE20" s="140">
        <v>0</v>
      </c>
      <c r="AF20" s="140">
        <v>1</v>
      </c>
      <c r="AG20" s="140">
        <v>1</v>
      </c>
      <c r="AH20" s="140">
        <v>1</v>
      </c>
      <c r="AI20" s="67">
        <v>0</v>
      </c>
      <c r="AJ20" s="57" t="s">
        <v>33</v>
      </c>
      <c r="AL20" t="str">
        <f t="shared" si="0"/>
        <v xml:space="preserve">    (U1)ALERT_REQ_UNKNOWN</v>
      </c>
      <c r="AR20" s="69" t="str">
        <f t="shared" si="3"/>
        <v xml:space="preserve">    (U4)0x0000000EU,                                                           /* 14 UNKNOWN                                         */</v>
      </c>
      <c r="AS20" s="69" t="str">
        <f t="shared" si="4"/>
        <v xml:space="preserve">    (U4)0x0000003FU,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67" t="s">
        <v>68</v>
      </c>
      <c r="AD21" s="140">
        <v>0</v>
      </c>
      <c r="AE21" s="140">
        <v>0</v>
      </c>
      <c r="AF21" s="140">
        <v>1</v>
      </c>
      <c r="AG21" s="140">
        <v>1</v>
      </c>
      <c r="AH21" s="140">
        <v>1</v>
      </c>
      <c r="AI21" s="67">
        <v>1</v>
      </c>
      <c r="AJ21" s="57" t="s">
        <v>33</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67" t="s">
        <v>68</v>
      </c>
      <c r="AD22" s="67">
        <v>0</v>
      </c>
      <c r="AE22" s="67">
        <v>1</v>
      </c>
      <c r="AF22" s="140">
        <v>0</v>
      </c>
      <c r="AG22" s="140">
        <v>0</v>
      </c>
      <c r="AH22" s="140">
        <v>0</v>
      </c>
      <c r="AI22" s="67">
        <v>0</v>
      </c>
      <c r="AJ22" s="57" t="s">
        <v>33</v>
      </c>
      <c r="AL22"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67" t="s">
        <v>68</v>
      </c>
      <c r="AD23" s="67">
        <v>0</v>
      </c>
      <c r="AE23" s="67">
        <v>1</v>
      </c>
      <c r="AF23" s="140">
        <v>0</v>
      </c>
      <c r="AG23" s="140">
        <v>0</v>
      </c>
      <c r="AH23" s="140">
        <v>0</v>
      </c>
      <c r="AI23" s="140">
        <v>1</v>
      </c>
      <c r="AJ23" s="57" t="s">
        <v>33</v>
      </c>
      <c r="AL23"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67" t="s">
        <v>68</v>
      </c>
      <c r="AD24" s="67">
        <v>0</v>
      </c>
      <c r="AE24" s="67">
        <v>1</v>
      </c>
      <c r="AF24" s="140">
        <v>0</v>
      </c>
      <c r="AG24" s="140">
        <v>0</v>
      </c>
      <c r="AH24" s="140">
        <v>1</v>
      </c>
      <c r="AI24" s="67">
        <v>0</v>
      </c>
      <c r="AJ24" s="57" t="s">
        <v>33</v>
      </c>
      <c r="AL24"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67" t="s">
        <v>68</v>
      </c>
      <c r="AD25" s="67">
        <v>0</v>
      </c>
      <c r="AE25" s="67">
        <v>1</v>
      </c>
      <c r="AF25" s="140">
        <v>0</v>
      </c>
      <c r="AG25" s="140">
        <v>0</v>
      </c>
      <c r="AH25" s="140">
        <v>1</v>
      </c>
      <c r="AI25" s="67">
        <v>1</v>
      </c>
      <c r="AJ25" s="24" t="s">
        <v>33</v>
      </c>
      <c r="AL25"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67" t="s">
        <v>68</v>
      </c>
      <c r="AD26" s="67">
        <v>0</v>
      </c>
      <c r="AE26" s="67">
        <v>1</v>
      </c>
      <c r="AF26" s="140">
        <v>0</v>
      </c>
      <c r="AG26" s="140">
        <v>1</v>
      </c>
      <c r="AH26" s="140">
        <v>0</v>
      </c>
      <c r="AI26" s="67">
        <v>0</v>
      </c>
      <c r="AJ26" s="24" t="s">
        <v>33</v>
      </c>
      <c r="AL2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67" t="s">
        <v>68</v>
      </c>
      <c r="AD27" s="67">
        <v>0</v>
      </c>
      <c r="AE27" s="67">
        <v>1</v>
      </c>
      <c r="AF27" s="140">
        <v>0</v>
      </c>
      <c r="AG27" s="140">
        <v>1</v>
      </c>
      <c r="AH27" s="140">
        <v>0</v>
      </c>
      <c r="AI27" s="67">
        <v>1</v>
      </c>
      <c r="AJ27" s="24" t="s">
        <v>33</v>
      </c>
      <c r="AL27"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67" t="s">
        <v>68</v>
      </c>
      <c r="AD28" s="67">
        <v>0</v>
      </c>
      <c r="AE28" s="67">
        <v>1</v>
      </c>
      <c r="AF28" s="140">
        <v>0</v>
      </c>
      <c r="AG28" s="140">
        <v>1</v>
      </c>
      <c r="AH28" s="140">
        <v>1</v>
      </c>
      <c r="AI28" s="67">
        <v>0</v>
      </c>
      <c r="AJ28" s="24" t="s">
        <v>33</v>
      </c>
      <c r="AL28"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67" t="s">
        <v>68</v>
      </c>
      <c r="AD29" s="67">
        <v>0</v>
      </c>
      <c r="AE29" s="67">
        <v>1</v>
      </c>
      <c r="AF29" s="140">
        <v>0</v>
      </c>
      <c r="AG29" s="140">
        <v>1</v>
      </c>
      <c r="AH29" s="140">
        <v>1</v>
      </c>
      <c r="AI29" s="67">
        <v>1</v>
      </c>
      <c r="AJ29" s="24" t="s">
        <v>33</v>
      </c>
      <c r="AL29"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67" t="s">
        <v>68</v>
      </c>
      <c r="AD30" s="67">
        <v>0</v>
      </c>
      <c r="AE30" s="67">
        <v>1</v>
      </c>
      <c r="AF30" s="140">
        <v>1</v>
      </c>
      <c r="AG30" s="140">
        <v>0</v>
      </c>
      <c r="AH30" s="140">
        <v>0</v>
      </c>
      <c r="AI30" s="67">
        <v>0</v>
      </c>
      <c r="AJ30" s="24" t="s">
        <v>33</v>
      </c>
      <c r="AL30"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67" t="s">
        <v>68</v>
      </c>
      <c r="AD31" s="67">
        <v>0</v>
      </c>
      <c r="AE31" s="67">
        <v>1</v>
      </c>
      <c r="AF31" s="140">
        <v>1</v>
      </c>
      <c r="AG31" s="140">
        <v>0</v>
      </c>
      <c r="AH31" s="140">
        <v>0</v>
      </c>
      <c r="AI31" s="140">
        <v>1</v>
      </c>
      <c r="AJ31" s="24" t="s">
        <v>33</v>
      </c>
      <c r="AL31"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67" t="s">
        <v>68</v>
      </c>
      <c r="AD32" s="67">
        <v>0</v>
      </c>
      <c r="AE32" s="67">
        <v>1</v>
      </c>
      <c r="AF32" s="140">
        <v>1</v>
      </c>
      <c r="AG32" s="140">
        <v>0</v>
      </c>
      <c r="AH32" s="140">
        <v>1</v>
      </c>
      <c r="AI32" s="67">
        <v>0</v>
      </c>
      <c r="AJ32" s="24" t="s">
        <v>33</v>
      </c>
      <c r="AL32"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67" t="s">
        <v>68</v>
      </c>
      <c r="AD33" s="67">
        <v>0</v>
      </c>
      <c r="AE33" s="67">
        <v>1</v>
      </c>
      <c r="AF33" s="140">
        <v>1</v>
      </c>
      <c r="AG33" s="140">
        <v>0</v>
      </c>
      <c r="AH33" s="140">
        <v>1</v>
      </c>
      <c r="AI33" s="67">
        <v>1</v>
      </c>
      <c r="AJ33" s="24" t="s">
        <v>33</v>
      </c>
      <c r="AL33"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67" t="s">
        <v>68</v>
      </c>
      <c r="AD34" s="67">
        <v>0</v>
      </c>
      <c r="AE34" s="67">
        <v>1</v>
      </c>
      <c r="AF34" s="140">
        <v>1</v>
      </c>
      <c r="AG34" s="140">
        <v>1</v>
      </c>
      <c r="AH34" s="140">
        <v>0</v>
      </c>
      <c r="AI34" s="67">
        <v>0</v>
      </c>
      <c r="AJ34" s="24" t="s">
        <v>33</v>
      </c>
      <c r="AL34"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67" t="s">
        <v>68</v>
      </c>
      <c r="AD35" s="67">
        <v>0</v>
      </c>
      <c r="AE35" s="67">
        <v>1</v>
      </c>
      <c r="AF35" s="140">
        <v>1</v>
      </c>
      <c r="AG35" s="140">
        <v>1</v>
      </c>
      <c r="AH35" s="140">
        <v>0</v>
      </c>
      <c r="AI35" s="67">
        <v>1</v>
      </c>
      <c r="AJ35" s="24" t="s">
        <v>33</v>
      </c>
      <c r="AL35"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67" t="s">
        <v>68</v>
      </c>
      <c r="AD36" s="67">
        <v>0</v>
      </c>
      <c r="AE36" s="67">
        <v>1</v>
      </c>
      <c r="AF36" s="140">
        <v>1</v>
      </c>
      <c r="AG36" s="140">
        <v>1</v>
      </c>
      <c r="AH36" s="140">
        <v>1</v>
      </c>
      <c r="AI36" s="67">
        <v>0</v>
      </c>
      <c r="AJ36" s="24" t="s">
        <v>33</v>
      </c>
      <c r="AL3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67" t="s">
        <v>68</v>
      </c>
      <c r="AD37" s="67">
        <v>0</v>
      </c>
      <c r="AE37" s="67">
        <v>1</v>
      </c>
      <c r="AF37" s="140">
        <v>1</v>
      </c>
      <c r="AG37" s="140">
        <v>1</v>
      </c>
      <c r="AH37" s="140">
        <v>1</v>
      </c>
      <c r="AI37" s="67">
        <v>1</v>
      </c>
      <c r="AJ37" s="24" t="s">
        <v>33</v>
      </c>
      <c r="AL37"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67" t="s">
        <v>68</v>
      </c>
      <c r="AD38" s="67">
        <v>1</v>
      </c>
      <c r="AE38" s="140">
        <v>0</v>
      </c>
      <c r="AF38" s="140">
        <v>0</v>
      </c>
      <c r="AG38" s="140">
        <v>0</v>
      </c>
      <c r="AH38" s="140">
        <v>0</v>
      </c>
      <c r="AI38" s="140">
        <v>0</v>
      </c>
      <c r="AJ38" s="24" t="s">
        <v>33</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67" t="s">
        <v>68</v>
      </c>
      <c r="AD39" s="67">
        <v>1</v>
      </c>
      <c r="AE39" s="140">
        <v>0</v>
      </c>
      <c r="AF39" s="140">
        <v>0</v>
      </c>
      <c r="AG39" s="140">
        <v>0</v>
      </c>
      <c r="AH39" s="140">
        <v>0</v>
      </c>
      <c r="AI39" s="140">
        <v>1</v>
      </c>
      <c r="AJ39" s="24" t="s">
        <v>445</v>
      </c>
      <c r="AL39" t="str">
        <f t="shared" ca="1" si="0"/>
        <v xml:space="preserve">    (U1)ALERT_REQ_B_SMASTA_S3B_ENG1</v>
      </c>
      <c r="AR39" s="69" t="str">
        <f t="shared" si="3"/>
        <v xml:space="preserve">    (U4)0x00000021U,                                                           /* 33 ENG1                                            */</v>
      </c>
      <c r="AS39" s="69" t="str">
        <f t="shared" si="4"/>
        <v xml:space="preserve">    (U4)0x0000003FU,                                                           /* 33 ENG1                                            */</v>
      </c>
      <c r="AT39" s="69" t="str">
        <f t="shared" ca="1" si="1"/>
        <v xml:space="preserve">    (U1)ALERT_REQ_B_SMASTA_S3B_ENG1,                                           /* 33 ENG1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67" t="s">
        <v>68</v>
      </c>
      <c r="AD40" s="67">
        <v>1</v>
      </c>
      <c r="AE40" s="140">
        <v>0</v>
      </c>
      <c r="AF40" s="140">
        <v>0</v>
      </c>
      <c r="AG40" s="140">
        <v>0</v>
      </c>
      <c r="AH40" s="140">
        <v>1</v>
      </c>
      <c r="AI40" s="67">
        <v>0</v>
      </c>
      <c r="AJ40" s="24" t="s">
        <v>446</v>
      </c>
      <c r="AL40" t="str">
        <f t="shared" ca="1" si="0"/>
        <v xml:space="preserve">    (U1)ALERT_REQ_B_SMASTA_S3B_ENG2</v>
      </c>
      <c r="AR40" s="69" t="str">
        <f t="shared" si="3"/>
        <v xml:space="preserve">    (U4)0x00000022U,                                                           /* 34 ENG2                                            */</v>
      </c>
      <c r="AS40" s="69" t="str">
        <f t="shared" si="4"/>
        <v xml:space="preserve">    (U4)0x0000003FU,                                                           /* 34 ENG2                                            */</v>
      </c>
      <c r="AT40" s="69" t="str">
        <f t="shared" ca="1" si="1"/>
        <v xml:space="preserve">    (U1)ALERT_REQ_B_SMASTA_S3B_ENG2,                                           /* 34 ENG2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67" t="s">
        <v>68</v>
      </c>
      <c r="AD41" s="67">
        <v>1</v>
      </c>
      <c r="AE41" s="140">
        <v>0</v>
      </c>
      <c r="AF41" s="140">
        <v>0</v>
      </c>
      <c r="AG41" s="140">
        <v>0</v>
      </c>
      <c r="AH41" s="140">
        <v>1</v>
      </c>
      <c r="AI41" s="67">
        <v>1</v>
      </c>
      <c r="AJ41" s="24" t="s">
        <v>447</v>
      </c>
      <c r="AL41" t="str">
        <f t="shared" ca="1" si="0"/>
        <v xml:space="preserve">    (U1)ALERT_REQ_B_SMASTA_S3B_POW</v>
      </c>
      <c r="AR41" s="69" t="str">
        <f t="shared" si="3"/>
        <v xml:space="preserve">    (U4)0x00000023U,                                                           /* 35 POW                                             */</v>
      </c>
      <c r="AS41" s="69" t="str">
        <f t="shared" si="4"/>
        <v xml:space="preserve">    (U4)0x0000003FU,                                                           /* 35 POW                                             */</v>
      </c>
      <c r="AT41" s="69" t="str">
        <f t="shared" ca="1" si="1"/>
        <v xml:space="preserve">    (U1)ALERT_REQ_B_SMASTA_S3B_POW,                                            /* 35 POW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67" t="s">
        <v>68</v>
      </c>
      <c r="AD42" s="67">
        <v>1</v>
      </c>
      <c r="AE42" s="140">
        <v>0</v>
      </c>
      <c r="AF42" s="140">
        <v>0</v>
      </c>
      <c r="AG42" s="140">
        <v>1</v>
      </c>
      <c r="AH42" s="140">
        <v>0</v>
      </c>
      <c r="AI42" s="67">
        <v>0</v>
      </c>
      <c r="AJ42" s="24" t="s">
        <v>358</v>
      </c>
      <c r="AL42" t="str">
        <f t="shared" ca="1" si="0"/>
        <v xml:space="preserve">    (U1)ALERT_REQ_B_SMASTA_S3B_KEY</v>
      </c>
      <c r="AR42" s="69" t="str">
        <f t="shared" si="3"/>
        <v xml:space="preserve">    (U4)0x00000024U,                                                           /* 36 KEY                                             */</v>
      </c>
      <c r="AS42" s="69" t="str">
        <f t="shared" si="4"/>
        <v xml:space="preserve">    (U4)0x0000003FU,                                                           /* 36 KEY                                             */</v>
      </c>
      <c r="AT42" s="69" t="str">
        <f t="shared" ca="1" si="1"/>
        <v xml:space="preserve">    (U1)ALERT_REQ_B_SMASTA_S3B_KEY,                                            /* 36 KEY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67" t="s">
        <v>68</v>
      </c>
      <c r="AD43" s="67">
        <v>1</v>
      </c>
      <c r="AE43" s="140">
        <v>0</v>
      </c>
      <c r="AF43" s="140">
        <v>0</v>
      </c>
      <c r="AG43" s="140">
        <v>1</v>
      </c>
      <c r="AH43" s="140">
        <v>0</v>
      </c>
      <c r="AI43" s="67">
        <v>1</v>
      </c>
      <c r="AJ43" s="24" t="s">
        <v>33</v>
      </c>
      <c r="AL43" t="str">
        <f t="shared" si="0"/>
        <v xml:space="preserve">    (U1)ALERT_REQ_UNKNOWN</v>
      </c>
      <c r="AR43" s="69" t="str">
        <f t="shared" si="3"/>
        <v xml:space="preserve">    (U4)0x00000025U,                                                           /* 37 UNKNOWN                                         */</v>
      </c>
      <c r="AS43" s="69" t="str">
        <f t="shared" si="4"/>
        <v xml:space="preserve">    (U4)0x0000003FU,                                                           /* 37 UNKNOWN                                         */</v>
      </c>
      <c r="AT43" s="69" t="str">
        <f t="shared" si="1"/>
        <v xml:space="preserve">    (U1)ALERT_REQ_UNKNOWN,                                                     /* 37 UNKNOWN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67" t="s">
        <v>68</v>
      </c>
      <c r="AD44" s="67">
        <v>1</v>
      </c>
      <c r="AE44" s="140">
        <v>0</v>
      </c>
      <c r="AF44" s="140">
        <v>0</v>
      </c>
      <c r="AG44" s="140">
        <v>1</v>
      </c>
      <c r="AH44" s="140">
        <v>1</v>
      </c>
      <c r="AI44" s="67">
        <v>0</v>
      </c>
      <c r="AJ44" s="24" t="s">
        <v>33</v>
      </c>
      <c r="AL44"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67" t="s">
        <v>68</v>
      </c>
      <c r="AD45" s="67">
        <v>1</v>
      </c>
      <c r="AE45" s="140">
        <v>0</v>
      </c>
      <c r="AF45" s="140">
        <v>0</v>
      </c>
      <c r="AG45" s="140">
        <v>1</v>
      </c>
      <c r="AH45" s="140">
        <v>1</v>
      </c>
      <c r="AI45" s="67">
        <v>1</v>
      </c>
      <c r="AJ45" s="24" t="s">
        <v>33</v>
      </c>
      <c r="AL45" t="str">
        <f t="shared" si="0"/>
        <v xml:space="preserve">    (U1)ALERT_REQ_UNKNOWN</v>
      </c>
      <c r="AR45" s="69" t="str">
        <f t="shared" si="3"/>
        <v xml:space="preserve">    (U4)0x00000027U,                                                           /* 39 UNKNOWN                                         */</v>
      </c>
      <c r="AS45" s="69" t="str">
        <f t="shared" si="4"/>
        <v xml:space="preserve">    (U4)0x0000003FU,                                                           /* 39 UNKNOWN                                         */</v>
      </c>
      <c r="AT45" s="69" t="str">
        <f t="shared" si="1"/>
        <v xml:space="preserve">    (U1)ALERT_REQ_UNKNOWN,                                                     /* 39 UNKNOWN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67" t="s">
        <v>68</v>
      </c>
      <c r="AD46" s="67">
        <v>1</v>
      </c>
      <c r="AE46" s="140">
        <v>0</v>
      </c>
      <c r="AF46" s="140">
        <v>1</v>
      </c>
      <c r="AG46" s="140">
        <v>0</v>
      </c>
      <c r="AH46" s="140">
        <v>0</v>
      </c>
      <c r="AI46" s="67">
        <v>0</v>
      </c>
      <c r="AJ46" s="24" t="s">
        <v>33</v>
      </c>
      <c r="AL46" t="str">
        <f t="shared" si="0"/>
        <v xml:space="preserve">    (U1)ALERT_REQ_UNKNOWN</v>
      </c>
      <c r="AR46" s="69" t="str">
        <f t="shared" si="3"/>
        <v xml:space="preserve">    (U4)0x00000028U,                                                           /* 40 UNKNOWN                                         */</v>
      </c>
      <c r="AS46" s="69" t="str">
        <f t="shared" si="4"/>
        <v xml:space="preserve">    (U4)0x0000003FU,                                                           /* 40 UNKNOWN                                         */</v>
      </c>
      <c r="AT46" s="69" t="str">
        <f t="shared" si="1"/>
        <v xml:space="preserve">    (U1)ALERT_REQ_UNKNOWN,                                                     /* 40 UNKNOWN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67" t="s">
        <v>68</v>
      </c>
      <c r="AD47" s="67">
        <v>1</v>
      </c>
      <c r="AE47" s="140">
        <v>0</v>
      </c>
      <c r="AF47" s="140">
        <v>1</v>
      </c>
      <c r="AG47" s="140">
        <v>0</v>
      </c>
      <c r="AH47" s="140">
        <v>0</v>
      </c>
      <c r="AI47" s="140">
        <v>1</v>
      </c>
      <c r="AJ47" s="24" t="s">
        <v>33</v>
      </c>
      <c r="AL47" t="str">
        <f t="shared" si="0"/>
        <v xml:space="preserve">    (U1)ALERT_REQ_UNKNOWN</v>
      </c>
      <c r="AR47" s="69" t="str">
        <f t="shared" si="3"/>
        <v xml:space="preserve">    (U4)0x00000029U,                                                           /* 41 UNKNOWN                                         */</v>
      </c>
      <c r="AS47" s="69" t="str">
        <f t="shared" si="4"/>
        <v xml:space="preserve">    (U4)0x0000003FU,                                                           /* 41 UNKNOWN                                         */</v>
      </c>
      <c r="AT47" s="69" t="str">
        <f t="shared" si="1"/>
        <v xml:space="preserve">    (U1)ALERT_REQ_UNKNOWN,                                                     /* 41 UNKNOWN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67" t="s">
        <v>68</v>
      </c>
      <c r="AD48" s="67">
        <v>1</v>
      </c>
      <c r="AE48" s="140">
        <v>0</v>
      </c>
      <c r="AF48" s="140">
        <v>1</v>
      </c>
      <c r="AG48" s="140">
        <v>0</v>
      </c>
      <c r="AH48" s="140">
        <v>1</v>
      </c>
      <c r="AI48" s="67">
        <v>0</v>
      </c>
      <c r="AJ48" s="24" t="s">
        <v>33</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67" t="s">
        <v>68</v>
      </c>
      <c r="AD49" s="67">
        <v>1</v>
      </c>
      <c r="AE49" s="140">
        <v>0</v>
      </c>
      <c r="AF49" s="140">
        <v>1</v>
      </c>
      <c r="AG49" s="140">
        <v>0</v>
      </c>
      <c r="AH49" s="140">
        <v>1</v>
      </c>
      <c r="AI49" s="67">
        <v>1</v>
      </c>
      <c r="AJ49" s="24" t="s">
        <v>33</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67" t="s">
        <v>68</v>
      </c>
      <c r="AD50" s="67">
        <v>1</v>
      </c>
      <c r="AE50" s="140">
        <v>0</v>
      </c>
      <c r="AF50" s="140">
        <v>1</v>
      </c>
      <c r="AG50" s="140">
        <v>1</v>
      </c>
      <c r="AH50" s="140">
        <v>0</v>
      </c>
      <c r="AI50" s="67">
        <v>0</v>
      </c>
      <c r="AJ50" s="24" t="s">
        <v>33</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67" t="s">
        <v>68</v>
      </c>
      <c r="AD51" s="67">
        <v>1</v>
      </c>
      <c r="AE51" s="140">
        <v>0</v>
      </c>
      <c r="AF51" s="140">
        <v>1</v>
      </c>
      <c r="AG51" s="140">
        <v>1</v>
      </c>
      <c r="AH51" s="140">
        <v>0</v>
      </c>
      <c r="AI51" s="67">
        <v>1</v>
      </c>
      <c r="AJ51" s="24" t="s">
        <v>33</v>
      </c>
      <c r="AL51" t="str">
        <f t="shared" si="0"/>
        <v xml:space="preserve">    (U1)ALERT_REQ_UNKNOWN</v>
      </c>
      <c r="AR51" s="69" t="str">
        <f t="shared" si="3"/>
        <v xml:space="preserve">    (U4)0x0000002DU,                                                           /* 45 UNKNOWN                                         */</v>
      </c>
      <c r="AS51" s="69" t="str">
        <f t="shared" si="4"/>
        <v xml:space="preserve">    (U4)0x0000003FU,                                                           /* 45 UNKNOWN                                         */</v>
      </c>
      <c r="AT51" s="69" t="str">
        <f t="shared" si="1"/>
        <v xml:space="preserve">    (U1)ALERT_REQ_UNKNOWN,                                                     /* 45 UNKNOWN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67" t="s">
        <v>68</v>
      </c>
      <c r="AD52" s="67">
        <v>1</v>
      </c>
      <c r="AE52" s="140">
        <v>0</v>
      </c>
      <c r="AF52" s="140">
        <v>1</v>
      </c>
      <c r="AG52" s="140">
        <v>1</v>
      </c>
      <c r="AH52" s="140">
        <v>1</v>
      </c>
      <c r="AI52" s="67">
        <v>0</v>
      </c>
      <c r="AJ52" s="24" t="s">
        <v>33</v>
      </c>
      <c r="AL52" t="str">
        <f t="shared" si="0"/>
        <v xml:space="preserve">    (U1)ALERT_REQ_UNKNOWN</v>
      </c>
      <c r="AR52" s="69" t="str">
        <f t="shared" si="3"/>
        <v xml:space="preserve">    (U4)0x0000002EU,                                                           /* 46 UNKNOWN                                         */</v>
      </c>
      <c r="AS52" s="69" t="str">
        <f t="shared" si="4"/>
        <v xml:space="preserve">    (U4)0x0000003FU,                                                           /* 46 UNKNOWN                                         */</v>
      </c>
      <c r="AT52" s="69" t="str">
        <f t="shared" si="1"/>
        <v xml:space="preserve">    (U1)ALERT_REQ_UNKNOWN,                                                     /* 46 UNKNOWN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67" t="s">
        <v>68</v>
      </c>
      <c r="AD53" s="67">
        <v>1</v>
      </c>
      <c r="AE53" s="140">
        <v>0</v>
      </c>
      <c r="AF53" s="140">
        <v>1</v>
      </c>
      <c r="AG53" s="140">
        <v>1</v>
      </c>
      <c r="AH53" s="140">
        <v>1</v>
      </c>
      <c r="AI53" s="67">
        <v>1</v>
      </c>
      <c r="AJ53" s="24" t="s">
        <v>33</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67" t="s">
        <v>68</v>
      </c>
      <c r="AD54" s="67">
        <v>1</v>
      </c>
      <c r="AE54" s="67">
        <v>1</v>
      </c>
      <c r="AF54" s="140">
        <v>0</v>
      </c>
      <c r="AG54" s="140">
        <v>0</v>
      </c>
      <c r="AH54" s="140">
        <v>0</v>
      </c>
      <c r="AI54" s="67">
        <v>0</v>
      </c>
      <c r="AJ54" s="24" t="s">
        <v>33</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67" t="s">
        <v>68</v>
      </c>
      <c r="AD55" s="67">
        <v>1</v>
      </c>
      <c r="AE55" s="67">
        <v>1</v>
      </c>
      <c r="AF55" s="140">
        <v>0</v>
      </c>
      <c r="AG55" s="140">
        <v>0</v>
      </c>
      <c r="AH55" s="140">
        <v>0</v>
      </c>
      <c r="AI55" s="140">
        <v>1</v>
      </c>
      <c r="AJ55" s="24" t="s">
        <v>33</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67" t="s">
        <v>68</v>
      </c>
      <c r="AD56" s="67">
        <v>1</v>
      </c>
      <c r="AE56" s="67">
        <v>1</v>
      </c>
      <c r="AF56" s="140">
        <v>0</v>
      </c>
      <c r="AG56" s="140">
        <v>0</v>
      </c>
      <c r="AH56" s="140">
        <v>1</v>
      </c>
      <c r="AI56" s="67">
        <v>0</v>
      </c>
      <c r="AJ56" s="24" t="s">
        <v>33</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67" t="s">
        <v>68</v>
      </c>
      <c r="AD57" s="67">
        <v>1</v>
      </c>
      <c r="AE57" s="67">
        <v>1</v>
      </c>
      <c r="AF57" s="140">
        <v>0</v>
      </c>
      <c r="AG57" s="140">
        <v>0</v>
      </c>
      <c r="AH57" s="140">
        <v>1</v>
      </c>
      <c r="AI57" s="67">
        <v>1</v>
      </c>
      <c r="AJ57" s="24" t="s">
        <v>33</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67" t="s">
        <v>68</v>
      </c>
      <c r="AD58" s="67">
        <v>1</v>
      </c>
      <c r="AE58" s="67">
        <v>1</v>
      </c>
      <c r="AF58" s="140">
        <v>0</v>
      </c>
      <c r="AG58" s="140">
        <v>1</v>
      </c>
      <c r="AH58" s="140">
        <v>0</v>
      </c>
      <c r="AI58" s="67">
        <v>0</v>
      </c>
      <c r="AJ58" s="24" t="s">
        <v>33</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67" t="s">
        <v>68</v>
      </c>
      <c r="AD59" s="67">
        <v>1</v>
      </c>
      <c r="AE59" s="67">
        <v>1</v>
      </c>
      <c r="AF59" s="140">
        <v>0</v>
      </c>
      <c r="AG59" s="140">
        <v>1</v>
      </c>
      <c r="AH59" s="140">
        <v>0</v>
      </c>
      <c r="AI59" s="67">
        <v>1</v>
      </c>
      <c r="AJ59" s="24" t="s">
        <v>33</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67" t="s">
        <v>68</v>
      </c>
      <c r="AD60" s="67">
        <v>1</v>
      </c>
      <c r="AE60" s="67">
        <v>1</v>
      </c>
      <c r="AF60" s="140">
        <v>0</v>
      </c>
      <c r="AG60" s="140">
        <v>1</v>
      </c>
      <c r="AH60" s="140">
        <v>1</v>
      </c>
      <c r="AI60" s="67">
        <v>0</v>
      </c>
      <c r="AJ60" s="24" t="s">
        <v>33</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67" t="s">
        <v>68</v>
      </c>
      <c r="AD61" s="67">
        <v>1</v>
      </c>
      <c r="AE61" s="67">
        <v>1</v>
      </c>
      <c r="AF61" s="140">
        <v>0</v>
      </c>
      <c r="AG61" s="140">
        <v>1</v>
      </c>
      <c r="AH61" s="140">
        <v>1</v>
      </c>
      <c r="AI61" s="67">
        <v>1</v>
      </c>
      <c r="AJ61" s="24" t="s">
        <v>33</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67" t="s">
        <v>68</v>
      </c>
      <c r="AD62" s="67">
        <v>1</v>
      </c>
      <c r="AE62" s="67">
        <v>1</v>
      </c>
      <c r="AF62" s="140">
        <v>1</v>
      </c>
      <c r="AG62" s="140">
        <v>0</v>
      </c>
      <c r="AH62" s="140">
        <v>0</v>
      </c>
      <c r="AI62" s="67">
        <v>0</v>
      </c>
      <c r="AJ62" s="24" t="s">
        <v>33</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67" t="s">
        <v>68</v>
      </c>
      <c r="AD63" s="67">
        <v>1</v>
      </c>
      <c r="AE63" s="67">
        <v>1</v>
      </c>
      <c r="AF63" s="140">
        <v>1</v>
      </c>
      <c r="AG63" s="140">
        <v>0</v>
      </c>
      <c r="AH63" s="140">
        <v>0</v>
      </c>
      <c r="AI63" s="140">
        <v>1</v>
      </c>
      <c r="AJ63" s="24" t="s">
        <v>33</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67" t="s">
        <v>68</v>
      </c>
      <c r="AD64" s="67">
        <v>1</v>
      </c>
      <c r="AE64" s="67">
        <v>1</v>
      </c>
      <c r="AF64" s="140">
        <v>1</v>
      </c>
      <c r="AG64" s="140">
        <v>0</v>
      </c>
      <c r="AH64" s="140">
        <v>1</v>
      </c>
      <c r="AI64" s="67">
        <v>0</v>
      </c>
      <c r="AJ64" s="24" t="s">
        <v>33</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67" t="s">
        <v>68</v>
      </c>
      <c r="AD65" s="67">
        <v>1</v>
      </c>
      <c r="AE65" s="67">
        <v>1</v>
      </c>
      <c r="AF65" s="140">
        <v>1</v>
      </c>
      <c r="AG65" s="140">
        <v>0</v>
      </c>
      <c r="AH65" s="140">
        <v>1</v>
      </c>
      <c r="AI65" s="67">
        <v>1</v>
      </c>
      <c r="AJ65" s="24" t="s">
        <v>33</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67" t="s">
        <v>68</v>
      </c>
      <c r="AD66" s="67">
        <v>1</v>
      </c>
      <c r="AE66" s="67">
        <v>1</v>
      </c>
      <c r="AF66" s="140">
        <v>1</v>
      </c>
      <c r="AG66" s="140">
        <v>1</v>
      </c>
      <c r="AH66" s="140">
        <v>0</v>
      </c>
      <c r="AI66" s="67">
        <v>0</v>
      </c>
      <c r="AJ66" s="24" t="s">
        <v>33</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67" t="s">
        <v>68</v>
      </c>
      <c r="AD67" s="67">
        <v>1</v>
      </c>
      <c r="AE67" s="67">
        <v>1</v>
      </c>
      <c r="AF67" s="140">
        <v>1</v>
      </c>
      <c r="AG67" s="140">
        <v>1</v>
      </c>
      <c r="AH67" s="140">
        <v>0</v>
      </c>
      <c r="AI67" s="67">
        <v>1</v>
      </c>
      <c r="AJ67" s="24" t="s">
        <v>33</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67" t="s">
        <v>68</v>
      </c>
      <c r="AD68" s="67">
        <v>1</v>
      </c>
      <c r="AE68" s="67">
        <v>1</v>
      </c>
      <c r="AF68" s="140">
        <v>1</v>
      </c>
      <c r="AG68" s="140">
        <v>1</v>
      </c>
      <c r="AH68" s="140">
        <v>1</v>
      </c>
      <c r="AI68" s="67">
        <v>0</v>
      </c>
      <c r="AJ68" s="24" t="s">
        <v>33</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67" t="s">
        <v>68</v>
      </c>
      <c r="AD69" s="67">
        <v>1</v>
      </c>
      <c r="AE69" s="67">
        <v>1</v>
      </c>
      <c r="AF69" s="140">
        <v>1</v>
      </c>
      <c r="AG69" s="140">
        <v>1</v>
      </c>
      <c r="AH69" s="140">
        <v>1</v>
      </c>
      <c r="AI69" s="67">
        <v>1</v>
      </c>
      <c r="AJ69" s="24" t="s">
        <v>33</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IF(AJ70&lt;&gt;"",AL70&amp;IF(AJ71&lt;&gt;"",","," ")&amp;REPT(" ",78-LEN(AL70))&amp;"/* "&amp;IF(C70&lt;10,"0"&amp;C70,C70)&amp;" "&amp;AJ70&amp;REPT(" ",48-LEN(AJ70))&amp;"*/",IF(AJ69&lt;&gt;"","};",""))</f>
        <v>};</v>
      </c>
    </row>
    <row r="71" spans="1:46">
      <c r="B71" s="147" t="str">
        <f ca="1">IF(B6&lt;&gt;"",B6,"")</f>
        <v>Table S3B</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1</v>
      </c>
      <c r="AE103" s="137">
        <f t="shared" si="16"/>
        <v>0</v>
      </c>
      <c r="AF103" s="137">
        <f t="shared" si="16"/>
        <v>0</v>
      </c>
      <c r="AG103" s="137">
        <f t="shared" si="16"/>
        <v>0</v>
      </c>
      <c r="AH103" s="137">
        <f t="shared" si="16"/>
        <v>0</v>
      </c>
      <c r="AI103" s="137">
        <f t="shared" si="16"/>
        <v>0</v>
      </c>
      <c r="AJ103" s="53" t="str">
        <f t="shared" si="6"/>
        <v>UNKNOWN</v>
      </c>
      <c r="AK103" s="66"/>
      <c r="AL103" s="66" t="str">
        <f t="shared" si="9"/>
        <v>20</v>
      </c>
      <c r="AM103" s="68" t="str">
        <f t="shared" si="10"/>
        <v>00</v>
      </c>
      <c r="AN103" s="68" t="str">
        <f t="shared" si="11"/>
        <v>00</v>
      </c>
      <c r="AO103" s="68" t="str">
        <f t="shared" si="12"/>
        <v>00</v>
      </c>
      <c r="AQ103" t="str">
        <f t="shared" si="7"/>
        <v xml:space="preserve">    (U4)0x00000020U,                                                           /* 32 UNKNOWN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1</v>
      </c>
      <c r="AE104" s="137">
        <f t="shared" si="16"/>
        <v>0</v>
      </c>
      <c r="AF104" s="137">
        <f t="shared" si="16"/>
        <v>0</v>
      </c>
      <c r="AG104" s="137">
        <f t="shared" si="16"/>
        <v>0</v>
      </c>
      <c r="AH104" s="137">
        <f t="shared" si="16"/>
        <v>0</v>
      </c>
      <c r="AI104" s="137">
        <f t="shared" si="16"/>
        <v>1</v>
      </c>
      <c r="AJ104" s="53" t="str">
        <f t="shared" si="6"/>
        <v>ENG1</v>
      </c>
      <c r="AK104" s="66"/>
      <c r="AL104" s="66" t="str">
        <f t="shared" si="9"/>
        <v>21</v>
      </c>
      <c r="AM104" s="68" t="str">
        <f t="shared" si="10"/>
        <v>00</v>
      </c>
      <c r="AN104" s="68" t="str">
        <f t="shared" si="11"/>
        <v>00</v>
      </c>
      <c r="AO104" s="68" t="str">
        <f t="shared" si="12"/>
        <v>00</v>
      </c>
      <c r="AQ104" t="str">
        <f t="shared" si="7"/>
        <v xml:space="preserve">    (U4)0x00000021U,                                                           /* 33 ENG1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1</v>
      </c>
      <c r="AE105" s="137">
        <f t="shared" si="16"/>
        <v>0</v>
      </c>
      <c r="AF105" s="137">
        <f t="shared" si="16"/>
        <v>0</v>
      </c>
      <c r="AG105" s="137">
        <f t="shared" si="16"/>
        <v>0</v>
      </c>
      <c r="AH105" s="137">
        <f t="shared" si="16"/>
        <v>1</v>
      </c>
      <c r="AI105" s="137">
        <f t="shared" si="16"/>
        <v>0</v>
      </c>
      <c r="AJ105" s="53" t="str">
        <f t="shared" si="6"/>
        <v>ENG2</v>
      </c>
      <c r="AK105" s="66"/>
      <c r="AL105" s="66" t="str">
        <f t="shared" si="9"/>
        <v>22</v>
      </c>
      <c r="AM105" s="68" t="str">
        <f t="shared" si="10"/>
        <v>00</v>
      </c>
      <c r="AN105" s="68" t="str">
        <f t="shared" si="11"/>
        <v>00</v>
      </c>
      <c r="AO105" s="68" t="str">
        <f t="shared" si="12"/>
        <v>00</v>
      </c>
      <c r="AQ105" t="str">
        <f t="shared" si="7"/>
        <v xml:space="preserve">    (U4)0x00000022U,                                                           /* 34 ENG2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1</v>
      </c>
      <c r="AE106" s="137">
        <f t="shared" si="16"/>
        <v>0</v>
      </c>
      <c r="AF106" s="137">
        <f t="shared" si="16"/>
        <v>0</v>
      </c>
      <c r="AG106" s="137">
        <f t="shared" si="16"/>
        <v>0</v>
      </c>
      <c r="AH106" s="137">
        <f t="shared" si="16"/>
        <v>1</v>
      </c>
      <c r="AI106" s="137">
        <f t="shared" si="16"/>
        <v>1</v>
      </c>
      <c r="AJ106" s="53" t="str">
        <f t="shared" si="6"/>
        <v>POW</v>
      </c>
      <c r="AK106" s="66"/>
      <c r="AL106" s="66" t="str">
        <f t="shared" si="9"/>
        <v>23</v>
      </c>
      <c r="AM106" s="68" t="str">
        <f t="shared" si="10"/>
        <v>00</v>
      </c>
      <c r="AN106" s="68" t="str">
        <f t="shared" si="11"/>
        <v>00</v>
      </c>
      <c r="AO106" s="68" t="str">
        <f t="shared" si="12"/>
        <v>00</v>
      </c>
      <c r="AQ106" t="str">
        <f t="shared" si="7"/>
        <v xml:space="preserve">    (U4)0x00000023U,                                                           /* 35 POW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1</v>
      </c>
      <c r="AE107" s="137">
        <f t="shared" si="16"/>
        <v>0</v>
      </c>
      <c r="AF107" s="137">
        <f t="shared" si="16"/>
        <v>0</v>
      </c>
      <c r="AG107" s="137">
        <f t="shared" si="16"/>
        <v>1</v>
      </c>
      <c r="AH107" s="137">
        <f t="shared" si="16"/>
        <v>0</v>
      </c>
      <c r="AI107" s="137">
        <f t="shared" si="16"/>
        <v>0</v>
      </c>
      <c r="AJ107" s="53" t="str">
        <f t="shared" si="6"/>
        <v>KEY</v>
      </c>
      <c r="AK107" s="66"/>
      <c r="AL107" s="66" t="str">
        <f t="shared" si="9"/>
        <v>24</v>
      </c>
      <c r="AM107" s="68" t="str">
        <f t="shared" si="10"/>
        <v>00</v>
      </c>
      <c r="AN107" s="68" t="str">
        <f t="shared" si="11"/>
        <v>00</v>
      </c>
      <c r="AO107" s="68" t="str">
        <f t="shared" si="12"/>
        <v>00</v>
      </c>
      <c r="AQ107" t="str">
        <f t="shared" si="7"/>
        <v xml:space="preserve">    (U4)0x00000024U,                                                           /* 36 KEY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1</v>
      </c>
      <c r="AE108" s="137">
        <f t="shared" si="16"/>
        <v>0</v>
      </c>
      <c r="AF108" s="137">
        <f t="shared" si="16"/>
        <v>0</v>
      </c>
      <c r="AG108" s="137">
        <f t="shared" si="16"/>
        <v>1</v>
      </c>
      <c r="AH108" s="137">
        <f t="shared" si="16"/>
        <v>0</v>
      </c>
      <c r="AI108" s="137">
        <f t="shared" si="16"/>
        <v>1</v>
      </c>
      <c r="AJ108" s="53" t="str">
        <f t="shared" si="6"/>
        <v>UNKNOWN</v>
      </c>
      <c r="AK108" s="66"/>
      <c r="AL108" s="66" t="str">
        <f t="shared" si="9"/>
        <v>25</v>
      </c>
      <c r="AM108" s="68" t="str">
        <f t="shared" si="10"/>
        <v>00</v>
      </c>
      <c r="AN108" s="68" t="str">
        <f t="shared" si="11"/>
        <v>00</v>
      </c>
      <c r="AO108" s="68" t="str">
        <f t="shared" si="12"/>
        <v>00</v>
      </c>
      <c r="AQ108" t="str">
        <f t="shared" si="7"/>
        <v xml:space="preserve">    (U4)0x00000025U,                                                           /* 37 UNKNOWN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1</v>
      </c>
      <c r="AE109" s="137">
        <f t="shared" si="16"/>
        <v>0</v>
      </c>
      <c r="AF109" s="137">
        <f t="shared" si="16"/>
        <v>0</v>
      </c>
      <c r="AG109" s="137">
        <f t="shared" si="16"/>
        <v>1</v>
      </c>
      <c r="AH109" s="137">
        <f t="shared" si="16"/>
        <v>1</v>
      </c>
      <c r="AI109" s="137">
        <f t="shared" si="16"/>
        <v>0</v>
      </c>
      <c r="AJ109" s="53" t="str">
        <f t="shared" si="6"/>
        <v>UNKNOWN</v>
      </c>
      <c r="AK109" s="66"/>
      <c r="AL109" s="66" t="str">
        <f t="shared" si="9"/>
        <v>26</v>
      </c>
      <c r="AM109" s="68" t="str">
        <f t="shared" si="10"/>
        <v>00</v>
      </c>
      <c r="AN109" s="68" t="str">
        <f t="shared" si="11"/>
        <v>00</v>
      </c>
      <c r="AO109" s="68" t="str">
        <f t="shared" si="12"/>
        <v>00</v>
      </c>
      <c r="AQ109" t="str">
        <f t="shared" si="7"/>
        <v xml:space="preserve">    (U4)0x00000026U,                                                           /* 38 UNKNOWN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1</v>
      </c>
      <c r="AE110" s="137">
        <f t="shared" si="16"/>
        <v>0</v>
      </c>
      <c r="AF110" s="137">
        <f t="shared" si="16"/>
        <v>0</v>
      </c>
      <c r="AG110" s="137">
        <f t="shared" si="16"/>
        <v>1</v>
      </c>
      <c r="AH110" s="137">
        <f t="shared" si="16"/>
        <v>1</v>
      </c>
      <c r="AI110" s="137">
        <f>IF(AI45=1,1,0)</f>
        <v>1</v>
      </c>
      <c r="AJ110" s="53" t="str">
        <f t="shared" si="6"/>
        <v>UNKNOWN</v>
      </c>
      <c r="AK110" s="66"/>
      <c r="AL110" s="66" t="str">
        <f t="shared" si="9"/>
        <v>27</v>
      </c>
      <c r="AM110" s="68" t="str">
        <f t="shared" si="10"/>
        <v>00</v>
      </c>
      <c r="AN110" s="68" t="str">
        <f t="shared" si="11"/>
        <v>00</v>
      </c>
      <c r="AO110" s="68" t="str">
        <f t="shared" si="12"/>
        <v>00</v>
      </c>
      <c r="AQ110" t="str">
        <f t="shared" si="7"/>
        <v xml:space="preserve">    (U4)0x00000027U,                                                           /* 39 UNKNOWN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1</v>
      </c>
      <c r="AE111" s="137">
        <f t="shared" si="17"/>
        <v>0</v>
      </c>
      <c r="AF111" s="137">
        <f t="shared" si="17"/>
        <v>1</v>
      </c>
      <c r="AG111" s="137">
        <f t="shared" si="17"/>
        <v>0</v>
      </c>
      <c r="AH111" s="137">
        <f t="shared" si="17"/>
        <v>0</v>
      </c>
      <c r="AI111" s="137">
        <f t="shared" si="17"/>
        <v>0</v>
      </c>
      <c r="AJ111" s="53" t="str">
        <f t="shared" si="6"/>
        <v>UNKNOWN</v>
      </c>
      <c r="AK111" s="66"/>
      <c r="AL111" s="66" t="str">
        <f t="shared" si="9"/>
        <v>28</v>
      </c>
      <c r="AM111" s="68" t="str">
        <f t="shared" si="10"/>
        <v>00</v>
      </c>
      <c r="AN111" s="68" t="str">
        <f t="shared" si="11"/>
        <v>00</v>
      </c>
      <c r="AO111" s="68" t="str">
        <f t="shared" si="12"/>
        <v>00</v>
      </c>
      <c r="AQ111" t="str">
        <f t="shared" si="7"/>
        <v xml:space="preserve">    (U4)0x00000028U,                                                           /* 40 UNKNOWN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1</v>
      </c>
      <c r="AE112" s="137">
        <f t="shared" si="17"/>
        <v>0</v>
      </c>
      <c r="AF112" s="137">
        <f t="shared" si="17"/>
        <v>1</v>
      </c>
      <c r="AG112" s="137">
        <f t="shared" si="17"/>
        <v>0</v>
      </c>
      <c r="AH112" s="137">
        <f t="shared" si="17"/>
        <v>0</v>
      </c>
      <c r="AI112" s="137">
        <f t="shared" si="17"/>
        <v>1</v>
      </c>
      <c r="AJ112" s="53" t="str">
        <f t="shared" si="6"/>
        <v>UNKNOWN</v>
      </c>
      <c r="AK112" s="66"/>
      <c r="AL112" s="66" t="str">
        <f t="shared" si="9"/>
        <v>29</v>
      </c>
      <c r="AM112" s="68" t="str">
        <f t="shared" si="10"/>
        <v>00</v>
      </c>
      <c r="AN112" s="68" t="str">
        <f t="shared" si="11"/>
        <v>00</v>
      </c>
      <c r="AO112" s="68" t="str">
        <f t="shared" si="12"/>
        <v>00</v>
      </c>
      <c r="AQ112" t="str">
        <f t="shared" si="7"/>
        <v xml:space="preserve">    (U4)0x00000029U,                                                           /* 41 UNKNOWN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1</v>
      </c>
      <c r="AE113" s="137">
        <f t="shared" si="17"/>
        <v>0</v>
      </c>
      <c r="AF113" s="137">
        <f t="shared" si="17"/>
        <v>1</v>
      </c>
      <c r="AG113" s="137">
        <f t="shared" si="17"/>
        <v>0</v>
      </c>
      <c r="AH113" s="137">
        <f t="shared" si="17"/>
        <v>1</v>
      </c>
      <c r="AI113" s="137">
        <f t="shared" si="17"/>
        <v>0</v>
      </c>
      <c r="AJ113" s="53" t="str">
        <f t="shared" si="6"/>
        <v>UNKNOWN</v>
      </c>
      <c r="AK113" s="66"/>
      <c r="AL113" s="66" t="str">
        <f t="shared" si="9"/>
        <v>2A</v>
      </c>
      <c r="AM113" s="68" t="str">
        <f t="shared" si="10"/>
        <v>00</v>
      </c>
      <c r="AN113" s="68" t="str">
        <f t="shared" si="11"/>
        <v>00</v>
      </c>
      <c r="AO113" s="68" t="str">
        <f t="shared" si="12"/>
        <v>00</v>
      </c>
      <c r="AQ113" t="str">
        <f t="shared" si="7"/>
        <v xml:space="preserve">    (U4)0x0000002AU,                                                           /* 42 UNKNOWN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1</v>
      </c>
      <c r="AE114" s="137">
        <f t="shared" si="17"/>
        <v>0</v>
      </c>
      <c r="AF114" s="137">
        <f t="shared" si="17"/>
        <v>1</v>
      </c>
      <c r="AG114" s="137">
        <f t="shared" si="17"/>
        <v>0</v>
      </c>
      <c r="AH114" s="137">
        <f t="shared" si="17"/>
        <v>1</v>
      </c>
      <c r="AI114" s="137">
        <f t="shared" si="17"/>
        <v>1</v>
      </c>
      <c r="AJ114" s="53" t="str">
        <f t="shared" si="6"/>
        <v>UNKNOWN</v>
      </c>
      <c r="AK114" s="66"/>
      <c r="AL114" s="66" t="str">
        <f t="shared" si="9"/>
        <v>2B</v>
      </c>
      <c r="AM114" s="68" t="str">
        <f t="shared" si="10"/>
        <v>00</v>
      </c>
      <c r="AN114" s="68" t="str">
        <f t="shared" si="11"/>
        <v>00</v>
      </c>
      <c r="AO114" s="68" t="str">
        <f t="shared" si="12"/>
        <v>00</v>
      </c>
      <c r="AQ114" t="str">
        <f t="shared" si="7"/>
        <v xml:space="preserve">    (U4)0x0000002BU,                                                           /* 43 UNKNOWN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1</v>
      </c>
      <c r="AE115" s="137">
        <f t="shared" si="17"/>
        <v>0</v>
      </c>
      <c r="AF115" s="137">
        <f t="shared" si="17"/>
        <v>1</v>
      </c>
      <c r="AG115" s="137">
        <f t="shared" si="17"/>
        <v>1</v>
      </c>
      <c r="AH115" s="137">
        <f t="shared" si="17"/>
        <v>0</v>
      </c>
      <c r="AI115" s="137">
        <f t="shared" si="17"/>
        <v>0</v>
      </c>
      <c r="AJ115" s="53" t="str">
        <f t="shared" si="6"/>
        <v>UNKNOWN</v>
      </c>
      <c r="AK115" s="66"/>
      <c r="AL115" s="66" t="str">
        <f t="shared" si="9"/>
        <v>2C</v>
      </c>
      <c r="AM115" s="68" t="str">
        <f t="shared" si="10"/>
        <v>00</v>
      </c>
      <c r="AN115" s="68" t="str">
        <f t="shared" si="11"/>
        <v>00</v>
      </c>
      <c r="AO115" s="68" t="str">
        <f t="shared" si="12"/>
        <v>00</v>
      </c>
      <c r="AQ115" t="str">
        <f t="shared" si="7"/>
        <v xml:space="preserve">    (U4)0x0000002CU,                                                           /* 44 UNKNOWN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1</v>
      </c>
      <c r="AE116" s="137">
        <f t="shared" si="17"/>
        <v>0</v>
      </c>
      <c r="AF116" s="137">
        <f t="shared" si="17"/>
        <v>1</v>
      </c>
      <c r="AG116" s="137">
        <f t="shared" si="17"/>
        <v>1</v>
      </c>
      <c r="AH116" s="137">
        <f t="shared" si="17"/>
        <v>0</v>
      </c>
      <c r="AI116" s="137">
        <f t="shared" si="17"/>
        <v>1</v>
      </c>
      <c r="AJ116" s="53" t="str">
        <f t="shared" si="6"/>
        <v>UNKNOWN</v>
      </c>
      <c r="AK116" s="66"/>
      <c r="AL116" s="66" t="str">
        <f t="shared" si="9"/>
        <v>2D</v>
      </c>
      <c r="AM116" s="68" t="str">
        <f t="shared" si="10"/>
        <v>00</v>
      </c>
      <c r="AN116" s="68" t="str">
        <f t="shared" si="11"/>
        <v>00</v>
      </c>
      <c r="AO116" s="68" t="str">
        <f t="shared" si="12"/>
        <v>00</v>
      </c>
      <c r="AQ116" t="str">
        <f t="shared" si="7"/>
        <v xml:space="preserve">    (U4)0x0000002DU,                                                           /* 45 UNKNOWN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1</v>
      </c>
      <c r="AE117" s="137">
        <f t="shared" si="17"/>
        <v>0</v>
      </c>
      <c r="AF117" s="137">
        <f t="shared" si="17"/>
        <v>1</v>
      </c>
      <c r="AG117" s="137">
        <f t="shared" si="17"/>
        <v>1</v>
      </c>
      <c r="AH117" s="137">
        <f t="shared" si="17"/>
        <v>1</v>
      </c>
      <c r="AI117" s="137">
        <f t="shared" si="17"/>
        <v>0</v>
      </c>
      <c r="AJ117" s="53" t="str">
        <f t="shared" si="6"/>
        <v>UNKNOWN</v>
      </c>
      <c r="AK117" s="66"/>
      <c r="AL117" s="66" t="str">
        <f t="shared" si="9"/>
        <v>2E</v>
      </c>
      <c r="AM117" s="68" t="str">
        <f t="shared" si="10"/>
        <v>00</v>
      </c>
      <c r="AN117" s="68" t="str">
        <f t="shared" si="11"/>
        <v>00</v>
      </c>
      <c r="AO117" s="68" t="str">
        <f t="shared" si="12"/>
        <v>00</v>
      </c>
      <c r="AQ117" t="str">
        <f t="shared" si="7"/>
        <v xml:space="preserve">    (U4)0x0000002EU,                                                           /* 46 UNKNOWN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1</v>
      </c>
      <c r="AE118" s="137">
        <f t="shared" si="17"/>
        <v>0</v>
      </c>
      <c r="AF118" s="137">
        <f t="shared" si="17"/>
        <v>1</v>
      </c>
      <c r="AG118" s="137">
        <f t="shared" si="17"/>
        <v>1</v>
      </c>
      <c r="AH118" s="137">
        <f t="shared" si="17"/>
        <v>1</v>
      </c>
      <c r="AI118" s="137">
        <f>IF(AI53=1,1,0)</f>
        <v>1</v>
      </c>
      <c r="AJ118" s="53" t="str">
        <f t="shared" si="6"/>
        <v>UNKNOWN</v>
      </c>
      <c r="AK118" s="66"/>
      <c r="AL118" s="66" t="str">
        <f t="shared" si="9"/>
        <v>2F</v>
      </c>
      <c r="AM118" s="68" t="str">
        <f t="shared" si="10"/>
        <v>00</v>
      </c>
      <c r="AN118" s="68" t="str">
        <f t="shared" si="11"/>
        <v>00</v>
      </c>
      <c r="AO118" s="68" t="str">
        <f t="shared" si="12"/>
        <v>00</v>
      </c>
      <c r="AQ118" t="str">
        <f t="shared" si="7"/>
        <v xml:space="preserve">    (U4)0x0000002FU,                                                           /* 47 UNKNOWN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1</v>
      </c>
      <c r="AE119" s="137">
        <f t="shared" si="18"/>
        <v>1</v>
      </c>
      <c r="AF119" s="137">
        <f t="shared" si="18"/>
        <v>0</v>
      </c>
      <c r="AG119" s="137">
        <f t="shared" si="18"/>
        <v>0</v>
      </c>
      <c r="AH119" s="137">
        <f t="shared" si="18"/>
        <v>0</v>
      </c>
      <c r="AI119" s="137">
        <f t="shared" si="18"/>
        <v>0</v>
      </c>
      <c r="AJ119" s="53" t="str">
        <f t="shared" si="6"/>
        <v>UNKNOWN</v>
      </c>
      <c r="AK119" s="66"/>
      <c r="AL119" s="66" t="str">
        <f t="shared" si="9"/>
        <v>30</v>
      </c>
      <c r="AM119" s="68" t="str">
        <f t="shared" si="10"/>
        <v>00</v>
      </c>
      <c r="AN119" s="68" t="str">
        <f t="shared" si="11"/>
        <v>00</v>
      </c>
      <c r="AO119" s="68" t="str">
        <f t="shared" si="12"/>
        <v>00</v>
      </c>
      <c r="AQ119" t="str">
        <f t="shared" si="7"/>
        <v xml:space="preserve">    (U4)0x00000030U,                                                           /* 48 UNKNOWN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1</v>
      </c>
      <c r="AE120" s="137">
        <f t="shared" si="18"/>
        <v>1</v>
      </c>
      <c r="AF120" s="137">
        <f t="shared" si="18"/>
        <v>0</v>
      </c>
      <c r="AG120" s="137">
        <f t="shared" si="18"/>
        <v>0</v>
      </c>
      <c r="AH120" s="137">
        <f t="shared" si="18"/>
        <v>0</v>
      </c>
      <c r="AI120" s="137">
        <f t="shared" si="18"/>
        <v>1</v>
      </c>
      <c r="AJ120" s="53" t="str">
        <f t="shared" si="6"/>
        <v>UNKNOWN</v>
      </c>
      <c r="AK120" s="66"/>
      <c r="AL120" s="66" t="str">
        <f t="shared" si="9"/>
        <v>31</v>
      </c>
      <c r="AM120" s="68" t="str">
        <f t="shared" si="10"/>
        <v>00</v>
      </c>
      <c r="AN120" s="68" t="str">
        <f t="shared" si="11"/>
        <v>00</v>
      </c>
      <c r="AO120" s="68" t="str">
        <f t="shared" si="12"/>
        <v>00</v>
      </c>
      <c r="AQ120" t="str">
        <f t="shared" si="7"/>
        <v xml:space="preserve">    (U4)0x00000031U,                                                           /* 49 UNKNOWN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1</v>
      </c>
      <c r="AE121" s="137">
        <f t="shared" si="18"/>
        <v>1</v>
      </c>
      <c r="AF121" s="137">
        <f t="shared" si="18"/>
        <v>0</v>
      </c>
      <c r="AG121" s="137">
        <f t="shared" si="18"/>
        <v>0</v>
      </c>
      <c r="AH121" s="137">
        <f t="shared" si="18"/>
        <v>1</v>
      </c>
      <c r="AI121" s="137">
        <f t="shared" si="18"/>
        <v>0</v>
      </c>
      <c r="AJ121" s="53" t="str">
        <f t="shared" si="6"/>
        <v>UNKNOWN</v>
      </c>
      <c r="AK121" s="66"/>
      <c r="AL121" s="66" t="str">
        <f t="shared" si="9"/>
        <v>32</v>
      </c>
      <c r="AM121" s="68" t="str">
        <f t="shared" si="10"/>
        <v>00</v>
      </c>
      <c r="AN121" s="68" t="str">
        <f t="shared" si="11"/>
        <v>00</v>
      </c>
      <c r="AO121" s="68" t="str">
        <f t="shared" si="12"/>
        <v>00</v>
      </c>
      <c r="AQ121" t="str">
        <f t="shared" si="7"/>
        <v xml:space="preserve">    (U4)0x00000032U,                                                           /* 50 UNKNOWN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1</v>
      </c>
      <c r="AE122" s="137">
        <f t="shared" si="18"/>
        <v>1</v>
      </c>
      <c r="AF122" s="137">
        <f t="shared" si="18"/>
        <v>0</v>
      </c>
      <c r="AG122" s="137">
        <f t="shared" si="18"/>
        <v>0</v>
      </c>
      <c r="AH122" s="137">
        <f t="shared" si="18"/>
        <v>1</v>
      </c>
      <c r="AI122" s="137">
        <f t="shared" si="18"/>
        <v>1</v>
      </c>
      <c r="AJ122" s="53" t="str">
        <f t="shared" si="6"/>
        <v>UNKNOWN</v>
      </c>
      <c r="AK122" s="66"/>
      <c r="AL122" s="66" t="str">
        <f t="shared" si="9"/>
        <v>33</v>
      </c>
      <c r="AM122" s="68" t="str">
        <f t="shared" si="10"/>
        <v>00</v>
      </c>
      <c r="AN122" s="68" t="str">
        <f t="shared" si="11"/>
        <v>00</v>
      </c>
      <c r="AO122" s="68" t="str">
        <f t="shared" si="12"/>
        <v>00</v>
      </c>
      <c r="AQ122" t="str">
        <f t="shared" si="7"/>
        <v xml:space="preserve">    (U4)0x00000033U,                                                           /* 51 UNKNOWN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1</v>
      </c>
      <c r="AE123" s="137">
        <f t="shared" si="18"/>
        <v>1</v>
      </c>
      <c r="AF123" s="137">
        <f t="shared" si="18"/>
        <v>0</v>
      </c>
      <c r="AG123" s="137">
        <f t="shared" si="18"/>
        <v>1</v>
      </c>
      <c r="AH123" s="137">
        <f t="shared" si="18"/>
        <v>0</v>
      </c>
      <c r="AI123" s="137">
        <f t="shared" si="18"/>
        <v>0</v>
      </c>
      <c r="AJ123" s="53" t="str">
        <f t="shared" si="6"/>
        <v>UNKNOWN</v>
      </c>
      <c r="AK123" s="66"/>
      <c r="AL123" s="66" t="str">
        <f t="shared" si="9"/>
        <v>34</v>
      </c>
      <c r="AM123" s="68" t="str">
        <f t="shared" si="10"/>
        <v>00</v>
      </c>
      <c r="AN123" s="68" t="str">
        <f t="shared" si="11"/>
        <v>00</v>
      </c>
      <c r="AO123" s="68" t="str">
        <f t="shared" si="12"/>
        <v>00</v>
      </c>
      <c r="AQ123" t="str">
        <f t="shared" si="7"/>
        <v xml:space="preserve">    (U4)0x00000034U,                                                           /* 52 UNKNOWN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1</v>
      </c>
      <c r="AE124" s="137">
        <f t="shared" si="18"/>
        <v>1</v>
      </c>
      <c r="AF124" s="137">
        <f t="shared" si="18"/>
        <v>0</v>
      </c>
      <c r="AG124" s="137">
        <f t="shared" si="18"/>
        <v>1</v>
      </c>
      <c r="AH124" s="137">
        <f t="shared" si="18"/>
        <v>0</v>
      </c>
      <c r="AI124" s="137">
        <f t="shared" si="18"/>
        <v>1</v>
      </c>
      <c r="AJ124" s="53" t="str">
        <f t="shared" si="6"/>
        <v>UNKNOWN</v>
      </c>
      <c r="AK124" s="66"/>
      <c r="AL124" s="66" t="str">
        <f t="shared" si="9"/>
        <v>35</v>
      </c>
      <c r="AM124" s="68" t="str">
        <f t="shared" si="10"/>
        <v>00</v>
      </c>
      <c r="AN124" s="68" t="str">
        <f t="shared" si="11"/>
        <v>00</v>
      </c>
      <c r="AO124" s="68" t="str">
        <f t="shared" si="12"/>
        <v>00</v>
      </c>
      <c r="AQ124" t="str">
        <f t="shared" si="7"/>
        <v xml:space="preserve">    (U4)0x00000035U,                                                           /* 53 UNKNOWN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1</v>
      </c>
      <c r="AE125" s="137">
        <f t="shared" si="18"/>
        <v>1</v>
      </c>
      <c r="AF125" s="137">
        <f t="shared" si="18"/>
        <v>0</v>
      </c>
      <c r="AG125" s="137">
        <f t="shared" si="18"/>
        <v>1</v>
      </c>
      <c r="AH125" s="137">
        <f t="shared" si="18"/>
        <v>1</v>
      </c>
      <c r="AI125" s="137">
        <f t="shared" si="18"/>
        <v>0</v>
      </c>
      <c r="AJ125" s="53" t="str">
        <f t="shared" si="6"/>
        <v>UNKNOWN</v>
      </c>
      <c r="AK125" s="66"/>
      <c r="AL125" s="66" t="str">
        <f t="shared" si="9"/>
        <v>36</v>
      </c>
      <c r="AM125" s="68" t="str">
        <f t="shared" si="10"/>
        <v>00</v>
      </c>
      <c r="AN125" s="68" t="str">
        <f t="shared" si="11"/>
        <v>00</v>
      </c>
      <c r="AO125" s="68" t="str">
        <f t="shared" si="12"/>
        <v>00</v>
      </c>
      <c r="AQ125" t="str">
        <f t="shared" si="7"/>
        <v xml:space="preserve">    (U4)0x00000036U,                                                           /* 54 UNKNOWN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1</v>
      </c>
      <c r="AE126" s="137">
        <f t="shared" si="18"/>
        <v>1</v>
      </c>
      <c r="AF126" s="137">
        <f t="shared" si="18"/>
        <v>0</v>
      </c>
      <c r="AG126" s="137">
        <f t="shared" si="18"/>
        <v>1</v>
      </c>
      <c r="AH126" s="137">
        <f t="shared" si="18"/>
        <v>1</v>
      </c>
      <c r="AI126" s="137">
        <f>IF(AI61=1,1,0)</f>
        <v>1</v>
      </c>
      <c r="AJ126" s="53" t="str">
        <f t="shared" si="6"/>
        <v>UNKNOWN</v>
      </c>
      <c r="AK126" s="66"/>
      <c r="AL126" s="66" t="str">
        <f t="shared" si="9"/>
        <v>37</v>
      </c>
      <c r="AM126" s="68" t="str">
        <f t="shared" si="10"/>
        <v>00</v>
      </c>
      <c r="AN126" s="68" t="str">
        <f t="shared" si="11"/>
        <v>00</v>
      </c>
      <c r="AO126" s="68" t="str">
        <f t="shared" si="12"/>
        <v>00</v>
      </c>
      <c r="AQ126" t="str">
        <f t="shared" si="7"/>
        <v xml:space="preserve">    (U4)0x00000037U,                                                           /* 55 UNKNOWN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1</v>
      </c>
      <c r="AE127" s="137">
        <f t="shared" si="19"/>
        <v>1</v>
      </c>
      <c r="AF127" s="137">
        <f t="shared" si="19"/>
        <v>1</v>
      </c>
      <c r="AG127" s="137">
        <f t="shared" si="19"/>
        <v>0</v>
      </c>
      <c r="AH127" s="137">
        <f t="shared" si="19"/>
        <v>0</v>
      </c>
      <c r="AI127" s="137">
        <f t="shared" si="19"/>
        <v>0</v>
      </c>
      <c r="AJ127" s="53" t="str">
        <f t="shared" si="6"/>
        <v>UNKNOWN</v>
      </c>
      <c r="AK127" s="66"/>
      <c r="AL127" s="66" t="str">
        <f t="shared" si="9"/>
        <v>38</v>
      </c>
      <c r="AM127" s="68" t="str">
        <f t="shared" si="10"/>
        <v>00</v>
      </c>
      <c r="AN127" s="68" t="str">
        <f t="shared" si="11"/>
        <v>00</v>
      </c>
      <c r="AO127" s="68" t="str">
        <f t="shared" si="12"/>
        <v>00</v>
      </c>
      <c r="AQ127" t="str">
        <f t="shared" si="7"/>
        <v xml:space="preserve">    (U4)0x00000038U,                                                           /* 56 UNKNOWN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1</v>
      </c>
      <c r="AE128" s="137">
        <f t="shared" si="19"/>
        <v>1</v>
      </c>
      <c r="AF128" s="137">
        <f t="shared" si="19"/>
        <v>1</v>
      </c>
      <c r="AG128" s="137">
        <f t="shared" si="19"/>
        <v>0</v>
      </c>
      <c r="AH128" s="137">
        <f t="shared" si="19"/>
        <v>0</v>
      </c>
      <c r="AI128" s="137">
        <f t="shared" si="19"/>
        <v>1</v>
      </c>
      <c r="AJ128" s="53" t="str">
        <f t="shared" si="6"/>
        <v>UNKNOWN</v>
      </c>
      <c r="AK128" s="66"/>
      <c r="AL128" s="66" t="str">
        <f t="shared" si="9"/>
        <v>39</v>
      </c>
      <c r="AM128" s="68" t="str">
        <f t="shared" si="10"/>
        <v>00</v>
      </c>
      <c r="AN128" s="68" t="str">
        <f t="shared" si="11"/>
        <v>00</v>
      </c>
      <c r="AO128" s="68" t="str">
        <f t="shared" si="12"/>
        <v>00</v>
      </c>
      <c r="AQ128" t="str">
        <f t="shared" si="7"/>
        <v xml:space="preserve">    (U4)0x00000039U,                                                           /* 57 UNKNOWN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1</v>
      </c>
      <c r="AE129" s="137">
        <f t="shared" si="19"/>
        <v>1</v>
      </c>
      <c r="AF129" s="137">
        <f t="shared" si="19"/>
        <v>1</v>
      </c>
      <c r="AG129" s="137">
        <f t="shared" si="19"/>
        <v>0</v>
      </c>
      <c r="AH129" s="137">
        <f t="shared" si="19"/>
        <v>1</v>
      </c>
      <c r="AI129" s="137">
        <f t="shared" si="19"/>
        <v>0</v>
      </c>
      <c r="AJ129" s="53" t="str">
        <f t="shared" si="6"/>
        <v>UNKNOWN</v>
      </c>
      <c r="AK129" s="66"/>
      <c r="AL129" s="66" t="str">
        <f t="shared" si="9"/>
        <v>3A</v>
      </c>
      <c r="AM129" s="68" t="str">
        <f t="shared" si="10"/>
        <v>00</v>
      </c>
      <c r="AN129" s="68" t="str">
        <f t="shared" si="11"/>
        <v>00</v>
      </c>
      <c r="AO129" s="68" t="str">
        <f t="shared" si="12"/>
        <v>00</v>
      </c>
      <c r="AQ129" t="str">
        <f t="shared" si="7"/>
        <v xml:space="preserve">    (U4)0x0000003AU,                                                           /* 58 UNKNOWN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1</v>
      </c>
      <c r="AE130" s="137">
        <f t="shared" si="19"/>
        <v>1</v>
      </c>
      <c r="AF130" s="137">
        <f t="shared" si="19"/>
        <v>1</v>
      </c>
      <c r="AG130" s="137">
        <f t="shared" si="19"/>
        <v>0</v>
      </c>
      <c r="AH130" s="137">
        <f t="shared" si="19"/>
        <v>1</v>
      </c>
      <c r="AI130" s="137">
        <f t="shared" si="19"/>
        <v>1</v>
      </c>
      <c r="AJ130" s="53" t="str">
        <f t="shared" si="6"/>
        <v>UNKNOWN</v>
      </c>
      <c r="AK130" s="66"/>
      <c r="AL130" s="66" t="str">
        <f t="shared" si="9"/>
        <v>3B</v>
      </c>
      <c r="AM130" s="68" t="str">
        <f t="shared" si="10"/>
        <v>00</v>
      </c>
      <c r="AN130" s="68" t="str">
        <f t="shared" si="11"/>
        <v>00</v>
      </c>
      <c r="AO130" s="68" t="str">
        <f t="shared" si="12"/>
        <v>00</v>
      </c>
      <c r="AQ130" t="str">
        <f t="shared" si="7"/>
        <v xml:space="preserve">    (U4)0x0000003BU,                                                           /* 59 UNKNOWN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1</v>
      </c>
      <c r="AE131" s="137">
        <f t="shared" si="19"/>
        <v>1</v>
      </c>
      <c r="AF131" s="137">
        <f t="shared" si="19"/>
        <v>1</v>
      </c>
      <c r="AG131" s="137">
        <f t="shared" si="19"/>
        <v>1</v>
      </c>
      <c r="AH131" s="137">
        <f t="shared" si="19"/>
        <v>0</v>
      </c>
      <c r="AI131" s="137">
        <f t="shared" si="19"/>
        <v>0</v>
      </c>
      <c r="AJ131" s="53" t="str">
        <f t="shared" si="6"/>
        <v>UNKNOWN</v>
      </c>
      <c r="AK131" s="66"/>
      <c r="AL131" s="66" t="str">
        <f t="shared" si="9"/>
        <v>3C</v>
      </c>
      <c r="AM131" s="68" t="str">
        <f t="shared" si="10"/>
        <v>00</v>
      </c>
      <c r="AN131" s="68" t="str">
        <f t="shared" si="11"/>
        <v>00</v>
      </c>
      <c r="AO131" s="68" t="str">
        <f t="shared" si="12"/>
        <v>00</v>
      </c>
      <c r="AQ131" t="str">
        <f t="shared" si="7"/>
        <v xml:space="preserve">    (U4)0x0000003CU,                                                           /* 60 UNKNOWN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1</v>
      </c>
      <c r="AE132" s="137">
        <f t="shared" si="19"/>
        <v>1</v>
      </c>
      <c r="AF132" s="137">
        <f t="shared" si="19"/>
        <v>1</v>
      </c>
      <c r="AG132" s="137">
        <f t="shared" si="19"/>
        <v>1</v>
      </c>
      <c r="AH132" s="137">
        <f t="shared" si="19"/>
        <v>0</v>
      </c>
      <c r="AI132" s="137">
        <f t="shared" si="19"/>
        <v>1</v>
      </c>
      <c r="AJ132" s="53" t="str">
        <f t="shared" si="6"/>
        <v>UNKNOWN</v>
      </c>
      <c r="AK132" s="66"/>
      <c r="AL132" s="66" t="str">
        <f t="shared" si="9"/>
        <v>3D</v>
      </c>
      <c r="AM132" s="68" t="str">
        <f t="shared" si="10"/>
        <v>00</v>
      </c>
      <c r="AN132" s="68" t="str">
        <f t="shared" si="11"/>
        <v>00</v>
      </c>
      <c r="AO132" s="68" t="str">
        <f t="shared" si="12"/>
        <v>00</v>
      </c>
      <c r="AQ132" t="str">
        <f t="shared" si="7"/>
        <v xml:space="preserve">    (U4)0x0000003DU,                                                           /* 61 UNKNOWN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1</v>
      </c>
      <c r="AE133" s="137">
        <f t="shared" si="19"/>
        <v>1</v>
      </c>
      <c r="AF133" s="137">
        <f t="shared" si="19"/>
        <v>1</v>
      </c>
      <c r="AG133" s="137">
        <f t="shared" si="19"/>
        <v>1</v>
      </c>
      <c r="AH133" s="137">
        <f t="shared" si="19"/>
        <v>1</v>
      </c>
      <c r="AI133" s="137">
        <f t="shared" si="19"/>
        <v>0</v>
      </c>
      <c r="AJ133" s="53" t="str">
        <f t="shared" si="6"/>
        <v>UNKNOWN</v>
      </c>
      <c r="AK133" s="66"/>
      <c r="AL133" s="66" t="str">
        <f t="shared" si="9"/>
        <v>3E</v>
      </c>
      <c r="AM133" s="68" t="str">
        <f t="shared" si="10"/>
        <v>00</v>
      </c>
      <c r="AN133" s="68" t="str">
        <f t="shared" si="11"/>
        <v>00</v>
      </c>
      <c r="AO133" s="68" t="str">
        <f t="shared" si="12"/>
        <v>00</v>
      </c>
      <c r="AQ133" t="str">
        <f t="shared" si="7"/>
        <v xml:space="preserve">    (U4)0x0000003EU,                                                           /* 62 UNKNOWN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1</v>
      </c>
      <c r="AE134" s="137">
        <f t="shared" si="19"/>
        <v>1</v>
      </c>
      <c r="AF134" s="137">
        <f t="shared" si="19"/>
        <v>1</v>
      </c>
      <c r="AG134" s="137">
        <f t="shared" si="19"/>
        <v>1</v>
      </c>
      <c r="AH134" s="137">
        <f t="shared" si="19"/>
        <v>1</v>
      </c>
      <c r="AI134" s="137">
        <f>IF(AI69=1,1,0)</f>
        <v>1</v>
      </c>
      <c r="AJ134" s="53" t="str">
        <f t="shared" si="6"/>
        <v>UNKNOWN</v>
      </c>
      <c r="AK134" s="66"/>
      <c r="AL134" s="66" t="str">
        <f t="shared" si="9"/>
        <v>3F</v>
      </c>
      <c r="AM134" s="68" t="str">
        <f t="shared" si="10"/>
        <v>00</v>
      </c>
      <c r="AN134" s="68" t="str">
        <f t="shared" si="11"/>
        <v>00</v>
      </c>
      <c r="AO134" s="68" t="str">
        <f t="shared" si="12"/>
        <v>00</v>
      </c>
      <c r="AQ134" t="str">
        <f t="shared" si="7"/>
        <v xml:space="preserve">    (U4)0x0000003FU                                                            /* 63 UNKNOWN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S3B</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1</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1</v>
      </c>
      <c r="AE137" s="137">
        <f t="shared" si="20"/>
        <v>1</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3F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(U4)0x0000003FU,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1</v>
      </c>
      <c r="AE138" s="137">
        <f t="shared" si="20"/>
        <v>1</v>
      </c>
      <c r="AF138" s="137">
        <f t="shared" si="20"/>
        <v>1</v>
      </c>
      <c r="AG138" s="137">
        <f t="shared" si="20"/>
        <v>1</v>
      </c>
      <c r="AH138" s="137">
        <f t="shared" si="20"/>
        <v>1</v>
      </c>
      <c r="AI138" s="137">
        <f t="shared" si="20"/>
        <v>1</v>
      </c>
      <c r="AJ138" s="53" t="str">
        <f t="shared" si="21"/>
        <v>UNKNOWN</v>
      </c>
      <c r="AK138" s="66"/>
      <c r="AL138" s="66" t="str">
        <f t="shared" si="24"/>
        <v>3F</v>
      </c>
      <c r="AM138" s="68" t="str">
        <f t="shared" si="25"/>
        <v>00</v>
      </c>
      <c r="AN138" s="68" t="str">
        <f t="shared" si="26"/>
        <v>00</v>
      </c>
      <c r="AO138" s="68" t="str">
        <f t="shared" si="27"/>
        <v>00</v>
      </c>
      <c r="AQ138" t="str">
        <f t="shared" si="22"/>
        <v xml:space="preserve">    (U4)0x0000003FU,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1</v>
      </c>
      <c r="AE139" s="137">
        <f t="shared" si="20"/>
        <v>1</v>
      </c>
      <c r="AF139" s="137">
        <f t="shared" si="20"/>
        <v>1</v>
      </c>
      <c r="AG139" s="137">
        <f t="shared" si="20"/>
        <v>1</v>
      </c>
      <c r="AH139" s="137">
        <f t="shared" si="20"/>
        <v>1</v>
      </c>
      <c r="AI139" s="137">
        <f t="shared" si="20"/>
        <v>1</v>
      </c>
      <c r="AJ139" s="53" t="str">
        <f t="shared" si="21"/>
        <v>UNKNOWN</v>
      </c>
      <c r="AK139" s="66"/>
      <c r="AL139" s="66" t="str">
        <f t="shared" si="24"/>
        <v>3F</v>
      </c>
      <c r="AM139" s="68" t="str">
        <f t="shared" si="25"/>
        <v>00</v>
      </c>
      <c r="AN139" s="68" t="str">
        <f t="shared" si="26"/>
        <v>00</v>
      </c>
      <c r="AO139" s="68" t="str">
        <f t="shared" si="27"/>
        <v>00</v>
      </c>
      <c r="AQ139" t="str">
        <f t="shared" si="22"/>
        <v xml:space="preserve">    (U4)0x0000003FU,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1</v>
      </c>
      <c r="AE140" s="137">
        <f t="shared" si="20"/>
        <v>1</v>
      </c>
      <c r="AF140" s="137">
        <f t="shared" si="20"/>
        <v>1</v>
      </c>
      <c r="AG140" s="137">
        <f t="shared" si="20"/>
        <v>1</v>
      </c>
      <c r="AH140" s="137">
        <f t="shared" si="20"/>
        <v>1</v>
      </c>
      <c r="AI140" s="137">
        <f t="shared" si="20"/>
        <v>1</v>
      </c>
      <c r="AJ140" s="53" t="str">
        <f t="shared" si="21"/>
        <v>UNKNOWN</v>
      </c>
      <c r="AK140" s="66"/>
      <c r="AL140" s="66" t="str">
        <f t="shared" si="24"/>
        <v>3F</v>
      </c>
      <c r="AM140" s="68" t="str">
        <f t="shared" si="25"/>
        <v>00</v>
      </c>
      <c r="AN140" s="68" t="str">
        <f t="shared" si="26"/>
        <v>00</v>
      </c>
      <c r="AO140" s="68" t="str">
        <f t="shared" si="27"/>
        <v>00</v>
      </c>
      <c r="AQ140" t="str">
        <f t="shared" si="22"/>
        <v xml:space="preserve">    (U4)0x0000003FU,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1</v>
      </c>
      <c r="AE141" s="137">
        <f t="shared" si="20"/>
        <v>1</v>
      </c>
      <c r="AF141" s="137">
        <f t="shared" si="20"/>
        <v>1</v>
      </c>
      <c r="AG141" s="137">
        <f t="shared" si="20"/>
        <v>1</v>
      </c>
      <c r="AH141" s="137">
        <f t="shared" si="20"/>
        <v>1</v>
      </c>
      <c r="AI141" s="137">
        <f t="shared" si="20"/>
        <v>1</v>
      </c>
      <c r="AJ141" s="53" t="str">
        <f t="shared" si="21"/>
        <v>UNKNOWN</v>
      </c>
      <c r="AK141" s="66"/>
      <c r="AL141" s="66" t="str">
        <f t="shared" si="24"/>
        <v>3F</v>
      </c>
      <c r="AM141" s="68" t="str">
        <f t="shared" si="25"/>
        <v>00</v>
      </c>
      <c r="AN141" s="68" t="str">
        <f t="shared" si="26"/>
        <v>00</v>
      </c>
      <c r="AO141" s="68" t="str">
        <f t="shared" si="27"/>
        <v>00</v>
      </c>
      <c r="AQ141" t="str">
        <f t="shared" si="22"/>
        <v xml:space="preserve">    (U4)0x0000003FU,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1</v>
      </c>
      <c r="AE142" s="137">
        <f t="shared" si="20"/>
        <v>1</v>
      </c>
      <c r="AF142" s="137">
        <f t="shared" si="20"/>
        <v>1</v>
      </c>
      <c r="AG142" s="137">
        <f t="shared" si="20"/>
        <v>1</v>
      </c>
      <c r="AH142" s="137">
        <f t="shared" si="20"/>
        <v>1</v>
      </c>
      <c r="AI142" s="137">
        <f t="shared" si="20"/>
        <v>1</v>
      </c>
      <c r="AJ142" s="53" t="str">
        <f t="shared" si="21"/>
        <v>UNKNOWN</v>
      </c>
      <c r="AK142" s="66"/>
      <c r="AL142" s="66" t="str">
        <f t="shared" si="24"/>
        <v>3F</v>
      </c>
      <c r="AM142" s="68" t="str">
        <f t="shared" si="25"/>
        <v>00</v>
      </c>
      <c r="AN142" s="68" t="str">
        <f t="shared" si="26"/>
        <v>00</v>
      </c>
      <c r="AO142" s="68" t="str">
        <f t="shared" si="27"/>
        <v>00</v>
      </c>
      <c r="AQ142" t="str">
        <f t="shared" si="22"/>
        <v xml:space="preserve">    (U4)0x0000003FU,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1</v>
      </c>
      <c r="AE143" s="137">
        <f t="shared" si="20"/>
        <v>1</v>
      </c>
      <c r="AF143" s="137">
        <f t="shared" si="20"/>
        <v>1</v>
      </c>
      <c r="AG143" s="137">
        <f t="shared" si="20"/>
        <v>1</v>
      </c>
      <c r="AH143" s="137">
        <f t="shared" si="20"/>
        <v>1</v>
      </c>
      <c r="AI143" s="137">
        <f>IF(OR(AI13=0,AI13=1),1,0)</f>
        <v>1</v>
      </c>
      <c r="AJ143" s="53" t="str">
        <f t="shared" si="21"/>
        <v>UNKNOWN</v>
      </c>
      <c r="AK143" s="66"/>
      <c r="AL143" s="66" t="str">
        <f t="shared" si="24"/>
        <v>3F</v>
      </c>
      <c r="AM143" s="68" t="str">
        <f t="shared" si="25"/>
        <v>00</v>
      </c>
      <c r="AN143" s="68" t="str">
        <f t="shared" si="26"/>
        <v>00</v>
      </c>
      <c r="AO143" s="68" t="str">
        <f t="shared" si="27"/>
        <v>00</v>
      </c>
      <c r="AQ143" t="str">
        <f t="shared" si="22"/>
        <v xml:space="preserve">    (U4)0x0000003FU,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1</v>
      </c>
      <c r="AE144" s="137">
        <f t="shared" si="28"/>
        <v>1</v>
      </c>
      <c r="AF144" s="137">
        <f t="shared" si="28"/>
        <v>1</v>
      </c>
      <c r="AG144" s="137">
        <f t="shared" si="28"/>
        <v>1</v>
      </c>
      <c r="AH144" s="137">
        <f t="shared" si="28"/>
        <v>1</v>
      </c>
      <c r="AI144" s="137">
        <f t="shared" si="28"/>
        <v>1</v>
      </c>
      <c r="AJ144" s="53" t="str">
        <f t="shared" si="21"/>
        <v>UNKNOWN</v>
      </c>
      <c r="AK144" s="66"/>
      <c r="AL144" s="66" t="str">
        <f t="shared" si="24"/>
        <v>3F</v>
      </c>
      <c r="AM144" s="68" t="str">
        <f t="shared" si="25"/>
        <v>00</v>
      </c>
      <c r="AN144" s="68" t="str">
        <f t="shared" si="26"/>
        <v>00</v>
      </c>
      <c r="AO144" s="68" t="str">
        <f t="shared" si="27"/>
        <v>00</v>
      </c>
      <c r="AQ144" t="str">
        <f t="shared" si="22"/>
        <v xml:space="preserve">    (U4)0x0000003FU,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1</v>
      </c>
      <c r="AE145" s="137">
        <f t="shared" si="28"/>
        <v>1</v>
      </c>
      <c r="AF145" s="137">
        <f t="shared" si="28"/>
        <v>1</v>
      </c>
      <c r="AG145" s="137">
        <f t="shared" si="28"/>
        <v>1</v>
      </c>
      <c r="AH145" s="137">
        <f t="shared" si="28"/>
        <v>1</v>
      </c>
      <c r="AI145" s="137">
        <f t="shared" si="28"/>
        <v>1</v>
      </c>
      <c r="AJ145" s="53" t="str">
        <f t="shared" si="21"/>
        <v>UNKNOWN</v>
      </c>
      <c r="AK145" s="66"/>
      <c r="AL145" s="66" t="str">
        <f t="shared" si="24"/>
        <v>3F</v>
      </c>
      <c r="AM145" s="68" t="str">
        <f t="shared" si="25"/>
        <v>00</v>
      </c>
      <c r="AN145" s="68" t="str">
        <f t="shared" si="26"/>
        <v>00</v>
      </c>
      <c r="AO145" s="68" t="str">
        <f t="shared" si="27"/>
        <v>00</v>
      </c>
      <c r="AQ145" t="str">
        <f t="shared" si="22"/>
        <v xml:space="preserve">    (U4)0x0000003FU,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1</v>
      </c>
      <c r="AE146" s="137">
        <f t="shared" si="28"/>
        <v>1</v>
      </c>
      <c r="AF146" s="137">
        <f t="shared" si="28"/>
        <v>1</v>
      </c>
      <c r="AG146" s="137">
        <f t="shared" si="28"/>
        <v>1</v>
      </c>
      <c r="AH146" s="137">
        <f t="shared" si="28"/>
        <v>1</v>
      </c>
      <c r="AI146" s="137">
        <f t="shared" si="28"/>
        <v>1</v>
      </c>
      <c r="AJ146" s="53" t="str">
        <f t="shared" si="21"/>
        <v>UNKNOWN</v>
      </c>
      <c r="AK146" s="66"/>
      <c r="AL146" s="66" t="str">
        <f t="shared" si="24"/>
        <v>3F</v>
      </c>
      <c r="AM146" s="68" t="str">
        <f t="shared" si="25"/>
        <v>00</v>
      </c>
      <c r="AN146" s="68" t="str">
        <f t="shared" si="26"/>
        <v>00</v>
      </c>
      <c r="AO146" s="68" t="str">
        <f t="shared" si="27"/>
        <v>00</v>
      </c>
      <c r="AQ146" t="str">
        <f t="shared" si="22"/>
        <v xml:space="preserve">    (U4)0x0000003FU,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1</v>
      </c>
      <c r="AE147" s="137">
        <f t="shared" si="28"/>
        <v>1</v>
      </c>
      <c r="AF147" s="137">
        <f t="shared" si="28"/>
        <v>1</v>
      </c>
      <c r="AG147" s="137">
        <f t="shared" si="28"/>
        <v>1</v>
      </c>
      <c r="AH147" s="137">
        <f t="shared" si="28"/>
        <v>1</v>
      </c>
      <c r="AI147" s="137">
        <f t="shared" si="28"/>
        <v>1</v>
      </c>
      <c r="AJ147" s="53" t="str">
        <f t="shared" si="21"/>
        <v>UNKNOWN</v>
      </c>
      <c r="AK147" s="66"/>
      <c r="AL147" s="66" t="str">
        <f t="shared" si="24"/>
        <v>3F</v>
      </c>
      <c r="AM147" s="68" t="str">
        <f t="shared" si="25"/>
        <v>00</v>
      </c>
      <c r="AN147" s="68" t="str">
        <f t="shared" si="26"/>
        <v>00</v>
      </c>
      <c r="AO147" s="68" t="str">
        <f t="shared" si="27"/>
        <v>00</v>
      </c>
      <c r="AQ147" t="str">
        <f t="shared" si="22"/>
        <v xml:space="preserve">    (U4)0x0000003FU,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1</v>
      </c>
      <c r="AE148" s="137">
        <f t="shared" si="28"/>
        <v>1</v>
      </c>
      <c r="AF148" s="137">
        <f t="shared" si="28"/>
        <v>1</v>
      </c>
      <c r="AG148" s="137">
        <f t="shared" si="28"/>
        <v>1</v>
      </c>
      <c r="AH148" s="137">
        <f t="shared" si="28"/>
        <v>1</v>
      </c>
      <c r="AI148" s="137">
        <f t="shared" si="28"/>
        <v>1</v>
      </c>
      <c r="AJ148" s="53" t="str">
        <f t="shared" si="21"/>
        <v>UNKNOWN</v>
      </c>
      <c r="AK148" s="66"/>
      <c r="AL148" s="66" t="str">
        <f t="shared" si="24"/>
        <v>3F</v>
      </c>
      <c r="AM148" s="68" t="str">
        <f t="shared" si="25"/>
        <v>00</v>
      </c>
      <c r="AN148" s="68" t="str">
        <f t="shared" si="26"/>
        <v>00</v>
      </c>
      <c r="AO148" s="68" t="str">
        <f t="shared" si="27"/>
        <v>00</v>
      </c>
      <c r="AQ148" t="str">
        <f t="shared" si="22"/>
        <v xml:space="preserve">    (U4)0x0000003FU,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1</v>
      </c>
      <c r="AE149" s="137">
        <f t="shared" si="28"/>
        <v>1</v>
      </c>
      <c r="AF149" s="137">
        <f t="shared" si="28"/>
        <v>1</v>
      </c>
      <c r="AG149" s="137">
        <f t="shared" si="28"/>
        <v>1</v>
      </c>
      <c r="AH149" s="137">
        <f t="shared" si="28"/>
        <v>1</v>
      </c>
      <c r="AI149" s="137">
        <f t="shared" si="28"/>
        <v>1</v>
      </c>
      <c r="AJ149" s="53" t="str">
        <f t="shared" si="21"/>
        <v>UNKNOWN</v>
      </c>
      <c r="AK149" s="66"/>
      <c r="AL149" s="66" t="str">
        <f t="shared" si="24"/>
        <v>3F</v>
      </c>
      <c r="AM149" s="68" t="str">
        <f t="shared" si="25"/>
        <v>00</v>
      </c>
      <c r="AN149" s="68" t="str">
        <f t="shared" si="26"/>
        <v>00</v>
      </c>
      <c r="AO149" s="68" t="str">
        <f t="shared" si="27"/>
        <v>00</v>
      </c>
      <c r="AQ149" t="str">
        <f t="shared" si="22"/>
        <v xml:space="preserve">    (U4)0x0000003FU,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1</v>
      </c>
      <c r="AE150" s="137">
        <f t="shared" si="28"/>
        <v>1</v>
      </c>
      <c r="AF150" s="137">
        <f t="shared" si="28"/>
        <v>1</v>
      </c>
      <c r="AG150" s="137">
        <f t="shared" si="28"/>
        <v>1</v>
      </c>
      <c r="AH150" s="137">
        <f t="shared" si="28"/>
        <v>1</v>
      </c>
      <c r="AI150" s="137">
        <f t="shared" si="28"/>
        <v>1</v>
      </c>
      <c r="AJ150" s="53" t="str">
        <f t="shared" si="21"/>
        <v>UNKNOWN</v>
      </c>
      <c r="AK150" s="66"/>
      <c r="AL150" s="66" t="str">
        <f t="shared" si="24"/>
        <v>3F</v>
      </c>
      <c r="AM150" s="68" t="str">
        <f t="shared" si="25"/>
        <v>00</v>
      </c>
      <c r="AN150" s="68" t="str">
        <f t="shared" si="26"/>
        <v>00</v>
      </c>
      <c r="AO150" s="68" t="str">
        <f t="shared" si="27"/>
        <v>00</v>
      </c>
      <c r="AQ150" t="str">
        <f t="shared" si="22"/>
        <v xml:space="preserve">    (U4)0x0000003FU,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1</v>
      </c>
      <c r="AE151" s="137">
        <f t="shared" si="28"/>
        <v>1</v>
      </c>
      <c r="AF151" s="137">
        <f t="shared" si="28"/>
        <v>1</v>
      </c>
      <c r="AG151" s="137">
        <f t="shared" si="28"/>
        <v>1</v>
      </c>
      <c r="AH151" s="137">
        <f t="shared" si="28"/>
        <v>1</v>
      </c>
      <c r="AI151" s="137">
        <f>IF(OR(AI21=0,AI21=1),1,0)</f>
        <v>1</v>
      </c>
      <c r="AJ151" s="53" t="str">
        <f t="shared" si="21"/>
        <v>UNKNOWN</v>
      </c>
      <c r="AK151" s="66"/>
      <c r="AL151" s="66" t="str">
        <f t="shared" si="24"/>
        <v>3F</v>
      </c>
      <c r="AM151" s="68" t="str">
        <f t="shared" si="25"/>
        <v>00</v>
      </c>
      <c r="AN151" s="68" t="str">
        <f t="shared" si="26"/>
        <v>00</v>
      </c>
      <c r="AO151" s="68" t="str">
        <f t="shared" si="27"/>
        <v>00</v>
      </c>
      <c r="AQ151" t="str">
        <f t="shared" si="22"/>
        <v xml:space="preserve">    (U4)0x0000003FU,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1</v>
      </c>
      <c r="AE152" s="137">
        <f t="shared" si="29"/>
        <v>1</v>
      </c>
      <c r="AF152" s="137">
        <f t="shared" si="29"/>
        <v>1</v>
      </c>
      <c r="AG152" s="137">
        <f t="shared" si="29"/>
        <v>1</v>
      </c>
      <c r="AH152" s="137">
        <f t="shared" si="29"/>
        <v>1</v>
      </c>
      <c r="AI152" s="137">
        <f t="shared" si="29"/>
        <v>1</v>
      </c>
      <c r="AJ152" s="53" t="str">
        <f t="shared" si="21"/>
        <v>UNKNOWN</v>
      </c>
      <c r="AK152" s="66"/>
      <c r="AL152" s="66" t="str">
        <f t="shared" si="24"/>
        <v>3F</v>
      </c>
      <c r="AM152" s="68" t="str">
        <f t="shared" si="25"/>
        <v>00</v>
      </c>
      <c r="AN152" s="68" t="str">
        <f t="shared" si="26"/>
        <v>00</v>
      </c>
      <c r="AO152" s="68" t="str">
        <f t="shared" si="27"/>
        <v>00</v>
      </c>
      <c r="AQ152" t="str">
        <f t="shared" si="22"/>
        <v xml:space="preserve">    (U4)0x0000003FU,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1</v>
      </c>
      <c r="AE153" s="137">
        <f t="shared" si="29"/>
        <v>1</v>
      </c>
      <c r="AF153" s="137">
        <f t="shared" si="29"/>
        <v>1</v>
      </c>
      <c r="AG153" s="137">
        <f t="shared" si="29"/>
        <v>1</v>
      </c>
      <c r="AH153" s="137">
        <f t="shared" si="29"/>
        <v>1</v>
      </c>
      <c r="AI153" s="137">
        <f t="shared" si="29"/>
        <v>1</v>
      </c>
      <c r="AJ153" s="53" t="str">
        <f t="shared" si="21"/>
        <v>UNKNOWN</v>
      </c>
      <c r="AK153" s="66"/>
      <c r="AL153" s="66" t="str">
        <f t="shared" si="24"/>
        <v>3F</v>
      </c>
      <c r="AM153" s="68" t="str">
        <f t="shared" si="25"/>
        <v>00</v>
      </c>
      <c r="AN153" s="68" t="str">
        <f t="shared" si="26"/>
        <v>00</v>
      </c>
      <c r="AO153" s="68" t="str">
        <f t="shared" si="27"/>
        <v>00</v>
      </c>
      <c r="AQ153" t="str">
        <f t="shared" si="22"/>
        <v xml:space="preserve">    (U4)0x0000003FU,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1</v>
      </c>
      <c r="AE154" s="137">
        <f t="shared" si="29"/>
        <v>1</v>
      </c>
      <c r="AF154" s="137">
        <f t="shared" si="29"/>
        <v>1</v>
      </c>
      <c r="AG154" s="137">
        <f t="shared" si="29"/>
        <v>1</v>
      </c>
      <c r="AH154" s="137">
        <f t="shared" si="29"/>
        <v>1</v>
      </c>
      <c r="AI154" s="137">
        <f t="shared" si="29"/>
        <v>1</v>
      </c>
      <c r="AJ154" s="53" t="str">
        <f t="shared" si="21"/>
        <v>UNKNOWN</v>
      </c>
      <c r="AK154" s="66"/>
      <c r="AL154" s="66" t="str">
        <f t="shared" si="24"/>
        <v>3F</v>
      </c>
      <c r="AM154" s="68" t="str">
        <f t="shared" si="25"/>
        <v>00</v>
      </c>
      <c r="AN154" s="68" t="str">
        <f t="shared" si="26"/>
        <v>00</v>
      </c>
      <c r="AO154" s="68" t="str">
        <f t="shared" si="27"/>
        <v>00</v>
      </c>
      <c r="AQ154" t="str">
        <f t="shared" si="22"/>
        <v xml:space="preserve">    (U4)0x0000003FU,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1</v>
      </c>
      <c r="AE155" s="137">
        <f t="shared" si="29"/>
        <v>1</v>
      </c>
      <c r="AF155" s="137">
        <f t="shared" si="29"/>
        <v>1</v>
      </c>
      <c r="AG155" s="137">
        <f t="shared" si="29"/>
        <v>1</v>
      </c>
      <c r="AH155" s="137">
        <f t="shared" si="29"/>
        <v>1</v>
      </c>
      <c r="AI155" s="137">
        <f t="shared" si="29"/>
        <v>1</v>
      </c>
      <c r="AJ155" s="53" t="str">
        <f t="shared" si="21"/>
        <v>UNKNOWN</v>
      </c>
      <c r="AK155" s="66"/>
      <c r="AL155" s="66" t="str">
        <f t="shared" si="24"/>
        <v>3F</v>
      </c>
      <c r="AM155" s="68" t="str">
        <f t="shared" si="25"/>
        <v>00</v>
      </c>
      <c r="AN155" s="68" t="str">
        <f t="shared" si="26"/>
        <v>00</v>
      </c>
      <c r="AO155" s="68" t="str">
        <f t="shared" si="27"/>
        <v>00</v>
      </c>
      <c r="AQ155" t="str">
        <f t="shared" si="22"/>
        <v xml:space="preserve">    (U4)0x0000003FU,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1</v>
      </c>
      <c r="AE156" s="137">
        <f t="shared" si="29"/>
        <v>1</v>
      </c>
      <c r="AF156" s="137">
        <f t="shared" si="29"/>
        <v>1</v>
      </c>
      <c r="AG156" s="137">
        <f t="shared" si="29"/>
        <v>1</v>
      </c>
      <c r="AH156" s="137">
        <f t="shared" si="29"/>
        <v>1</v>
      </c>
      <c r="AI156" s="137">
        <f t="shared" si="29"/>
        <v>1</v>
      </c>
      <c r="AJ156" s="53" t="str">
        <f t="shared" si="21"/>
        <v>UNKNOWN</v>
      </c>
      <c r="AK156" s="66"/>
      <c r="AL156" s="66" t="str">
        <f t="shared" si="24"/>
        <v>3F</v>
      </c>
      <c r="AM156" s="68" t="str">
        <f t="shared" si="25"/>
        <v>00</v>
      </c>
      <c r="AN156" s="68" t="str">
        <f t="shared" si="26"/>
        <v>00</v>
      </c>
      <c r="AO156" s="68" t="str">
        <f t="shared" si="27"/>
        <v>00</v>
      </c>
      <c r="AQ156" t="str">
        <f t="shared" si="22"/>
        <v xml:space="preserve">    (U4)0x0000003FU,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1</v>
      </c>
      <c r="AE157" s="137">
        <f t="shared" si="29"/>
        <v>1</v>
      </c>
      <c r="AF157" s="137">
        <f t="shared" si="29"/>
        <v>1</v>
      </c>
      <c r="AG157" s="137">
        <f t="shared" si="29"/>
        <v>1</v>
      </c>
      <c r="AH157" s="137">
        <f t="shared" si="29"/>
        <v>1</v>
      </c>
      <c r="AI157" s="137">
        <f t="shared" si="29"/>
        <v>1</v>
      </c>
      <c r="AJ157" s="53" t="str">
        <f t="shared" si="21"/>
        <v>UNKNOWN</v>
      </c>
      <c r="AK157" s="66"/>
      <c r="AL157" s="66" t="str">
        <f t="shared" si="24"/>
        <v>3F</v>
      </c>
      <c r="AM157" s="68" t="str">
        <f t="shared" si="25"/>
        <v>00</v>
      </c>
      <c r="AN157" s="68" t="str">
        <f t="shared" si="26"/>
        <v>00</v>
      </c>
      <c r="AO157" s="68" t="str">
        <f t="shared" si="27"/>
        <v>00</v>
      </c>
      <c r="AQ157" t="str">
        <f t="shared" si="22"/>
        <v xml:space="preserve">    (U4)0x0000003FU,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1</v>
      </c>
      <c r="AE158" s="137">
        <f t="shared" si="29"/>
        <v>1</v>
      </c>
      <c r="AF158" s="137">
        <f t="shared" si="29"/>
        <v>1</v>
      </c>
      <c r="AG158" s="137">
        <f t="shared" si="29"/>
        <v>1</v>
      </c>
      <c r="AH158" s="137">
        <f t="shared" si="29"/>
        <v>1</v>
      </c>
      <c r="AI158" s="137">
        <f t="shared" si="29"/>
        <v>1</v>
      </c>
      <c r="AJ158" s="53" t="str">
        <f t="shared" si="21"/>
        <v>UNKNOWN</v>
      </c>
      <c r="AK158" s="66"/>
      <c r="AL158" s="66" t="str">
        <f t="shared" si="24"/>
        <v>3F</v>
      </c>
      <c r="AM158" s="68" t="str">
        <f t="shared" si="25"/>
        <v>00</v>
      </c>
      <c r="AN158" s="68" t="str">
        <f t="shared" si="26"/>
        <v>00</v>
      </c>
      <c r="AO158" s="68" t="str">
        <f t="shared" si="27"/>
        <v>00</v>
      </c>
      <c r="AQ158" t="str">
        <f t="shared" si="22"/>
        <v xml:space="preserve">    (U4)0x0000003FU,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1</v>
      </c>
      <c r="AE159" s="137">
        <f t="shared" si="29"/>
        <v>1</v>
      </c>
      <c r="AF159" s="137">
        <f t="shared" si="29"/>
        <v>1</v>
      </c>
      <c r="AG159" s="137">
        <f t="shared" si="29"/>
        <v>1</v>
      </c>
      <c r="AH159" s="137">
        <f t="shared" si="29"/>
        <v>1</v>
      </c>
      <c r="AI159" s="137">
        <f>IF(OR(AI29=0,AI29=1),1,0)</f>
        <v>1</v>
      </c>
      <c r="AJ159" s="53" t="str">
        <f t="shared" si="21"/>
        <v>UNKNOWN</v>
      </c>
      <c r="AK159" s="66"/>
      <c r="AL159" s="66" t="str">
        <f t="shared" si="24"/>
        <v>3F</v>
      </c>
      <c r="AM159" s="68" t="str">
        <f t="shared" si="25"/>
        <v>00</v>
      </c>
      <c r="AN159" s="68" t="str">
        <f t="shared" si="26"/>
        <v>00</v>
      </c>
      <c r="AO159" s="68" t="str">
        <f t="shared" si="27"/>
        <v>00</v>
      </c>
      <c r="AQ159" t="str">
        <f t="shared" si="22"/>
        <v xml:space="preserve">    (U4)0x0000003FU,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1</v>
      </c>
      <c r="AE160" s="137">
        <f t="shared" si="30"/>
        <v>1</v>
      </c>
      <c r="AF160" s="137">
        <f t="shared" si="30"/>
        <v>1</v>
      </c>
      <c r="AG160" s="137">
        <f t="shared" si="30"/>
        <v>1</v>
      </c>
      <c r="AH160" s="137">
        <f t="shared" si="30"/>
        <v>1</v>
      </c>
      <c r="AI160" s="137">
        <f t="shared" si="30"/>
        <v>1</v>
      </c>
      <c r="AJ160" s="53" t="str">
        <f t="shared" si="21"/>
        <v>UNKNOWN</v>
      </c>
      <c r="AK160" s="66"/>
      <c r="AL160" s="66" t="str">
        <f t="shared" si="24"/>
        <v>3F</v>
      </c>
      <c r="AM160" s="68" t="str">
        <f t="shared" si="25"/>
        <v>00</v>
      </c>
      <c r="AN160" s="68" t="str">
        <f t="shared" si="26"/>
        <v>00</v>
      </c>
      <c r="AO160" s="68" t="str">
        <f t="shared" si="27"/>
        <v>00</v>
      </c>
      <c r="AQ160" t="str">
        <f t="shared" si="22"/>
        <v xml:space="preserve">    (U4)0x0000003FU,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1</v>
      </c>
      <c r="AE161" s="137">
        <f t="shared" si="30"/>
        <v>1</v>
      </c>
      <c r="AF161" s="137">
        <f t="shared" si="30"/>
        <v>1</v>
      </c>
      <c r="AG161" s="137">
        <f t="shared" si="30"/>
        <v>1</v>
      </c>
      <c r="AH161" s="137">
        <f t="shared" si="30"/>
        <v>1</v>
      </c>
      <c r="AI161" s="137">
        <f t="shared" si="30"/>
        <v>1</v>
      </c>
      <c r="AJ161" s="53" t="str">
        <f t="shared" si="21"/>
        <v>UNKNOWN</v>
      </c>
      <c r="AK161" s="66"/>
      <c r="AL161" s="66" t="str">
        <f t="shared" si="24"/>
        <v>3F</v>
      </c>
      <c r="AM161" s="68" t="str">
        <f t="shared" si="25"/>
        <v>00</v>
      </c>
      <c r="AN161" s="68" t="str">
        <f t="shared" si="26"/>
        <v>00</v>
      </c>
      <c r="AO161" s="68" t="str">
        <f t="shared" si="27"/>
        <v>00</v>
      </c>
      <c r="AQ161" t="str">
        <f t="shared" si="22"/>
        <v xml:space="preserve">    (U4)0x0000003FU,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1</v>
      </c>
      <c r="AE162" s="137">
        <f t="shared" si="30"/>
        <v>1</v>
      </c>
      <c r="AF162" s="137">
        <f t="shared" si="30"/>
        <v>1</v>
      </c>
      <c r="AG162" s="137">
        <f t="shared" si="30"/>
        <v>1</v>
      </c>
      <c r="AH162" s="137">
        <f t="shared" si="30"/>
        <v>1</v>
      </c>
      <c r="AI162" s="137">
        <f t="shared" si="30"/>
        <v>1</v>
      </c>
      <c r="AJ162" s="53" t="str">
        <f t="shared" si="21"/>
        <v>UNKNOWN</v>
      </c>
      <c r="AK162" s="66"/>
      <c r="AL162" s="66" t="str">
        <f t="shared" si="24"/>
        <v>3F</v>
      </c>
      <c r="AM162" s="68" t="str">
        <f t="shared" si="25"/>
        <v>00</v>
      </c>
      <c r="AN162" s="68" t="str">
        <f t="shared" si="26"/>
        <v>00</v>
      </c>
      <c r="AO162" s="68" t="str">
        <f t="shared" si="27"/>
        <v>00</v>
      </c>
      <c r="AQ162" t="str">
        <f t="shared" si="22"/>
        <v xml:space="preserve">    (U4)0x0000003FU,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1</v>
      </c>
      <c r="AE163" s="137">
        <f t="shared" si="30"/>
        <v>1</v>
      </c>
      <c r="AF163" s="137">
        <f t="shared" si="30"/>
        <v>1</v>
      </c>
      <c r="AG163" s="137">
        <f t="shared" si="30"/>
        <v>1</v>
      </c>
      <c r="AH163" s="137">
        <f t="shared" si="30"/>
        <v>1</v>
      </c>
      <c r="AI163" s="137">
        <f t="shared" si="30"/>
        <v>1</v>
      </c>
      <c r="AJ163" s="53" t="str">
        <f t="shared" si="21"/>
        <v>UNKNOWN</v>
      </c>
      <c r="AK163" s="66"/>
      <c r="AL163" s="66" t="str">
        <f t="shared" si="24"/>
        <v>3F</v>
      </c>
      <c r="AM163" s="68" t="str">
        <f t="shared" si="25"/>
        <v>00</v>
      </c>
      <c r="AN163" s="68" t="str">
        <f t="shared" si="26"/>
        <v>00</v>
      </c>
      <c r="AO163" s="68" t="str">
        <f t="shared" si="27"/>
        <v>00</v>
      </c>
      <c r="AQ163" t="str">
        <f t="shared" si="22"/>
        <v xml:space="preserve">    (U4)0x0000003FU,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1</v>
      </c>
      <c r="AE164" s="137">
        <f t="shared" si="30"/>
        <v>1</v>
      </c>
      <c r="AF164" s="137">
        <f t="shared" si="30"/>
        <v>1</v>
      </c>
      <c r="AG164" s="137">
        <f t="shared" si="30"/>
        <v>1</v>
      </c>
      <c r="AH164" s="137">
        <f t="shared" si="30"/>
        <v>1</v>
      </c>
      <c r="AI164" s="137">
        <f t="shared" si="30"/>
        <v>1</v>
      </c>
      <c r="AJ164" s="53" t="str">
        <f t="shared" si="21"/>
        <v>UNKNOWN</v>
      </c>
      <c r="AK164" s="66"/>
      <c r="AL164" s="66" t="str">
        <f t="shared" si="24"/>
        <v>3F</v>
      </c>
      <c r="AM164" s="68" t="str">
        <f t="shared" si="25"/>
        <v>00</v>
      </c>
      <c r="AN164" s="68" t="str">
        <f t="shared" si="26"/>
        <v>00</v>
      </c>
      <c r="AO164" s="68" t="str">
        <f t="shared" si="27"/>
        <v>00</v>
      </c>
      <c r="AQ164" t="str">
        <f t="shared" si="22"/>
        <v xml:space="preserve">    (U4)0x0000003FU,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1</v>
      </c>
      <c r="AE165" s="137">
        <f t="shared" si="30"/>
        <v>1</v>
      </c>
      <c r="AF165" s="137">
        <f t="shared" si="30"/>
        <v>1</v>
      </c>
      <c r="AG165" s="137">
        <f t="shared" si="30"/>
        <v>1</v>
      </c>
      <c r="AH165" s="137">
        <f t="shared" si="30"/>
        <v>1</v>
      </c>
      <c r="AI165" s="137">
        <f t="shared" si="30"/>
        <v>1</v>
      </c>
      <c r="AJ165" s="53" t="str">
        <f t="shared" si="21"/>
        <v>UNKNOWN</v>
      </c>
      <c r="AK165" s="66"/>
      <c r="AL165" s="66" t="str">
        <f t="shared" si="24"/>
        <v>3F</v>
      </c>
      <c r="AM165" s="68" t="str">
        <f t="shared" si="25"/>
        <v>00</v>
      </c>
      <c r="AN165" s="68" t="str">
        <f t="shared" si="26"/>
        <v>00</v>
      </c>
      <c r="AO165" s="68" t="str">
        <f t="shared" si="27"/>
        <v>00</v>
      </c>
      <c r="AQ165" t="str">
        <f t="shared" si="22"/>
        <v xml:space="preserve">    (U4)0x0000003FU,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1</v>
      </c>
      <c r="AE166" s="137">
        <f t="shared" si="30"/>
        <v>1</v>
      </c>
      <c r="AF166" s="137">
        <f t="shared" si="30"/>
        <v>1</v>
      </c>
      <c r="AG166" s="137">
        <f t="shared" si="30"/>
        <v>1</v>
      </c>
      <c r="AH166" s="137">
        <f t="shared" si="30"/>
        <v>1</v>
      </c>
      <c r="AI166" s="137">
        <f t="shared" si="30"/>
        <v>1</v>
      </c>
      <c r="AJ166" s="53" t="str">
        <f t="shared" si="21"/>
        <v>UNKNOWN</v>
      </c>
      <c r="AK166" s="66"/>
      <c r="AL166" s="66" t="str">
        <f t="shared" si="24"/>
        <v>3F</v>
      </c>
      <c r="AM166" s="68" t="str">
        <f t="shared" si="25"/>
        <v>00</v>
      </c>
      <c r="AN166" s="68" t="str">
        <f t="shared" si="26"/>
        <v>00</v>
      </c>
      <c r="AO166" s="68" t="str">
        <f t="shared" si="27"/>
        <v>00</v>
      </c>
      <c r="AQ166" t="str">
        <f t="shared" si="22"/>
        <v xml:space="preserve">    (U4)0x0000003FU,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1</v>
      </c>
      <c r="AE167" s="137">
        <f t="shared" si="30"/>
        <v>1</v>
      </c>
      <c r="AF167" s="137">
        <f t="shared" si="30"/>
        <v>1</v>
      </c>
      <c r="AG167" s="137">
        <f t="shared" si="30"/>
        <v>1</v>
      </c>
      <c r="AH167" s="137">
        <f t="shared" si="30"/>
        <v>1</v>
      </c>
      <c r="AI167" s="137">
        <f>IF(OR(AI37=0,AI37=1),1,0)</f>
        <v>1</v>
      </c>
      <c r="AJ167" s="53" t="str">
        <f t="shared" si="21"/>
        <v>UNKNOWN</v>
      </c>
      <c r="AK167" s="66"/>
      <c r="AL167" s="66" t="str">
        <f t="shared" si="24"/>
        <v>3F</v>
      </c>
      <c r="AM167" s="68" t="str">
        <f t="shared" si="25"/>
        <v>00</v>
      </c>
      <c r="AN167" s="68" t="str">
        <f t="shared" si="26"/>
        <v>00</v>
      </c>
      <c r="AO167" s="68" t="str">
        <f t="shared" si="27"/>
        <v>00</v>
      </c>
      <c r="AQ167" t="str">
        <f t="shared" si="22"/>
        <v xml:space="preserve">    (U4)0x0000003FU,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1</v>
      </c>
      <c r="AE168" s="137">
        <f t="shared" si="31"/>
        <v>1</v>
      </c>
      <c r="AF168" s="137">
        <f t="shared" si="31"/>
        <v>1</v>
      </c>
      <c r="AG168" s="137">
        <f t="shared" si="31"/>
        <v>1</v>
      </c>
      <c r="AH168" s="137">
        <f t="shared" si="31"/>
        <v>1</v>
      </c>
      <c r="AI168" s="137">
        <f t="shared" si="31"/>
        <v>1</v>
      </c>
      <c r="AJ168" s="53" t="str">
        <f t="shared" si="21"/>
        <v>UNKNOWN</v>
      </c>
      <c r="AK168" s="66"/>
      <c r="AL168" s="66" t="str">
        <f t="shared" si="24"/>
        <v>3F</v>
      </c>
      <c r="AM168" s="68" t="str">
        <f t="shared" si="25"/>
        <v>00</v>
      </c>
      <c r="AN168" s="68" t="str">
        <f t="shared" si="26"/>
        <v>00</v>
      </c>
      <c r="AO168" s="68" t="str">
        <f t="shared" si="27"/>
        <v>00</v>
      </c>
      <c r="AQ168" t="str">
        <f t="shared" si="22"/>
        <v xml:space="preserve">    (U4)0x0000003FU,                                                           /* 32 UNKNOWN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1</v>
      </c>
      <c r="AE169" s="137">
        <f t="shared" si="31"/>
        <v>1</v>
      </c>
      <c r="AF169" s="137">
        <f t="shared" si="31"/>
        <v>1</v>
      </c>
      <c r="AG169" s="137">
        <f t="shared" si="31"/>
        <v>1</v>
      </c>
      <c r="AH169" s="137">
        <f t="shared" si="31"/>
        <v>1</v>
      </c>
      <c r="AI169" s="137">
        <f t="shared" si="31"/>
        <v>1</v>
      </c>
      <c r="AJ169" s="53" t="str">
        <f t="shared" si="21"/>
        <v>ENG1</v>
      </c>
      <c r="AK169" s="66"/>
      <c r="AL169" s="66" t="str">
        <f t="shared" si="24"/>
        <v>3F</v>
      </c>
      <c r="AM169" s="68" t="str">
        <f t="shared" si="25"/>
        <v>00</v>
      </c>
      <c r="AN169" s="68" t="str">
        <f t="shared" si="26"/>
        <v>00</v>
      </c>
      <c r="AO169" s="68" t="str">
        <f t="shared" si="27"/>
        <v>00</v>
      </c>
      <c r="AQ169" t="str">
        <f t="shared" si="22"/>
        <v xml:space="preserve">    (U4)0x0000003FU,                                                           /* 33 ENG1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1</v>
      </c>
      <c r="AE170" s="137">
        <f t="shared" si="31"/>
        <v>1</v>
      </c>
      <c r="AF170" s="137">
        <f t="shared" si="31"/>
        <v>1</v>
      </c>
      <c r="AG170" s="137">
        <f t="shared" si="31"/>
        <v>1</v>
      </c>
      <c r="AH170" s="137">
        <f t="shared" si="31"/>
        <v>1</v>
      </c>
      <c r="AI170" s="137">
        <f t="shared" si="31"/>
        <v>1</v>
      </c>
      <c r="AJ170" s="53" t="str">
        <f t="shared" si="21"/>
        <v>ENG2</v>
      </c>
      <c r="AK170" s="66"/>
      <c r="AL170" s="66" t="str">
        <f t="shared" si="24"/>
        <v>3F</v>
      </c>
      <c r="AM170" s="68" t="str">
        <f t="shared" si="25"/>
        <v>00</v>
      </c>
      <c r="AN170" s="68" t="str">
        <f t="shared" si="26"/>
        <v>00</v>
      </c>
      <c r="AO170" s="68" t="str">
        <f t="shared" si="27"/>
        <v>00</v>
      </c>
      <c r="AQ170" t="str">
        <f t="shared" si="22"/>
        <v xml:space="preserve">    (U4)0x0000003FU,                                                           /* 34 ENG2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1</v>
      </c>
      <c r="AE171" s="137">
        <f t="shared" si="31"/>
        <v>1</v>
      </c>
      <c r="AF171" s="137">
        <f t="shared" si="31"/>
        <v>1</v>
      </c>
      <c r="AG171" s="137">
        <f t="shared" si="31"/>
        <v>1</v>
      </c>
      <c r="AH171" s="137">
        <f t="shared" si="31"/>
        <v>1</v>
      </c>
      <c r="AI171" s="137">
        <f t="shared" si="31"/>
        <v>1</v>
      </c>
      <c r="AJ171" s="53" t="str">
        <f t="shared" si="21"/>
        <v>POW</v>
      </c>
      <c r="AK171" s="66"/>
      <c r="AL171" s="66" t="str">
        <f t="shared" si="24"/>
        <v>3F</v>
      </c>
      <c r="AM171" s="68" t="str">
        <f t="shared" si="25"/>
        <v>00</v>
      </c>
      <c r="AN171" s="68" t="str">
        <f t="shared" si="26"/>
        <v>00</v>
      </c>
      <c r="AO171" s="68" t="str">
        <f t="shared" si="27"/>
        <v>00</v>
      </c>
      <c r="AQ171" t="str">
        <f t="shared" si="22"/>
        <v xml:space="preserve">    (U4)0x0000003FU,                                                           /* 35 POW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1</v>
      </c>
      <c r="AE172" s="137">
        <f t="shared" si="31"/>
        <v>1</v>
      </c>
      <c r="AF172" s="137">
        <f t="shared" si="31"/>
        <v>1</v>
      </c>
      <c r="AG172" s="137">
        <f t="shared" si="31"/>
        <v>1</v>
      </c>
      <c r="AH172" s="137">
        <f t="shared" si="31"/>
        <v>1</v>
      </c>
      <c r="AI172" s="137">
        <f t="shared" si="31"/>
        <v>1</v>
      </c>
      <c r="AJ172" s="53" t="str">
        <f t="shared" si="21"/>
        <v>KEY</v>
      </c>
      <c r="AK172" s="66"/>
      <c r="AL172" s="66" t="str">
        <f t="shared" si="24"/>
        <v>3F</v>
      </c>
      <c r="AM172" s="68" t="str">
        <f t="shared" si="25"/>
        <v>00</v>
      </c>
      <c r="AN172" s="68" t="str">
        <f t="shared" si="26"/>
        <v>00</v>
      </c>
      <c r="AO172" s="68" t="str">
        <f t="shared" si="27"/>
        <v>00</v>
      </c>
      <c r="AQ172" t="str">
        <f t="shared" si="22"/>
        <v xml:space="preserve">    (U4)0x0000003FU,                                                           /* 36 KEY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1</v>
      </c>
      <c r="AE173" s="137">
        <f t="shared" si="31"/>
        <v>1</v>
      </c>
      <c r="AF173" s="137">
        <f t="shared" si="31"/>
        <v>1</v>
      </c>
      <c r="AG173" s="137">
        <f t="shared" si="31"/>
        <v>1</v>
      </c>
      <c r="AH173" s="137">
        <f t="shared" si="31"/>
        <v>1</v>
      </c>
      <c r="AI173" s="137">
        <f t="shared" si="31"/>
        <v>1</v>
      </c>
      <c r="AJ173" s="53" t="str">
        <f t="shared" si="21"/>
        <v>UNKNOWN</v>
      </c>
      <c r="AK173" s="66"/>
      <c r="AL173" s="66" t="str">
        <f t="shared" si="24"/>
        <v>3F</v>
      </c>
      <c r="AM173" s="68" t="str">
        <f t="shared" si="25"/>
        <v>00</v>
      </c>
      <c r="AN173" s="68" t="str">
        <f t="shared" si="26"/>
        <v>00</v>
      </c>
      <c r="AO173" s="68" t="str">
        <f t="shared" si="27"/>
        <v>00</v>
      </c>
      <c r="AQ173" t="str">
        <f t="shared" si="22"/>
        <v xml:space="preserve">    (U4)0x0000003FU,                                                           /* 37 UNKNOWN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1</v>
      </c>
      <c r="AE174" s="137">
        <f t="shared" si="31"/>
        <v>1</v>
      </c>
      <c r="AF174" s="137">
        <f t="shared" si="31"/>
        <v>1</v>
      </c>
      <c r="AG174" s="137">
        <f t="shared" si="31"/>
        <v>1</v>
      </c>
      <c r="AH174" s="137">
        <f t="shared" si="31"/>
        <v>1</v>
      </c>
      <c r="AI174" s="137">
        <f t="shared" si="31"/>
        <v>1</v>
      </c>
      <c r="AJ174" s="53" t="str">
        <f t="shared" si="21"/>
        <v>UNKNOWN</v>
      </c>
      <c r="AK174" s="66"/>
      <c r="AL174" s="66" t="str">
        <f t="shared" si="24"/>
        <v>3F</v>
      </c>
      <c r="AM174" s="68" t="str">
        <f t="shared" si="25"/>
        <v>00</v>
      </c>
      <c r="AN174" s="68" t="str">
        <f t="shared" si="26"/>
        <v>00</v>
      </c>
      <c r="AO174" s="68" t="str">
        <f t="shared" si="27"/>
        <v>00</v>
      </c>
      <c r="AQ174" t="str">
        <f t="shared" si="22"/>
        <v xml:space="preserve">    (U4)0x0000003FU,                                                           /* 38 UNKNOWN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1</v>
      </c>
      <c r="AE175" s="137">
        <f t="shared" si="31"/>
        <v>1</v>
      </c>
      <c r="AF175" s="137">
        <f t="shared" si="31"/>
        <v>1</v>
      </c>
      <c r="AG175" s="137">
        <f t="shared" si="31"/>
        <v>1</v>
      </c>
      <c r="AH175" s="137">
        <f t="shared" si="31"/>
        <v>1</v>
      </c>
      <c r="AI175" s="137">
        <f>IF(OR(AI45=0,AI45=1),1,0)</f>
        <v>1</v>
      </c>
      <c r="AJ175" s="53" t="str">
        <f t="shared" si="21"/>
        <v>UNKNOWN</v>
      </c>
      <c r="AK175" s="66"/>
      <c r="AL175" s="66" t="str">
        <f t="shared" si="24"/>
        <v>3F</v>
      </c>
      <c r="AM175" s="68" t="str">
        <f t="shared" si="25"/>
        <v>00</v>
      </c>
      <c r="AN175" s="68" t="str">
        <f t="shared" si="26"/>
        <v>00</v>
      </c>
      <c r="AO175" s="68" t="str">
        <f t="shared" si="27"/>
        <v>00</v>
      </c>
      <c r="AQ175" t="str">
        <f t="shared" si="22"/>
        <v xml:space="preserve">    (U4)0x0000003FU,                                                           /* 39 UNKNOWN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1</v>
      </c>
      <c r="AE176" s="137">
        <f t="shared" si="32"/>
        <v>1</v>
      </c>
      <c r="AF176" s="137">
        <f t="shared" si="32"/>
        <v>1</v>
      </c>
      <c r="AG176" s="137">
        <f t="shared" si="32"/>
        <v>1</v>
      </c>
      <c r="AH176" s="137">
        <f t="shared" si="32"/>
        <v>1</v>
      </c>
      <c r="AI176" s="137">
        <f t="shared" si="32"/>
        <v>1</v>
      </c>
      <c r="AJ176" s="53" t="str">
        <f t="shared" si="21"/>
        <v>UNKNOWN</v>
      </c>
      <c r="AK176" s="66"/>
      <c r="AL176" s="66" t="str">
        <f t="shared" si="24"/>
        <v>3F</v>
      </c>
      <c r="AM176" s="68" t="str">
        <f t="shared" si="25"/>
        <v>00</v>
      </c>
      <c r="AN176" s="68" t="str">
        <f t="shared" si="26"/>
        <v>00</v>
      </c>
      <c r="AO176" s="68" t="str">
        <f t="shared" si="27"/>
        <v>00</v>
      </c>
      <c r="AQ176" t="str">
        <f t="shared" si="22"/>
        <v xml:space="preserve">    (U4)0x0000003FU,                                                           /* 40 UNKNOWN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1</v>
      </c>
      <c r="AE177" s="137">
        <f t="shared" si="32"/>
        <v>1</v>
      </c>
      <c r="AF177" s="137">
        <f t="shared" si="32"/>
        <v>1</v>
      </c>
      <c r="AG177" s="137">
        <f t="shared" si="32"/>
        <v>1</v>
      </c>
      <c r="AH177" s="137">
        <f t="shared" si="32"/>
        <v>1</v>
      </c>
      <c r="AI177" s="137">
        <f t="shared" si="32"/>
        <v>1</v>
      </c>
      <c r="AJ177" s="53" t="str">
        <f t="shared" si="21"/>
        <v>UNKNOWN</v>
      </c>
      <c r="AK177" s="66"/>
      <c r="AL177" s="66" t="str">
        <f t="shared" si="24"/>
        <v>3F</v>
      </c>
      <c r="AM177" s="68" t="str">
        <f t="shared" si="25"/>
        <v>00</v>
      </c>
      <c r="AN177" s="68" t="str">
        <f t="shared" si="26"/>
        <v>00</v>
      </c>
      <c r="AO177" s="68" t="str">
        <f t="shared" si="27"/>
        <v>00</v>
      </c>
      <c r="AQ177" t="str">
        <f t="shared" si="22"/>
        <v xml:space="preserve">    (U4)0x0000003FU,                                                           /* 41 UNKNOWN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1</v>
      </c>
      <c r="AE178" s="137">
        <f t="shared" si="32"/>
        <v>1</v>
      </c>
      <c r="AF178" s="137">
        <f t="shared" si="32"/>
        <v>1</v>
      </c>
      <c r="AG178" s="137">
        <f t="shared" si="32"/>
        <v>1</v>
      </c>
      <c r="AH178" s="137">
        <f t="shared" si="32"/>
        <v>1</v>
      </c>
      <c r="AI178" s="137">
        <f t="shared" si="32"/>
        <v>1</v>
      </c>
      <c r="AJ178" s="53" t="str">
        <f t="shared" si="21"/>
        <v>UNKNOWN</v>
      </c>
      <c r="AK178" s="66"/>
      <c r="AL178" s="66" t="str">
        <f t="shared" si="24"/>
        <v>3F</v>
      </c>
      <c r="AM178" s="68" t="str">
        <f t="shared" si="25"/>
        <v>00</v>
      </c>
      <c r="AN178" s="68" t="str">
        <f t="shared" si="26"/>
        <v>00</v>
      </c>
      <c r="AO178" s="68" t="str">
        <f t="shared" si="27"/>
        <v>00</v>
      </c>
      <c r="AQ178" t="str">
        <f t="shared" si="22"/>
        <v xml:space="preserve">    (U4)0x0000003FU,                                                           /* 42 UNKNOWN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1</v>
      </c>
      <c r="AE179" s="137">
        <f t="shared" si="32"/>
        <v>1</v>
      </c>
      <c r="AF179" s="137">
        <f t="shared" si="32"/>
        <v>1</v>
      </c>
      <c r="AG179" s="137">
        <f t="shared" si="32"/>
        <v>1</v>
      </c>
      <c r="AH179" s="137">
        <f t="shared" si="32"/>
        <v>1</v>
      </c>
      <c r="AI179" s="137">
        <f t="shared" si="32"/>
        <v>1</v>
      </c>
      <c r="AJ179" s="53" t="str">
        <f t="shared" si="21"/>
        <v>UNKNOWN</v>
      </c>
      <c r="AK179" s="66"/>
      <c r="AL179" s="66" t="str">
        <f t="shared" si="24"/>
        <v>3F</v>
      </c>
      <c r="AM179" s="68" t="str">
        <f t="shared" si="25"/>
        <v>00</v>
      </c>
      <c r="AN179" s="68" t="str">
        <f t="shared" si="26"/>
        <v>00</v>
      </c>
      <c r="AO179" s="68" t="str">
        <f t="shared" si="27"/>
        <v>00</v>
      </c>
      <c r="AQ179" t="str">
        <f t="shared" si="22"/>
        <v xml:space="preserve">    (U4)0x0000003FU,                                                           /* 43 UNKNOWN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1</v>
      </c>
      <c r="AE180" s="137">
        <f t="shared" si="32"/>
        <v>1</v>
      </c>
      <c r="AF180" s="137">
        <f t="shared" si="32"/>
        <v>1</v>
      </c>
      <c r="AG180" s="137">
        <f t="shared" si="32"/>
        <v>1</v>
      </c>
      <c r="AH180" s="137">
        <f t="shared" si="32"/>
        <v>1</v>
      </c>
      <c r="AI180" s="137">
        <f t="shared" si="32"/>
        <v>1</v>
      </c>
      <c r="AJ180" s="53" t="str">
        <f t="shared" si="21"/>
        <v>UNKNOWN</v>
      </c>
      <c r="AK180" s="66"/>
      <c r="AL180" s="66" t="str">
        <f t="shared" si="24"/>
        <v>3F</v>
      </c>
      <c r="AM180" s="68" t="str">
        <f t="shared" si="25"/>
        <v>00</v>
      </c>
      <c r="AN180" s="68" t="str">
        <f t="shared" si="26"/>
        <v>00</v>
      </c>
      <c r="AO180" s="68" t="str">
        <f t="shared" si="27"/>
        <v>00</v>
      </c>
      <c r="AQ180" t="str">
        <f t="shared" si="22"/>
        <v xml:space="preserve">    (U4)0x0000003FU,                                                           /* 44 UNKNOWN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1</v>
      </c>
      <c r="AE181" s="137">
        <f t="shared" si="32"/>
        <v>1</v>
      </c>
      <c r="AF181" s="137">
        <f t="shared" si="32"/>
        <v>1</v>
      </c>
      <c r="AG181" s="137">
        <f t="shared" si="32"/>
        <v>1</v>
      </c>
      <c r="AH181" s="137">
        <f t="shared" si="32"/>
        <v>1</v>
      </c>
      <c r="AI181" s="137">
        <f t="shared" si="32"/>
        <v>1</v>
      </c>
      <c r="AJ181" s="53" t="str">
        <f t="shared" si="21"/>
        <v>UNKNOWN</v>
      </c>
      <c r="AK181" s="66"/>
      <c r="AL181" s="66" t="str">
        <f t="shared" si="24"/>
        <v>3F</v>
      </c>
      <c r="AM181" s="68" t="str">
        <f t="shared" si="25"/>
        <v>00</v>
      </c>
      <c r="AN181" s="68" t="str">
        <f t="shared" si="26"/>
        <v>00</v>
      </c>
      <c r="AO181" s="68" t="str">
        <f t="shared" si="27"/>
        <v>00</v>
      </c>
      <c r="AQ181" t="str">
        <f t="shared" si="22"/>
        <v xml:space="preserve">    (U4)0x0000003FU,                                                           /* 45 UNKNOWN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1</v>
      </c>
      <c r="AE182" s="137">
        <f t="shared" si="32"/>
        <v>1</v>
      </c>
      <c r="AF182" s="137">
        <f t="shared" si="32"/>
        <v>1</v>
      </c>
      <c r="AG182" s="137">
        <f t="shared" si="32"/>
        <v>1</v>
      </c>
      <c r="AH182" s="137">
        <f t="shared" si="32"/>
        <v>1</v>
      </c>
      <c r="AI182" s="137">
        <f t="shared" si="32"/>
        <v>1</v>
      </c>
      <c r="AJ182" s="53" t="str">
        <f t="shared" si="21"/>
        <v>UNKNOWN</v>
      </c>
      <c r="AK182" s="66"/>
      <c r="AL182" s="66" t="str">
        <f t="shared" si="24"/>
        <v>3F</v>
      </c>
      <c r="AM182" s="68" t="str">
        <f t="shared" si="25"/>
        <v>00</v>
      </c>
      <c r="AN182" s="68" t="str">
        <f t="shared" si="26"/>
        <v>00</v>
      </c>
      <c r="AO182" s="68" t="str">
        <f t="shared" si="27"/>
        <v>00</v>
      </c>
      <c r="AQ182" t="str">
        <f t="shared" si="22"/>
        <v xml:space="preserve">    (U4)0x0000003FU,                                                           /* 46 UNKNOWN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1</v>
      </c>
      <c r="AE183" s="137">
        <f t="shared" si="32"/>
        <v>1</v>
      </c>
      <c r="AF183" s="137">
        <f t="shared" si="32"/>
        <v>1</v>
      </c>
      <c r="AG183" s="137">
        <f t="shared" si="32"/>
        <v>1</v>
      </c>
      <c r="AH183" s="137">
        <f t="shared" si="32"/>
        <v>1</v>
      </c>
      <c r="AI183" s="137">
        <f>IF(OR(AI53=0,AI53=1),1,0)</f>
        <v>1</v>
      </c>
      <c r="AJ183" s="53" t="str">
        <f t="shared" si="21"/>
        <v>UNKNOWN</v>
      </c>
      <c r="AK183" s="66"/>
      <c r="AL183" s="66" t="str">
        <f t="shared" si="24"/>
        <v>3F</v>
      </c>
      <c r="AM183" s="68" t="str">
        <f t="shared" si="25"/>
        <v>00</v>
      </c>
      <c r="AN183" s="68" t="str">
        <f t="shared" si="26"/>
        <v>00</v>
      </c>
      <c r="AO183" s="68" t="str">
        <f t="shared" si="27"/>
        <v>00</v>
      </c>
      <c r="AQ183" t="str">
        <f t="shared" si="22"/>
        <v xml:space="preserve">    (U4)0x0000003FU,                                                           /* 47 UNKNOWN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1</v>
      </c>
      <c r="AE184" s="137">
        <f t="shared" si="33"/>
        <v>1</v>
      </c>
      <c r="AF184" s="137">
        <f t="shared" si="33"/>
        <v>1</v>
      </c>
      <c r="AG184" s="137">
        <f t="shared" si="33"/>
        <v>1</v>
      </c>
      <c r="AH184" s="137">
        <f t="shared" si="33"/>
        <v>1</v>
      </c>
      <c r="AI184" s="137">
        <f t="shared" si="33"/>
        <v>1</v>
      </c>
      <c r="AJ184" s="53" t="str">
        <f t="shared" si="21"/>
        <v>UNKNOWN</v>
      </c>
      <c r="AK184" s="66"/>
      <c r="AL184" s="66" t="str">
        <f t="shared" si="24"/>
        <v>3F</v>
      </c>
      <c r="AM184" s="68" t="str">
        <f t="shared" si="25"/>
        <v>00</v>
      </c>
      <c r="AN184" s="68" t="str">
        <f t="shared" si="26"/>
        <v>00</v>
      </c>
      <c r="AO184" s="68" t="str">
        <f t="shared" si="27"/>
        <v>00</v>
      </c>
      <c r="AQ184" t="str">
        <f t="shared" si="22"/>
        <v xml:space="preserve">    (U4)0x0000003FU,                                                           /* 48 UNKNOWN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1</v>
      </c>
      <c r="AE185" s="137">
        <f t="shared" si="33"/>
        <v>1</v>
      </c>
      <c r="AF185" s="137">
        <f t="shared" si="33"/>
        <v>1</v>
      </c>
      <c r="AG185" s="137">
        <f t="shared" si="33"/>
        <v>1</v>
      </c>
      <c r="AH185" s="137">
        <f t="shared" si="33"/>
        <v>1</v>
      </c>
      <c r="AI185" s="137">
        <f t="shared" si="33"/>
        <v>1</v>
      </c>
      <c r="AJ185" s="53" t="str">
        <f t="shared" si="21"/>
        <v>UNKNOWN</v>
      </c>
      <c r="AK185" s="66"/>
      <c r="AL185" s="66" t="str">
        <f t="shared" si="24"/>
        <v>3F</v>
      </c>
      <c r="AM185" s="68" t="str">
        <f t="shared" si="25"/>
        <v>00</v>
      </c>
      <c r="AN185" s="68" t="str">
        <f t="shared" si="26"/>
        <v>00</v>
      </c>
      <c r="AO185" s="68" t="str">
        <f t="shared" si="27"/>
        <v>00</v>
      </c>
      <c r="AQ185" t="str">
        <f t="shared" si="22"/>
        <v xml:space="preserve">    (U4)0x0000003FU,                                                           /* 49 UNKNOWN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1</v>
      </c>
      <c r="AE186" s="137">
        <f t="shared" si="33"/>
        <v>1</v>
      </c>
      <c r="AF186" s="137">
        <f t="shared" si="33"/>
        <v>1</v>
      </c>
      <c r="AG186" s="137">
        <f t="shared" si="33"/>
        <v>1</v>
      </c>
      <c r="AH186" s="137">
        <f t="shared" si="33"/>
        <v>1</v>
      </c>
      <c r="AI186" s="137">
        <f t="shared" si="33"/>
        <v>1</v>
      </c>
      <c r="AJ186" s="53" t="str">
        <f t="shared" si="21"/>
        <v>UNKNOWN</v>
      </c>
      <c r="AK186" s="66"/>
      <c r="AL186" s="66" t="str">
        <f t="shared" si="24"/>
        <v>3F</v>
      </c>
      <c r="AM186" s="68" t="str">
        <f t="shared" si="25"/>
        <v>00</v>
      </c>
      <c r="AN186" s="68" t="str">
        <f t="shared" si="26"/>
        <v>00</v>
      </c>
      <c r="AO186" s="68" t="str">
        <f t="shared" si="27"/>
        <v>00</v>
      </c>
      <c r="AQ186" t="str">
        <f t="shared" si="22"/>
        <v xml:space="preserve">    (U4)0x0000003FU,                                                           /* 50 UNKNOWN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1</v>
      </c>
      <c r="AE187" s="137">
        <f t="shared" si="33"/>
        <v>1</v>
      </c>
      <c r="AF187" s="137">
        <f t="shared" si="33"/>
        <v>1</v>
      </c>
      <c r="AG187" s="137">
        <f t="shared" si="33"/>
        <v>1</v>
      </c>
      <c r="AH187" s="137">
        <f t="shared" si="33"/>
        <v>1</v>
      </c>
      <c r="AI187" s="137">
        <f t="shared" si="33"/>
        <v>1</v>
      </c>
      <c r="AJ187" s="53" t="str">
        <f t="shared" si="21"/>
        <v>UNKNOWN</v>
      </c>
      <c r="AK187" s="66"/>
      <c r="AL187" s="66" t="str">
        <f t="shared" si="24"/>
        <v>3F</v>
      </c>
      <c r="AM187" s="68" t="str">
        <f t="shared" si="25"/>
        <v>00</v>
      </c>
      <c r="AN187" s="68" t="str">
        <f t="shared" si="26"/>
        <v>00</v>
      </c>
      <c r="AO187" s="68" t="str">
        <f t="shared" si="27"/>
        <v>00</v>
      </c>
      <c r="AQ187" t="str">
        <f t="shared" si="22"/>
        <v xml:space="preserve">    (U4)0x0000003FU,                                                           /* 51 UNKNOWN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1</v>
      </c>
      <c r="AE188" s="137">
        <f t="shared" si="33"/>
        <v>1</v>
      </c>
      <c r="AF188" s="137">
        <f t="shared" si="33"/>
        <v>1</v>
      </c>
      <c r="AG188" s="137">
        <f t="shared" si="33"/>
        <v>1</v>
      </c>
      <c r="AH188" s="137">
        <f t="shared" si="33"/>
        <v>1</v>
      </c>
      <c r="AI188" s="137">
        <f t="shared" si="33"/>
        <v>1</v>
      </c>
      <c r="AJ188" s="53" t="str">
        <f t="shared" si="21"/>
        <v>UNKNOWN</v>
      </c>
      <c r="AK188" s="66"/>
      <c r="AL188" s="66" t="str">
        <f t="shared" si="24"/>
        <v>3F</v>
      </c>
      <c r="AM188" s="68" t="str">
        <f t="shared" si="25"/>
        <v>00</v>
      </c>
      <c r="AN188" s="68" t="str">
        <f t="shared" si="26"/>
        <v>00</v>
      </c>
      <c r="AO188" s="68" t="str">
        <f t="shared" si="27"/>
        <v>00</v>
      </c>
      <c r="AQ188" t="str">
        <f t="shared" si="22"/>
        <v xml:space="preserve">    (U4)0x0000003FU,                                                           /* 52 UNKNOWN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1</v>
      </c>
      <c r="AE189" s="137">
        <f t="shared" si="33"/>
        <v>1</v>
      </c>
      <c r="AF189" s="137">
        <f t="shared" si="33"/>
        <v>1</v>
      </c>
      <c r="AG189" s="137">
        <f t="shared" si="33"/>
        <v>1</v>
      </c>
      <c r="AH189" s="137">
        <f t="shared" si="33"/>
        <v>1</v>
      </c>
      <c r="AI189" s="137">
        <f t="shared" si="33"/>
        <v>1</v>
      </c>
      <c r="AJ189" s="53" t="str">
        <f t="shared" si="21"/>
        <v>UNKNOWN</v>
      </c>
      <c r="AK189" s="66"/>
      <c r="AL189" s="66" t="str">
        <f t="shared" si="24"/>
        <v>3F</v>
      </c>
      <c r="AM189" s="68" t="str">
        <f t="shared" si="25"/>
        <v>00</v>
      </c>
      <c r="AN189" s="68" t="str">
        <f t="shared" si="26"/>
        <v>00</v>
      </c>
      <c r="AO189" s="68" t="str">
        <f t="shared" si="27"/>
        <v>00</v>
      </c>
      <c r="AQ189" t="str">
        <f t="shared" si="22"/>
        <v xml:space="preserve">    (U4)0x0000003FU,                                                           /* 53 UNKNOWN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1</v>
      </c>
      <c r="AE190" s="137">
        <f t="shared" si="33"/>
        <v>1</v>
      </c>
      <c r="AF190" s="137">
        <f t="shared" si="33"/>
        <v>1</v>
      </c>
      <c r="AG190" s="137">
        <f t="shared" si="33"/>
        <v>1</v>
      </c>
      <c r="AH190" s="137">
        <f t="shared" si="33"/>
        <v>1</v>
      </c>
      <c r="AI190" s="137">
        <f t="shared" si="33"/>
        <v>1</v>
      </c>
      <c r="AJ190" s="53" t="str">
        <f t="shared" si="21"/>
        <v>UNKNOWN</v>
      </c>
      <c r="AK190" s="66"/>
      <c r="AL190" s="66" t="str">
        <f t="shared" si="24"/>
        <v>3F</v>
      </c>
      <c r="AM190" s="68" t="str">
        <f t="shared" si="25"/>
        <v>00</v>
      </c>
      <c r="AN190" s="68" t="str">
        <f t="shared" si="26"/>
        <v>00</v>
      </c>
      <c r="AO190" s="68" t="str">
        <f t="shared" si="27"/>
        <v>00</v>
      </c>
      <c r="AQ190" t="str">
        <f t="shared" si="22"/>
        <v xml:space="preserve">    (U4)0x0000003FU,                                                           /* 54 UNKNOWN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1</v>
      </c>
      <c r="AE191" s="137">
        <f t="shared" si="33"/>
        <v>1</v>
      </c>
      <c r="AF191" s="137">
        <f t="shared" si="33"/>
        <v>1</v>
      </c>
      <c r="AG191" s="137">
        <f t="shared" si="33"/>
        <v>1</v>
      </c>
      <c r="AH191" s="137">
        <f t="shared" si="33"/>
        <v>1</v>
      </c>
      <c r="AI191" s="137">
        <f>IF(OR(AI61=0,AI61=1),1,0)</f>
        <v>1</v>
      </c>
      <c r="AJ191" s="53" t="str">
        <f t="shared" si="21"/>
        <v>UNKNOWN</v>
      </c>
      <c r="AK191" s="66"/>
      <c r="AL191" s="66" t="str">
        <f t="shared" si="24"/>
        <v>3F</v>
      </c>
      <c r="AM191" s="68" t="str">
        <f t="shared" si="25"/>
        <v>00</v>
      </c>
      <c r="AN191" s="68" t="str">
        <f t="shared" si="26"/>
        <v>00</v>
      </c>
      <c r="AO191" s="68" t="str">
        <f t="shared" si="27"/>
        <v>00</v>
      </c>
      <c r="AQ191" t="str">
        <f t="shared" si="22"/>
        <v xml:space="preserve">    (U4)0x0000003FU,                                                           /* 55 UNKNOWN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1</v>
      </c>
      <c r="AE192" s="137">
        <f t="shared" si="34"/>
        <v>1</v>
      </c>
      <c r="AF192" s="137">
        <f t="shared" si="34"/>
        <v>1</v>
      </c>
      <c r="AG192" s="137">
        <f t="shared" si="34"/>
        <v>1</v>
      </c>
      <c r="AH192" s="137">
        <f t="shared" si="34"/>
        <v>1</v>
      </c>
      <c r="AI192" s="137">
        <f t="shared" si="34"/>
        <v>1</v>
      </c>
      <c r="AJ192" s="53" t="str">
        <f t="shared" si="21"/>
        <v>UNKNOWN</v>
      </c>
      <c r="AK192" s="66"/>
      <c r="AL192" s="66" t="str">
        <f t="shared" si="24"/>
        <v>3F</v>
      </c>
      <c r="AM192" s="68" t="str">
        <f t="shared" si="25"/>
        <v>00</v>
      </c>
      <c r="AN192" s="68" t="str">
        <f t="shared" si="26"/>
        <v>00</v>
      </c>
      <c r="AO192" s="68" t="str">
        <f t="shared" si="27"/>
        <v>00</v>
      </c>
      <c r="AQ192" t="str">
        <f t="shared" si="22"/>
        <v xml:space="preserve">    (U4)0x0000003FU,                                                           /* 56 UNKNOWN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1</v>
      </c>
      <c r="AE193" s="137">
        <f t="shared" si="34"/>
        <v>1</v>
      </c>
      <c r="AF193" s="137">
        <f t="shared" si="34"/>
        <v>1</v>
      </c>
      <c r="AG193" s="137">
        <f t="shared" si="34"/>
        <v>1</v>
      </c>
      <c r="AH193" s="137">
        <f t="shared" si="34"/>
        <v>1</v>
      </c>
      <c r="AI193" s="137">
        <f t="shared" si="34"/>
        <v>1</v>
      </c>
      <c r="AJ193" s="53" t="str">
        <f t="shared" si="21"/>
        <v>UNKNOWN</v>
      </c>
      <c r="AK193" s="66"/>
      <c r="AL193" s="66" t="str">
        <f t="shared" si="24"/>
        <v>3F</v>
      </c>
      <c r="AM193" s="68" t="str">
        <f t="shared" si="25"/>
        <v>00</v>
      </c>
      <c r="AN193" s="68" t="str">
        <f t="shared" si="26"/>
        <v>00</v>
      </c>
      <c r="AO193" s="68" t="str">
        <f t="shared" si="27"/>
        <v>00</v>
      </c>
      <c r="AQ193" t="str">
        <f t="shared" si="22"/>
        <v xml:space="preserve">    (U4)0x0000003FU,                                                           /* 57 UNKNOWN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1</v>
      </c>
      <c r="AE194" s="137">
        <f t="shared" si="34"/>
        <v>1</v>
      </c>
      <c r="AF194" s="137">
        <f t="shared" si="34"/>
        <v>1</v>
      </c>
      <c r="AG194" s="137">
        <f t="shared" si="34"/>
        <v>1</v>
      </c>
      <c r="AH194" s="137">
        <f t="shared" si="34"/>
        <v>1</v>
      </c>
      <c r="AI194" s="137">
        <f t="shared" si="34"/>
        <v>1</v>
      </c>
      <c r="AJ194" s="53" t="str">
        <f t="shared" si="21"/>
        <v>UNKNOWN</v>
      </c>
      <c r="AK194" s="66"/>
      <c r="AL194" s="66" t="str">
        <f t="shared" si="24"/>
        <v>3F</v>
      </c>
      <c r="AM194" s="68" t="str">
        <f t="shared" si="25"/>
        <v>00</v>
      </c>
      <c r="AN194" s="68" t="str">
        <f t="shared" si="26"/>
        <v>00</v>
      </c>
      <c r="AO194" s="68" t="str">
        <f t="shared" si="27"/>
        <v>00</v>
      </c>
      <c r="AQ194" t="str">
        <f t="shared" si="22"/>
        <v xml:space="preserve">    (U4)0x0000003FU,                                                           /* 58 UNKNOWN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1</v>
      </c>
      <c r="AE195" s="137">
        <f t="shared" si="34"/>
        <v>1</v>
      </c>
      <c r="AF195" s="137">
        <f t="shared" si="34"/>
        <v>1</v>
      </c>
      <c r="AG195" s="137">
        <f t="shared" si="34"/>
        <v>1</v>
      </c>
      <c r="AH195" s="137">
        <f t="shared" si="34"/>
        <v>1</v>
      </c>
      <c r="AI195" s="137">
        <f t="shared" si="34"/>
        <v>1</v>
      </c>
      <c r="AJ195" s="53" t="str">
        <f t="shared" si="21"/>
        <v>UNKNOWN</v>
      </c>
      <c r="AK195" s="66"/>
      <c r="AL195" s="66" t="str">
        <f t="shared" si="24"/>
        <v>3F</v>
      </c>
      <c r="AM195" s="68" t="str">
        <f t="shared" si="25"/>
        <v>00</v>
      </c>
      <c r="AN195" s="68" t="str">
        <f t="shared" si="26"/>
        <v>00</v>
      </c>
      <c r="AO195" s="68" t="str">
        <f t="shared" si="27"/>
        <v>00</v>
      </c>
      <c r="AQ195" t="str">
        <f t="shared" si="22"/>
        <v xml:space="preserve">    (U4)0x0000003FU,                                                           /* 59 UNKNOWN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1</v>
      </c>
      <c r="AE196" s="137">
        <f t="shared" si="34"/>
        <v>1</v>
      </c>
      <c r="AF196" s="137">
        <f t="shared" si="34"/>
        <v>1</v>
      </c>
      <c r="AG196" s="137">
        <f t="shared" si="34"/>
        <v>1</v>
      </c>
      <c r="AH196" s="137">
        <f t="shared" si="34"/>
        <v>1</v>
      </c>
      <c r="AI196" s="137">
        <f t="shared" si="34"/>
        <v>1</v>
      </c>
      <c r="AJ196" s="53" t="str">
        <f t="shared" si="21"/>
        <v>UNKNOWN</v>
      </c>
      <c r="AK196" s="66"/>
      <c r="AL196" s="66" t="str">
        <f t="shared" si="24"/>
        <v>3F</v>
      </c>
      <c r="AM196" s="68" t="str">
        <f t="shared" si="25"/>
        <v>00</v>
      </c>
      <c r="AN196" s="68" t="str">
        <f t="shared" si="26"/>
        <v>00</v>
      </c>
      <c r="AO196" s="68" t="str">
        <f t="shared" si="27"/>
        <v>00</v>
      </c>
      <c r="AQ196" t="str">
        <f t="shared" si="22"/>
        <v xml:space="preserve">    (U4)0x0000003FU,                                                           /* 60 UNKNOWN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1</v>
      </c>
      <c r="AE197" s="137">
        <f t="shared" si="34"/>
        <v>1</v>
      </c>
      <c r="AF197" s="137">
        <f t="shared" si="34"/>
        <v>1</v>
      </c>
      <c r="AG197" s="137">
        <f t="shared" si="34"/>
        <v>1</v>
      </c>
      <c r="AH197" s="137">
        <f t="shared" si="34"/>
        <v>1</v>
      </c>
      <c r="AI197" s="137">
        <f t="shared" si="34"/>
        <v>1</v>
      </c>
      <c r="AJ197" s="53" t="str">
        <f t="shared" si="21"/>
        <v>UNKNOWN</v>
      </c>
      <c r="AK197" s="66"/>
      <c r="AL197" s="66" t="str">
        <f t="shared" si="24"/>
        <v>3F</v>
      </c>
      <c r="AM197" s="68" t="str">
        <f t="shared" si="25"/>
        <v>00</v>
      </c>
      <c r="AN197" s="68" t="str">
        <f t="shared" si="26"/>
        <v>00</v>
      </c>
      <c r="AO197" s="68" t="str">
        <f t="shared" si="27"/>
        <v>00</v>
      </c>
      <c r="AQ197" t="str">
        <f t="shared" si="22"/>
        <v xml:space="preserve">    (U4)0x0000003FU,                                                           /* 61 UNKNOWN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1</v>
      </c>
      <c r="AE198" s="137">
        <f t="shared" si="34"/>
        <v>1</v>
      </c>
      <c r="AF198" s="137">
        <f t="shared" si="34"/>
        <v>1</v>
      </c>
      <c r="AG198" s="137">
        <f t="shared" si="34"/>
        <v>1</v>
      </c>
      <c r="AH198" s="137">
        <f t="shared" si="34"/>
        <v>1</v>
      </c>
      <c r="AI198" s="137">
        <f t="shared" si="34"/>
        <v>1</v>
      </c>
      <c r="AJ198" s="53" t="str">
        <f t="shared" si="21"/>
        <v>UNKNOWN</v>
      </c>
      <c r="AK198" s="66"/>
      <c r="AL198" s="66" t="str">
        <f t="shared" si="24"/>
        <v>3F</v>
      </c>
      <c r="AM198" s="68" t="str">
        <f t="shared" si="25"/>
        <v>00</v>
      </c>
      <c r="AN198" s="68" t="str">
        <f t="shared" si="26"/>
        <v>00</v>
      </c>
      <c r="AO198" s="68" t="str">
        <f t="shared" si="27"/>
        <v>00</v>
      </c>
      <c r="AQ198" t="str">
        <f t="shared" si="22"/>
        <v xml:space="preserve">    (U4)0x0000003FU,                                                           /* 62 UNKNOWN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1</v>
      </c>
      <c r="AE199" s="137">
        <f t="shared" si="34"/>
        <v>1</v>
      </c>
      <c r="AF199" s="137">
        <f t="shared" si="34"/>
        <v>1</v>
      </c>
      <c r="AG199" s="137">
        <f t="shared" si="34"/>
        <v>1</v>
      </c>
      <c r="AH199" s="137">
        <f t="shared" si="34"/>
        <v>1</v>
      </c>
      <c r="AI199" s="137">
        <f>IF(OR(AI69=0,AI69=1),1,0)</f>
        <v>1</v>
      </c>
      <c r="AJ199" s="53" t="str">
        <f t="shared" si="21"/>
        <v>UNKNOWN</v>
      </c>
      <c r="AK199" s="66"/>
      <c r="AL199" s="66" t="str">
        <f t="shared" si="24"/>
        <v>3F</v>
      </c>
      <c r="AM199" s="68" t="str">
        <f t="shared" si="25"/>
        <v>00</v>
      </c>
      <c r="AN199" s="68" t="str">
        <f t="shared" si="26"/>
        <v>00</v>
      </c>
      <c r="AO199" s="68" t="str">
        <f t="shared" si="27"/>
        <v>00</v>
      </c>
      <c r="AQ199" t="str">
        <f t="shared" si="22"/>
        <v xml:space="preserve">    (U4)0x0000003FU                                                            /* 63 UNKNOWN                                         */</v>
      </c>
    </row>
  </sheetData>
  <protectedRanges>
    <protectedRange sqref="L3:AH3 D6:AC69 AJ6:AJ69" name="Table作成編集範囲"/>
    <protectedRange sqref="AD6:AI69" name="Table作成編集範囲_1"/>
    <protectedRange sqref="B3" name="Table作成編集範囲_2"/>
  </protectedRanges>
  <mergeCells count="4">
    <mergeCell ref="C2:C3"/>
    <mergeCell ref="AJ2:AJ3"/>
    <mergeCell ref="AF3:AI3"/>
    <mergeCell ref="A4:B5"/>
  </mergeCells>
  <phoneticPr fontId="2"/>
  <conditionalFormatting sqref="D6:AI69">
    <cfRule type="cellIs" dxfId="74" priority="1" operator="equal">
      <formula>1</formula>
    </cfRule>
    <cfRule type="cellIs" dxfId="73" priority="2" operator="equal">
      <formula>"×"</formula>
    </cfRule>
  </conditionalFormatting>
  <conditionalFormatting sqref="AR5:AS70">
    <cfRule type="expression" dxfId="72"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rgb="FFCCECFF"/>
  </sheetPr>
  <dimension ref="A1:AW199"/>
  <sheetViews>
    <sheetView zoomScale="85" zoomScaleNormal="85" workbookViewId="0">
      <pane ySplit="3" topLeftCell="A4" activePane="bottomLeft" state="frozen"/>
      <selection activeCell="AT16" sqref="AT16"/>
      <selection pane="bottomLeft" activeCell="AG10" sqref="AG10:AJ10"/>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120</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449</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157</v>
      </c>
      <c r="AC3" s="139" t="s">
        <v>157</v>
      </c>
      <c r="AD3" s="139" t="s">
        <v>157</v>
      </c>
      <c r="AE3" s="206" t="s">
        <v>448</v>
      </c>
      <c r="AF3" s="513" t="s">
        <v>683</v>
      </c>
      <c r="AG3" s="513"/>
      <c r="AH3" s="513"/>
      <c r="AI3" s="514"/>
      <c r="AJ3" s="508"/>
      <c r="AR3" s="100" t="s">
        <v>94</v>
      </c>
    </row>
    <row r="4" spans="1:49" ht="14.25" thickBot="1">
      <c r="A4" s="509" t="s">
        <v>64</v>
      </c>
      <c r="B4" s="510"/>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141"/>
      <c r="AR4" s="88" t="s">
        <v>80</v>
      </c>
      <c r="AS4" s="89"/>
      <c r="AT4" s="89"/>
      <c r="AU4" s="89"/>
      <c r="AV4" s="89"/>
      <c r="AW4" s="90"/>
    </row>
    <row r="5" spans="1:49" ht="14.25" thickBot="1">
      <c r="A5" s="511"/>
      <c r="B5" s="512"/>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142"/>
      <c r="AR5" s="91" t="str">
        <f ca="1">"static const U4  "&amp;AW8&amp;"["&amp;AW10&amp;"]"&amp;" = {"</f>
        <v>static const U4  u4_sp_ALERT_B_SMASTA_S3IG_CRIT[ALERT_B_SMASTA_S3IG_NUM_DST] = {</v>
      </c>
      <c r="AS5" s="91" t="str">
        <f ca="1">"static const U4  "&amp;$AW$9&amp;"["&amp;$AW$10&amp;"] = {"</f>
        <v>static const U4  u4_sp_ALERT_B_SMASTA_S3IG_MASK[ALERT_B_SMASTA_S3IG_NUM_DST] = {</v>
      </c>
      <c r="AT5" s="91" t="str">
        <f ca="1">"static const U1  "&amp;$AW$11&amp;"["&amp;$AW$10&amp;"] = {"</f>
        <v>static const U1  u1_sp_ALERT_B_SMASTA_S3IG_DST[ALERT_B_SMASTA_S3IG_NUM_DST] = {</v>
      </c>
      <c r="AU5" s="91" t="str">
        <f ca="1">"const ST_ALERT_MTRX "&amp;$AW$12&amp;" = {"</f>
        <v>const ST_ALERT_MTRX st_gp_ALERT_B_SMASTA_MTRX[15] = {</v>
      </c>
      <c r="AV5" s="71" t="str">
        <f ca="1">"#define "&amp;AW10&amp;REPT(" ",41-LEN(AW10))&amp;"("&amp;AW13&amp;"U)"</f>
        <v>#define ALERT_B_SMASTA_S3IG_NUM_DST              (32U)</v>
      </c>
      <c r="AW5" s="72"/>
    </row>
    <row r="6" spans="1:49">
      <c r="B6" s="145" t="str">
        <f ca="1">"Table "&amp;$AW$6</f>
        <v>Table S3IG</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t="s">
        <v>68</v>
      </c>
      <c r="AE6" s="140">
        <v>0</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(U4)0x0000001FU,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S3IG</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140" t="s">
        <v>68</v>
      </c>
      <c r="AD7" s="140" t="s">
        <v>68</v>
      </c>
      <c r="AE7" s="140">
        <v>0</v>
      </c>
      <c r="AF7" s="140">
        <v>0</v>
      </c>
      <c r="AG7" s="140">
        <v>0</v>
      </c>
      <c r="AH7" s="140">
        <v>0</v>
      </c>
      <c r="AI7" s="140">
        <v>1</v>
      </c>
      <c r="AJ7" s="57" t="s">
        <v>33</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(U4)0x0000001FU,                                                           /* 01 UNKNOWN                                         */</v>
      </c>
      <c r="AT7" s="69" t="str">
        <f t="shared" si="1"/>
        <v xml:space="preserve">    (U1)ALERT_REQ_UNKNOWN,                                                     /* 01 UNKNOWN                                         */</v>
      </c>
      <c r="AU7" s="69" t="str">
        <f ca="1">"        &amp;"&amp;$AW$14&amp;","&amp;REPT(" ",69-LEN($AW$14))&amp;"/* fp_u4_SRC_CHK                                      */"</f>
        <v xml:space="preserve">        &amp;u4_s_AlertB_smastaS3igSrcchk,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140" t="s">
        <v>68</v>
      </c>
      <c r="AD8" s="140" t="s">
        <v>68</v>
      </c>
      <c r="AE8" s="140">
        <v>0</v>
      </c>
      <c r="AF8" s="140">
        <v>0</v>
      </c>
      <c r="AG8" s="140">
        <v>0</v>
      </c>
      <c r="AH8" s="140">
        <v>1</v>
      </c>
      <c r="AI8" s="67">
        <v>0</v>
      </c>
      <c r="AJ8" s="57" t="s">
        <v>33</v>
      </c>
      <c r="AL8" t="str">
        <f t="shared" si="0"/>
        <v xml:space="preserve">    (U1)ALERT_REQ_UNKNOWN</v>
      </c>
      <c r="AR8" s="69" t="str">
        <f t="shared" si="3"/>
        <v xml:space="preserve">    (U4)0x00000002U,                                                           /* 02 UNKNOWN                                         */</v>
      </c>
      <c r="AS8" s="69" t="str">
        <f t="shared" si="4"/>
        <v xml:space="preserve">    (U4)0x0000001FU,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u4_sp_ALERT_B_SMASTA_S3IG_CRIT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140" t="s">
        <v>68</v>
      </c>
      <c r="AD9" s="140" t="s">
        <v>68</v>
      </c>
      <c r="AE9" s="140">
        <v>0</v>
      </c>
      <c r="AF9" s="140">
        <v>0</v>
      </c>
      <c r="AG9" s="140">
        <v>0</v>
      </c>
      <c r="AH9" s="140">
        <v>1</v>
      </c>
      <c r="AI9" s="67">
        <v>1</v>
      </c>
      <c r="AJ9" s="57" t="s">
        <v>33</v>
      </c>
      <c r="AL9" t="str">
        <f t="shared" si="0"/>
        <v xml:space="preserve">    (U1)ALERT_REQ_UNKNOWN</v>
      </c>
      <c r="AR9" s="69" t="str">
        <f t="shared" si="3"/>
        <v xml:space="preserve">    (U4)0x00000003U,                                                           /* 03 UNKNOWN                                         */</v>
      </c>
      <c r="AS9" s="69" t="str">
        <f t="shared" si="4"/>
        <v xml:space="preserve">    (U4)0x0000001FU,                                                           /* 03 UNKNOWN                                         */</v>
      </c>
      <c r="AT9" s="69" t="str">
        <f t="shared" si="1"/>
        <v xml:space="preserve">    (U1)ALERT_REQ_UNKNOWN,                                                     /* 03 UNKNOWN                                         */</v>
      </c>
      <c r="AU9" s="69"/>
      <c r="AV9" s="55" t="s">
        <v>72</v>
      </c>
      <c r="AW9" s="74" t="str">
        <f ca="1">"u4_sp_ALERT_"&amp;IF(AW6&lt;&gt;AW17,$AW$17&amp;"_"&amp;$AW$6,AW17)&amp;"_MASK"</f>
        <v>u4_sp_ALERT_B_SMASTA_S3IG_MASK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140" t="s">
        <v>68</v>
      </c>
      <c r="AD10" s="140" t="s">
        <v>68</v>
      </c>
      <c r="AE10" s="140">
        <v>0</v>
      </c>
      <c r="AF10" s="140">
        <v>0</v>
      </c>
      <c r="AG10" s="140">
        <v>1</v>
      </c>
      <c r="AH10" s="140">
        <v>0</v>
      </c>
      <c r="AI10" s="67">
        <v>0</v>
      </c>
      <c r="AJ10" s="57" t="s">
        <v>33</v>
      </c>
      <c r="AL10" t="str">
        <f t="shared" si="0"/>
        <v xml:space="preserve">    (U1)ALERT_REQ_UNKNOWN</v>
      </c>
      <c r="AR10" s="69" t="str">
        <f t="shared" si="3"/>
        <v xml:space="preserve">    (U4)0x00000004U,                                                           /* 04 UNKNOWN                                         */</v>
      </c>
      <c r="AS10" s="69" t="str">
        <f t="shared" si="4"/>
        <v xml:space="preserve">    (U4)0x0000001FU,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ALERT_B_SMASTA_S3IG_NUM_DST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140" t="s">
        <v>68</v>
      </c>
      <c r="AD11" s="140" t="s">
        <v>68</v>
      </c>
      <c r="AE11" s="140">
        <v>0</v>
      </c>
      <c r="AF11" s="140">
        <v>0</v>
      </c>
      <c r="AG11" s="140">
        <v>1</v>
      </c>
      <c r="AH11" s="140">
        <v>0</v>
      </c>
      <c r="AI11" s="67">
        <v>1</v>
      </c>
      <c r="AJ11" s="57" t="s">
        <v>371</v>
      </c>
      <c r="AL11" t="str">
        <f t="shared" ca="1" si="0"/>
        <v xml:space="preserve">    (U1)ALERT_REQ_B_SMASTA_S3IG_NTRDY1</v>
      </c>
      <c r="AR11" s="69" t="str">
        <f t="shared" si="3"/>
        <v xml:space="preserve">    (U4)0x00000005U,                                                           /* 05 NTRDY1                                          */</v>
      </c>
      <c r="AS11" s="69" t="str">
        <f t="shared" si="4"/>
        <v xml:space="preserve">    (U4)0x0000001FU,                                                           /* 05 NTRDY1                                          */</v>
      </c>
      <c r="AT11" s="69" t="str">
        <f t="shared" ca="1" si="1"/>
        <v xml:space="preserve">    (U1)ALERT_REQ_B_SMASTA_S3IG_NTRDY1,                                        /* 05 NTRDY1                                          */</v>
      </c>
      <c r="AU11" s="69" t="str">
        <f>IF($AW$7=1,"        &amp;"&amp;$AW$8&amp;"[0],"&amp;REPT(" ",66-LEN($AW$8))&amp;"/* u4p_CRIT                                           */","        (const U4 *)vdp_PTR_NA,                                                /* u4p_CRIT                                           */")</f>
        <v xml:space="preserve">        (const U4 *)vdp_PTR_NA,                                                /* u4p_CRIT                                           */</v>
      </c>
      <c r="AV11" s="55" t="s">
        <v>74</v>
      </c>
      <c r="AW11" s="74" t="str">
        <f ca="1">"u1_sp_ALERT_"&amp;IF(AW6&lt;&gt;AW17,$AW$17&amp;"_"&amp;$AW$6,AW17)&amp;"_DST"</f>
        <v>u1_sp_ALERT_B_SMASTA_S3IG_DST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140" t="s">
        <v>68</v>
      </c>
      <c r="AD12" s="140" t="s">
        <v>68</v>
      </c>
      <c r="AE12" s="140">
        <v>0</v>
      </c>
      <c r="AF12" s="140">
        <v>0</v>
      </c>
      <c r="AG12" s="140">
        <v>1</v>
      </c>
      <c r="AH12" s="140">
        <v>1</v>
      </c>
      <c r="AI12" s="67">
        <v>0</v>
      </c>
      <c r="AJ12" s="57" t="s">
        <v>372</v>
      </c>
      <c r="AL12" t="str">
        <f t="shared" ca="1" si="0"/>
        <v xml:space="preserve">    (U1)ALERT_REQ_B_SMASTA_S3IG_NTRDY2</v>
      </c>
      <c r="AR12" s="69" t="str">
        <f t="shared" si="3"/>
        <v xml:space="preserve">    (U4)0x00000006U,                                                           /* 06 NTRDY2                                          */</v>
      </c>
      <c r="AS12" s="69" t="str">
        <f t="shared" si="4"/>
        <v xml:space="preserve">    (U4)0x0000001FU,                                                           /* 06 NTRDY2                                          */</v>
      </c>
      <c r="AT12" s="69" t="str">
        <f t="shared" ca="1" si="1"/>
        <v xml:space="preserve">    (U1)ALERT_REQ_B_SMASTA_S3IG_NTRDY2,                                        /* 06 NTRDY2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140" t="s">
        <v>68</v>
      </c>
      <c r="AD13" s="140" t="s">
        <v>68</v>
      </c>
      <c r="AE13" s="140">
        <v>0</v>
      </c>
      <c r="AF13" s="140">
        <v>0</v>
      </c>
      <c r="AG13" s="140">
        <v>1</v>
      </c>
      <c r="AH13" s="140">
        <v>1</v>
      </c>
      <c r="AI13" s="67">
        <v>1</v>
      </c>
      <c r="AJ13" s="57" t="s">
        <v>373</v>
      </c>
      <c r="AL13" t="str">
        <f t="shared" ca="1" si="0"/>
        <v xml:space="preserve">    (U1)ALERT_REQ_B_SMASTA_S3IG_NTRDY3</v>
      </c>
      <c r="AR13" s="69" t="str">
        <f t="shared" si="3"/>
        <v xml:space="preserve">    (U4)0x00000007U,                                                           /* 07 NTRDY3                                          */</v>
      </c>
      <c r="AS13" s="69" t="str">
        <f t="shared" si="4"/>
        <v xml:space="preserve">    (U4)0x0000001FU,                                                           /* 07 NTRDY3                                          */</v>
      </c>
      <c r="AT13" s="69" t="str">
        <f t="shared" ca="1" si="1"/>
        <v xml:space="preserve">    (U1)ALERT_REQ_B_SMASTA_S3IG_NTRDY3,                                        /* 07 NTRDY3                                          */</v>
      </c>
      <c r="AU13" s="69" t="str">
        <f ca="1">"        &amp;"&amp;$AW$11&amp;"[0],"&amp;REPT(" ",66-LEN($AW$11))&amp;"/* u1p_DST                                            */"</f>
        <v xml:space="preserve">        &amp;u1_sp_ALERT_B_SMASTA_S3IG_DST[0],                                     /* u1p_DST                                            */</v>
      </c>
      <c r="AV13" s="55" t="s">
        <v>75</v>
      </c>
      <c r="AW13" s="144">
        <f>COUNTA($AJ$6:$AJ$69)</f>
        <v>32</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140" t="s">
        <v>68</v>
      </c>
      <c r="AD14" s="140" t="s">
        <v>68</v>
      </c>
      <c r="AE14" s="140">
        <v>0</v>
      </c>
      <c r="AF14" s="140">
        <v>1</v>
      </c>
      <c r="AG14" s="140">
        <v>0</v>
      </c>
      <c r="AH14" s="140">
        <v>0</v>
      </c>
      <c r="AI14" s="67">
        <v>0</v>
      </c>
      <c r="AJ14" s="57" t="s">
        <v>33</v>
      </c>
      <c r="AL14" t="str">
        <f t="shared" si="0"/>
        <v xml:space="preserve">    (U1)ALERT_REQ_UNKNOWN</v>
      </c>
      <c r="AR14" s="69" t="str">
        <f t="shared" si="3"/>
        <v xml:space="preserve">    (U4)0x00000008U,                                                           /* 08 UNKNOWN                                         */</v>
      </c>
      <c r="AS14" s="69" t="str">
        <f t="shared" si="4"/>
        <v xml:space="preserve">    (U4)0x0000001FU,                                                           /* 08 UNKNOWN                                         */</v>
      </c>
      <c r="AT14" s="69" t="str">
        <f t="shared" si="1"/>
        <v xml:space="preserve">    (U1)ALERT_REQ_UNKNOWN,                                                     /* 08 UNKNOWN                                         */</v>
      </c>
      <c r="AU14" s="69" t="str">
        <f ca="1">"        (U2)"&amp;$AW$10&amp;","&amp;REPT(" ",66-LEN($AW$10))&amp;"/* u2_num_srch                                        */"</f>
        <v xml:space="preserve">        (U2)ALERT_B_SMASTA_S3IG_NUM_DST,                                       /* u2_num_srch                                        */</v>
      </c>
      <c r="AV14" s="55" t="s">
        <v>76</v>
      </c>
      <c r="AW14" s="74" t="str">
        <f ca="1">IF(AW6&lt;&gt;AW17,VLOOKUP(AW6,Matrix!$C$13:$G$37,4,FALSE),Matrix!F13)</f>
        <v>u4_s_AlertB_smastaS3igSrcchk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140" t="s">
        <v>68</v>
      </c>
      <c r="AD15" s="140" t="s">
        <v>68</v>
      </c>
      <c r="AE15" s="140">
        <v>0</v>
      </c>
      <c r="AF15" s="140">
        <v>1</v>
      </c>
      <c r="AG15" s="140">
        <v>0</v>
      </c>
      <c r="AH15" s="140">
        <v>0</v>
      </c>
      <c r="AI15" s="140">
        <v>1</v>
      </c>
      <c r="AJ15" s="57" t="s">
        <v>33</v>
      </c>
      <c r="AL15" t="str">
        <f t="shared" si="0"/>
        <v xml:space="preserve">    (U1)ALERT_REQ_UNKNOWN</v>
      </c>
      <c r="AR15" s="69" t="str">
        <f t="shared" si="3"/>
        <v xml:space="preserve">    (U4)0x00000009U,                                                           /* 09 UNKNOWN                                         */</v>
      </c>
      <c r="AS15" s="69" t="str">
        <f t="shared" si="4"/>
        <v xml:space="preserve">    (U4)0x0000001FU,                                                           /* 09 UNKNOWN                                         */</v>
      </c>
      <c r="AT15" s="69" t="str">
        <f t="shared" si="1"/>
        <v xml:space="preserve">    (U1)ALERT_REQ_UNKNOWN,                                                     /* 09 UNKNOWN                                         */</v>
      </c>
      <c r="AU15" s="69" t="str">
        <f ca="1">"        (U1)"&amp;$AW$16&amp;REPT(" ",67-LEN($AW$16))&amp;"/* u1_vom_act                                         */"</f>
        <v xml:space="preserve">        (U1)ALERT_VOM_IGN_ON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140" t="s">
        <v>68</v>
      </c>
      <c r="AD16" s="140" t="s">
        <v>68</v>
      </c>
      <c r="AE16" s="140">
        <v>0</v>
      </c>
      <c r="AF16" s="140">
        <v>1</v>
      </c>
      <c r="AG16" s="140">
        <v>0</v>
      </c>
      <c r="AH16" s="140">
        <v>1</v>
      </c>
      <c r="AI16" s="67">
        <v>0</v>
      </c>
      <c r="AJ16" s="57" t="s">
        <v>33</v>
      </c>
      <c r="AL16" t="str">
        <f t="shared" si="0"/>
        <v xml:space="preserve">    (U1)ALERT_REQ_UNKNOWN</v>
      </c>
      <c r="AR16" s="69" t="str">
        <f t="shared" si="3"/>
        <v xml:space="preserve">    (U4)0x0000000AU,                                                           /* 10 UNKNOWN                                         */</v>
      </c>
      <c r="AS16" s="69" t="str">
        <f t="shared" si="4"/>
        <v xml:space="preserve">    (U4)0x0000001FU,                                                           /* 10 UNKNOWN                                         */</v>
      </c>
      <c r="AT16" s="69" t="str">
        <f t="shared" si="1"/>
        <v xml:space="preserve">    (U1)ALERT_REQ_UNKNOWN,                                                     /* 10 UNKNOWN                                         */</v>
      </c>
      <c r="AU16" s="69" t="s">
        <v>722</v>
      </c>
      <c r="AV16" s="55" t="s">
        <v>77</v>
      </c>
      <c r="AW16" s="74" t="str">
        <f ca="1">IF(AW6&lt;&gt;AW17,VLOOKUP(AW6,Matrix!$C$13:$G$37,2,FALSE),Matrix!D13)</f>
        <v>ALERT_VOM_IGN_ON</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140" t="s">
        <v>68</v>
      </c>
      <c r="AD17" s="140" t="s">
        <v>68</v>
      </c>
      <c r="AE17" s="140">
        <v>0</v>
      </c>
      <c r="AF17" s="140">
        <v>1</v>
      </c>
      <c r="AG17" s="140">
        <v>0</v>
      </c>
      <c r="AH17" s="140">
        <v>1</v>
      </c>
      <c r="AI17" s="67">
        <v>1</v>
      </c>
      <c r="AJ17" s="57" t="s">
        <v>33</v>
      </c>
      <c r="AL17" t="str">
        <f t="shared" si="0"/>
        <v xml:space="preserve">    (U1)ALERT_REQ_UNKNOWN</v>
      </c>
      <c r="AR17" s="69" t="str">
        <f t="shared" si="3"/>
        <v xml:space="preserve">    (U4)0x0000000BU,                                                           /* 11 UNKNOWN                                         */</v>
      </c>
      <c r="AS17" s="69" t="str">
        <f t="shared" si="4"/>
        <v xml:space="preserve">    (U4)0x0000001FU,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140" t="s">
        <v>68</v>
      </c>
      <c r="AD18" s="140" t="s">
        <v>68</v>
      </c>
      <c r="AE18" s="140">
        <v>0</v>
      </c>
      <c r="AF18" s="140">
        <v>1</v>
      </c>
      <c r="AG18" s="140">
        <v>1</v>
      </c>
      <c r="AH18" s="140">
        <v>0</v>
      </c>
      <c r="AI18" s="67">
        <v>0</v>
      </c>
      <c r="AJ18" s="57" t="s">
        <v>33</v>
      </c>
      <c r="AL18" t="str">
        <f t="shared" si="0"/>
        <v xml:space="preserve">    (U1)ALERT_REQ_UNKNOWN</v>
      </c>
      <c r="AR18" s="69" t="str">
        <f t="shared" si="3"/>
        <v xml:space="preserve">    (U4)0x0000000CU,                                                           /* 12 UNKNOWN                                         */</v>
      </c>
      <c r="AS18" s="69" t="str">
        <f t="shared" si="4"/>
        <v xml:space="preserve">    (U4)0x0000001FU,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140" t="s">
        <v>68</v>
      </c>
      <c r="AD19" s="140" t="s">
        <v>68</v>
      </c>
      <c r="AE19" s="140">
        <v>0</v>
      </c>
      <c r="AF19" s="140">
        <v>1</v>
      </c>
      <c r="AG19" s="140">
        <v>1</v>
      </c>
      <c r="AH19" s="140">
        <v>0</v>
      </c>
      <c r="AI19" s="67">
        <v>1</v>
      </c>
      <c r="AJ19" s="57" t="s">
        <v>33</v>
      </c>
      <c r="AL19" t="str">
        <f t="shared" si="0"/>
        <v xml:space="preserve">    (U1)ALERT_REQ_UNKNOWN</v>
      </c>
      <c r="AR19" s="69" t="str">
        <f t="shared" si="3"/>
        <v xml:space="preserve">    (U4)0x0000000DU,                                                           /* 13 UNKNOWN                                         */</v>
      </c>
      <c r="AS19" s="69" t="str">
        <f t="shared" si="4"/>
        <v xml:space="preserve">    (U4)0x0000001FU,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140" t="s">
        <v>68</v>
      </c>
      <c r="AD20" s="140" t="s">
        <v>68</v>
      </c>
      <c r="AE20" s="140">
        <v>0</v>
      </c>
      <c r="AF20" s="140">
        <v>1</v>
      </c>
      <c r="AG20" s="140">
        <v>1</v>
      </c>
      <c r="AH20" s="140">
        <v>1</v>
      </c>
      <c r="AI20" s="67">
        <v>0</v>
      </c>
      <c r="AJ20" s="57" t="s">
        <v>33</v>
      </c>
      <c r="AL20" t="str">
        <f t="shared" si="0"/>
        <v xml:space="preserve">    (U1)ALERT_REQ_UNKNOWN</v>
      </c>
      <c r="AR20" s="69" t="str">
        <f t="shared" si="3"/>
        <v xml:space="preserve">    (U4)0x0000000EU,                                                           /* 14 UNKNOWN                                         */</v>
      </c>
      <c r="AS20" s="69" t="str">
        <f t="shared" si="4"/>
        <v xml:space="preserve">    (U4)0x0000001FU,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140" t="s">
        <v>68</v>
      </c>
      <c r="AD21" s="140" t="s">
        <v>68</v>
      </c>
      <c r="AE21" s="140">
        <v>0</v>
      </c>
      <c r="AF21" s="140">
        <v>1</v>
      </c>
      <c r="AG21" s="140">
        <v>1</v>
      </c>
      <c r="AH21" s="140">
        <v>1</v>
      </c>
      <c r="AI21" s="67">
        <v>1</v>
      </c>
      <c r="AJ21" s="57" t="s">
        <v>33</v>
      </c>
      <c r="AL21" t="str">
        <f t="shared" si="0"/>
        <v xml:space="preserve">    (U1)ALERT_REQ_UNKNOWN</v>
      </c>
      <c r="AR21" s="69" t="str">
        <f t="shared" si="3"/>
        <v xml:space="preserve">    (U4)0x0000000FU,                                                           /* 15 UNKNOWN                                         */</v>
      </c>
      <c r="AS21" s="69" t="str">
        <f t="shared" si="4"/>
        <v xml:space="preserve">    (U4)0x0000001FU,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140" t="s">
        <v>68</v>
      </c>
      <c r="AD22" s="140" t="s">
        <v>68</v>
      </c>
      <c r="AE22" s="67">
        <v>1</v>
      </c>
      <c r="AF22" s="140">
        <v>0</v>
      </c>
      <c r="AG22" s="140">
        <v>0</v>
      </c>
      <c r="AH22" s="140">
        <v>0</v>
      </c>
      <c r="AI22" s="67">
        <v>0</v>
      </c>
      <c r="AJ22" s="57" t="s">
        <v>33</v>
      </c>
      <c r="AL22" t="str">
        <f t="shared" si="0"/>
        <v xml:space="preserve">    (U1)ALERT_REQ_UNKNOWN</v>
      </c>
      <c r="AR22" s="69" t="str">
        <f t="shared" si="3"/>
        <v xml:space="preserve">    (U4)0x00000010U,                                                           /* 16 UNKNOWN                                         */</v>
      </c>
      <c r="AS22" s="69" t="str">
        <f t="shared" si="4"/>
        <v xml:space="preserve">    (U4)0x0000001FU,                                                           /* 16 UNKNOWN                                         */</v>
      </c>
      <c r="AT22" s="69" t="str">
        <f t="shared" si="1"/>
        <v xml:space="preserve">    (U1)ALERT_REQ_UNKNOWN,                                                     /* 16 UNKNOWN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140" t="s">
        <v>68</v>
      </c>
      <c r="AD23" s="140" t="s">
        <v>68</v>
      </c>
      <c r="AE23" s="67">
        <v>1</v>
      </c>
      <c r="AF23" s="140">
        <v>0</v>
      </c>
      <c r="AG23" s="140">
        <v>0</v>
      </c>
      <c r="AH23" s="140">
        <v>0</v>
      </c>
      <c r="AI23" s="140">
        <v>1</v>
      </c>
      <c r="AJ23" s="57" t="s">
        <v>33</v>
      </c>
      <c r="AL23" t="str">
        <f t="shared" si="0"/>
        <v xml:space="preserve">    (U1)ALERT_REQ_UNKNOWN</v>
      </c>
      <c r="AR23" s="69" t="str">
        <f t="shared" si="3"/>
        <v xml:space="preserve">    (U4)0x00000011U,                                                           /* 17 UNKNOWN                                         */</v>
      </c>
      <c r="AS23" s="69" t="str">
        <f t="shared" si="4"/>
        <v xml:space="preserve">    (U4)0x0000001FU,                                                           /* 17 UNKNOWN                                         */</v>
      </c>
      <c r="AT23" s="69" t="str">
        <f t="shared" si="1"/>
        <v xml:space="preserve">    (U1)ALERT_REQ_UNKNOWN,                                                     /* 17 UNKNOWN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140" t="s">
        <v>68</v>
      </c>
      <c r="AD24" s="140" t="s">
        <v>68</v>
      </c>
      <c r="AE24" s="67">
        <v>1</v>
      </c>
      <c r="AF24" s="140">
        <v>0</v>
      </c>
      <c r="AG24" s="140">
        <v>0</v>
      </c>
      <c r="AH24" s="140">
        <v>1</v>
      </c>
      <c r="AI24" s="67">
        <v>0</v>
      </c>
      <c r="AJ24" s="57" t="s">
        <v>33</v>
      </c>
      <c r="AL24" t="str">
        <f t="shared" si="0"/>
        <v xml:space="preserve">    (U1)ALERT_REQ_UNKNOWN</v>
      </c>
      <c r="AR24" s="69" t="str">
        <f t="shared" si="3"/>
        <v xml:space="preserve">    (U4)0x00000012U,                                                           /* 18 UNKNOWN                                         */</v>
      </c>
      <c r="AS24" s="69" t="str">
        <f t="shared" si="4"/>
        <v xml:space="preserve">    (U4)0x0000001FU,                                                           /* 18 UNKNOWN                                         */</v>
      </c>
      <c r="AT24" s="69" t="str">
        <f t="shared" si="1"/>
        <v xml:space="preserve">    (U1)ALERT_REQ_UNKNOWN,                                                     /* 18 UNKNOWN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140" t="s">
        <v>68</v>
      </c>
      <c r="AD25" s="140" t="s">
        <v>68</v>
      </c>
      <c r="AE25" s="67">
        <v>1</v>
      </c>
      <c r="AF25" s="140">
        <v>0</v>
      </c>
      <c r="AG25" s="140">
        <v>0</v>
      </c>
      <c r="AH25" s="140">
        <v>1</v>
      </c>
      <c r="AI25" s="67">
        <v>1</v>
      </c>
      <c r="AJ25" s="24" t="s">
        <v>33</v>
      </c>
      <c r="AL25" t="str">
        <f t="shared" si="0"/>
        <v xml:space="preserve">    (U1)ALERT_REQ_UNKNOWN</v>
      </c>
      <c r="AR25" s="69" t="str">
        <f t="shared" si="3"/>
        <v xml:space="preserve">    (U4)0x00000013U,                                                           /* 19 UNKNOWN                                         */</v>
      </c>
      <c r="AS25" s="69" t="str">
        <f t="shared" si="4"/>
        <v xml:space="preserve">    (U4)0x0000001FU,                                                           /* 19 UNKNOWN                                         */</v>
      </c>
      <c r="AT25" s="69" t="str">
        <f t="shared" si="1"/>
        <v xml:space="preserve">    (U1)ALERT_REQ_UNKNOWN,                                                     /* 19 UNKNOWN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140" t="s">
        <v>68</v>
      </c>
      <c r="AD26" s="140" t="s">
        <v>68</v>
      </c>
      <c r="AE26" s="67">
        <v>1</v>
      </c>
      <c r="AF26" s="140">
        <v>0</v>
      </c>
      <c r="AG26" s="140">
        <v>1</v>
      </c>
      <c r="AH26" s="140">
        <v>0</v>
      </c>
      <c r="AI26" s="67">
        <v>0</v>
      </c>
      <c r="AJ26" s="24" t="s">
        <v>33</v>
      </c>
      <c r="AL26" t="str">
        <f t="shared" si="0"/>
        <v xml:space="preserve">    (U1)ALERT_REQ_UNKNOWN</v>
      </c>
      <c r="AR26" s="69" t="str">
        <f t="shared" si="3"/>
        <v xml:space="preserve">    (U4)0x00000014U,                                                           /* 20 UNKNOWN                                         */</v>
      </c>
      <c r="AS26" s="69" t="str">
        <f t="shared" si="4"/>
        <v xml:space="preserve">    (U4)0x0000001FU,                                                           /* 20 UNKNOWN                                         */</v>
      </c>
      <c r="AT26" s="69" t="str">
        <f t="shared" si="1"/>
        <v xml:space="preserve">    (U1)ALERT_REQ_UNKNOWN,                                                     /* 20 UNKNOWN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140" t="s">
        <v>68</v>
      </c>
      <c r="AD27" s="140" t="s">
        <v>68</v>
      </c>
      <c r="AE27" s="67">
        <v>1</v>
      </c>
      <c r="AF27" s="140">
        <v>0</v>
      </c>
      <c r="AG27" s="140">
        <v>1</v>
      </c>
      <c r="AH27" s="140">
        <v>0</v>
      </c>
      <c r="AI27" s="67">
        <v>1</v>
      </c>
      <c r="AJ27" s="24" t="s">
        <v>33</v>
      </c>
      <c r="AL27" t="str">
        <f t="shared" si="0"/>
        <v xml:space="preserve">    (U1)ALERT_REQ_UNKNOWN</v>
      </c>
      <c r="AR27" s="69" t="str">
        <f t="shared" si="3"/>
        <v xml:space="preserve">    (U4)0x00000015U,                                                           /* 21 UNKNOWN                                         */</v>
      </c>
      <c r="AS27" s="69" t="str">
        <f t="shared" si="4"/>
        <v xml:space="preserve">    (U4)0x0000001FU,                                                           /* 21 UNKNOWN                                         */</v>
      </c>
      <c r="AT27" s="69" t="str">
        <f t="shared" si="1"/>
        <v xml:space="preserve">    (U1)ALERT_REQ_UNKNOWN,                                                     /* 21 UNKNOWN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140" t="s">
        <v>68</v>
      </c>
      <c r="AD28" s="140" t="s">
        <v>68</v>
      </c>
      <c r="AE28" s="67">
        <v>1</v>
      </c>
      <c r="AF28" s="140">
        <v>0</v>
      </c>
      <c r="AG28" s="140">
        <v>1</v>
      </c>
      <c r="AH28" s="140">
        <v>1</v>
      </c>
      <c r="AI28" s="67">
        <v>0</v>
      </c>
      <c r="AJ28" s="24" t="s">
        <v>33</v>
      </c>
      <c r="AL28" t="str">
        <f t="shared" si="0"/>
        <v xml:space="preserve">    (U1)ALERT_REQ_UNKNOWN</v>
      </c>
      <c r="AR28" s="69" t="str">
        <f t="shared" si="3"/>
        <v xml:space="preserve">    (U4)0x00000016U,                                                           /* 22 UNKNOWN                                         */</v>
      </c>
      <c r="AS28" s="69" t="str">
        <f t="shared" si="4"/>
        <v xml:space="preserve">    (U4)0x0000001FU,                                                           /* 22 UNKNOWN                                         */</v>
      </c>
      <c r="AT28" s="69" t="str">
        <f t="shared" si="1"/>
        <v xml:space="preserve">    (U1)ALERT_REQ_UNKNOWN,                                                     /* 22 UNKNOWN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140" t="s">
        <v>68</v>
      </c>
      <c r="AD29" s="140" t="s">
        <v>68</v>
      </c>
      <c r="AE29" s="67">
        <v>1</v>
      </c>
      <c r="AF29" s="140">
        <v>0</v>
      </c>
      <c r="AG29" s="140">
        <v>1</v>
      </c>
      <c r="AH29" s="140">
        <v>1</v>
      </c>
      <c r="AI29" s="67">
        <v>1</v>
      </c>
      <c r="AJ29" s="24" t="s">
        <v>33</v>
      </c>
      <c r="AL29" t="str">
        <f t="shared" si="0"/>
        <v xml:space="preserve">    (U1)ALERT_REQ_UNKNOWN</v>
      </c>
      <c r="AR29" s="69" t="str">
        <f t="shared" si="3"/>
        <v xml:space="preserve">    (U4)0x00000017U,                                                           /* 23 UNKNOWN                                         */</v>
      </c>
      <c r="AS29" s="69" t="str">
        <f t="shared" si="4"/>
        <v xml:space="preserve">    (U4)0x0000001FU,                                                           /* 23 UNKNOWN                                         */</v>
      </c>
      <c r="AT29" s="69" t="str">
        <f t="shared" si="1"/>
        <v xml:space="preserve">    (U1)ALERT_REQ_UNKNOWN,                                                     /* 23 UNKNOWN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140" t="s">
        <v>68</v>
      </c>
      <c r="AD30" s="140" t="s">
        <v>68</v>
      </c>
      <c r="AE30" s="67">
        <v>1</v>
      </c>
      <c r="AF30" s="140">
        <v>1</v>
      </c>
      <c r="AG30" s="140">
        <v>0</v>
      </c>
      <c r="AH30" s="140">
        <v>0</v>
      </c>
      <c r="AI30" s="67">
        <v>0</v>
      </c>
      <c r="AJ30" s="24" t="s">
        <v>33</v>
      </c>
      <c r="AL30" t="str">
        <f t="shared" si="0"/>
        <v xml:space="preserve">    (U1)ALERT_REQ_UNKNOWN</v>
      </c>
      <c r="AR30" s="69" t="str">
        <f t="shared" si="3"/>
        <v xml:space="preserve">    (U4)0x00000018U,                                                           /* 24 UNKNOWN                                         */</v>
      </c>
      <c r="AS30" s="69" t="str">
        <f t="shared" si="4"/>
        <v xml:space="preserve">    (U4)0x0000001FU,                                                           /* 24 UNKNOWN                                         */</v>
      </c>
      <c r="AT30" s="69" t="str">
        <f t="shared" si="1"/>
        <v xml:space="preserve">    (U1)ALERT_REQ_UNKNOWN,                                                     /* 24 UNKNOWN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140" t="s">
        <v>68</v>
      </c>
      <c r="AD31" s="140" t="s">
        <v>68</v>
      </c>
      <c r="AE31" s="67">
        <v>1</v>
      </c>
      <c r="AF31" s="140">
        <v>1</v>
      </c>
      <c r="AG31" s="140">
        <v>0</v>
      </c>
      <c r="AH31" s="140">
        <v>0</v>
      </c>
      <c r="AI31" s="140">
        <v>1</v>
      </c>
      <c r="AJ31" s="24" t="s">
        <v>33</v>
      </c>
      <c r="AL31" t="str">
        <f t="shared" si="0"/>
        <v xml:space="preserve">    (U1)ALERT_REQ_UNKNOWN</v>
      </c>
      <c r="AR31" s="69" t="str">
        <f t="shared" si="3"/>
        <v xml:space="preserve">    (U4)0x00000019U,                                                           /* 25 UNKNOWN                                         */</v>
      </c>
      <c r="AS31" s="69" t="str">
        <f t="shared" si="4"/>
        <v xml:space="preserve">    (U4)0x0000001FU,                                                           /* 25 UNKNOWN                                         */</v>
      </c>
      <c r="AT31" s="69" t="str">
        <f t="shared" si="1"/>
        <v xml:space="preserve">    (U1)ALERT_REQ_UNKNOWN,                                                     /* 25 UNKNOWN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140" t="s">
        <v>68</v>
      </c>
      <c r="AD32" s="140" t="s">
        <v>68</v>
      </c>
      <c r="AE32" s="67">
        <v>1</v>
      </c>
      <c r="AF32" s="140">
        <v>1</v>
      </c>
      <c r="AG32" s="140">
        <v>0</v>
      </c>
      <c r="AH32" s="140">
        <v>1</v>
      </c>
      <c r="AI32" s="67">
        <v>0</v>
      </c>
      <c r="AJ32" s="24" t="s">
        <v>33</v>
      </c>
      <c r="AL32" t="str">
        <f t="shared" si="0"/>
        <v xml:space="preserve">    (U1)ALERT_REQ_UNKNOWN</v>
      </c>
      <c r="AR32" s="69" t="str">
        <f t="shared" si="3"/>
        <v xml:space="preserve">    (U4)0x0000001AU,                                                           /* 26 UNKNOWN                                         */</v>
      </c>
      <c r="AS32" s="69" t="str">
        <f t="shared" si="4"/>
        <v xml:space="preserve">    (U4)0x0000001FU,                                                           /* 26 UNKNOWN                                         */</v>
      </c>
      <c r="AT32" s="69" t="str">
        <f t="shared" si="1"/>
        <v xml:space="preserve">    (U1)ALERT_REQ_UNKNOWN,                                                     /* 26 UNKNOWN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140" t="s">
        <v>68</v>
      </c>
      <c r="AD33" s="140" t="s">
        <v>68</v>
      </c>
      <c r="AE33" s="67">
        <v>1</v>
      </c>
      <c r="AF33" s="140">
        <v>1</v>
      </c>
      <c r="AG33" s="140">
        <v>0</v>
      </c>
      <c r="AH33" s="140">
        <v>1</v>
      </c>
      <c r="AI33" s="67">
        <v>1</v>
      </c>
      <c r="AJ33" s="24" t="s">
        <v>33</v>
      </c>
      <c r="AL33" t="str">
        <f t="shared" si="0"/>
        <v xml:space="preserve">    (U1)ALERT_REQ_UNKNOWN</v>
      </c>
      <c r="AR33" s="69" t="str">
        <f t="shared" si="3"/>
        <v xml:space="preserve">    (U4)0x0000001BU,                                                           /* 27 UNKNOWN                                         */</v>
      </c>
      <c r="AS33" s="69" t="str">
        <f t="shared" si="4"/>
        <v xml:space="preserve">    (U4)0x0000001FU,                                                           /* 27 UNKNOWN                                         */</v>
      </c>
      <c r="AT33" s="69" t="str">
        <f t="shared" si="1"/>
        <v xml:space="preserve">    (U1)ALERT_REQ_UNKNOWN,                                                     /* 27 UNKNOWN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140" t="s">
        <v>68</v>
      </c>
      <c r="AD34" s="140" t="s">
        <v>68</v>
      </c>
      <c r="AE34" s="67">
        <v>1</v>
      </c>
      <c r="AF34" s="140">
        <v>1</v>
      </c>
      <c r="AG34" s="140">
        <v>1</v>
      </c>
      <c r="AH34" s="140">
        <v>0</v>
      </c>
      <c r="AI34" s="67">
        <v>0</v>
      </c>
      <c r="AJ34" s="24" t="s">
        <v>33</v>
      </c>
      <c r="AL34" t="str">
        <f t="shared" si="0"/>
        <v xml:space="preserve">    (U1)ALERT_REQ_UNKNOWN</v>
      </c>
      <c r="AR34" s="69" t="str">
        <f t="shared" si="3"/>
        <v xml:space="preserve">    (U4)0x0000001CU,                                                           /* 28 UNKNOWN                                         */</v>
      </c>
      <c r="AS34" s="69" t="str">
        <f t="shared" si="4"/>
        <v xml:space="preserve">    (U4)0x0000001FU,                                                           /* 28 UNKNOWN                                         */</v>
      </c>
      <c r="AT34" s="69" t="str">
        <f t="shared" si="1"/>
        <v xml:space="preserve">    (U1)ALERT_REQ_UNKNOWN,                                                     /* 28 UNKNOWN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140" t="s">
        <v>68</v>
      </c>
      <c r="AD35" s="140" t="s">
        <v>68</v>
      </c>
      <c r="AE35" s="67">
        <v>1</v>
      </c>
      <c r="AF35" s="140">
        <v>1</v>
      </c>
      <c r="AG35" s="140">
        <v>1</v>
      </c>
      <c r="AH35" s="140">
        <v>0</v>
      </c>
      <c r="AI35" s="67">
        <v>1</v>
      </c>
      <c r="AJ35" s="24" t="s">
        <v>33</v>
      </c>
      <c r="AL35" t="str">
        <f t="shared" si="0"/>
        <v xml:space="preserve">    (U1)ALERT_REQ_UNKNOWN</v>
      </c>
      <c r="AR35" s="69" t="str">
        <f t="shared" si="3"/>
        <v xml:space="preserve">    (U4)0x0000001DU,                                                           /* 29 UNKNOWN                                         */</v>
      </c>
      <c r="AS35" s="69" t="str">
        <f t="shared" si="4"/>
        <v xml:space="preserve">    (U4)0x0000001FU,                                                           /* 29 UNKNOWN                                         */</v>
      </c>
      <c r="AT35" s="69" t="str">
        <f t="shared" si="1"/>
        <v xml:space="preserve">    (U1)ALERT_REQ_UNKNOWN,                                                     /* 29 UNKNOWN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140" t="s">
        <v>68</v>
      </c>
      <c r="AD36" s="140" t="s">
        <v>68</v>
      </c>
      <c r="AE36" s="67">
        <v>1</v>
      </c>
      <c r="AF36" s="140">
        <v>1</v>
      </c>
      <c r="AG36" s="140">
        <v>1</v>
      </c>
      <c r="AH36" s="140">
        <v>1</v>
      </c>
      <c r="AI36" s="67">
        <v>0</v>
      </c>
      <c r="AJ36" s="24" t="s">
        <v>33</v>
      </c>
      <c r="AL36" t="str">
        <f t="shared" si="0"/>
        <v xml:space="preserve">    (U1)ALERT_REQ_UNKNOWN</v>
      </c>
      <c r="AR36" s="69" t="str">
        <f t="shared" si="3"/>
        <v xml:space="preserve">    (U4)0x0000001EU,                                                           /* 30 UNKNOWN                                         */</v>
      </c>
      <c r="AS36" s="69" t="str">
        <f t="shared" si="4"/>
        <v xml:space="preserve">    (U4)0x0000001FU,                                                           /* 30 UNKNOWN                                         */</v>
      </c>
      <c r="AT36" s="69" t="str">
        <f t="shared" si="1"/>
        <v xml:space="preserve">    (U1)ALERT_REQ_UNKNOWN,                                                     /* 30 UNKNOWN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140" t="s">
        <v>68</v>
      </c>
      <c r="AD37" s="140" t="s">
        <v>68</v>
      </c>
      <c r="AE37" s="67">
        <v>1</v>
      </c>
      <c r="AF37" s="140">
        <v>1</v>
      </c>
      <c r="AG37" s="140">
        <v>1</v>
      </c>
      <c r="AH37" s="140">
        <v>1</v>
      </c>
      <c r="AI37" s="67">
        <v>1</v>
      </c>
      <c r="AJ37" s="24" t="s">
        <v>33</v>
      </c>
      <c r="AL37" t="str">
        <f t="shared" si="0"/>
        <v xml:space="preserve">    (U1)ALERT_REQ_UNKNOWN</v>
      </c>
      <c r="AR37" s="69" t="str">
        <f t="shared" si="3"/>
        <v xml:space="preserve">    (U4)0x0000001FU                                                            /* 31 UNKNOWN                                         */</v>
      </c>
      <c r="AS37" s="69" t="str">
        <f t="shared" si="4"/>
        <v xml:space="preserve">    (U4)0x0000001FU                                                            /* 31 UNKNOWN                                         */</v>
      </c>
      <c r="AT37" s="69" t="str">
        <f t="shared" si="1"/>
        <v xml:space="preserve">    (U1)ALERT_REQ_UNKNOWN                                                      /* 31 UNKNOWN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140" t="s">
        <v>68</v>
      </c>
      <c r="AD38" s="140" t="s">
        <v>68</v>
      </c>
      <c r="AE38" s="140" t="s">
        <v>68</v>
      </c>
      <c r="AF38" s="140" t="s">
        <v>68</v>
      </c>
      <c r="AG38" s="140" t="s">
        <v>68</v>
      </c>
      <c r="AH38" s="140" t="s">
        <v>68</v>
      </c>
      <c r="AI38" s="140" t="s">
        <v>68</v>
      </c>
      <c r="AJ38" s="24"/>
      <c r="AL38" t="str">
        <f t="shared" ca="1" si="0"/>
        <v xml:space="preserve">    (U1)ALERT_REQ_B_SMASTA_S3IG_</v>
      </c>
      <c r="AR38" s="69" t="str">
        <f t="shared" si="3"/>
        <v>};</v>
      </c>
      <c r="AS38" s="69" t="str">
        <f t="shared" si="4"/>
        <v>};</v>
      </c>
      <c r="AT38" s="69" t="str">
        <f t="shared" si="1"/>
        <v>};</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140" t="s">
        <v>68</v>
      </c>
      <c r="AD39" s="140" t="s">
        <v>68</v>
      </c>
      <c r="AE39" s="140" t="s">
        <v>68</v>
      </c>
      <c r="AF39" s="140" t="s">
        <v>68</v>
      </c>
      <c r="AG39" s="140" t="s">
        <v>68</v>
      </c>
      <c r="AH39" s="140" t="s">
        <v>68</v>
      </c>
      <c r="AI39" s="140" t="s">
        <v>68</v>
      </c>
      <c r="AJ39" s="24"/>
      <c r="AL39" t="str">
        <f t="shared" ca="1" si="0"/>
        <v xml:space="preserve">    (U1)ALERT_REQ_B_SMASTA_S3IG_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140" t="s">
        <v>68</v>
      </c>
      <c r="AD40" s="140" t="s">
        <v>68</v>
      </c>
      <c r="AE40" s="140" t="s">
        <v>68</v>
      </c>
      <c r="AF40" s="140" t="s">
        <v>68</v>
      </c>
      <c r="AG40" s="140" t="s">
        <v>68</v>
      </c>
      <c r="AH40" s="140" t="s">
        <v>68</v>
      </c>
      <c r="AI40" s="140" t="s">
        <v>68</v>
      </c>
      <c r="AJ40" s="24"/>
      <c r="AL40" t="str">
        <f t="shared" ca="1" si="0"/>
        <v xml:space="preserve">    (U1)ALERT_REQ_B_SMASTA_S3IG_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140" t="s">
        <v>68</v>
      </c>
      <c r="AD41" s="140" t="s">
        <v>68</v>
      </c>
      <c r="AE41" s="140" t="s">
        <v>68</v>
      </c>
      <c r="AF41" s="140" t="s">
        <v>68</v>
      </c>
      <c r="AG41" s="140" t="s">
        <v>68</v>
      </c>
      <c r="AH41" s="140" t="s">
        <v>68</v>
      </c>
      <c r="AI41" s="140" t="s">
        <v>68</v>
      </c>
      <c r="AJ41" s="24"/>
      <c r="AL41" t="str">
        <f t="shared" ca="1" si="0"/>
        <v xml:space="preserve">    (U1)ALERT_REQ_B_SMASTA_S3IG_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140" t="s">
        <v>68</v>
      </c>
      <c r="AD42" s="140" t="s">
        <v>68</v>
      </c>
      <c r="AE42" s="140" t="s">
        <v>68</v>
      </c>
      <c r="AF42" s="140" t="s">
        <v>68</v>
      </c>
      <c r="AG42" s="140" t="s">
        <v>68</v>
      </c>
      <c r="AH42" s="140" t="s">
        <v>68</v>
      </c>
      <c r="AI42" s="140" t="s">
        <v>68</v>
      </c>
      <c r="AJ42" s="24"/>
      <c r="AL42" t="str">
        <f t="shared" ca="1" si="0"/>
        <v xml:space="preserve">    (U1)ALERT_REQ_B_SMASTA_S3IG_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140" t="s">
        <v>68</v>
      </c>
      <c r="AD43" s="140" t="s">
        <v>68</v>
      </c>
      <c r="AE43" s="140" t="s">
        <v>68</v>
      </c>
      <c r="AF43" s="140" t="s">
        <v>68</v>
      </c>
      <c r="AG43" s="140" t="s">
        <v>68</v>
      </c>
      <c r="AH43" s="140" t="s">
        <v>68</v>
      </c>
      <c r="AI43" s="140" t="s">
        <v>68</v>
      </c>
      <c r="AJ43" s="24"/>
      <c r="AL43" t="str">
        <f t="shared" ca="1" si="0"/>
        <v xml:space="preserve">    (U1)ALERT_REQ_B_SMASTA_S3IG_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140" t="s">
        <v>68</v>
      </c>
      <c r="AD44" s="140" t="s">
        <v>68</v>
      </c>
      <c r="AE44" s="140" t="s">
        <v>68</v>
      </c>
      <c r="AF44" s="140" t="s">
        <v>68</v>
      </c>
      <c r="AG44" s="140" t="s">
        <v>68</v>
      </c>
      <c r="AH44" s="140" t="s">
        <v>68</v>
      </c>
      <c r="AI44" s="140" t="s">
        <v>68</v>
      </c>
      <c r="AJ44" s="24"/>
      <c r="AL44" t="str">
        <f t="shared" ca="1" si="0"/>
        <v xml:space="preserve">    (U1)ALERT_REQ_B_SMASTA_S3IG_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140" t="s">
        <v>68</v>
      </c>
      <c r="AD45" s="140" t="s">
        <v>68</v>
      </c>
      <c r="AE45" s="140" t="s">
        <v>68</v>
      </c>
      <c r="AF45" s="140" t="s">
        <v>68</v>
      </c>
      <c r="AG45" s="140" t="s">
        <v>68</v>
      </c>
      <c r="AH45" s="140" t="s">
        <v>68</v>
      </c>
      <c r="AI45" s="140" t="s">
        <v>68</v>
      </c>
      <c r="AJ45" s="24"/>
      <c r="AL45" t="str">
        <f t="shared" ca="1" si="0"/>
        <v xml:space="preserve">    (U1)ALERT_REQ_B_SMASTA_S3IG_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140" t="s">
        <v>68</v>
      </c>
      <c r="AD46" s="140" t="s">
        <v>68</v>
      </c>
      <c r="AE46" s="140" t="s">
        <v>68</v>
      </c>
      <c r="AF46" s="140" t="s">
        <v>68</v>
      </c>
      <c r="AG46" s="140" t="s">
        <v>68</v>
      </c>
      <c r="AH46" s="140" t="s">
        <v>68</v>
      </c>
      <c r="AI46" s="140" t="s">
        <v>68</v>
      </c>
      <c r="AJ46" s="24"/>
      <c r="AL46" t="str">
        <f t="shared" ca="1" si="0"/>
        <v xml:space="preserve">    (U1)ALERT_REQ_B_SMASTA_S3IG_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140" t="s">
        <v>68</v>
      </c>
      <c r="AD47" s="140" t="s">
        <v>68</v>
      </c>
      <c r="AE47" s="140" t="s">
        <v>68</v>
      </c>
      <c r="AF47" s="140" t="s">
        <v>68</v>
      </c>
      <c r="AG47" s="140" t="s">
        <v>68</v>
      </c>
      <c r="AH47" s="140" t="s">
        <v>68</v>
      </c>
      <c r="AI47" s="140" t="s">
        <v>68</v>
      </c>
      <c r="AJ47" s="24"/>
      <c r="AL47" t="str">
        <f t="shared" ca="1" si="0"/>
        <v xml:space="preserve">    (U1)ALERT_REQ_B_SMASTA_S3IG_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140" t="s">
        <v>68</v>
      </c>
      <c r="AD48" s="140" t="s">
        <v>68</v>
      </c>
      <c r="AE48" s="140" t="s">
        <v>68</v>
      </c>
      <c r="AF48" s="140" t="s">
        <v>68</v>
      </c>
      <c r="AG48" s="140" t="s">
        <v>68</v>
      </c>
      <c r="AH48" s="140" t="s">
        <v>68</v>
      </c>
      <c r="AI48" s="140" t="s">
        <v>68</v>
      </c>
      <c r="AJ48" s="24"/>
      <c r="AL48" t="str">
        <f t="shared" ca="1" si="0"/>
        <v xml:space="preserve">    (U1)ALERT_REQ_B_SMASTA_S3IG_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140" t="s">
        <v>68</v>
      </c>
      <c r="AD49" s="140" t="s">
        <v>68</v>
      </c>
      <c r="AE49" s="140" t="s">
        <v>68</v>
      </c>
      <c r="AF49" s="140" t="s">
        <v>68</v>
      </c>
      <c r="AG49" s="140" t="s">
        <v>68</v>
      </c>
      <c r="AH49" s="140" t="s">
        <v>68</v>
      </c>
      <c r="AI49" s="140" t="s">
        <v>68</v>
      </c>
      <c r="AJ49" s="24"/>
      <c r="AL49" t="str">
        <f t="shared" ca="1" si="0"/>
        <v xml:space="preserve">    (U1)ALERT_REQ_B_SMASTA_S3IG_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140" t="s">
        <v>68</v>
      </c>
      <c r="AD50" s="140" t="s">
        <v>68</v>
      </c>
      <c r="AE50" s="140" t="s">
        <v>68</v>
      </c>
      <c r="AF50" s="140" t="s">
        <v>68</v>
      </c>
      <c r="AG50" s="140" t="s">
        <v>68</v>
      </c>
      <c r="AH50" s="140" t="s">
        <v>68</v>
      </c>
      <c r="AI50" s="140" t="s">
        <v>68</v>
      </c>
      <c r="AJ50" s="24"/>
      <c r="AL50" t="str">
        <f t="shared" ca="1" si="0"/>
        <v xml:space="preserve">    (U1)ALERT_REQ_B_SMASTA_S3IG_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140" t="s">
        <v>68</v>
      </c>
      <c r="AD51" s="140" t="s">
        <v>68</v>
      </c>
      <c r="AE51" s="140" t="s">
        <v>68</v>
      </c>
      <c r="AF51" s="140" t="s">
        <v>68</v>
      </c>
      <c r="AG51" s="140" t="s">
        <v>68</v>
      </c>
      <c r="AH51" s="140" t="s">
        <v>68</v>
      </c>
      <c r="AI51" s="140" t="s">
        <v>68</v>
      </c>
      <c r="AJ51" s="24"/>
      <c r="AL51" t="str">
        <f t="shared" ca="1" si="0"/>
        <v xml:space="preserve">    (U1)ALERT_REQ_B_SMASTA_S3IG_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140" t="s">
        <v>68</v>
      </c>
      <c r="AD52" s="140" t="s">
        <v>68</v>
      </c>
      <c r="AE52" s="140" t="s">
        <v>68</v>
      </c>
      <c r="AF52" s="140" t="s">
        <v>68</v>
      </c>
      <c r="AG52" s="140" t="s">
        <v>68</v>
      </c>
      <c r="AH52" s="140" t="s">
        <v>68</v>
      </c>
      <c r="AI52" s="140" t="s">
        <v>68</v>
      </c>
      <c r="AJ52" s="24"/>
      <c r="AL52" t="str">
        <f t="shared" ca="1" si="0"/>
        <v xml:space="preserve">    (U1)ALERT_REQ_B_SMASTA_S3IG_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140" t="s">
        <v>68</v>
      </c>
      <c r="AD53" s="140" t="s">
        <v>68</v>
      </c>
      <c r="AE53" s="140" t="s">
        <v>68</v>
      </c>
      <c r="AF53" s="140" t="s">
        <v>68</v>
      </c>
      <c r="AG53" s="140" t="s">
        <v>68</v>
      </c>
      <c r="AH53" s="140" t="s">
        <v>68</v>
      </c>
      <c r="AI53" s="140" t="s">
        <v>68</v>
      </c>
      <c r="AJ53" s="24"/>
      <c r="AL53" t="str">
        <f t="shared" ca="1" si="0"/>
        <v xml:space="preserve">    (U1)ALERT_REQ_B_SMASTA_S3IG_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140" t="s">
        <v>68</v>
      </c>
      <c r="AD54" s="140" t="s">
        <v>68</v>
      </c>
      <c r="AE54" s="140" t="s">
        <v>68</v>
      </c>
      <c r="AF54" s="140" t="s">
        <v>68</v>
      </c>
      <c r="AG54" s="140" t="s">
        <v>68</v>
      </c>
      <c r="AH54" s="140" t="s">
        <v>68</v>
      </c>
      <c r="AI54" s="140" t="s">
        <v>68</v>
      </c>
      <c r="AJ54" s="24"/>
      <c r="AL54" t="str">
        <f t="shared" ca="1" si="0"/>
        <v xml:space="preserve">    (U1)ALERT_REQ_B_SMASTA_S3IG_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140" t="s">
        <v>68</v>
      </c>
      <c r="AD55" s="140" t="s">
        <v>68</v>
      </c>
      <c r="AE55" s="140" t="s">
        <v>68</v>
      </c>
      <c r="AF55" s="140" t="s">
        <v>68</v>
      </c>
      <c r="AG55" s="140" t="s">
        <v>68</v>
      </c>
      <c r="AH55" s="140" t="s">
        <v>68</v>
      </c>
      <c r="AI55" s="140" t="s">
        <v>68</v>
      </c>
      <c r="AJ55" s="24"/>
      <c r="AL55" t="str">
        <f t="shared" ca="1" si="0"/>
        <v xml:space="preserve">    (U1)ALERT_REQ_B_SMASTA_S3IG_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140" t="s">
        <v>68</v>
      </c>
      <c r="AD56" s="140" t="s">
        <v>68</v>
      </c>
      <c r="AE56" s="140" t="s">
        <v>68</v>
      </c>
      <c r="AF56" s="140" t="s">
        <v>68</v>
      </c>
      <c r="AG56" s="140" t="s">
        <v>68</v>
      </c>
      <c r="AH56" s="140" t="s">
        <v>68</v>
      </c>
      <c r="AI56" s="140" t="s">
        <v>68</v>
      </c>
      <c r="AJ56" s="24"/>
      <c r="AL56" t="str">
        <f t="shared" ca="1" si="0"/>
        <v xml:space="preserve">    (U1)ALERT_REQ_B_SMASTA_S3IG_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140" t="s">
        <v>68</v>
      </c>
      <c r="AD57" s="140" t="s">
        <v>68</v>
      </c>
      <c r="AE57" s="140" t="s">
        <v>68</v>
      </c>
      <c r="AF57" s="140" t="s">
        <v>68</v>
      </c>
      <c r="AG57" s="140" t="s">
        <v>68</v>
      </c>
      <c r="AH57" s="140" t="s">
        <v>68</v>
      </c>
      <c r="AI57" s="140" t="s">
        <v>68</v>
      </c>
      <c r="AJ57" s="24"/>
      <c r="AL57" t="str">
        <f t="shared" ca="1" si="0"/>
        <v xml:space="preserve">    (U1)ALERT_REQ_B_SMASTA_S3IG_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140" t="s">
        <v>68</v>
      </c>
      <c r="AD58" s="140" t="s">
        <v>68</v>
      </c>
      <c r="AE58" s="140" t="s">
        <v>68</v>
      </c>
      <c r="AF58" s="140" t="s">
        <v>68</v>
      </c>
      <c r="AG58" s="140" t="s">
        <v>68</v>
      </c>
      <c r="AH58" s="140" t="s">
        <v>68</v>
      </c>
      <c r="AI58" s="140" t="s">
        <v>68</v>
      </c>
      <c r="AJ58" s="24"/>
      <c r="AL58" t="str">
        <f t="shared" ca="1" si="0"/>
        <v xml:space="preserve">    (U1)ALERT_REQ_B_SMASTA_S3IG_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140" t="s">
        <v>68</v>
      </c>
      <c r="AD59" s="140" t="s">
        <v>68</v>
      </c>
      <c r="AE59" s="140" t="s">
        <v>68</v>
      </c>
      <c r="AF59" s="140" t="s">
        <v>68</v>
      </c>
      <c r="AG59" s="140" t="s">
        <v>68</v>
      </c>
      <c r="AH59" s="140" t="s">
        <v>68</v>
      </c>
      <c r="AI59" s="140" t="s">
        <v>68</v>
      </c>
      <c r="AJ59" s="24"/>
      <c r="AL59" t="str">
        <f t="shared" ca="1" si="0"/>
        <v xml:space="preserve">    (U1)ALERT_REQ_B_SMASTA_S3IG_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140" t="s">
        <v>68</v>
      </c>
      <c r="AD60" s="140" t="s">
        <v>68</v>
      </c>
      <c r="AE60" s="140" t="s">
        <v>68</v>
      </c>
      <c r="AF60" s="140" t="s">
        <v>68</v>
      </c>
      <c r="AG60" s="140" t="s">
        <v>68</v>
      </c>
      <c r="AH60" s="140" t="s">
        <v>68</v>
      </c>
      <c r="AI60" s="140" t="s">
        <v>68</v>
      </c>
      <c r="AJ60" s="24"/>
      <c r="AL60" t="str">
        <f t="shared" ca="1" si="0"/>
        <v xml:space="preserve">    (U1)ALERT_REQ_B_SMASTA_S3IG_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140" t="s">
        <v>68</v>
      </c>
      <c r="AD61" s="140" t="s">
        <v>68</v>
      </c>
      <c r="AE61" s="140" t="s">
        <v>68</v>
      </c>
      <c r="AF61" s="140" t="s">
        <v>68</v>
      </c>
      <c r="AG61" s="140" t="s">
        <v>68</v>
      </c>
      <c r="AH61" s="140" t="s">
        <v>68</v>
      </c>
      <c r="AI61" s="140" t="s">
        <v>68</v>
      </c>
      <c r="AJ61" s="24"/>
      <c r="AL61" t="str">
        <f t="shared" ca="1" si="0"/>
        <v xml:space="preserve">    (U1)ALERT_REQ_B_SMASTA_S3IG_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140" t="s">
        <v>68</v>
      </c>
      <c r="AD62" s="140" t="s">
        <v>68</v>
      </c>
      <c r="AE62" s="140" t="s">
        <v>68</v>
      </c>
      <c r="AF62" s="140" t="s">
        <v>68</v>
      </c>
      <c r="AG62" s="140" t="s">
        <v>68</v>
      </c>
      <c r="AH62" s="140" t="s">
        <v>68</v>
      </c>
      <c r="AI62" s="140" t="s">
        <v>68</v>
      </c>
      <c r="AJ62" s="24"/>
      <c r="AL62" t="str">
        <f t="shared" ca="1" si="0"/>
        <v xml:space="preserve">    (U1)ALERT_REQ_B_SMASTA_S3IG_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140" t="s">
        <v>68</v>
      </c>
      <c r="AD63" s="140" t="s">
        <v>68</v>
      </c>
      <c r="AE63" s="140" t="s">
        <v>68</v>
      </c>
      <c r="AF63" s="140" t="s">
        <v>68</v>
      </c>
      <c r="AG63" s="140" t="s">
        <v>68</v>
      </c>
      <c r="AH63" s="140" t="s">
        <v>68</v>
      </c>
      <c r="AI63" s="140" t="s">
        <v>68</v>
      </c>
      <c r="AJ63" s="24"/>
      <c r="AL63" t="str">
        <f t="shared" ca="1" si="0"/>
        <v xml:space="preserve">    (U1)ALERT_REQ_B_SMASTA_S3IG_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140" t="s">
        <v>68</v>
      </c>
      <c r="AD64" s="140" t="s">
        <v>68</v>
      </c>
      <c r="AE64" s="140" t="s">
        <v>68</v>
      </c>
      <c r="AF64" s="140" t="s">
        <v>68</v>
      </c>
      <c r="AG64" s="140" t="s">
        <v>68</v>
      </c>
      <c r="AH64" s="140" t="s">
        <v>68</v>
      </c>
      <c r="AI64" s="140" t="s">
        <v>68</v>
      </c>
      <c r="AJ64" s="24"/>
      <c r="AL64" t="str">
        <f t="shared" ca="1" si="0"/>
        <v xml:space="preserve">    (U1)ALERT_REQ_B_SMASTA_S3IG_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140" t="s">
        <v>68</v>
      </c>
      <c r="AD65" s="140" t="s">
        <v>68</v>
      </c>
      <c r="AE65" s="140" t="s">
        <v>68</v>
      </c>
      <c r="AF65" s="140" t="s">
        <v>68</v>
      </c>
      <c r="AG65" s="140" t="s">
        <v>68</v>
      </c>
      <c r="AH65" s="140" t="s">
        <v>68</v>
      </c>
      <c r="AI65" s="140" t="s">
        <v>68</v>
      </c>
      <c r="AJ65" s="24"/>
      <c r="AL65" t="str">
        <f t="shared" ca="1" si="0"/>
        <v xml:space="preserve">    (U1)ALERT_REQ_B_SMASTA_S3IG_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140" t="s">
        <v>68</v>
      </c>
      <c r="AD66" s="140" t="s">
        <v>68</v>
      </c>
      <c r="AE66" s="140" t="s">
        <v>68</v>
      </c>
      <c r="AF66" s="140" t="s">
        <v>68</v>
      </c>
      <c r="AG66" s="140" t="s">
        <v>68</v>
      </c>
      <c r="AH66" s="140" t="s">
        <v>68</v>
      </c>
      <c r="AI66" s="140" t="s">
        <v>68</v>
      </c>
      <c r="AJ66" s="24"/>
      <c r="AL66" t="str">
        <f t="shared" ca="1" si="0"/>
        <v xml:space="preserve">    (U1)ALERT_REQ_B_SMASTA_S3IG_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140" t="s">
        <v>68</v>
      </c>
      <c r="AD67" s="140" t="s">
        <v>68</v>
      </c>
      <c r="AE67" s="140" t="s">
        <v>68</v>
      </c>
      <c r="AF67" s="140" t="s">
        <v>68</v>
      </c>
      <c r="AG67" s="140" t="s">
        <v>68</v>
      </c>
      <c r="AH67" s="140" t="s">
        <v>68</v>
      </c>
      <c r="AI67" s="140" t="s">
        <v>68</v>
      </c>
      <c r="AJ67" s="24"/>
      <c r="AL67" t="str">
        <f t="shared" ca="1" si="0"/>
        <v xml:space="preserve">    (U1)ALERT_REQ_B_SMASTA_S3IG_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140" t="s">
        <v>68</v>
      </c>
      <c r="AD68" s="140" t="s">
        <v>68</v>
      </c>
      <c r="AE68" s="140" t="s">
        <v>68</v>
      </c>
      <c r="AF68" s="140" t="s">
        <v>68</v>
      </c>
      <c r="AG68" s="140" t="s">
        <v>68</v>
      </c>
      <c r="AH68" s="140" t="s">
        <v>68</v>
      </c>
      <c r="AI68" s="140" t="s">
        <v>68</v>
      </c>
      <c r="AJ68" s="24"/>
      <c r="AL68" t="str">
        <f t="shared" ca="1" si="0"/>
        <v xml:space="preserve">    (U1)ALERT_REQ_B_SMASTA_S3IG_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140" t="s">
        <v>68</v>
      </c>
      <c r="AD69" s="140" t="s">
        <v>68</v>
      </c>
      <c r="AE69" s="140" t="s">
        <v>68</v>
      </c>
      <c r="AF69" s="140" t="s">
        <v>68</v>
      </c>
      <c r="AG69" s="140" t="s">
        <v>68</v>
      </c>
      <c r="AH69" s="140" t="s">
        <v>68</v>
      </c>
      <c r="AI69" s="140" t="s">
        <v>68</v>
      </c>
      <c r="AJ69" s="24"/>
      <c r="AL69" t="str">
        <f t="shared" ca="1" si="0"/>
        <v xml:space="preserve">    (U1)ALERT_REQ_B_SMASTA_S3IG_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S3IG</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NTRDY1</v>
      </c>
      <c r="AK76" s="66"/>
      <c r="AL76" s="66" t="str">
        <f t="shared" si="9"/>
        <v>05</v>
      </c>
      <c r="AM76" s="68" t="str">
        <f t="shared" si="10"/>
        <v>00</v>
      </c>
      <c r="AN76" s="68" t="str">
        <f t="shared" si="11"/>
        <v>00</v>
      </c>
      <c r="AO76" s="68" t="str">
        <f t="shared" si="12"/>
        <v>00</v>
      </c>
      <c r="AQ76" t="str">
        <f t="shared" si="7"/>
        <v xml:space="preserve">    (U4)0x00000005U,                                                           /* 05 NTRDY1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NTRDY2</v>
      </c>
      <c r="AK77" s="66"/>
      <c r="AL77" s="66" t="str">
        <f t="shared" si="9"/>
        <v>06</v>
      </c>
      <c r="AM77" s="68" t="str">
        <f t="shared" si="10"/>
        <v>00</v>
      </c>
      <c r="AN77" s="68" t="str">
        <f t="shared" si="11"/>
        <v>00</v>
      </c>
      <c r="AO77" s="68" t="str">
        <f t="shared" si="12"/>
        <v>00</v>
      </c>
      <c r="AQ77" t="str">
        <f t="shared" si="7"/>
        <v xml:space="preserve">    (U4)0x00000006U,                                                           /* 06 NTRDY2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NTRDY3</v>
      </c>
      <c r="AK78" s="66"/>
      <c r="AL78" s="66" t="str">
        <f t="shared" si="9"/>
        <v>07</v>
      </c>
      <c r="AM78" s="68" t="str">
        <f t="shared" si="10"/>
        <v>00</v>
      </c>
      <c r="AN78" s="68" t="str">
        <f t="shared" si="11"/>
        <v>00</v>
      </c>
      <c r="AO78" s="68" t="str">
        <f t="shared" si="12"/>
        <v>00</v>
      </c>
      <c r="AQ78" t="str">
        <f t="shared" si="7"/>
        <v xml:space="preserve">    (U4)0x00000007U,                                                           /* 07 NTRDY3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S3IG</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1F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1</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1F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(U4)0x0000001FU,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1</v>
      </c>
      <c r="AF138" s="137">
        <f t="shared" si="20"/>
        <v>1</v>
      </c>
      <c r="AG138" s="137">
        <f t="shared" si="20"/>
        <v>1</v>
      </c>
      <c r="AH138" s="137">
        <f t="shared" si="20"/>
        <v>1</v>
      </c>
      <c r="AI138" s="137">
        <f t="shared" si="20"/>
        <v>1</v>
      </c>
      <c r="AJ138" s="53" t="str">
        <f t="shared" si="21"/>
        <v>UNKNOWN</v>
      </c>
      <c r="AK138" s="66"/>
      <c r="AL138" s="66" t="str">
        <f t="shared" si="24"/>
        <v>1F</v>
      </c>
      <c r="AM138" s="68" t="str">
        <f t="shared" si="25"/>
        <v>00</v>
      </c>
      <c r="AN138" s="68" t="str">
        <f t="shared" si="26"/>
        <v>00</v>
      </c>
      <c r="AO138" s="68" t="str">
        <f t="shared" si="27"/>
        <v>00</v>
      </c>
      <c r="AQ138" t="str">
        <f t="shared" si="22"/>
        <v xml:space="preserve">    (U4)0x0000001FU,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1</v>
      </c>
      <c r="AF139" s="137">
        <f t="shared" si="20"/>
        <v>1</v>
      </c>
      <c r="AG139" s="137">
        <f t="shared" si="20"/>
        <v>1</v>
      </c>
      <c r="AH139" s="137">
        <f t="shared" si="20"/>
        <v>1</v>
      </c>
      <c r="AI139" s="137">
        <f t="shared" si="20"/>
        <v>1</v>
      </c>
      <c r="AJ139" s="53" t="str">
        <f t="shared" si="21"/>
        <v>UNKNOWN</v>
      </c>
      <c r="AK139" s="66"/>
      <c r="AL139" s="66" t="str">
        <f t="shared" si="24"/>
        <v>1F</v>
      </c>
      <c r="AM139" s="68" t="str">
        <f t="shared" si="25"/>
        <v>00</v>
      </c>
      <c r="AN139" s="68" t="str">
        <f t="shared" si="26"/>
        <v>00</v>
      </c>
      <c r="AO139" s="68" t="str">
        <f t="shared" si="27"/>
        <v>00</v>
      </c>
      <c r="AQ139" t="str">
        <f t="shared" si="22"/>
        <v xml:space="preserve">    (U4)0x0000001FU,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1</v>
      </c>
      <c r="AF140" s="137">
        <f t="shared" si="20"/>
        <v>1</v>
      </c>
      <c r="AG140" s="137">
        <f t="shared" si="20"/>
        <v>1</v>
      </c>
      <c r="AH140" s="137">
        <f t="shared" si="20"/>
        <v>1</v>
      </c>
      <c r="AI140" s="137">
        <f t="shared" si="20"/>
        <v>1</v>
      </c>
      <c r="AJ140" s="53" t="str">
        <f t="shared" si="21"/>
        <v>UNKNOWN</v>
      </c>
      <c r="AK140" s="66"/>
      <c r="AL140" s="66" t="str">
        <f t="shared" si="24"/>
        <v>1F</v>
      </c>
      <c r="AM140" s="68" t="str">
        <f t="shared" si="25"/>
        <v>00</v>
      </c>
      <c r="AN140" s="68" t="str">
        <f t="shared" si="26"/>
        <v>00</v>
      </c>
      <c r="AO140" s="68" t="str">
        <f t="shared" si="27"/>
        <v>00</v>
      </c>
      <c r="AQ140" t="str">
        <f t="shared" si="22"/>
        <v xml:space="preserve">    (U4)0x0000001FU,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1</v>
      </c>
      <c r="AF141" s="137">
        <f t="shared" si="20"/>
        <v>1</v>
      </c>
      <c r="AG141" s="137">
        <f t="shared" si="20"/>
        <v>1</v>
      </c>
      <c r="AH141" s="137">
        <f t="shared" si="20"/>
        <v>1</v>
      </c>
      <c r="AI141" s="137">
        <f t="shared" si="20"/>
        <v>1</v>
      </c>
      <c r="AJ141" s="53" t="str">
        <f t="shared" si="21"/>
        <v>NTRDY1</v>
      </c>
      <c r="AK141" s="66"/>
      <c r="AL141" s="66" t="str">
        <f t="shared" si="24"/>
        <v>1F</v>
      </c>
      <c r="AM141" s="68" t="str">
        <f t="shared" si="25"/>
        <v>00</v>
      </c>
      <c r="AN141" s="68" t="str">
        <f t="shared" si="26"/>
        <v>00</v>
      </c>
      <c r="AO141" s="68" t="str">
        <f t="shared" si="27"/>
        <v>00</v>
      </c>
      <c r="AQ141" t="str">
        <f t="shared" si="22"/>
        <v xml:space="preserve">    (U4)0x0000001FU,                                                           /* 05 NTRDY1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1</v>
      </c>
      <c r="AF142" s="137">
        <f t="shared" si="20"/>
        <v>1</v>
      </c>
      <c r="AG142" s="137">
        <f t="shared" si="20"/>
        <v>1</v>
      </c>
      <c r="AH142" s="137">
        <f t="shared" si="20"/>
        <v>1</v>
      </c>
      <c r="AI142" s="137">
        <f t="shared" si="20"/>
        <v>1</v>
      </c>
      <c r="AJ142" s="53" t="str">
        <f t="shared" si="21"/>
        <v>NTRDY2</v>
      </c>
      <c r="AK142" s="66"/>
      <c r="AL142" s="66" t="str">
        <f t="shared" si="24"/>
        <v>1F</v>
      </c>
      <c r="AM142" s="68" t="str">
        <f t="shared" si="25"/>
        <v>00</v>
      </c>
      <c r="AN142" s="68" t="str">
        <f t="shared" si="26"/>
        <v>00</v>
      </c>
      <c r="AO142" s="68" t="str">
        <f t="shared" si="27"/>
        <v>00</v>
      </c>
      <c r="AQ142" t="str">
        <f t="shared" si="22"/>
        <v xml:space="preserve">    (U4)0x0000001FU,                                                           /* 06 NTRDY2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1</v>
      </c>
      <c r="AF143" s="137">
        <f t="shared" si="20"/>
        <v>1</v>
      </c>
      <c r="AG143" s="137">
        <f t="shared" si="20"/>
        <v>1</v>
      </c>
      <c r="AH143" s="137">
        <f t="shared" si="20"/>
        <v>1</v>
      </c>
      <c r="AI143" s="137">
        <f>IF(OR(AI13=0,AI13=1),1,0)</f>
        <v>1</v>
      </c>
      <c r="AJ143" s="53" t="str">
        <f t="shared" si="21"/>
        <v>NTRDY3</v>
      </c>
      <c r="AK143" s="66"/>
      <c r="AL143" s="66" t="str">
        <f t="shared" si="24"/>
        <v>1F</v>
      </c>
      <c r="AM143" s="68" t="str">
        <f t="shared" si="25"/>
        <v>00</v>
      </c>
      <c r="AN143" s="68" t="str">
        <f t="shared" si="26"/>
        <v>00</v>
      </c>
      <c r="AO143" s="68" t="str">
        <f t="shared" si="27"/>
        <v>00</v>
      </c>
      <c r="AQ143" t="str">
        <f t="shared" si="22"/>
        <v xml:space="preserve">    (U4)0x0000001FU,                                                           /* 07 NTRDY3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1</v>
      </c>
      <c r="AF144" s="137">
        <f t="shared" si="28"/>
        <v>1</v>
      </c>
      <c r="AG144" s="137">
        <f t="shared" si="28"/>
        <v>1</v>
      </c>
      <c r="AH144" s="137">
        <f t="shared" si="28"/>
        <v>1</v>
      </c>
      <c r="AI144" s="137">
        <f t="shared" si="28"/>
        <v>1</v>
      </c>
      <c r="AJ144" s="53" t="str">
        <f t="shared" si="21"/>
        <v>UNKNOWN</v>
      </c>
      <c r="AK144" s="66"/>
      <c r="AL144" s="66" t="str">
        <f t="shared" si="24"/>
        <v>1F</v>
      </c>
      <c r="AM144" s="68" t="str">
        <f t="shared" si="25"/>
        <v>00</v>
      </c>
      <c r="AN144" s="68" t="str">
        <f t="shared" si="26"/>
        <v>00</v>
      </c>
      <c r="AO144" s="68" t="str">
        <f t="shared" si="27"/>
        <v>00</v>
      </c>
      <c r="AQ144" t="str">
        <f t="shared" si="22"/>
        <v xml:space="preserve">    (U4)0x0000001FU,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1</v>
      </c>
      <c r="AF145" s="137">
        <f t="shared" si="28"/>
        <v>1</v>
      </c>
      <c r="AG145" s="137">
        <f t="shared" si="28"/>
        <v>1</v>
      </c>
      <c r="AH145" s="137">
        <f t="shared" si="28"/>
        <v>1</v>
      </c>
      <c r="AI145" s="137">
        <f t="shared" si="28"/>
        <v>1</v>
      </c>
      <c r="AJ145" s="53" t="str">
        <f t="shared" si="21"/>
        <v>UNKNOWN</v>
      </c>
      <c r="AK145" s="66"/>
      <c r="AL145" s="66" t="str">
        <f t="shared" si="24"/>
        <v>1F</v>
      </c>
      <c r="AM145" s="68" t="str">
        <f t="shared" si="25"/>
        <v>00</v>
      </c>
      <c r="AN145" s="68" t="str">
        <f t="shared" si="26"/>
        <v>00</v>
      </c>
      <c r="AO145" s="68" t="str">
        <f t="shared" si="27"/>
        <v>00</v>
      </c>
      <c r="AQ145" t="str">
        <f t="shared" si="22"/>
        <v xml:space="preserve">    (U4)0x0000001FU,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1</v>
      </c>
      <c r="AF146" s="137">
        <f t="shared" si="28"/>
        <v>1</v>
      </c>
      <c r="AG146" s="137">
        <f t="shared" si="28"/>
        <v>1</v>
      </c>
      <c r="AH146" s="137">
        <f t="shared" si="28"/>
        <v>1</v>
      </c>
      <c r="AI146" s="137">
        <f t="shared" si="28"/>
        <v>1</v>
      </c>
      <c r="AJ146" s="53" t="str">
        <f t="shared" si="21"/>
        <v>UNKNOWN</v>
      </c>
      <c r="AK146" s="66"/>
      <c r="AL146" s="66" t="str">
        <f t="shared" si="24"/>
        <v>1F</v>
      </c>
      <c r="AM146" s="68" t="str">
        <f t="shared" si="25"/>
        <v>00</v>
      </c>
      <c r="AN146" s="68" t="str">
        <f t="shared" si="26"/>
        <v>00</v>
      </c>
      <c r="AO146" s="68" t="str">
        <f t="shared" si="27"/>
        <v>00</v>
      </c>
      <c r="AQ146" t="str">
        <f t="shared" si="22"/>
        <v xml:space="preserve">    (U4)0x0000001FU,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1</v>
      </c>
      <c r="AF147" s="137">
        <f t="shared" si="28"/>
        <v>1</v>
      </c>
      <c r="AG147" s="137">
        <f t="shared" si="28"/>
        <v>1</v>
      </c>
      <c r="AH147" s="137">
        <f t="shared" si="28"/>
        <v>1</v>
      </c>
      <c r="AI147" s="137">
        <f t="shared" si="28"/>
        <v>1</v>
      </c>
      <c r="AJ147" s="53" t="str">
        <f t="shared" si="21"/>
        <v>UNKNOWN</v>
      </c>
      <c r="AK147" s="66"/>
      <c r="AL147" s="66" t="str">
        <f t="shared" si="24"/>
        <v>1F</v>
      </c>
      <c r="AM147" s="68" t="str">
        <f t="shared" si="25"/>
        <v>00</v>
      </c>
      <c r="AN147" s="68" t="str">
        <f t="shared" si="26"/>
        <v>00</v>
      </c>
      <c r="AO147" s="68" t="str">
        <f t="shared" si="27"/>
        <v>00</v>
      </c>
      <c r="AQ147" t="str">
        <f t="shared" si="22"/>
        <v xml:space="preserve">    (U4)0x0000001FU,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1</v>
      </c>
      <c r="AF148" s="137">
        <f t="shared" si="28"/>
        <v>1</v>
      </c>
      <c r="AG148" s="137">
        <f t="shared" si="28"/>
        <v>1</v>
      </c>
      <c r="AH148" s="137">
        <f t="shared" si="28"/>
        <v>1</v>
      </c>
      <c r="AI148" s="137">
        <f t="shared" si="28"/>
        <v>1</v>
      </c>
      <c r="AJ148" s="53" t="str">
        <f t="shared" si="21"/>
        <v>UNKNOWN</v>
      </c>
      <c r="AK148" s="66"/>
      <c r="AL148" s="66" t="str">
        <f t="shared" si="24"/>
        <v>1F</v>
      </c>
      <c r="AM148" s="68" t="str">
        <f t="shared" si="25"/>
        <v>00</v>
      </c>
      <c r="AN148" s="68" t="str">
        <f t="shared" si="26"/>
        <v>00</v>
      </c>
      <c r="AO148" s="68" t="str">
        <f t="shared" si="27"/>
        <v>00</v>
      </c>
      <c r="AQ148" t="str">
        <f t="shared" si="22"/>
        <v xml:space="preserve">    (U4)0x0000001FU,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1</v>
      </c>
      <c r="AF149" s="137">
        <f t="shared" si="28"/>
        <v>1</v>
      </c>
      <c r="AG149" s="137">
        <f t="shared" si="28"/>
        <v>1</v>
      </c>
      <c r="AH149" s="137">
        <f t="shared" si="28"/>
        <v>1</v>
      </c>
      <c r="AI149" s="137">
        <f t="shared" si="28"/>
        <v>1</v>
      </c>
      <c r="AJ149" s="53" t="str">
        <f t="shared" si="21"/>
        <v>UNKNOWN</v>
      </c>
      <c r="AK149" s="66"/>
      <c r="AL149" s="66" t="str">
        <f t="shared" si="24"/>
        <v>1F</v>
      </c>
      <c r="AM149" s="68" t="str">
        <f t="shared" si="25"/>
        <v>00</v>
      </c>
      <c r="AN149" s="68" t="str">
        <f t="shared" si="26"/>
        <v>00</v>
      </c>
      <c r="AO149" s="68" t="str">
        <f t="shared" si="27"/>
        <v>00</v>
      </c>
      <c r="AQ149" t="str">
        <f t="shared" si="22"/>
        <v xml:space="preserve">    (U4)0x0000001FU,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1</v>
      </c>
      <c r="AF150" s="137">
        <f t="shared" si="28"/>
        <v>1</v>
      </c>
      <c r="AG150" s="137">
        <f t="shared" si="28"/>
        <v>1</v>
      </c>
      <c r="AH150" s="137">
        <f t="shared" si="28"/>
        <v>1</v>
      </c>
      <c r="AI150" s="137">
        <f t="shared" si="28"/>
        <v>1</v>
      </c>
      <c r="AJ150" s="53" t="str">
        <f t="shared" si="21"/>
        <v>UNKNOWN</v>
      </c>
      <c r="AK150" s="66"/>
      <c r="AL150" s="66" t="str">
        <f t="shared" si="24"/>
        <v>1F</v>
      </c>
      <c r="AM150" s="68" t="str">
        <f t="shared" si="25"/>
        <v>00</v>
      </c>
      <c r="AN150" s="68" t="str">
        <f t="shared" si="26"/>
        <v>00</v>
      </c>
      <c r="AO150" s="68" t="str">
        <f t="shared" si="27"/>
        <v>00</v>
      </c>
      <c r="AQ150" t="str">
        <f t="shared" si="22"/>
        <v xml:space="preserve">    (U4)0x0000001FU,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1</v>
      </c>
      <c r="AF151" s="137">
        <f t="shared" si="28"/>
        <v>1</v>
      </c>
      <c r="AG151" s="137">
        <f t="shared" si="28"/>
        <v>1</v>
      </c>
      <c r="AH151" s="137">
        <f t="shared" si="28"/>
        <v>1</v>
      </c>
      <c r="AI151" s="137">
        <f>IF(OR(AI21=0,AI21=1),1,0)</f>
        <v>1</v>
      </c>
      <c r="AJ151" s="53" t="str">
        <f t="shared" si="21"/>
        <v>UNKNOWN</v>
      </c>
      <c r="AK151" s="66"/>
      <c r="AL151" s="66" t="str">
        <f t="shared" si="24"/>
        <v>1F</v>
      </c>
      <c r="AM151" s="68" t="str">
        <f t="shared" si="25"/>
        <v>00</v>
      </c>
      <c r="AN151" s="68" t="str">
        <f t="shared" si="26"/>
        <v>00</v>
      </c>
      <c r="AO151" s="68" t="str">
        <f t="shared" si="27"/>
        <v>00</v>
      </c>
      <c r="AQ151" t="str">
        <f t="shared" si="22"/>
        <v xml:space="preserve">    (U4)0x0000001FU,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1</v>
      </c>
      <c r="AF152" s="137">
        <f t="shared" si="29"/>
        <v>1</v>
      </c>
      <c r="AG152" s="137">
        <f t="shared" si="29"/>
        <v>1</v>
      </c>
      <c r="AH152" s="137">
        <f t="shared" si="29"/>
        <v>1</v>
      </c>
      <c r="AI152" s="137">
        <f t="shared" si="29"/>
        <v>1</v>
      </c>
      <c r="AJ152" s="53" t="str">
        <f t="shared" si="21"/>
        <v>UNKNOWN</v>
      </c>
      <c r="AK152" s="66"/>
      <c r="AL152" s="66" t="str">
        <f t="shared" si="24"/>
        <v>1F</v>
      </c>
      <c r="AM152" s="68" t="str">
        <f t="shared" si="25"/>
        <v>00</v>
      </c>
      <c r="AN152" s="68" t="str">
        <f t="shared" si="26"/>
        <v>00</v>
      </c>
      <c r="AO152" s="68" t="str">
        <f t="shared" si="27"/>
        <v>00</v>
      </c>
      <c r="AQ152" t="str">
        <f t="shared" si="22"/>
        <v xml:space="preserve">    (U4)0x0000001FU,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1</v>
      </c>
      <c r="AF153" s="137">
        <f t="shared" si="29"/>
        <v>1</v>
      </c>
      <c r="AG153" s="137">
        <f t="shared" si="29"/>
        <v>1</v>
      </c>
      <c r="AH153" s="137">
        <f t="shared" si="29"/>
        <v>1</v>
      </c>
      <c r="AI153" s="137">
        <f t="shared" si="29"/>
        <v>1</v>
      </c>
      <c r="AJ153" s="53" t="str">
        <f t="shared" si="21"/>
        <v>UNKNOWN</v>
      </c>
      <c r="AK153" s="66"/>
      <c r="AL153" s="66" t="str">
        <f t="shared" si="24"/>
        <v>1F</v>
      </c>
      <c r="AM153" s="68" t="str">
        <f t="shared" si="25"/>
        <v>00</v>
      </c>
      <c r="AN153" s="68" t="str">
        <f t="shared" si="26"/>
        <v>00</v>
      </c>
      <c r="AO153" s="68" t="str">
        <f t="shared" si="27"/>
        <v>00</v>
      </c>
      <c r="AQ153" t="str">
        <f t="shared" si="22"/>
        <v xml:space="preserve">    (U4)0x0000001FU,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1</v>
      </c>
      <c r="AF154" s="137">
        <f t="shared" si="29"/>
        <v>1</v>
      </c>
      <c r="AG154" s="137">
        <f t="shared" si="29"/>
        <v>1</v>
      </c>
      <c r="AH154" s="137">
        <f t="shared" si="29"/>
        <v>1</v>
      </c>
      <c r="AI154" s="137">
        <f t="shared" si="29"/>
        <v>1</v>
      </c>
      <c r="AJ154" s="53" t="str">
        <f t="shared" si="21"/>
        <v>UNKNOWN</v>
      </c>
      <c r="AK154" s="66"/>
      <c r="AL154" s="66" t="str">
        <f t="shared" si="24"/>
        <v>1F</v>
      </c>
      <c r="AM154" s="68" t="str">
        <f t="shared" si="25"/>
        <v>00</v>
      </c>
      <c r="AN154" s="68" t="str">
        <f t="shared" si="26"/>
        <v>00</v>
      </c>
      <c r="AO154" s="68" t="str">
        <f t="shared" si="27"/>
        <v>00</v>
      </c>
      <c r="AQ154" t="str">
        <f t="shared" si="22"/>
        <v xml:space="preserve">    (U4)0x0000001FU,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1</v>
      </c>
      <c r="AF155" s="137">
        <f t="shared" si="29"/>
        <v>1</v>
      </c>
      <c r="AG155" s="137">
        <f t="shared" si="29"/>
        <v>1</v>
      </c>
      <c r="AH155" s="137">
        <f t="shared" si="29"/>
        <v>1</v>
      </c>
      <c r="AI155" s="137">
        <f t="shared" si="29"/>
        <v>1</v>
      </c>
      <c r="AJ155" s="53" t="str">
        <f t="shared" si="21"/>
        <v>UNKNOWN</v>
      </c>
      <c r="AK155" s="66"/>
      <c r="AL155" s="66" t="str">
        <f t="shared" si="24"/>
        <v>1F</v>
      </c>
      <c r="AM155" s="68" t="str">
        <f t="shared" si="25"/>
        <v>00</v>
      </c>
      <c r="AN155" s="68" t="str">
        <f t="shared" si="26"/>
        <v>00</v>
      </c>
      <c r="AO155" s="68" t="str">
        <f t="shared" si="27"/>
        <v>00</v>
      </c>
      <c r="AQ155" t="str">
        <f t="shared" si="22"/>
        <v xml:space="preserve">    (U4)0x0000001FU,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1</v>
      </c>
      <c r="AF156" s="137">
        <f t="shared" si="29"/>
        <v>1</v>
      </c>
      <c r="AG156" s="137">
        <f t="shared" si="29"/>
        <v>1</v>
      </c>
      <c r="AH156" s="137">
        <f t="shared" si="29"/>
        <v>1</v>
      </c>
      <c r="AI156" s="137">
        <f t="shared" si="29"/>
        <v>1</v>
      </c>
      <c r="AJ156" s="53" t="str">
        <f t="shared" si="21"/>
        <v>UNKNOWN</v>
      </c>
      <c r="AK156" s="66"/>
      <c r="AL156" s="66" t="str">
        <f t="shared" si="24"/>
        <v>1F</v>
      </c>
      <c r="AM156" s="68" t="str">
        <f t="shared" si="25"/>
        <v>00</v>
      </c>
      <c r="AN156" s="68" t="str">
        <f t="shared" si="26"/>
        <v>00</v>
      </c>
      <c r="AO156" s="68" t="str">
        <f t="shared" si="27"/>
        <v>00</v>
      </c>
      <c r="AQ156" t="str">
        <f t="shared" si="22"/>
        <v xml:space="preserve">    (U4)0x0000001FU,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1</v>
      </c>
      <c r="AF157" s="137">
        <f t="shared" si="29"/>
        <v>1</v>
      </c>
      <c r="AG157" s="137">
        <f t="shared" si="29"/>
        <v>1</v>
      </c>
      <c r="AH157" s="137">
        <f t="shared" si="29"/>
        <v>1</v>
      </c>
      <c r="AI157" s="137">
        <f t="shared" si="29"/>
        <v>1</v>
      </c>
      <c r="AJ157" s="53" t="str">
        <f t="shared" si="21"/>
        <v>UNKNOWN</v>
      </c>
      <c r="AK157" s="66"/>
      <c r="AL157" s="66" t="str">
        <f t="shared" si="24"/>
        <v>1F</v>
      </c>
      <c r="AM157" s="68" t="str">
        <f t="shared" si="25"/>
        <v>00</v>
      </c>
      <c r="AN157" s="68" t="str">
        <f t="shared" si="26"/>
        <v>00</v>
      </c>
      <c r="AO157" s="68" t="str">
        <f t="shared" si="27"/>
        <v>00</v>
      </c>
      <c r="AQ157" t="str">
        <f t="shared" si="22"/>
        <v xml:space="preserve">    (U4)0x0000001FU,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1</v>
      </c>
      <c r="AF158" s="137">
        <f t="shared" si="29"/>
        <v>1</v>
      </c>
      <c r="AG158" s="137">
        <f t="shared" si="29"/>
        <v>1</v>
      </c>
      <c r="AH158" s="137">
        <f t="shared" si="29"/>
        <v>1</v>
      </c>
      <c r="AI158" s="137">
        <f t="shared" si="29"/>
        <v>1</v>
      </c>
      <c r="AJ158" s="53" t="str">
        <f t="shared" si="21"/>
        <v>UNKNOWN</v>
      </c>
      <c r="AK158" s="66"/>
      <c r="AL158" s="66" t="str">
        <f t="shared" si="24"/>
        <v>1F</v>
      </c>
      <c r="AM158" s="68" t="str">
        <f t="shared" si="25"/>
        <v>00</v>
      </c>
      <c r="AN158" s="68" t="str">
        <f t="shared" si="26"/>
        <v>00</v>
      </c>
      <c r="AO158" s="68" t="str">
        <f t="shared" si="27"/>
        <v>00</v>
      </c>
      <c r="AQ158" t="str">
        <f t="shared" si="22"/>
        <v xml:space="preserve">    (U4)0x0000001FU,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1</v>
      </c>
      <c r="AF159" s="137">
        <f t="shared" si="29"/>
        <v>1</v>
      </c>
      <c r="AG159" s="137">
        <f t="shared" si="29"/>
        <v>1</v>
      </c>
      <c r="AH159" s="137">
        <f t="shared" si="29"/>
        <v>1</v>
      </c>
      <c r="AI159" s="137">
        <f>IF(OR(AI29=0,AI29=1),1,0)</f>
        <v>1</v>
      </c>
      <c r="AJ159" s="53" t="str">
        <f t="shared" si="21"/>
        <v>UNKNOWN</v>
      </c>
      <c r="AK159" s="66"/>
      <c r="AL159" s="66" t="str">
        <f t="shared" si="24"/>
        <v>1F</v>
      </c>
      <c r="AM159" s="68" t="str">
        <f t="shared" si="25"/>
        <v>00</v>
      </c>
      <c r="AN159" s="68" t="str">
        <f t="shared" si="26"/>
        <v>00</v>
      </c>
      <c r="AO159" s="68" t="str">
        <f t="shared" si="27"/>
        <v>00</v>
      </c>
      <c r="AQ159" t="str">
        <f t="shared" si="22"/>
        <v xml:space="preserve">    (U4)0x0000001FU,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1</v>
      </c>
      <c r="AF160" s="137">
        <f t="shared" si="30"/>
        <v>1</v>
      </c>
      <c r="AG160" s="137">
        <f t="shared" si="30"/>
        <v>1</v>
      </c>
      <c r="AH160" s="137">
        <f t="shared" si="30"/>
        <v>1</v>
      </c>
      <c r="AI160" s="137">
        <f t="shared" si="30"/>
        <v>1</v>
      </c>
      <c r="AJ160" s="53" t="str">
        <f t="shared" si="21"/>
        <v>UNKNOWN</v>
      </c>
      <c r="AK160" s="66"/>
      <c r="AL160" s="66" t="str">
        <f t="shared" si="24"/>
        <v>1F</v>
      </c>
      <c r="AM160" s="68" t="str">
        <f t="shared" si="25"/>
        <v>00</v>
      </c>
      <c r="AN160" s="68" t="str">
        <f t="shared" si="26"/>
        <v>00</v>
      </c>
      <c r="AO160" s="68" t="str">
        <f t="shared" si="27"/>
        <v>00</v>
      </c>
      <c r="AQ160" t="str">
        <f t="shared" si="22"/>
        <v xml:space="preserve">    (U4)0x0000001FU,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1</v>
      </c>
      <c r="AF161" s="137">
        <f t="shared" si="30"/>
        <v>1</v>
      </c>
      <c r="AG161" s="137">
        <f t="shared" si="30"/>
        <v>1</v>
      </c>
      <c r="AH161" s="137">
        <f t="shared" si="30"/>
        <v>1</v>
      </c>
      <c r="AI161" s="137">
        <f t="shared" si="30"/>
        <v>1</v>
      </c>
      <c r="AJ161" s="53" t="str">
        <f t="shared" si="21"/>
        <v>UNKNOWN</v>
      </c>
      <c r="AK161" s="66"/>
      <c r="AL161" s="66" t="str">
        <f t="shared" si="24"/>
        <v>1F</v>
      </c>
      <c r="AM161" s="68" t="str">
        <f t="shared" si="25"/>
        <v>00</v>
      </c>
      <c r="AN161" s="68" t="str">
        <f t="shared" si="26"/>
        <v>00</v>
      </c>
      <c r="AO161" s="68" t="str">
        <f t="shared" si="27"/>
        <v>00</v>
      </c>
      <c r="AQ161" t="str">
        <f t="shared" si="22"/>
        <v xml:space="preserve">    (U4)0x0000001FU,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1</v>
      </c>
      <c r="AF162" s="137">
        <f t="shared" si="30"/>
        <v>1</v>
      </c>
      <c r="AG162" s="137">
        <f t="shared" si="30"/>
        <v>1</v>
      </c>
      <c r="AH162" s="137">
        <f t="shared" si="30"/>
        <v>1</v>
      </c>
      <c r="AI162" s="137">
        <f t="shared" si="30"/>
        <v>1</v>
      </c>
      <c r="AJ162" s="53" t="str">
        <f t="shared" si="21"/>
        <v>UNKNOWN</v>
      </c>
      <c r="AK162" s="66"/>
      <c r="AL162" s="66" t="str">
        <f t="shared" si="24"/>
        <v>1F</v>
      </c>
      <c r="AM162" s="68" t="str">
        <f t="shared" si="25"/>
        <v>00</v>
      </c>
      <c r="AN162" s="68" t="str">
        <f t="shared" si="26"/>
        <v>00</v>
      </c>
      <c r="AO162" s="68" t="str">
        <f t="shared" si="27"/>
        <v>00</v>
      </c>
      <c r="AQ162" t="str">
        <f t="shared" si="22"/>
        <v xml:space="preserve">    (U4)0x0000001FU,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1</v>
      </c>
      <c r="AF163" s="137">
        <f t="shared" si="30"/>
        <v>1</v>
      </c>
      <c r="AG163" s="137">
        <f t="shared" si="30"/>
        <v>1</v>
      </c>
      <c r="AH163" s="137">
        <f t="shared" si="30"/>
        <v>1</v>
      </c>
      <c r="AI163" s="137">
        <f t="shared" si="30"/>
        <v>1</v>
      </c>
      <c r="AJ163" s="53" t="str">
        <f t="shared" si="21"/>
        <v>UNKNOWN</v>
      </c>
      <c r="AK163" s="66"/>
      <c r="AL163" s="66" t="str">
        <f t="shared" si="24"/>
        <v>1F</v>
      </c>
      <c r="AM163" s="68" t="str">
        <f t="shared" si="25"/>
        <v>00</v>
      </c>
      <c r="AN163" s="68" t="str">
        <f t="shared" si="26"/>
        <v>00</v>
      </c>
      <c r="AO163" s="68" t="str">
        <f t="shared" si="27"/>
        <v>00</v>
      </c>
      <c r="AQ163" t="str">
        <f t="shared" si="22"/>
        <v xml:space="preserve">    (U4)0x0000001FU,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1</v>
      </c>
      <c r="AF164" s="137">
        <f t="shared" si="30"/>
        <v>1</v>
      </c>
      <c r="AG164" s="137">
        <f t="shared" si="30"/>
        <v>1</v>
      </c>
      <c r="AH164" s="137">
        <f t="shared" si="30"/>
        <v>1</v>
      </c>
      <c r="AI164" s="137">
        <f t="shared" si="30"/>
        <v>1</v>
      </c>
      <c r="AJ164" s="53" t="str">
        <f t="shared" si="21"/>
        <v>UNKNOWN</v>
      </c>
      <c r="AK164" s="66"/>
      <c r="AL164" s="66" t="str">
        <f t="shared" si="24"/>
        <v>1F</v>
      </c>
      <c r="AM164" s="68" t="str">
        <f t="shared" si="25"/>
        <v>00</v>
      </c>
      <c r="AN164" s="68" t="str">
        <f t="shared" si="26"/>
        <v>00</v>
      </c>
      <c r="AO164" s="68" t="str">
        <f t="shared" si="27"/>
        <v>00</v>
      </c>
      <c r="AQ164" t="str">
        <f t="shared" si="22"/>
        <v xml:space="preserve">    (U4)0x0000001FU,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1</v>
      </c>
      <c r="AF165" s="137">
        <f t="shared" si="30"/>
        <v>1</v>
      </c>
      <c r="AG165" s="137">
        <f t="shared" si="30"/>
        <v>1</v>
      </c>
      <c r="AH165" s="137">
        <f t="shared" si="30"/>
        <v>1</v>
      </c>
      <c r="AI165" s="137">
        <f t="shared" si="30"/>
        <v>1</v>
      </c>
      <c r="AJ165" s="53" t="str">
        <f t="shared" si="21"/>
        <v>UNKNOWN</v>
      </c>
      <c r="AK165" s="66"/>
      <c r="AL165" s="66" t="str">
        <f t="shared" si="24"/>
        <v>1F</v>
      </c>
      <c r="AM165" s="68" t="str">
        <f t="shared" si="25"/>
        <v>00</v>
      </c>
      <c r="AN165" s="68" t="str">
        <f t="shared" si="26"/>
        <v>00</v>
      </c>
      <c r="AO165" s="68" t="str">
        <f t="shared" si="27"/>
        <v>00</v>
      </c>
      <c r="AQ165" t="str">
        <f t="shared" si="22"/>
        <v xml:space="preserve">    (U4)0x0000001FU,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1</v>
      </c>
      <c r="AF166" s="137">
        <f t="shared" si="30"/>
        <v>1</v>
      </c>
      <c r="AG166" s="137">
        <f t="shared" si="30"/>
        <v>1</v>
      </c>
      <c r="AH166" s="137">
        <f t="shared" si="30"/>
        <v>1</v>
      </c>
      <c r="AI166" s="137">
        <f t="shared" si="30"/>
        <v>1</v>
      </c>
      <c r="AJ166" s="53" t="str">
        <f t="shared" si="21"/>
        <v>UNKNOWN</v>
      </c>
      <c r="AK166" s="66"/>
      <c r="AL166" s="66" t="str">
        <f t="shared" si="24"/>
        <v>1F</v>
      </c>
      <c r="AM166" s="68" t="str">
        <f t="shared" si="25"/>
        <v>00</v>
      </c>
      <c r="AN166" s="68" t="str">
        <f t="shared" si="26"/>
        <v>00</v>
      </c>
      <c r="AO166" s="68" t="str">
        <f t="shared" si="27"/>
        <v>00</v>
      </c>
      <c r="AQ166" t="str">
        <f t="shared" si="22"/>
        <v xml:space="preserve">    (U4)0x0000001FU,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1</v>
      </c>
      <c r="AF167" s="137">
        <f t="shared" si="30"/>
        <v>1</v>
      </c>
      <c r="AG167" s="137">
        <f t="shared" si="30"/>
        <v>1</v>
      </c>
      <c r="AH167" s="137">
        <f t="shared" si="30"/>
        <v>1</v>
      </c>
      <c r="AI167" s="137">
        <f>IF(OR(AI37=0,AI37=1),1,0)</f>
        <v>1</v>
      </c>
      <c r="AJ167" s="53" t="str">
        <f t="shared" si="21"/>
        <v>UNKNOWN</v>
      </c>
      <c r="AK167" s="66"/>
      <c r="AL167" s="66" t="str">
        <f t="shared" si="24"/>
        <v>1F</v>
      </c>
      <c r="AM167" s="68" t="str">
        <f t="shared" si="25"/>
        <v>00</v>
      </c>
      <c r="AN167" s="68" t="str">
        <f t="shared" si="26"/>
        <v>00</v>
      </c>
      <c r="AO167" s="68" t="str">
        <f t="shared" si="27"/>
        <v>00</v>
      </c>
      <c r="AQ167" t="str">
        <f t="shared" si="22"/>
        <v xml:space="preserve">    (U4)0x0000001FU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L3:AH3 D6:AD69 AE38:AI69 AJ6:AJ69" name="Table作成編集範囲"/>
    <protectedRange sqref="AE6:AI37" name="Table作成編集範囲_1"/>
    <protectedRange sqref="B3" name="Table作成編集範囲_2"/>
  </protectedRanges>
  <mergeCells count="4">
    <mergeCell ref="C2:C3"/>
    <mergeCell ref="AJ2:AJ3"/>
    <mergeCell ref="AF3:AI3"/>
    <mergeCell ref="A4:B5"/>
  </mergeCells>
  <phoneticPr fontId="2"/>
  <conditionalFormatting sqref="D6:AI69">
    <cfRule type="cellIs" dxfId="71" priority="3" operator="equal">
      <formula>1</formula>
    </cfRule>
    <cfRule type="cellIs" dxfId="70" priority="4" operator="equal">
      <formula>"×"</formula>
    </cfRule>
  </conditionalFormatting>
  <conditionalFormatting sqref="AE38:AI69">
    <cfRule type="cellIs" dxfId="69" priority="1" operator="equal">
      <formula>1</formula>
    </cfRule>
    <cfRule type="cellIs" dxfId="68" priority="2" operator="equal">
      <formula>"×"</formula>
    </cfRule>
  </conditionalFormatting>
  <conditionalFormatting sqref="AR5:AS70">
    <cfRule type="expression" dxfId="67"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CH_Design!$C$3:$C$103</xm:f>
          </x14:formula1>
          <xm:sqref>AJ6:AJ69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120</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449</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157</v>
      </c>
      <c r="AC3" s="139" t="s">
        <v>157</v>
      </c>
      <c r="AD3" s="139" t="s">
        <v>157</v>
      </c>
      <c r="AE3" s="139" t="s">
        <v>157</v>
      </c>
      <c r="AF3" s="252" t="s">
        <v>511</v>
      </c>
      <c r="AG3" s="515" t="s">
        <v>220</v>
      </c>
      <c r="AH3" s="514"/>
      <c r="AI3" s="277" t="s">
        <v>682</v>
      </c>
      <c r="AJ3" s="508"/>
      <c r="AR3" s="100" t="s">
        <v>94</v>
      </c>
    </row>
    <row r="4" spans="1:49" ht="14.25" thickBot="1">
      <c r="A4" s="509" t="s">
        <v>64</v>
      </c>
      <c r="B4" s="510"/>
      <c r="C4" s="275"/>
      <c r="D4" s="275"/>
      <c r="E4" s="275"/>
      <c r="F4" s="275"/>
      <c r="G4" s="275"/>
      <c r="H4" s="275"/>
      <c r="I4" s="275"/>
      <c r="J4" s="275"/>
      <c r="K4" s="275"/>
      <c r="L4" s="275"/>
      <c r="M4" s="275"/>
      <c r="N4" s="275"/>
      <c r="O4" s="275"/>
      <c r="P4" s="275"/>
      <c r="Q4" s="275"/>
      <c r="R4" s="275"/>
      <c r="S4" s="275"/>
      <c r="T4" s="275"/>
      <c r="U4" s="275"/>
      <c r="V4" s="275"/>
      <c r="W4" s="275"/>
      <c r="X4" s="275"/>
      <c r="Y4" s="275"/>
      <c r="Z4" s="275"/>
      <c r="AA4" s="275"/>
      <c r="AB4" s="275"/>
      <c r="AC4" s="275"/>
      <c r="AD4" s="275"/>
      <c r="AE4" s="275"/>
      <c r="AF4" s="275"/>
      <c r="AG4" s="275"/>
      <c r="AH4" s="275"/>
      <c r="AI4" s="275"/>
      <c r="AJ4" s="141"/>
      <c r="AR4" s="88" t="s">
        <v>80</v>
      </c>
      <c r="AS4" s="89"/>
      <c r="AT4" s="89"/>
      <c r="AU4" s="89"/>
      <c r="AV4" s="89"/>
      <c r="AW4" s="90"/>
    </row>
    <row r="5" spans="1:49" ht="14.25" thickBot="1">
      <c r="A5" s="511"/>
      <c r="B5" s="512"/>
      <c r="C5" s="276"/>
      <c r="D5" s="276"/>
      <c r="E5" s="276"/>
      <c r="F5" s="276"/>
      <c r="G5" s="276"/>
      <c r="H5" s="276"/>
      <c r="I5" s="276"/>
      <c r="J5" s="276"/>
      <c r="K5" s="276"/>
      <c r="L5" s="276"/>
      <c r="M5" s="276"/>
      <c r="N5" s="276"/>
      <c r="O5" s="276"/>
      <c r="P5" s="276"/>
      <c r="Q5" s="276"/>
      <c r="R5" s="276"/>
      <c r="S5" s="276"/>
      <c r="T5" s="276"/>
      <c r="U5" s="276"/>
      <c r="V5" s="276"/>
      <c r="W5" s="276"/>
      <c r="X5" s="276"/>
      <c r="Y5" s="276"/>
      <c r="Z5" s="276"/>
      <c r="AA5" s="276"/>
      <c r="AB5" s="276"/>
      <c r="AC5" s="276"/>
      <c r="AD5" s="276"/>
      <c r="AE5" s="276"/>
      <c r="AF5" s="276"/>
      <c r="AG5" s="276"/>
      <c r="AH5" s="276"/>
      <c r="AI5" s="276"/>
      <c r="AJ5" s="142"/>
      <c r="AR5" s="91" t="str">
        <f ca="1">"static const U4  "&amp;AW8&amp;"["&amp;AW10&amp;"]"&amp;" = {"</f>
        <v>static const U4  u4_sp_ALERT_B_SMASTA_BCDR_CRIT[ALERT_B_SMASTA_BCDR_NUM_DST] = {</v>
      </c>
      <c r="AS5" s="91" t="str">
        <f ca="1">"static const U4  "&amp;$AW$9&amp;"["&amp;$AW$10&amp;"] = {"</f>
        <v>static const U4  u4_sp_ALERT_B_SMASTA_BCDR_MASK[ALERT_B_SMASTA_BCDR_NUM_DST] = {</v>
      </c>
      <c r="AT5" s="91" t="str">
        <f ca="1">"static const U1  "&amp;$AW$11&amp;"["&amp;$AW$10&amp;"] = {"</f>
        <v>static const U1  u1_sp_ALERT_B_SMASTA_BCDR_DST[ALERT_B_SMASTA_BCDR_NUM_DST] = {</v>
      </c>
      <c r="AU5" s="91" t="str">
        <f ca="1">"const ST_ALERT_MTRX "&amp;$AW$12&amp;" = {"</f>
        <v>const ST_ALERT_MTRX st_gp_ALERT_B_SMASTA_MTRX[15] = {</v>
      </c>
      <c r="AV5" s="71" t="str">
        <f ca="1">"#define "&amp;AW10&amp;REPT(" ",41-LEN(AW10))&amp;"("&amp;AW13&amp;"U)"</f>
        <v>#define ALERT_B_SMASTA_BCDR_NUM_DST              (16U)</v>
      </c>
      <c r="AW5" s="72"/>
    </row>
    <row r="6" spans="1:49">
      <c r="B6" s="145" t="str">
        <f ca="1">"Table "&amp;$AW$6</f>
        <v>Table BCDR</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t="s">
        <v>68</v>
      </c>
      <c r="AE6" s="140" t="s">
        <v>68</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BCDR</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140" t="s">
        <v>68</v>
      </c>
      <c r="AD7" s="140" t="s">
        <v>68</v>
      </c>
      <c r="AE7" s="140" t="s">
        <v>68</v>
      </c>
      <c r="AF7" s="140">
        <v>0</v>
      </c>
      <c r="AG7" s="140">
        <v>0</v>
      </c>
      <c r="AH7" s="140">
        <v>0</v>
      </c>
      <c r="AI7" s="140">
        <v>1</v>
      </c>
      <c r="AJ7" s="57" t="s">
        <v>33</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(U4)0x0000000FU,                                                           /* 01 UNKNOWN                                         */</v>
      </c>
      <c r="AT7" s="69" t="str">
        <f t="shared" si="1"/>
        <v xml:space="preserve">    (U1)ALERT_REQ_UNKNOWN,                                                     /* 01 UNKNOWN                                         */</v>
      </c>
      <c r="AU7" s="69" t="str">
        <f ca="1">"        &amp;"&amp;$AW$14&amp;","&amp;REPT(" ",69-LEN($AW$14))&amp;"/* fp_u4_SRC_CHK                                      */"</f>
        <v xml:space="preserve">        &amp;u4_s_AlertB_smastaBcdrSrcchk,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140" t="s">
        <v>68</v>
      </c>
      <c r="AD8" s="140" t="s">
        <v>68</v>
      </c>
      <c r="AE8" s="140" t="s">
        <v>68</v>
      </c>
      <c r="AF8" s="140">
        <v>0</v>
      </c>
      <c r="AG8" s="140">
        <v>0</v>
      </c>
      <c r="AH8" s="140">
        <v>1</v>
      </c>
      <c r="AI8" s="67">
        <v>0</v>
      </c>
      <c r="AJ8" s="57" t="s">
        <v>33</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u4_sp_ALERT_B_SMASTA_BCDR_CRIT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140" t="s">
        <v>68</v>
      </c>
      <c r="AD9" s="140" t="s">
        <v>68</v>
      </c>
      <c r="AE9" s="140" t="s">
        <v>68</v>
      </c>
      <c r="AF9" s="140">
        <v>0</v>
      </c>
      <c r="AG9" s="140">
        <v>0</v>
      </c>
      <c r="AH9" s="140">
        <v>1</v>
      </c>
      <c r="AI9" s="67">
        <v>1</v>
      </c>
      <c r="AJ9" s="57" t="s">
        <v>33</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72</v>
      </c>
      <c r="AW9" s="74" t="str">
        <f ca="1">"u4_sp_ALERT_"&amp;IF(AW6&lt;&gt;AW17,$AW$17&amp;"_"&amp;$AW$6,AW17)&amp;"_MASK"</f>
        <v>u4_sp_ALERT_B_SMASTA_BCDR_MASK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140" t="s">
        <v>68</v>
      </c>
      <c r="AD10" s="140" t="s">
        <v>68</v>
      </c>
      <c r="AE10" s="140" t="s">
        <v>68</v>
      </c>
      <c r="AF10" s="140">
        <v>0</v>
      </c>
      <c r="AG10" s="140">
        <v>1</v>
      </c>
      <c r="AH10" s="140">
        <v>0</v>
      </c>
      <c r="AI10" s="67">
        <v>0</v>
      </c>
      <c r="AJ10" s="57" t="s">
        <v>33</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ALERT_B_SMASTA_BCDR_NUM_DST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140" t="s">
        <v>68</v>
      </c>
      <c r="AD11" s="140" t="s">
        <v>68</v>
      </c>
      <c r="AE11" s="140" t="s">
        <v>68</v>
      </c>
      <c r="AF11" s="140">
        <v>0</v>
      </c>
      <c r="AG11" s="140">
        <v>1</v>
      </c>
      <c r="AH11" s="140">
        <v>0</v>
      </c>
      <c r="AI11" s="67">
        <v>1</v>
      </c>
      <c r="AJ11" s="57" t="s">
        <v>33</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u1_sp_ALERT_B_SMASTA_BCDR_DST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140" t="s">
        <v>68</v>
      </c>
      <c r="AD12" s="140" t="s">
        <v>68</v>
      </c>
      <c r="AE12" s="140" t="s">
        <v>68</v>
      </c>
      <c r="AF12" s="140">
        <v>0</v>
      </c>
      <c r="AG12" s="140">
        <v>1</v>
      </c>
      <c r="AH12" s="140">
        <v>1</v>
      </c>
      <c r="AI12" s="67">
        <v>0</v>
      </c>
      <c r="AJ12" s="57" t="s">
        <v>33</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140" t="s">
        <v>68</v>
      </c>
      <c r="AD13" s="140" t="s">
        <v>68</v>
      </c>
      <c r="AE13" s="140" t="s">
        <v>68</v>
      </c>
      <c r="AF13" s="140">
        <v>0</v>
      </c>
      <c r="AG13" s="140">
        <v>1</v>
      </c>
      <c r="AH13" s="140">
        <v>1</v>
      </c>
      <c r="AI13" s="67">
        <v>1</v>
      </c>
      <c r="AJ13" s="57" t="s">
        <v>513</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&amp;u1_sp_ALERT_B_SMASTA_BCDR_DST[0],                                     /* u1p_DST                                            */</v>
      </c>
      <c r="AV13" s="55" t="s">
        <v>75</v>
      </c>
      <c r="AW13" s="144">
        <f>COUNTA($AJ$6:$AJ$69)</f>
        <v>16</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140" t="s">
        <v>68</v>
      </c>
      <c r="AD14" s="140" t="s">
        <v>68</v>
      </c>
      <c r="AE14" s="140" t="s">
        <v>68</v>
      </c>
      <c r="AF14" s="140">
        <v>1</v>
      </c>
      <c r="AG14" s="140">
        <v>0</v>
      </c>
      <c r="AH14" s="140">
        <v>0</v>
      </c>
      <c r="AI14" s="67">
        <v>0</v>
      </c>
      <c r="AJ14" s="57" t="s">
        <v>33</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(U2)ALERT_B_SMASTA_BCDR_NUM_DST,                                       /* u2_num_srch                                        */</v>
      </c>
      <c r="AV14" s="55" t="s">
        <v>76</v>
      </c>
      <c r="AW14" s="74" t="str">
        <f ca="1">IF(AW6&lt;&gt;AW17,VLOOKUP(AW6,Matrix!$C$13:$G$37,4,FALSE),Matrix!F13)</f>
        <v>u4_s_AlertB_smastaBcdrSrcchk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140" t="s">
        <v>68</v>
      </c>
      <c r="AD15" s="140" t="s">
        <v>68</v>
      </c>
      <c r="AE15" s="140" t="s">
        <v>68</v>
      </c>
      <c r="AF15" s="140">
        <v>1</v>
      </c>
      <c r="AG15" s="140">
        <v>0</v>
      </c>
      <c r="AH15" s="140">
        <v>0</v>
      </c>
      <c r="AI15" s="140">
        <v>1</v>
      </c>
      <c r="AJ15" s="57" t="s">
        <v>439</v>
      </c>
      <c r="AL15" t="str">
        <f t="shared" ca="1" si="0"/>
        <v xml:space="preserve">    (U1)ALERT_REQ_B_SMASTA_BCDR_ON</v>
      </c>
      <c r="AR15" s="69" t="str">
        <f t="shared" si="3"/>
        <v xml:space="preserve">    (U4)0x00000009U,                                                           /* 09 ON                                              */</v>
      </c>
      <c r="AS15" s="69" t="str">
        <f t="shared" si="4"/>
        <v xml:space="preserve">    (U4)0x0000000FU,                                                           /* 09 ON                                              */</v>
      </c>
      <c r="AT15" s="69" t="str">
        <f t="shared" ca="1" si="1"/>
        <v xml:space="preserve">    (U1)ALERT_REQ_B_SMASTA_BCDR_ON,                                            /* 09 ON                                              */</v>
      </c>
      <c r="AU15" s="69" t="str">
        <f ca="1">"        (U1)"&amp;$AW$16&amp;REPT(" ",67-LEN($AW$16))&amp;"/* u1_vom_act                                         */"</f>
        <v xml:space="preserve">        (U1)ALERT_VOM_BAT_WT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140" t="s">
        <v>68</v>
      </c>
      <c r="AD16" s="140" t="s">
        <v>68</v>
      </c>
      <c r="AE16" s="140" t="s">
        <v>68</v>
      </c>
      <c r="AF16" s="140">
        <v>1</v>
      </c>
      <c r="AG16" s="140">
        <v>0</v>
      </c>
      <c r="AH16" s="140">
        <v>1</v>
      </c>
      <c r="AI16" s="67">
        <v>0</v>
      </c>
      <c r="AJ16" s="57" t="s">
        <v>33</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722</v>
      </c>
      <c r="AV16" s="55" t="s">
        <v>77</v>
      </c>
      <c r="AW16" s="74" t="str">
        <f ca="1">IF(AW6&lt;&gt;AW17,VLOOKUP(AW6,Matrix!$C$13:$G$37,2,FALSE),Matrix!D13)</f>
        <v>ALERT_VOM_BAT_WT</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140" t="s">
        <v>68</v>
      </c>
      <c r="AD17" s="140" t="s">
        <v>68</v>
      </c>
      <c r="AE17" s="140" t="s">
        <v>68</v>
      </c>
      <c r="AF17" s="140">
        <v>1</v>
      </c>
      <c r="AG17" s="140">
        <v>0</v>
      </c>
      <c r="AH17" s="140">
        <v>1</v>
      </c>
      <c r="AI17" s="67">
        <v>1</v>
      </c>
      <c r="AJ17" s="57" t="s">
        <v>33</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140" t="s">
        <v>68</v>
      </c>
      <c r="AD18" s="140" t="s">
        <v>68</v>
      </c>
      <c r="AE18" s="140" t="s">
        <v>68</v>
      </c>
      <c r="AF18" s="140">
        <v>1</v>
      </c>
      <c r="AG18" s="140">
        <v>1</v>
      </c>
      <c r="AH18" s="140">
        <v>0</v>
      </c>
      <c r="AI18" s="67">
        <v>0</v>
      </c>
      <c r="AJ18" s="57" t="s">
        <v>33</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140" t="s">
        <v>68</v>
      </c>
      <c r="AD19" s="140" t="s">
        <v>68</v>
      </c>
      <c r="AE19" s="140" t="s">
        <v>68</v>
      </c>
      <c r="AF19" s="140">
        <v>1</v>
      </c>
      <c r="AG19" s="140">
        <v>1</v>
      </c>
      <c r="AH19" s="140">
        <v>0</v>
      </c>
      <c r="AI19" s="67">
        <v>1</v>
      </c>
      <c r="AJ19" s="57" t="s">
        <v>33</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140" t="s">
        <v>68</v>
      </c>
      <c r="AD20" s="140" t="s">
        <v>68</v>
      </c>
      <c r="AE20" s="140" t="s">
        <v>68</v>
      </c>
      <c r="AF20" s="140">
        <v>1</v>
      </c>
      <c r="AG20" s="140">
        <v>1</v>
      </c>
      <c r="AH20" s="140">
        <v>1</v>
      </c>
      <c r="AI20" s="67">
        <v>0</v>
      </c>
      <c r="AJ20" s="57" t="s">
        <v>33</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140" t="s">
        <v>68</v>
      </c>
      <c r="AD21" s="140" t="s">
        <v>68</v>
      </c>
      <c r="AE21" s="140" t="s">
        <v>68</v>
      </c>
      <c r="AF21" s="140">
        <v>1</v>
      </c>
      <c r="AG21" s="140">
        <v>1</v>
      </c>
      <c r="AH21" s="140">
        <v>1</v>
      </c>
      <c r="AI21" s="67">
        <v>1</v>
      </c>
      <c r="AJ21" s="57" t="s">
        <v>33</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140" t="s">
        <v>68</v>
      </c>
      <c r="AD22" s="140" t="s">
        <v>68</v>
      </c>
      <c r="AE22" s="140" t="s">
        <v>68</v>
      </c>
      <c r="AF22" s="140" t="s">
        <v>68</v>
      </c>
      <c r="AG22" s="140" t="s">
        <v>68</v>
      </c>
      <c r="AH22" s="140" t="s">
        <v>68</v>
      </c>
      <c r="AI22" s="140" t="s">
        <v>68</v>
      </c>
      <c r="AJ22" s="57"/>
      <c r="AL22" t="str">
        <f t="shared" ca="1" si="0"/>
        <v xml:space="preserve">    (U1)ALERT_REQ_B_SMASTA_BCDR_</v>
      </c>
      <c r="AR22" s="69" t="str">
        <f t="shared" si="3"/>
        <v>};</v>
      </c>
      <c r="AS22" s="69" t="str">
        <f t="shared" si="4"/>
        <v>};</v>
      </c>
      <c r="AT22" s="69" t="str">
        <f t="shared" si="1"/>
        <v>};</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140" t="s">
        <v>68</v>
      </c>
      <c r="AD23" s="140" t="s">
        <v>68</v>
      </c>
      <c r="AE23" s="140" t="s">
        <v>68</v>
      </c>
      <c r="AF23" s="140" t="s">
        <v>68</v>
      </c>
      <c r="AG23" s="140" t="s">
        <v>68</v>
      </c>
      <c r="AH23" s="140" t="s">
        <v>68</v>
      </c>
      <c r="AI23" s="140" t="s">
        <v>68</v>
      </c>
      <c r="AJ23" s="57"/>
      <c r="AL23" t="str">
        <f t="shared" ca="1" si="0"/>
        <v xml:space="preserve">    (U1)ALERT_REQ_B_SMASTA_BCDR_</v>
      </c>
      <c r="AR23" s="69" t="str">
        <f t="shared" si="3"/>
        <v/>
      </c>
      <c r="AS23" s="69" t="str">
        <f t="shared" si="4"/>
        <v/>
      </c>
      <c r="AT23" s="69" t="str">
        <f t="shared" si="1"/>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140" t="s">
        <v>68</v>
      </c>
      <c r="AD24" s="140" t="s">
        <v>68</v>
      </c>
      <c r="AE24" s="140" t="s">
        <v>68</v>
      </c>
      <c r="AF24" s="140" t="s">
        <v>68</v>
      </c>
      <c r="AG24" s="140" t="s">
        <v>68</v>
      </c>
      <c r="AH24" s="140" t="s">
        <v>68</v>
      </c>
      <c r="AI24" s="140" t="s">
        <v>68</v>
      </c>
      <c r="AJ24" s="57"/>
      <c r="AL24" t="str">
        <f t="shared" ca="1" si="0"/>
        <v xml:space="preserve">    (U1)ALERT_REQ_B_SMASTA_BCDR_</v>
      </c>
      <c r="AR24" s="69" t="str">
        <f t="shared" si="3"/>
        <v/>
      </c>
      <c r="AS24" s="69" t="str">
        <f t="shared" si="4"/>
        <v/>
      </c>
      <c r="AT24" s="69" t="str">
        <f t="shared" si="1"/>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140" t="s">
        <v>68</v>
      </c>
      <c r="AD25" s="140" t="s">
        <v>68</v>
      </c>
      <c r="AE25" s="140" t="s">
        <v>68</v>
      </c>
      <c r="AF25" s="140" t="s">
        <v>68</v>
      </c>
      <c r="AG25" s="140" t="s">
        <v>68</v>
      </c>
      <c r="AH25" s="140" t="s">
        <v>68</v>
      </c>
      <c r="AI25" s="140" t="s">
        <v>68</v>
      </c>
      <c r="AJ25" s="24"/>
      <c r="AL25" t="str">
        <f t="shared" ca="1" si="0"/>
        <v xml:space="preserve">    (U1)ALERT_REQ_B_SMASTA_BCDR_</v>
      </c>
      <c r="AR25" s="69" t="str">
        <f t="shared" si="3"/>
        <v/>
      </c>
      <c r="AS25" s="69" t="str">
        <f t="shared" si="4"/>
        <v/>
      </c>
      <c r="AT25" s="69" t="str">
        <f t="shared" si="1"/>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140" t="s">
        <v>68</v>
      </c>
      <c r="AD26" s="140" t="s">
        <v>68</v>
      </c>
      <c r="AE26" s="140" t="s">
        <v>68</v>
      </c>
      <c r="AF26" s="140" t="s">
        <v>68</v>
      </c>
      <c r="AG26" s="140" t="s">
        <v>68</v>
      </c>
      <c r="AH26" s="140" t="s">
        <v>68</v>
      </c>
      <c r="AI26" s="140" t="s">
        <v>68</v>
      </c>
      <c r="AJ26" s="24"/>
      <c r="AL26" t="str">
        <f t="shared" ca="1" si="0"/>
        <v xml:space="preserve">    (U1)ALERT_REQ_B_SMASTA_BCDR_</v>
      </c>
      <c r="AR26" s="69" t="str">
        <f t="shared" si="3"/>
        <v/>
      </c>
      <c r="AS26" s="69" t="str">
        <f t="shared" si="4"/>
        <v/>
      </c>
      <c r="AT26" s="69" t="str">
        <f t="shared" si="1"/>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140" t="s">
        <v>68</v>
      </c>
      <c r="AD27" s="140" t="s">
        <v>68</v>
      </c>
      <c r="AE27" s="140" t="s">
        <v>68</v>
      </c>
      <c r="AF27" s="140" t="s">
        <v>68</v>
      </c>
      <c r="AG27" s="140" t="s">
        <v>68</v>
      </c>
      <c r="AH27" s="140" t="s">
        <v>68</v>
      </c>
      <c r="AI27" s="140" t="s">
        <v>68</v>
      </c>
      <c r="AJ27" s="24"/>
      <c r="AL27" t="str">
        <f t="shared" ca="1" si="0"/>
        <v xml:space="preserve">    (U1)ALERT_REQ_B_SMASTA_BCDR_</v>
      </c>
      <c r="AR27" s="69" t="str">
        <f t="shared" si="3"/>
        <v/>
      </c>
      <c r="AS27" s="69" t="str">
        <f t="shared" si="4"/>
        <v/>
      </c>
      <c r="AT27" s="69" t="str">
        <f t="shared" si="1"/>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140" t="s">
        <v>68</v>
      </c>
      <c r="AD28" s="140" t="s">
        <v>68</v>
      </c>
      <c r="AE28" s="140" t="s">
        <v>68</v>
      </c>
      <c r="AF28" s="140" t="s">
        <v>68</v>
      </c>
      <c r="AG28" s="140" t="s">
        <v>68</v>
      </c>
      <c r="AH28" s="140" t="s">
        <v>68</v>
      </c>
      <c r="AI28" s="140" t="s">
        <v>68</v>
      </c>
      <c r="AJ28" s="24"/>
      <c r="AL28" t="str">
        <f t="shared" ca="1" si="0"/>
        <v xml:space="preserve">    (U1)ALERT_REQ_B_SMASTA_BCDR_</v>
      </c>
      <c r="AR28" s="69" t="str">
        <f t="shared" si="3"/>
        <v/>
      </c>
      <c r="AS28" s="69" t="str">
        <f t="shared" si="4"/>
        <v/>
      </c>
      <c r="AT28" s="69" t="str">
        <f t="shared" si="1"/>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140" t="s">
        <v>68</v>
      </c>
      <c r="AD29" s="140" t="s">
        <v>68</v>
      </c>
      <c r="AE29" s="140" t="s">
        <v>68</v>
      </c>
      <c r="AF29" s="140" t="s">
        <v>68</v>
      </c>
      <c r="AG29" s="140" t="s">
        <v>68</v>
      </c>
      <c r="AH29" s="140" t="s">
        <v>68</v>
      </c>
      <c r="AI29" s="140" t="s">
        <v>68</v>
      </c>
      <c r="AJ29" s="24"/>
      <c r="AL29" t="str">
        <f t="shared" ca="1" si="0"/>
        <v xml:space="preserve">    (U1)ALERT_REQ_B_SMASTA_BCDR_</v>
      </c>
      <c r="AR29" s="69" t="str">
        <f t="shared" si="3"/>
        <v/>
      </c>
      <c r="AS29" s="69" t="str">
        <f t="shared" si="4"/>
        <v/>
      </c>
      <c r="AT29" s="69" t="str">
        <f t="shared" si="1"/>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140" t="s">
        <v>68</v>
      </c>
      <c r="AD30" s="140" t="s">
        <v>68</v>
      </c>
      <c r="AE30" s="140" t="s">
        <v>68</v>
      </c>
      <c r="AF30" s="140" t="s">
        <v>68</v>
      </c>
      <c r="AG30" s="140" t="s">
        <v>68</v>
      </c>
      <c r="AH30" s="140" t="s">
        <v>68</v>
      </c>
      <c r="AI30" s="140" t="s">
        <v>68</v>
      </c>
      <c r="AJ30" s="24"/>
      <c r="AL30" t="str">
        <f t="shared" ca="1" si="0"/>
        <v xml:space="preserve">    (U1)ALERT_REQ_B_SMASTA_BCDR_</v>
      </c>
      <c r="AR30" s="69" t="str">
        <f t="shared" si="3"/>
        <v/>
      </c>
      <c r="AS30" s="69" t="str">
        <f t="shared" si="4"/>
        <v/>
      </c>
      <c r="AT30" s="69" t="str">
        <f t="shared" si="1"/>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140" t="s">
        <v>68</v>
      </c>
      <c r="AD31" s="140" t="s">
        <v>68</v>
      </c>
      <c r="AE31" s="140" t="s">
        <v>68</v>
      </c>
      <c r="AF31" s="140" t="s">
        <v>68</v>
      </c>
      <c r="AG31" s="140" t="s">
        <v>68</v>
      </c>
      <c r="AH31" s="140" t="s">
        <v>68</v>
      </c>
      <c r="AI31" s="140" t="s">
        <v>68</v>
      </c>
      <c r="AJ31" s="24"/>
      <c r="AL31" t="str">
        <f t="shared" ca="1" si="0"/>
        <v xml:space="preserve">    (U1)ALERT_REQ_B_SMASTA_BCDR_</v>
      </c>
      <c r="AR31" s="69" t="str">
        <f t="shared" si="3"/>
        <v/>
      </c>
      <c r="AS31" s="69" t="str">
        <f t="shared" si="4"/>
        <v/>
      </c>
      <c r="AT31" s="69" t="str">
        <f t="shared" si="1"/>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140" t="s">
        <v>68</v>
      </c>
      <c r="AD32" s="140" t="s">
        <v>68</v>
      </c>
      <c r="AE32" s="140" t="s">
        <v>68</v>
      </c>
      <c r="AF32" s="140" t="s">
        <v>68</v>
      </c>
      <c r="AG32" s="140" t="s">
        <v>68</v>
      </c>
      <c r="AH32" s="140" t="s">
        <v>68</v>
      </c>
      <c r="AI32" s="140" t="s">
        <v>68</v>
      </c>
      <c r="AJ32" s="24"/>
      <c r="AL32" t="str">
        <f t="shared" ca="1" si="0"/>
        <v xml:space="preserve">    (U1)ALERT_REQ_B_SMASTA_BCDR_</v>
      </c>
      <c r="AR32" s="69" t="str">
        <f t="shared" si="3"/>
        <v/>
      </c>
      <c r="AS32" s="69" t="str">
        <f t="shared" si="4"/>
        <v/>
      </c>
      <c r="AT32" s="69" t="str">
        <f t="shared" si="1"/>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140" t="s">
        <v>68</v>
      </c>
      <c r="AD33" s="140" t="s">
        <v>68</v>
      </c>
      <c r="AE33" s="140" t="s">
        <v>68</v>
      </c>
      <c r="AF33" s="140" t="s">
        <v>68</v>
      </c>
      <c r="AG33" s="140" t="s">
        <v>68</v>
      </c>
      <c r="AH33" s="140" t="s">
        <v>68</v>
      </c>
      <c r="AI33" s="140" t="s">
        <v>68</v>
      </c>
      <c r="AJ33" s="24"/>
      <c r="AL33" t="str">
        <f t="shared" ca="1" si="0"/>
        <v xml:space="preserve">    (U1)ALERT_REQ_B_SMASTA_BCDR_</v>
      </c>
      <c r="AR33" s="69" t="str">
        <f t="shared" si="3"/>
        <v/>
      </c>
      <c r="AS33" s="69" t="str">
        <f t="shared" si="4"/>
        <v/>
      </c>
      <c r="AT33" s="69" t="str">
        <f t="shared" si="1"/>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140" t="s">
        <v>68</v>
      </c>
      <c r="AD34" s="140" t="s">
        <v>68</v>
      </c>
      <c r="AE34" s="140" t="s">
        <v>68</v>
      </c>
      <c r="AF34" s="140" t="s">
        <v>68</v>
      </c>
      <c r="AG34" s="140" t="s">
        <v>68</v>
      </c>
      <c r="AH34" s="140" t="s">
        <v>68</v>
      </c>
      <c r="AI34" s="140" t="s">
        <v>68</v>
      </c>
      <c r="AJ34" s="24"/>
      <c r="AL34" t="str">
        <f t="shared" ca="1" si="0"/>
        <v xml:space="preserve">    (U1)ALERT_REQ_B_SMASTA_BCDR_</v>
      </c>
      <c r="AR34" s="69" t="str">
        <f t="shared" si="3"/>
        <v/>
      </c>
      <c r="AS34" s="69" t="str">
        <f t="shared" si="4"/>
        <v/>
      </c>
      <c r="AT34" s="69" t="str">
        <f t="shared" si="1"/>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140" t="s">
        <v>68</v>
      </c>
      <c r="AD35" s="140" t="s">
        <v>68</v>
      </c>
      <c r="AE35" s="140" t="s">
        <v>68</v>
      </c>
      <c r="AF35" s="140" t="s">
        <v>68</v>
      </c>
      <c r="AG35" s="140" t="s">
        <v>68</v>
      </c>
      <c r="AH35" s="140" t="s">
        <v>68</v>
      </c>
      <c r="AI35" s="140" t="s">
        <v>68</v>
      </c>
      <c r="AJ35" s="24"/>
      <c r="AL35" t="str">
        <f t="shared" ca="1" si="0"/>
        <v xml:space="preserve">    (U1)ALERT_REQ_B_SMASTA_BCDR_</v>
      </c>
      <c r="AR35" s="69" t="str">
        <f t="shared" si="3"/>
        <v/>
      </c>
      <c r="AS35" s="69" t="str">
        <f t="shared" si="4"/>
        <v/>
      </c>
      <c r="AT35" s="69" t="str">
        <f t="shared" si="1"/>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140" t="s">
        <v>68</v>
      </c>
      <c r="AD36" s="140" t="s">
        <v>68</v>
      </c>
      <c r="AE36" s="140" t="s">
        <v>68</v>
      </c>
      <c r="AF36" s="140" t="s">
        <v>68</v>
      </c>
      <c r="AG36" s="140" t="s">
        <v>68</v>
      </c>
      <c r="AH36" s="140" t="s">
        <v>68</v>
      </c>
      <c r="AI36" s="140" t="s">
        <v>68</v>
      </c>
      <c r="AJ36" s="24"/>
      <c r="AL36" t="str">
        <f t="shared" ca="1" si="0"/>
        <v xml:space="preserve">    (U1)ALERT_REQ_B_SMASTA_BCDR_</v>
      </c>
      <c r="AR36" s="69" t="str">
        <f t="shared" si="3"/>
        <v/>
      </c>
      <c r="AS36" s="69" t="str">
        <f t="shared" si="4"/>
        <v/>
      </c>
      <c r="AT36" s="69" t="str">
        <f t="shared" si="1"/>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140" t="s">
        <v>68</v>
      </c>
      <c r="AD37" s="140" t="s">
        <v>68</v>
      </c>
      <c r="AE37" s="140" t="s">
        <v>68</v>
      </c>
      <c r="AF37" s="140" t="s">
        <v>68</v>
      </c>
      <c r="AG37" s="140" t="s">
        <v>68</v>
      </c>
      <c r="AH37" s="140" t="s">
        <v>68</v>
      </c>
      <c r="AI37" s="140" t="s">
        <v>68</v>
      </c>
      <c r="AJ37" s="24"/>
      <c r="AL37" t="str">
        <f t="shared" ca="1" si="0"/>
        <v xml:space="preserve">    (U1)ALERT_REQ_B_SMASTA_BCDR_</v>
      </c>
      <c r="AR37" s="69" t="str">
        <f t="shared" si="3"/>
        <v/>
      </c>
      <c r="AS37" s="69" t="str">
        <f t="shared" si="4"/>
        <v/>
      </c>
      <c r="AT37" s="69" t="str">
        <f t="shared" si="1"/>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140" t="s">
        <v>68</v>
      </c>
      <c r="AD38" s="140" t="s">
        <v>68</v>
      </c>
      <c r="AE38" s="140" t="s">
        <v>68</v>
      </c>
      <c r="AF38" s="140" t="s">
        <v>68</v>
      </c>
      <c r="AG38" s="140" t="s">
        <v>68</v>
      </c>
      <c r="AH38" s="140" t="s">
        <v>68</v>
      </c>
      <c r="AI38" s="140" t="s">
        <v>68</v>
      </c>
      <c r="AJ38" s="24"/>
      <c r="AL38" t="str">
        <f t="shared" ca="1" si="0"/>
        <v xml:space="preserve">    (U1)ALERT_REQ_B_SMASTA_BCDR_</v>
      </c>
      <c r="AR38" s="69" t="str">
        <f t="shared" si="3"/>
        <v/>
      </c>
      <c r="AS38" s="69" t="str">
        <f t="shared" si="4"/>
        <v/>
      </c>
      <c r="AT38" s="69" t="str">
        <f t="shared" si="1"/>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140" t="s">
        <v>68</v>
      </c>
      <c r="AD39" s="140" t="s">
        <v>68</v>
      </c>
      <c r="AE39" s="140" t="s">
        <v>68</v>
      </c>
      <c r="AF39" s="140" t="s">
        <v>68</v>
      </c>
      <c r="AG39" s="140" t="s">
        <v>68</v>
      </c>
      <c r="AH39" s="140" t="s">
        <v>68</v>
      </c>
      <c r="AI39" s="140" t="s">
        <v>68</v>
      </c>
      <c r="AJ39" s="24"/>
      <c r="AL39" t="str">
        <f t="shared" ca="1" si="0"/>
        <v xml:space="preserve">    (U1)ALERT_REQ_B_SMASTA_BCDR_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140" t="s">
        <v>68</v>
      </c>
      <c r="AD40" s="140" t="s">
        <v>68</v>
      </c>
      <c r="AE40" s="140" t="s">
        <v>68</v>
      </c>
      <c r="AF40" s="140" t="s">
        <v>68</v>
      </c>
      <c r="AG40" s="140" t="s">
        <v>68</v>
      </c>
      <c r="AH40" s="140" t="s">
        <v>68</v>
      </c>
      <c r="AI40" s="140" t="s">
        <v>68</v>
      </c>
      <c r="AJ40" s="24"/>
      <c r="AL40" t="str">
        <f t="shared" ca="1" si="0"/>
        <v xml:space="preserve">    (U1)ALERT_REQ_B_SMASTA_BCDR_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140" t="s">
        <v>68</v>
      </c>
      <c r="AD41" s="140" t="s">
        <v>68</v>
      </c>
      <c r="AE41" s="140" t="s">
        <v>68</v>
      </c>
      <c r="AF41" s="140" t="s">
        <v>68</v>
      </c>
      <c r="AG41" s="140" t="s">
        <v>68</v>
      </c>
      <c r="AH41" s="140" t="s">
        <v>68</v>
      </c>
      <c r="AI41" s="140" t="s">
        <v>68</v>
      </c>
      <c r="AJ41" s="24"/>
      <c r="AL41" t="str">
        <f t="shared" ca="1" si="0"/>
        <v xml:space="preserve">    (U1)ALERT_REQ_B_SMASTA_BCDR_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140" t="s">
        <v>68</v>
      </c>
      <c r="AD42" s="140" t="s">
        <v>68</v>
      </c>
      <c r="AE42" s="140" t="s">
        <v>68</v>
      </c>
      <c r="AF42" s="140" t="s">
        <v>68</v>
      </c>
      <c r="AG42" s="140" t="s">
        <v>68</v>
      </c>
      <c r="AH42" s="140" t="s">
        <v>68</v>
      </c>
      <c r="AI42" s="140" t="s">
        <v>68</v>
      </c>
      <c r="AJ42" s="24"/>
      <c r="AL42" t="str">
        <f t="shared" ca="1" si="0"/>
        <v xml:space="preserve">    (U1)ALERT_REQ_B_SMASTA_BCDR_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140" t="s">
        <v>68</v>
      </c>
      <c r="AD43" s="140" t="s">
        <v>68</v>
      </c>
      <c r="AE43" s="140" t="s">
        <v>68</v>
      </c>
      <c r="AF43" s="140" t="s">
        <v>68</v>
      </c>
      <c r="AG43" s="140" t="s">
        <v>68</v>
      </c>
      <c r="AH43" s="140" t="s">
        <v>68</v>
      </c>
      <c r="AI43" s="140" t="s">
        <v>68</v>
      </c>
      <c r="AJ43" s="24"/>
      <c r="AL43" t="str">
        <f t="shared" ca="1" si="0"/>
        <v xml:space="preserve">    (U1)ALERT_REQ_B_SMASTA_BCDR_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140" t="s">
        <v>68</v>
      </c>
      <c r="AD44" s="140" t="s">
        <v>68</v>
      </c>
      <c r="AE44" s="140" t="s">
        <v>68</v>
      </c>
      <c r="AF44" s="140" t="s">
        <v>68</v>
      </c>
      <c r="AG44" s="140" t="s">
        <v>68</v>
      </c>
      <c r="AH44" s="140" t="s">
        <v>68</v>
      </c>
      <c r="AI44" s="140" t="s">
        <v>68</v>
      </c>
      <c r="AJ44" s="24"/>
      <c r="AL44" t="str">
        <f t="shared" ca="1" si="0"/>
        <v xml:space="preserve">    (U1)ALERT_REQ_B_SMASTA_BCDR_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140" t="s">
        <v>68</v>
      </c>
      <c r="AD45" s="140" t="s">
        <v>68</v>
      </c>
      <c r="AE45" s="140" t="s">
        <v>68</v>
      </c>
      <c r="AF45" s="140" t="s">
        <v>68</v>
      </c>
      <c r="AG45" s="140" t="s">
        <v>68</v>
      </c>
      <c r="AH45" s="140" t="s">
        <v>68</v>
      </c>
      <c r="AI45" s="140" t="s">
        <v>68</v>
      </c>
      <c r="AJ45" s="24"/>
      <c r="AL45" t="str">
        <f t="shared" ca="1" si="0"/>
        <v xml:space="preserve">    (U1)ALERT_REQ_B_SMASTA_BCDR_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140" t="s">
        <v>68</v>
      </c>
      <c r="AD46" s="140" t="s">
        <v>68</v>
      </c>
      <c r="AE46" s="140" t="s">
        <v>68</v>
      </c>
      <c r="AF46" s="140" t="s">
        <v>68</v>
      </c>
      <c r="AG46" s="140" t="s">
        <v>68</v>
      </c>
      <c r="AH46" s="140" t="s">
        <v>68</v>
      </c>
      <c r="AI46" s="140" t="s">
        <v>68</v>
      </c>
      <c r="AJ46" s="24"/>
      <c r="AL46" t="str">
        <f t="shared" ca="1" si="0"/>
        <v xml:space="preserve">    (U1)ALERT_REQ_B_SMASTA_BCDR_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140" t="s">
        <v>68</v>
      </c>
      <c r="AD47" s="140" t="s">
        <v>68</v>
      </c>
      <c r="AE47" s="140" t="s">
        <v>68</v>
      </c>
      <c r="AF47" s="140" t="s">
        <v>68</v>
      </c>
      <c r="AG47" s="140" t="s">
        <v>68</v>
      </c>
      <c r="AH47" s="140" t="s">
        <v>68</v>
      </c>
      <c r="AI47" s="140" t="s">
        <v>68</v>
      </c>
      <c r="AJ47" s="24"/>
      <c r="AL47" t="str">
        <f t="shared" ca="1" si="0"/>
        <v xml:space="preserve">    (U1)ALERT_REQ_B_SMASTA_BCDR_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140" t="s">
        <v>68</v>
      </c>
      <c r="AD48" s="140" t="s">
        <v>68</v>
      </c>
      <c r="AE48" s="140" t="s">
        <v>68</v>
      </c>
      <c r="AF48" s="140" t="s">
        <v>68</v>
      </c>
      <c r="AG48" s="140" t="s">
        <v>68</v>
      </c>
      <c r="AH48" s="140" t="s">
        <v>68</v>
      </c>
      <c r="AI48" s="140" t="s">
        <v>68</v>
      </c>
      <c r="AJ48" s="24"/>
      <c r="AL48" t="str">
        <f t="shared" ca="1" si="0"/>
        <v xml:space="preserve">    (U1)ALERT_REQ_B_SMASTA_BCDR_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140" t="s">
        <v>68</v>
      </c>
      <c r="AD49" s="140" t="s">
        <v>68</v>
      </c>
      <c r="AE49" s="140" t="s">
        <v>68</v>
      </c>
      <c r="AF49" s="140" t="s">
        <v>68</v>
      </c>
      <c r="AG49" s="140" t="s">
        <v>68</v>
      </c>
      <c r="AH49" s="140" t="s">
        <v>68</v>
      </c>
      <c r="AI49" s="140" t="s">
        <v>68</v>
      </c>
      <c r="AJ49" s="24"/>
      <c r="AL49" t="str">
        <f t="shared" ca="1" si="0"/>
        <v xml:space="preserve">    (U1)ALERT_REQ_B_SMASTA_BCDR_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140" t="s">
        <v>68</v>
      </c>
      <c r="AD50" s="140" t="s">
        <v>68</v>
      </c>
      <c r="AE50" s="140" t="s">
        <v>68</v>
      </c>
      <c r="AF50" s="140" t="s">
        <v>68</v>
      </c>
      <c r="AG50" s="140" t="s">
        <v>68</v>
      </c>
      <c r="AH50" s="140" t="s">
        <v>68</v>
      </c>
      <c r="AI50" s="140" t="s">
        <v>68</v>
      </c>
      <c r="AJ50" s="24"/>
      <c r="AL50" t="str">
        <f t="shared" ca="1" si="0"/>
        <v xml:space="preserve">    (U1)ALERT_REQ_B_SMASTA_BCDR_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140" t="s">
        <v>68</v>
      </c>
      <c r="AD51" s="140" t="s">
        <v>68</v>
      </c>
      <c r="AE51" s="140" t="s">
        <v>68</v>
      </c>
      <c r="AF51" s="140" t="s">
        <v>68</v>
      </c>
      <c r="AG51" s="140" t="s">
        <v>68</v>
      </c>
      <c r="AH51" s="140" t="s">
        <v>68</v>
      </c>
      <c r="AI51" s="140" t="s">
        <v>68</v>
      </c>
      <c r="AJ51" s="24"/>
      <c r="AL51" t="str">
        <f t="shared" ca="1" si="0"/>
        <v xml:space="preserve">    (U1)ALERT_REQ_B_SMASTA_BCDR_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140" t="s">
        <v>68</v>
      </c>
      <c r="AD52" s="140" t="s">
        <v>68</v>
      </c>
      <c r="AE52" s="140" t="s">
        <v>68</v>
      </c>
      <c r="AF52" s="140" t="s">
        <v>68</v>
      </c>
      <c r="AG52" s="140" t="s">
        <v>68</v>
      </c>
      <c r="AH52" s="140" t="s">
        <v>68</v>
      </c>
      <c r="AI52" s="140" t="s">
        <v>68</v>
      </c>
      <c r="AJ52" s="24"/>
      <c r="AL52" t="str">
        <f t="shared" ca="1" si="0"/>
        <v xml:space="preserve">    (U1)ALERT_REQ_B_SMASTA_BCDR_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140" t="s">
        <v>68</v>
      </c>
      <c r="AD53" s="140" t="s">
        <v>68</v>
      </c>
      <c r="AE53" s="140" t="s">
        <v>68</v>
      </c>
      <c r="AF53" s="140" t="s">
        <v>68</v>
      </c>
      <c r="AG53" s="140" t="s">
        <v>68</v>
      </c>
      <c r="AH53" s="140" t="s">
        <v>68</v>
      </c>
      <c r="AI53" s="140" t="s">
        <v>68</v>
      </c>
      <c r="AJ53" s="24"/>
      <c r="AL53" t="str">
        <f t="shared" ca="1" si="0"/>
        <v xml:space="preserve">    (U1)ALERT_REQ_B_SMASTA_BCDR_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140" t="s">
        <v>68</v>
      </c>
      <c r="AD54" s="140" t="s">
        <v>68</v>
      </c>
      <c r="AE54" s="140" t="s">
        <v>68</v>
      </c>
      <c r="AF54" s="140" t="s">
        <v>68</v>
      </c>
      <c r="AG54" s="140" t="s">
        <v>68</v>
      </c>
      <c r="AH54" s="140" t="s">
        <v>68</v>
      </c>
      <c r="AI54" s="140" t="s">
        <v>68</v>
      </c>
      <c r="AJ54" s="24"/>
      <c r="AL54" t="str">
        <f t="shared" ca="1" si="0"/>
        <v xml:space="preserve">    (U1)ALERT_REQ_B_SMASTA_BCDR_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140" t="s">
        <v>68</v>
      </c>
      <c r="AD55" s="140" t="s">
        <v>68</v>
      </c>
      <c r="AE55" s="140" t="s">
        <v>68</v>
      </c>
      <c r="AF55" s="140" t="s">
        <v>68</v>
      </c>
      <c r="AG55" s="140" t="s">
        <v>68</v>
      </c>
      <c r="AH55" s="140" t="s">
        <v>68</v>
      </c>
      <c r="AI55" s="140" t="s">
        <v>68</v>
      </c>
      <c r="AJ55" s="24"/>
      <c r="AL55" t="str">
        <f t="shared" ca="1" si="0"/>
        <v xml:space="preserve">    (U1)ALERT_REQ_B_SMASTA_BCDR_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140" t="s">
        <v>68</v>
      </c>
      <c r="AD56" s="140" t="s">
        <v>68</v>
      </c>
      <c r="AE56" s="140" t="s">
        <v>68</v>
      </c>
      <c r="AF56" s="140" t="s">
        <v>68</v>
      </c>
      <c r="AG56" s="140" t="s">
        <v>68</v>
      </c>
      <c r="AH56" s="140" t="s">
        <v>68</v>
      </c>
      <c r="AI56" s="140" t="s">
        <v>68</v>
      </c>
      <c r="AJ56" s="24"/>
      <c r="AL56" t="str">
        <f t="shared" ca="1" si="0"/>
        <v xml:space="preserve">    (U1)ALERT_REQ_B_SMASTA_BCDR_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140" t="s">
        <v>68</v>
      </c>
      <c r="AD57" s="140" t="s">
        <v>68</v>
      </c>
      <c r="AE57" s="140" t="s">
        <v>68</v>
      </c>
      <c r="AF57" s="140" t="s">
        <v>68</v>
      </c>
      <c r="AG57" s="140" t="s">
        <v>68</v>
      </c>
      <c r="AH57" s="140" t="s">
        <v>68</v>
      </c>
      <c r="AI57" s="140" t="s">
        <v>68</v>
      </c>
      <c r="AJ57" s="24"/>
      <c r="AL57" t="str">
        <f t="shared" ca="1" si="0"/>
        <v xml:space="preserve">    (U1)ALERT_REQ_B_SMASTA_BCDR_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140" t="s">
        <v>68</v>
      </c>
      <c r="AD58" s="140" t="s">
        <v>68</v>
      </c>
      <c r="AE58" s="140" t="s">
        <v>68</v>
      </c>
      <c r="AF58" s="140" t="s">
        <v>68</v>
      </c>
      <c r="AG58" s="140" t="s">
        <v>68</v>
      </c>
      <c r="AH58" s="140" t="s">
        <v>68</v>
      </c>
      <c r="AI58" s="140" t="s">
        <v>68</v>
      </c>
      <c r="AJ58" s="24"/>
      <c r="AL58" t="str">
        <f t="shared" ca="1" si="0"/>
        <v xml:space="preserve">    (U1)ALERT_REQ_B_SMASTA_BCDR_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140" t="s">
        <v>68</v>
      </c>
      <c r="AD59" s="140" t="s">
        <v>68</v>
      </c>
      <c r="AE59" s="140" t="s">
        <v>68</v>
      </c>
      <c r="AF59" s="140" t="s">
        <v>68</v>
      </c>
      <c r="AG59" s="140" t="s">
        <v>68</v>
      </c>
      <c r="AH59" s="140" t="s">
        <v>68</v>
      </c>
      <c r="AI59" s="140" t="s">
        <v>68</v>
      </c>
      <c r="AJ59" s="24"/>
      <c r="AL59" t="str">
        <f t="shared" ca="1" si="0"/>
        <v xml:space="preserve">    (U1)ALERT_REQ_B_SMASTA_BCDR_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140" t="s">
        <v>68</v>
      </c>
      <c r="AD60" s="140" t="s">
        <v>68</v>
      </c>
      <c r="AE60" s="140" t="s">
        <v>68</v>
      </c>
      <c r="AF60" s="140" t="s">
        <v>68</v>
      </c>
      <c r="AG60" s="140" t="s">
        <v>68</v>
      </c>
      <c r="AH60" s="140" t="s">
        <v>68</v>
      </c>
      <c r="AI60" s="140" t="s">
        <v>68</v>
      </c>
      <c r="AJ60" s="24"/>
      <c r="AL60" t="str">
        <f t="shared" ca="1" si="0"/>
        <v xml:space="preserve">    (U1)ALERT_REQ_B_SMASTA_BCDR_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140" t="s">
        <v>68</v>
      </c>
      <c r="AD61" s="140" t="s">
        <v>68</v>
      </c>
      <c r="AE61" s="140" t="s">
        <v>68</v>
      </c>
      <c r="AF61" s="140" t="s">
        <v>68</v>
      </c>
      <c r="AG61" s="140" t="s">
        <v>68</v>
      </c>
      <c r="AH61" s="140" t="s">
        <v>68</v>
      </c>
      <c r="AI61" s="140" t="s">
        <v>68</v>
      </c>
      <c r="AJ61" s="24"/>
      <c r="AL61" t="str">
        <f t="shared" ca="1" si="0"/>
        <v xml:space="preserve">    (U1)ALERT_REQ_B_SMASTA_BCDR_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140" t="s">
        <v>68</v>
      </c>
      <c r="AD62" s="140" t="s">
        <v>68</v>
      </c>
      <c r="AE62" s="140" t="s">
        <v>68</v>
      </c>
      <c r="AF62" s="140" t="s">
        <v>68</v>
      </c>
      <c r="AG62" s="140" t="s">
        <v>68</v>
      </c>
      <c r="AH62" s="140" t="s">
        <v>68</v>
      </c>
      <c r="AI62" s="140" t="s">
        <v>68</v>
      </c>
      <c r="AJ62" s="24"/>
      <c r="AL62" t="str">
        <f t="shared" ca="1" si="0"/>
        <v xml:space="preserve">    (U1)ALERT_REQ_B_SMASTA_BCDR_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140" t="s">
        <v>68</v>
      </c>
      <c r="AD63" s="140" t="s">
        <v>68</v>
      </c>
      <c r="AE63" s="140" t="s">
        <v>68</v>
      </c>
      <c r="AF63" s="140" t="s">
        <v>68</v>
      </c>
      <c r="AG63" s="140" t="s">
        <v>68</v>
      </c>
      <c r="AH63" s="140" t="s">
        <v>68</v>
      </c>
      <c r="AI63" s="140" t="s">
        <v>68</v>
      </c>
      <c r="AJ63" s="24"/>
      <c r="AL63" t="str">
        <f t="shared" ca="1" si="0"/>
        <v xml:space="preserve">    (U1)ALERT_REQ_B_SMASTA_BCDR_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140" t="s">
        <v>68</v>
      </c>
      <c r="AD64" s="140" t="s">
        <v>68</v>
      </c>
      <c r="AE64" s="140" t="s">
        <v>68</v>
      </c>
      <c r="AF64" s="140" t="s">
        <v>68</v>
      </c>
      <c r="AG64" s="140" t="s">
        <v>68</v>
      </c>
      <c r="AH64" s="140" t="s">
        <v>68</v>
      </c>
      <c r="AI64" s="140" t="s">
        <v>68</v>
      </c>
      <c r="AJ64" s="24"/>
      <c r="AL64" t="str">
        <f t="shared" ca="1" si="0"/>
        <v xml:space="preserve">    (U1)ALERT_REQ_B_SMASTA_BCDR_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140" t="s">
        <v>68</v>
      </c>
      <c r="AD65" s="140" t="s">
        <v>68</v>
      </c>
      <c r="AE65" s="140" t="s">
        <v>68</v>
      </c>
      <c r="AF65" s="140" t="s">
        <v>68</v>
      </c>
      <c r="AG65" s="140" t="s">
        <v>68</v>
      </c>
      <c r="AH65" s="140" t="s">
        <v>68</v>
      </c>
      <c r="AI65" s="140" t="s">
        <v>68</v>
      </c>
      <c r="AJ65" s="24"/>
      <c r="AL65" t="str">
        <f t="shared" ca="1" si="0"/>
        <v xml:space="preserve">    (U1)ALERT_REQ_B_SMASTA_BCDR_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140" t="s">
        <v>68</v>
      </c>
      <c r="AD66" s="140" t="s">
        <v>68</v>
      </c>
      <c r="AE66" s="140" t="s">
        <v>68</v>
      </c>
      <c r="AF66" s="140" t="s">
        <v>68</v>
      </c>
      <c r="AG66" s="140" t="s">
        <v>68</v>
      </c>
      <c r="AH66" s="140" t="s">
        <v>68</v>
      </c>
      <c r="AI66" s="140" t="s">
        <v>68</v>
      </c>
      <c r="AJ66" s="24"/>
      <c r="AL66" t="str">
        <f t="shared" ca="1" si="0"/>
        <v xml:space="preserve">    (U1)ALERT_REQ_B_SMASTA_BCDR_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140" t="s">
        <v>68</v>
      </c>
      <c r="AD67" s="140" t="s">
        <v>68</v>
      </c>
      <c r="AE67" s="140" t="s">
        <v>68</v>
      </c>
      <c r="AF67" s="140" t="s">
        <v>68</v>
      </c>
      <c r="AG67" s="140" t="s">
        <v>68</v>
      </c>
      <c r="AH67" s="140" t="s">
        <v>68</v>
      </c>
      <c r="AI67" s="140" t="s">
        <v>68</v>
      </c>
      <c r="AJ67" s="24"/>
      <c r="AL67" t="str">
        <f t="shared" ca="1" si="0"/>
        <v xml:space="preserve">    (U1)ALERT_REQ_B_SMASTA_BCDR_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140" t="s">
        <v>68</v>
      </c>
      <c r="AD68" s="140" t="s">
        <v>68</v>
      </c>
      <c r="AE68" s="140" t="s">
        <v>68</v>
      </c>
      <c r="AF68" s="140" t="s">
        <v>68</v>
      </c>
      <c r="AG68" s="140" t="s">
        <v>68</v>
      </c>
      <c r="AH68" s="140" t="s">
        <v>68</v>
      </c>
      <c r="AI68" s="140" t="s">
        <v>68</v>
      </c>
      <c r="AJ68" s="24"/>
      <c r="AL68" t="str">
        <f t="shared" ca="1" si="0"/>
        <v xml:space="preserve">    (U1)ALERT_REQ_B_SMASTA_BCDR_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140" t="s">
        <v>68</v>
      </c>
      <c r="AD69" s="140" t="s">
        <v>68</v>
      </c>
      <c r="AE69" s="140" t="s">
        <v>68</v>
      </c>
      <c r="AF69" s="140" t="s">
        <v>68</v>
      </c>
      <c r="AG69" s="140" t="s">
        <v>68</v>
      </c>
      <c r="AH69" s="140" t="s">
        <v>68</v>
      </c>
      <c r="AI69" s="140" t="s">
        <v>68</v>
      </c>
      <c r="AJ69" s="24"/>
      <c r="AL69" t="str">
        <f t="shared" ca="1" si="0"/>
        <v xml:space="preserve">    (U1)ALERT_REQ_B_SMASTA_BCDR_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BCDR</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ON</v>
      </c>
      <c r="AK80" s="66"/>
      <c r="AL80" s="66" t="str">
        <f t="shared" si="9"/>
        <v>09</v>
      </c>
      <c r="AM80" s="68" t="str">
        <f t="shared" si="10"/>
        <v>00</v>
      </c>
      <c r="AN80" s="68" t="str">
        <f t="shared" si="11"/>
        <v>00</v>
      </c>
      <c r="AO80" s="68" t="str">
        <f t="shared" si="12"/>
        <v>00</v>
      </c>
      <c r="AQ80" t="str">
        <f t="shared" si="7"/>
        <v xml:space="preserve">    (U4)0x00000009U,                                                           /* 09 ON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BCDR</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0F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1</v>
      </c>
      <c r="AG138" s="137">
        <f t="shared" si="20"/>
        <v>1</v>
      </c>
      <c r="AH138" s="137">
        <f t="shared" si="20"/>
        <v>1</v>
      </c>
      <c r="AI138" s="137">
        <f t="shared" si="20"/>
        <v>1</v>
      </c>
      <c r="AJ138" s="53" t="str">
        <f t="shared" si="21"/>
        <v>UNKNOWN</v>
      </c>
      <c r="AK138" s="66"/>
      <c r="AL138" s="66" t="str">
        <f t="shared" si="24"/>
        <v>0F</v>
      </c>
      <c r="AM138" s="68" t="str">
        <f t="shared" si="25"/>
        <v>00</v>
      </c>
      <c r="AN138" s="68" t="str">
        <f t="shared" si="26"/>
        <v>00</v>
      </c>
      <c r="AO138" s="68" t="str">
        <f t="shared" si="27"/>
        <v>00</v>
      </c>
      <c r="AQ138" t="str">
        <f t="shared" si="22"/>
        <v xml:space="preserve">    (U4)0x0000000FU,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1</v>
      </c>
      <c r="AG139" s="137">
        <f t="shared" si="20"/>
        <v>1</v>
      </c>
      <c r="AH139" s="137">
        <f t="shared" si="20"/>
        <v>1</v>
      </c>
      <c r="AI139" s="137">
        <f t="shared" si="20"/>
        <v>1</v>
      </c>
      <c r="AJ139" s="53" t="str">
        <f t="shared" si="21"/>
        <v>UNKNOWN</v>
      </c>
      <c r="AK139" s="66"/>
      <c r="AL139" s="66" t="str">
        <f t="shared" si="24"/>
        <v>0F</v>
      </c>
      <c r="AM139" s="68" t="str">
        <f t="shared" si="25"/>
        <v>00</v>
      </c>
      <c r="AN139" s="68" t="str">
        <f t="shared" si="26"/>
        <v>00</v>
      </c>
      <c r="AO139" s="68" t="str">
        <f t="shared" si="27"/>
        <v>00</v>
      </c>
      <c r="AQ139" t="str">
        <f t="shared" si="22"/>
        <v xml:space="preserve">    (U4)0x0000000FU,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1</v>
      </c>
      <c r="AG140" s="137">
        <f t="shared" si="20"/>
        <v>1</v>
      </c>
      <c r="AH140" s="137">
        <f t="shared" si="20"/>
        <v>1</v>
      </c>
      <c r="AI140" s="137">
        <f t="shared" si="20"/>
        <v>1</v>
      </c>
      <c r="AJ140" s="53" t="str">
        <f t="shared" si="21"/>
        <v>UNKNOWN</v>
      </c>
      <c r="AK140" s="66"/>
      <c r="AL140" s="66" t="str">
        <f t="shared" si="24"/>
        <v>0F</v>
      </c>
      <c r="AM140" s="68" t="str">
        <f t="shared" si="25"/>
        <v>00</v>
      </c>
      <c r="AN140" s="68" t="str">
        <f t="shared" si="26"/>
        <v>00</v>
      </c>
      <c r="AO140" s="68" t="str">
        <f t="shared" si="27"/>
        <v>00</v>
      </c>
      <c r="AQ140" t="str">
        <f t="shared" si="22"/>
        <v xml:space="preserve">    (U4)0x0000000FU,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1</v>
      </c>
      <c r="AG141" s="137">
        <f t="shared" si="20"/>
        <v>1</v>
      </c>
      <c r="AH141" s="137">
        <f t="shared" si="20"/>
        <v>1</v>
      </c>
      <c r="AI141" s="137">
        <f t="shared" si="20"/>
        <v>1</v>
      </c>
      <c r="AJ141" s="53" t="str">
        <f t="shared" si="21"/>
        <v>UNKNOWN</v>
      </c>
      <c r="AK141" s="66"/>
      <c r="AL141" s="66" t="str">
        <f t="shared" si="24"/>
        <v>0F</v>
      </c>
      <c r="AM141" s="68" t="str">
        <f t="shared" si="25"/>
        <v>00</v>
      </c>
      <c r="AN141" s="68" t="str">
        <f t="shared" si="26"/>
        <v>00</v>
      </c>
      <c r="AO141" s="68" t="str">
        <f t="shared" si="27"/>
        <v>00</v>
      </c>
      <c r="AQ141" t="str">
        <f t="shared" si="22"/>
        <v xml:space="preserve">    (U4)0x0000000FU,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1</v>
      </c>
      <c r="AG142" s="137">
        <f t="shared" si="20"/>
        <v>1</v>
      </c>
      <c r="AH142" s="137">
        <f t="shared" si="20"/>
        <v>1</v>
      </c>
      <c r="AI142" s="137">
        <f t="shared" si="20"/>
        <v>1</v>
      </c>
      <c r="AJ142" s="53" t="str">
        <f t="shared" si="21"/>
        <v>UNKNOWN</v>
      </c>
      <c r="AK142" s="66"/>
      <c r="AL142" s="66" t="str">
        <f t="shared" si="24"/>
        <v>0F</v>
      </c>
      <c r="AM142" s="68" t="str">
        <f t="shared" si="25"/>
        <v>00</v>
      </c>
      <c r="AN142" s="68" t="str">
        <f t="shared" si="26"/>
        <v>00</v>
      </c>
      <c r="AO142" s="68" t="str">
        <f t="shared" si="27"/>
        <v>00</v>
      </c>
      <c r="AQ142" t="str">
        <f t="shared" si="22"/>
        <v xml:space="preserve">    (U4)0x0000000FU,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1</v>
      </c>
      <c r="AG143" s="137">
        <f t="shared" si="20"/>
        <v>1</v>
      </c>
      <c r="AH143" s="137">
        <f t="shared" si="20"/>
        <v>1</v>
      </c>
      <c r="AI143" s="137">
        <f>IF(OR(AI13=0,AI13=1),1,0)</f>
        <v>1</v>
      </c>
      <c r="AJ143" s="53" t="str">
        <f t="shared" si="21"/>
        <v>UNKNOWN</v>
      </c>
      <c r="AK143" s="66"/>
      <c r="AL143" s="66" t="str">
        <f t="shared" si="24"/>
        <v>0F</v>
      </c>
      <c r="AM143" s="68" t="str">
        <f t="shared" si="25"/>
        <v>00</v>
      </c>
      <c r="AN143" s="68" t="str">
        <f t="shared" si="26"/>
        <v>00</v>
      </c>
      <c r="AO143" s="68" t="str">
        <f t="shared" si="27"/>
        <v>00</v>
      </c>
      <c r="AQ143" t="str">
        <f t="shared" si="22"/>
        <v xml:space="preserve">    (U4)0x0000000FU,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1</v>
      </c>
      <c r="AG144" s="137">
        <f t="shared" si="28"/>
        <v>1</v>
      </c>
      <c r="AH144" s="137">
        <f t="shared" si="28"/>
        <v>1</v>
      </c>
      <c r="AI144" s="137">
        <f t="shared" si="28"/>
        <v>1</v>
      </c>
      <c r="AJ144" s="53" t="str">
        <f t="shared" si="21"/>
        <v>UNKNOWN</v>
      </c>
      <c r="AK144" s="66"/>
      <c r="AL144" s="66" t="str">
        <f t="shared" si="24"/>
        <v>0F</v>
      </c>
      <c r="AM144" s="68" t="str">
        <f t="shared" si="25"/>
        <v>00</v>
      </c>
      <c r="AN144" s="68" t="str">
        <f t="shared" si="26"/>
        <v>00</v>
      </c>
      <c r="AO144" s="68" t="str">
        <f t="shared" si="27"/>
        <v>00</v>
      </c>
      <c r="AQ144" t="str">
        <f t="shared" si="22"/>
        <v xml:space="preserve">    (U4)0x0000000FU,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1</v>
      </c>
      <c r="AG145" s="137">
        <f t="shared" si="28"/>
        <v>1</v>
      </c>
      <c r="AH145" s="137">
        <f t="shared" si="28"/>
        <v>1</v>
      </c>
      <c r="AI145" s="137">
        <f t="shared" si="28"/>
        <v>1</v>
      </c>
      <c r="AJ145" s="53" t="str">
        <f t="shared" si="21"/>
        <v>ON</v>
      </c>
      <c r="AK145" s="66"/>
      <c r="AL145" s="66" t="str">
        <f t="shared" si="24"/>
        <v>0F</v>
      </c>
      <c r="AM145" s="68" t="str">
        <f t="shared" si="25"/>
        <v>00</v>
      </c>
      <c r="AN145" s="68" t="str">
        <f t="shared" si="26"/>
        <v>00</v>
      </c>
      <c r="AO145" s="68" t="str">
        <f t="shared" si="27"/>
        <v>00</v>
      </c>
      <c r="AQ145" t="str">
        <f t="shared" si="22"/>
        <v xml:space="preserve">    (U4)0x0000000FU,                                                           /* 09 ON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1</v>
      </c>
      <c r="AG146" s="137">
        <f t="shared" si="28"/>
        <v>1</v>
      </c>
      <c r="AH146" s="137">
        <f t="shared" si="28"/>
        <v>1</v>
      </c>
      <c r="AI146" s="137">
        <f t="shared" si="28"/>
        <v>1</v>
      </c>
      <c r="AJ146" s="53" t="str">
        <f t="shared" si="21"/>
        <v>UNKNOWN</v>
      </c>
      <c r="AK146" s="66"/>
      <c r="AL146" s="66" t="str">
        <f t="shared" si="24"/>
        <v>0F</v>
      </c>
      <c r="AM146" s="68" t="str">
        <f t="shared" si="25"/>
        <v>00</v>
      </c>
      <c r="AN146" s="68" t="str">
        <f t="shared" si="26"/>
        <v>00</v>
      </c>
      <c r="AO146" s="68" t="str">
        <f t="shared" si="27"/>
        <v>00</v>
      </c>
      <c r="AQ146" t="str">
        <f t="shared" si="22"/>
        <v xml:space="preserve">    (U4)0x0000000FU,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1</v>
      </c>
      <c r="AG147" s="137">
        <f t="shared" si="28"/>
        <v>1</v>
      </c>
      <c r="AH147" s="137">
        <f t="shared" si="28"/>
        <v>1</v>
      </c>
      <c r="AI147" s="137">
        <f t="shared" si="28"/>
        <v>1</v>
      </c>
      <c r="AJ147" s="53" t="str">
        <f t="shared" si="21"/>
        <v>UNKNOWN</v>
      </c>
      <c r="AK147" s="66"/>
      <c r="AL147" s="66" t="str">
        <f t="shared" si="24"/>
        <v>0F</v>
      </c>
      <c r="AM147" s="68" t="str">
        <f t="shared" si="25"/>
        <v>00</v>
      </c>
      <c r="AN147" s="68" t="str">
        <f t="shared" si="26"/>
        <v>00</v>
      </c>
      <c r="AO147" s="68" t="str">
        <f t="shared" si="27"/>
        <v>00</v>
      </c>
      <c r="AQ147" t="str">
        <f t="shared" si="22"/>
        <v xml:space="preserve">    (U4)0x0000000FU,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1</v>
      </c>
      <c r="AG148" s="137">
        <f t="shared" si="28"/>
        <v>1</v>
      </c>
      <c r="AH148" s="137">
        <f t="shared" si="28"/>
        <v>1</v>
      </c>
      <c r="AI148" s="137">
        <f t="shared" si="28"/>
        <v>1</v>
      </c>
      <c r="AJ148" s="53" t="str">
        <f t="shared" si="21"/>
        <v>UNKNOWN</v>
      </c>
      <c r="AK148" s="66"/>
      <c r="AL148" s="66" t="str">
        <f t="shared" si="24"/>
        <v>0F</v>
      </c>
      <c r="AM148" s="68" t="str">
        <f t="shared" si="25"/>
        <v>00</v>
      </c>
      <c r="AN148" s="68" t="str">
        <f t="shared" si="26"/>
        <v>00</v>
      </c>
      <c r="AO148" s="68" t="str">
        <f t="shared" si="27"/>
        <v>00</v>
      </c>
      <c r="AQ148" t="str">
        <f t="shared" si="22"/>
        <v xml:space="preserve">    (U4)0x0000000FU,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1</v>
      </c>
      <c r="AG149" s="137">
        <f t="shared" si="28"/>
        <v>1</v>
      </c>
      <c r="AH149" s="137">
        <f t="shared" si="28"/>
        <v>1</v>
      </c>
      <c r="AI149" s="137">
        <f t="shared" si="28"/>
        <v>1</v>
      </c>
      <c r="AJ149" s="53" t="str">
        <f t="shared" si="21"/>
        <v>UNKNOWN</v>
      </c>
      <c r="AK149" s="66"/>
      <c r="AL149" s="66" t="str">
        <f t="shared" si="24"/>
        <v>0F</v>
      </c>
      <c r="AM149" s="68" t="str">
        <f t="shared" si="25"/>
        <v>00</v>
      </c>
      <c r="AN149" s="68" t="str">
        <f t="shared" si="26"/>
        <v>00</v>
      </c>
      <c r="AO149" s="68" t="str">
        <f t="shared" si="27"/>
        <v>00</v>
      </c>
      <c r="AQ149" t="str">
        <f t="shared" si="22"/>
        <v xml:space="preserve">    (U4)0x0000000FU,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1</v>
      </c>
      <c r="AG150" s="137">
        <f t="shared" si="28"/>
        <v>1</v>
      </c>
      <c r="AH150" s="137">
        <f t="shared" si="28"/>
        <v>1</v>
      </c>
      <c r="AI150" s="137">
        <f t="shared" si="28"/>
        <v>1</v>
      </c>
      <c r="AJ150" s="53" t="str">
        <f t="shared" si="21"/>
        <v>UNKNOWN</v>
      </c>
      <c r="AK150" s="66"/>
      <c r="AL150" s="66" t="str">
        <f t="shared" si="24"/>
        <v>0F</v>
      </c>
      <c r="AM150" s="68" t="str">
        <f t="shared" si="25"/>
        <v>00</v>
      </c>
      <c r="AN150" s="68" t="str">
        <f t="shared" si="26"/>
        <v>00</v>
      </c>
      <c r="AO150" s="68" t="str">
        <f t="shared" si="27"/>
        <v>00</v>
      </c>
      <c r="AQ150" t="str">
        <f t="shared" si="22"/>
        <v xml:space="preserve">    (U4)0x0000000FU,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1</v>
      </c>
      <c r="AG151" s="137">
        <f t="shared" si="28"/>
        <v>1</v>
      </c>
      <c r="AH151" s="137">
        <f t="shared" si="28"/>
        <v>1</v>
      </c>
      <c r="AI151" s="137">
        <f>IF(OR(AI21=0,AI21=1),1,0)</f>
        <v>1</v>
      </c>
      <c r="AJ151" s="53" t="str">
        <f t="shared" si="21"/>
        <v>UNKNOWN</v>
      </c>
      <c r="AK151" s="66"/>
      <c r="AL151" s="66" t="str">
        <f t="shared" si="24"/>
        <v>0F</v>
      </c>
      <c r="AM151" s="68" t="str">
        <f t="shared" si="25"/>
        <v>00</v>
      </c>
      <c r="AN151" s="68" t="str">
        <f t="shared" si="26"/>
        <v>00</v>
      </c>
      <c r="AO151" s="68" t="str">
        <f t="shared" si="27"/>
        <v>00</v>
      </c>
      <c r="AQ151" t="str">
        <f t="shared" si="22"/>
        <v xml:space="preserve">    (U4)0x0000000FU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AD69 AJ6:AJ69 L3:AE3 AE6:AE21 AE22:AI69" name="Table作成編集範囲"/>
    <protectedRange sqref="AF6:AI21" name="Table作成編集範囲_1"/>
    <protectedRange sqref="AG3:AI3" name="Table作成編集範囲_2"/>
    <protectedRange sqref="B3" name="Table作成編集範囲_3"/>
  </protectedRanges>
  <mergeCells count="4">
    <mergeCell ref="C2:C3"/>
    <mergeCell ref="AJ2:AJ3"/>
    <mergeCell ref="A4:B5"/>
    <mergeCell ref="AG3:AH3"/>
  </mergeCells>
  <phoneticPr fontId="2"/>
  <conditionalFormatting sqref="D6:AI69">
    <cfRule type="cellIs" dxfId="66" priority="5" operator="equal">
      <formula>1</formula>
    </cfRule>
    <cfRule type="cellIs" dxfId="65" priority="6" operator="equal">
      <formula>"×"</formula>
    </cfRule>
  </conditionalFormatting>
  <conditionalFormatting sqref="AE6:AE37 AE22:AI69">
    <cfRule type="cellIs" dxfId="64" priority="1" operator="equal">
      <formula>1</formula>
    </cfRule>
    <cfRule type="cellIs" dxfId="63" priority="2" operator="equal">
      <formula>"×"</formula>
    </cfRule>
  </conditionalFormatting>
  <conditionalFormatting sqref="AR5:AS70">
    <cfRule type="expression" dxfId="62"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CH_Design!$C$3:$C$103</xm:f>
          </x14:formula1>
          <xm:sqref>AJ6:AJ69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52</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449</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157</v>
      </c>
      <c r="AC3" s="139" t="s">
        <v>157</v>
      </c>
      <c r="AD3" s="139" t="s">
        <v>157</v>
      </c>
      <c r="AE3" s="139" t="s">
        <v>157</v>
      </c>
      <c r="AF3" s="282" t="s">
        <v>122</v>
      </c>
      <c r="AG3" s="515" t="s">
        <v>220</v>
      </c>
      <c r="AH3" s="514"/>
      <c r="AI3" s="277" t="s">
        <v>681</v>
      </c>
      <c r="AJ3" s="508"/>
      <c r="AR3" s="100" t="s">
        <v>94</v>
      </c>
    </row>
    <row r="4" spans="1:49" ht="14.25" thickBot="1">
      <c r="A4" s="509" t="s">
        <v>64</v>
      </c>
      <c r="B4" s="510"/>
      <c r="C4" s="278"/>
      <c r="D4" s="278"/>
      <c r="E4" s="278"/>
      <c r="F4" s="278"/>
      <c r="G4" s="278"/>
      <c r="H4" s="278"/>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141"/>
      <c r="AR4" s="88" t="s">
        <v>80</v>
      </c>
      <c r="AS4" s="89"/>
      <c r="AT4" s="89"/>
      <c r="AU4" s="89"/>
      <c r="AV4" s="89"/>
      <c r="AW4" s="90"/>
    </row>
    <row r="5" spans="1:49" ht="14.25" thickBot="1">
      <c r="A5" s="511"/>
      <c r="B5" s="512"/>
      <c r="C5" s="279"/>
      <c r="D5" s="27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142"/>
      <c r="AR5" s="91" t="str">
        <f ca="1">"static const U4  "&amp;AW8&amp;"["&amp;AW10&amp;"]"&amp;" = {"</f>
        <v>static const U4  u4_sp_ALERT_B_SMASTA_BCI1_CRIT[ALERT_B_SMASTA_BCI1_NUM_DST] = {</v>
      </c>
      <c r="AS5" s="91" t="str">
        <f ca="1">"static const U4  "&amp;$AW$9&amp;"["&amp;$AW$10&amp;"] = {"</f>
        <v>static const U4  u4_sp_ALERT_B_SMASTA_BCI1_MASK[ALERT_B_SMASTA_BCI1_NUM_DST] = {</v>
      </c>
      <c r="AT5" s="91" t="str">
        <f ca="1">"static const U1  "&amp;$AW$11&amp;"["&amp;$AW$10&amp;"] = {"</f>
        <v>static const U1  u1_sp_ALERT_B_SMASTA_BCI1_DST[ALERT_B_SMASTA_BCI1_NUM_DST] = {</v>
      </c>
      <c r="AU5" s="91" t="str">
        <f ca="1">"const ST_ALERT_MTRX "&amp;$AW$12&amp;" = {"</f>
        <v>const ST_ALERT_MTRX st_gp_ALERT_B_SMASTA_MTRX[15] = {</v>
      </c>
      <c r="AV5" s="71" t="str">
        <f ca="1">"#define "&amp;AW10&amp;REPT(" ",41-LEN(AW10))&amp;"("&amp;AW13&amp;"U)"</f>
        <v>#define ALERT_B_SMASTA_BCI1_NUM_DST              (16U)</v>
      </c>
      <c r="AW5" s="72"/>
    </row>
    <row r="6" spans="1:49">
      <c r="B6" s="145" t="str">
        <f ca="1">"Table "&amp;$AW$6</f>
        <v>Table BCI1</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t="s">
        <v>68</v>
      </c>
      <c r="AE6" s="140" t="s">
        <v>68</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BCI1</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140" t="s">
        <v>68</v>
      </c>
      <c r="AD7" s="140" t="s">
        <v>68</v>
      </c>
      <c r="AE7" s="140" t="s">
        <v>68</v>
      </c>
      <c r="AF7" s="140">
        <v>0</v>
      </c>
      <c r="AG7" s="140">
        <v>0</v>
      </c>
      <c r="AH7" s="140">
        <v>0</v>
      </c>
      <c r="AI7" s="140">
        <v>1</v>
      </c>
      <c r="AJ7" s="57" t="s">
        <v>33</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(U4)0x0000000FU,                                                           /* 01 UNKNOWN                                         */</v>
      </c>
      <c r="AT7" s="69" t="str">
        <f t="shared" si="1"/>
        <v xml:space="preserve">    (U1)ALERT_REQ_UNKNOWN,                                                     /* 01 UNKNOWN                                         */</v>
      </c>
      <c r="AU7" s="69" t="str">
        <f ca="1">"        &amp;"&amp;$AW$14&amp;","&amp;REPT(" ",69-LEN($AW$14))&amp;"/* fp_u4_SRC_CHK                                      */"</f>
        <v xml:space="preserve">        &amp;u4_s_AlertB_smastaBci1Srcchk,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140" t="s">
        <v>68</v>
      </c>
      <c r="AD8" s="140" t="s">
        <v>68</v>
      </c>
      <c r="AE8" s="140" t="s">
        <v>68</v>
      </c>
      <c r="AF8" s="140">
        <v>0</v>
      </c>
      <c r="AG8" s="140">
        <v>0</v>
      </c>
      <c r="AH8" s="140">
        <v>1</v>
      </c>
      <c r="AI8" s="67">
        <v>0</v>
      </c>
      <c r="AJ8" s="57" t="s">
        <v>33</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u4_sp_ALERT_B_SMASTA_BCI1_CRIT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140" t="s">
        <v>68</v>
      </c>
      <c r="AD9" s="140" t="s">
        <v>68</v>
      </c>
      <c r="AE9" s="140" t="s">
        <v>68</v>
      </c>
      <c r="AF9" s="140">
        <v>0</v>
      </c>
      <c r="AG9" s="140">
        <v>0</v>
      </c>
      <c r="AH9" s="140">
        <v>1</v>
      </c>
      <c r="AI9" s="67">
        <v>1</v>
      </c>
      <c r="AJ9" s="57" t="s">
        <v>33</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72</v>
      </c>
      <c r="AW9" s="74" t="str">
        <f ca="1">"u4_sp_ALERT_"&amp;IF(AW6&lt;&gt;AW17,$AW$17&amp;"_"&amp;$AW$6,AW17)&amp;"_MASK"</f>
        <v>u4_sp_ALERT_B_SMASTA_BCI1_MASK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140" t="s">
        <v>68</v>
      </c>
      <c r="AD10" s="140" t="s">
        <v>68</v>
      </c>
      <c r="AE10" s="140" t="s">
        <v>68</v>
      </c>
      <c r="AF10" s="140">
        <v>0</v>
      </c>
      <c r="AG10" s="140">
        <v>1</v>
      </c>
      <c r="AH10" s="140">
        <v>0</v>
      </c>
      <c r="AI10" s="67">
        <v>0</v>
      </c>
      <c r="AJ10" s="57" t="s">
        <v>33</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ALERT_B_SMASTA_BCI1_NUM_DST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140" t="s">
        <v>68</v>
      </c>
      <c r="AD11" s="140" t="s">
        <v>68</v>
      </c>
      <c r="AE11" s="140" t="s">
        <v>68</v>
      </c>
      <c r="AF11" s="140">
        <v>0</v>
      </c>
      <c r="AG11" s="140">
        <v>1</v>
      </c>
      <c r="AH11" s="140">
        <v>0</v>
      </c>
      <c r="AI11" s="67">
        <v>1</v>
      </c>
      <c r="AJ11" s="57" t="s">
        <v>33</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u1_sp_ALERT_B_SMASTA_BCI1_DST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140" t="s">
        <v>68</v>
      </c>
      <c r="AD12" s="140" t="s">
        <v>68</v>
      </c>
      <c r="AE12" s="140" t="s">
        <v>68</v>
      </c>
      <c r="AF12" s="140">
        <v>0</v>
      </c>
      <c r="AG12" s="140">
        <v>1</v>
      </c>
      <c r="AH12" s="140">
        <v>1</v>
      </c>
      <c r="AI12" s="67">
        <v>0</v>
      </c>
      <c r="AJ12" s="57" t="s">
        <v>33</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140" t="s">
        <v>68</v>
      </c>
      <c r="AD13" s="140" t="s">
        <v>68</v>
      </c>
      <c r="AE13" s="140" t="s">
        <v>68</v>
      </c>
      <c r="AF13" s="140">
        <v>0</v>
      </c>
      <c r="AG13" s="140">
        <v>1</v>
      </c>
      <c r="AH13" s="140">
        <v>1</v>
      </c>
      <c r="AI13" s="67">
        <v>1</v>
      </c>
      <c r="AJ13" s="57" t="s">
        <v>33</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&amp;u1_sp_ALERT_B_SMASTA_BCI1_DST[0],                                     /* u1p_DST                                            */</v>
      </c>
      <c r="AV13" s="55" t="s">
        <v>75</v>
      </c>
      <c r="AW13" s="144">
        <f>COUNTA($AJ$6:$AJ$69)</f>
        <v>16</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140" t="s">
        <v>68</v>
      </c>
      <c r="AD14" s="140" t="s">
        <v>68</v>
      </c>
      <c r="AE14" s="140" t="s">
        <v>68</v>
      </c>
      <c r="AF14" s="140">
        <v>1</v>
      </c>
      <c r="AG14" s="140">
        <v>0</v>
      </c>
      <c r="AH14" s="140">
        <v>0</v>
      </c>
      <c r="AI14" s="67">
        <v>0</v>
      </c>
      <c r="AJ14" s="57" t="s">
        <v>33</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(U2)ALERT_B_SMASTA_BCI1_NUM_DST,                                       /* u2_num_srch                                        */</v>
      </c>
      <c r="AV14" s="55" t="s">
        <v>76</v>
      </c>
      <c r="AW14" s="74" t="str">
        <f ca="1">IF(AW6&lt;&gt;AW17,VLOOKUP(AW6,Matrix!$C$13:$G$37,4,FALSE),Matrix!F13)</f>
        <v>u4_s_AlertB_smastaBci1Srcchk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140" t="s">
        <v>68</v>
      </c>
      <c r="AD15" s="140" t="s">
        <v>68</v>
      </c>
      <c r="AE15" s="140" t="s">
        <v>68</v>
      </c>
      <c r="AF15" s="140">
        <v>1</v>
      </c>
      <c r="AG15" s="140">
        <v>0</v>
      </c>
      <c r="AH15" s="140">
        <v>0</v>
      </c>
      <c r="AI15" s="140">
        <v>1</v>
      </c>
      <c r="AJ15" s="57" t="s">
        <v>514</v>
      </c>
      <c r="AL15" t="str">
        <f t="shared" ca="1" si="0"/>
        <v xml:space="preserve">    (U1)ALERT_REQ_B_SMASTA_BCI1_ON</v>
      </c>
      <c r="AR15" s="69" t="str">
        <f t="shared" si="3"/>
        <v xml:space="preserve">    (U4)0x00000009U,                                                           /* 09 ON                                              */</v>
      </c>
      <c r="AS15" s="69" t="str">
        <f t="shared" si="4"/>
        <v xml:space="preserve">    (U4)0x0000000FU,                                                           /* 09 ON                                              */</v>
      </c>
      <c r="AT15" s="69" t="str">
        <f t="shared" ca="1" si="1"/>
        <v xml:space="preserve">    (U1)ALERT_REQ_B_SMASTA_BCI1_ON,                                            /* 09 ON                                              */</v>
      </c>
      <c r="AU15" s="69" t="str">
        <f ca="1">"        (U1)"&amp;$AW$16&amp;REPT(" ",67-LEN($AW$16))&amp;"/* u1_vom_act                                         */"</f>
        <v xml:space="preserve">        (U1)ALERT_VOM_BAT_AO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140" t="s">
        <v>68</v>
      </c>
      <c r="AD16" s="140" t="s">
        <v>68</v>
      </c>
      <c r="AE16" s="140" t="s">
        <v>68</v>
      </c>
      <c r="AF16" s="140">
        <v>1</v>
      </c>
      <c r="AG16" s="140">
        <v>0</v>
      </c>
      <c r="AH16" s="140">
        <v>1</v>
      </c>
      <c r="AI16" s="67">
        <v>0</v>
      </c>
      <c r="AJ16" s="57" t="s">
        <v>33</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722</v>
      </c>
      <c r="AV16" s="55" t="s">
        <v>77</v>
      </c>
      <c r="AW16" s="74" t="str">
        <f ca="1">IF(AW6&lt;&gt;AW17,VLOOKUP(AW6,Matrix!$C$13:$G$37,2,FALSE),Matrix!D13)</f>
        <v>ALERT_VOM_BAT_AO</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140" t="s">
        <v>68</v>
      </c>
      <c r="AD17" s="140" t="s">
        <v>68</v>
      </c>
      <c r="AE17" s="140" t="s">
        <v>68</v>
      </c>
      <c r="AF17" s="140">
        <v>1</v>
      </c>
      <c r="AG17" s="140">
        <v>0</v>
      </c>
      <c r="AH17" s="140">
        <v>1</v>
      </c>
      <c r="AI17" s="67">
        <v>1</v>
      </c>
      <c r="AJ17" s="57" t="s">
        <v>33</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140" t="s">
        <v>68</v>
      </c>
      <c r="AD18" s="140" t="s">
        <v>68</v>
      </c>
      <c r="AE18" s="140" t="s">
        <v>68</v>
      </c>
      <c r="AF18" s="140">
        <v>1</v>
      </c>
      <c r="AG18" s="140">
        <v>1</v>
      </c>
      <c r="AH18" s="140">
        <v>0</v>
      </c>
      <c r="AI18" s="67">
        <v>0</v>
      </c>
      <c r="AJ18" s="57" t="s">
        <v>33</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140" t="s">
        <v>68</v>
      </c>
      <c r="AD19" s="140" t="s">
        <v>68</v>
      </c>
      <c r="AE19" s="140" t="s">
        <v>68</v>
      </c>
      <c r="AF19" s="140">
        <v>1</v>
      </c>
      <c r="AG19" s="140">
        <v>1</v>
      </c>
      <c r="AH19" s="140">
        <v>0</v>
      </c>
      <c r="AI19" s="67">
        <v>1</v>
      </c>
      <c r="AJ19" s="57" t="s">
        <v>33</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140" t="s">
        <v>68</v>
      </c>
      <c r="AD20" s="140" t="s">
        <v>68</v>
      </c>
      <c r="AE20" s="140" t="s">
        <v>68</v>
      </c>
      <c r="AF20" s="140">
        <v>1</v>
      </c>
      <c r="AG20" s="140">
        <v>1</v>
      </c>
      <c r="AH20" s="140">
        <v>1</v>
      </c>
      <c r="AI20" s="67">
        <v>0</v>
      </c>
      <c r="AJ20" s="57" t="s">
        <v>33</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140" t="s">
        <v>68</v>
      </c>
      <c r="AD21" s="140" t="s">
        <v>68</v>
      </c>
      <c r="AE21" s="140" t="s">
        <v>68</v>
      </c>
      <c r="AF21" s="140">
        <v>1</v>
      </c>
      <c r="AG21" s="140">
        <v>1</v>
      </c>
      <c r="AH21" s="140">
        <v>1</v>
      </c>
      <c r="AI21" s="67">
        <v>1</v>
      </c>
      <c r="AJ21" s="57" t="s">
        <v>33</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140" t="s">
        <v>68</v>
      </c>
      <c r="AD22" s="140" t="s">
        <v>68</v>
      </c>
      <c r="AE22" s="140" t="s">
        <v>68</v>
      </c>
      <c r="AF22" s="140" t="s">
        <v>68</v>
      </c>
      <c r="AG22" s="140" t="s">
        <v>68</v>
      </c>
      <c r="AH22" s="140" t="s">
        <v>68</v>
      </c>
      <c r="AI22" s="140" t="s">
        <v>68</v>
      </c>
      <c r="AJ22" s="57"/>
      <c r="AL22" t="str">
        <f t="shared" ca="1" si="0"/>
        <v xml:space="preserve">    (U1)ALERT_REQ_B_SMASTA_BCI1_</v>
      </c>
      <c r="AR22" s="69" t="str">
        <f t="shared" si="3"/>
        <v>};</v>
      </c>
      <c r="AS22" s="69" t="str">
        <f t="shared" si="4"/>
        <v>};</v>
      </c>
      <c r="AT22" s="69" t="str">
        <f t="shared" si="1"/>
        <v>};</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140" t="s">
        <v>68</v>
      </c>
      <c r="AD23" s="140" t="s">
        <v>68</v>
      </c>
      <c r="AE23" s="140" t="s">
        <v>68</v>
      </c>
      <c r="AF23" s="140" t="s">
        <v>68</v>
      </c>
      <c r="AG23" s="140" t="s">
        <v>68</v>
      </c>
      <c r="AH23" s="140" t="s">
        <v>68</v>
      </c>
      <c r="AI23" s="140" t="s">
        <v>68</v>
      </c>
      <c r="AJ23" s="57"/>
      <c r="AL23" t="str">
        <f t="shared" ca="1" si="0"/>
        <v xml:space="preserve">    (U1)ALERT_REQ_B_SMASTA_BCI1_</v>
      </c>
      <c r="AR23" s="69" t="str">
        <f t="shared" si="3"/>
        <v/>
      </c>
      <c r="AS23" s="69" t="str">
        <f t="shared" si="4"/>
        <v/>
      </c>
      <c r="AT23" s="69" t="str">
        <f t="shared" si="1"/>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140" t="s">
        <v>68</v>
      </c>
      <c r="AD24" s="140" t="s">
        <v>68</v>
      </c>
      <c r="AE24" s="140" t="s">
        <v>68</v>
      </c>
      <c r="AF24" s="140" t="s">
        <v>68</v>
      </c>
      <c r="AG24" s="140" t="s">
        <v>68</v>
      </c>
      <c r="AH24" s="140" t="s">
        <v>68</v>
      </c>
      <c r="AI24" s="140" t="s">
        <v>68</v>
      </c>
      <c r="AJ24" s="57"/>
      <c r="AL24" t="str">
        <f t="shared" ca="1" si="0"/>
        <v xml:space="preserve">    (U1)ALERT_REQ_B_SMASTA_BCI1_</v>
      </c>
      <c r="AR24" s="69" t="str">
        <f t="shared" si="3"/>
        <v/>
      </c>
      <c r="AS24" s="69" t="str">
        <f t="shared" si="4"/>
        <v/>
      </c>
      <c r="AT24" s="69" t="str">
        <f t="shared" si="1"/>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140" t="s">
        <v>68</v>
      </c>
      <c r="AD25" s="140" t="s">
        <v>68</v>
      </c>
      <c r="AE25" s="140" t="s">
        <v>68</v>
      </c>
      <c r="AF25" s="140" t="s">
        <v>68</v>
      </c>
      <c r="AG25" s="140" t="s">
        <v>68</v>
      </c>
      <c r="AH25" s="140" t="s">
        <v>68</v>
      </c>
      <c r="AI25" s="140" t="s">
        <v>68</v>
      </c>
      <c r="AJ25" s="24"/>
      <c r="AL25" t="str">
        <f t="shared" ca="1" si="0"/>
        <v xml:space="preserve">    (U1)ALERT_REQ_B_SMASTA_BCI1_</v>
      </c>
      <c r="AR25" s="69" t="str">
        <f t="shared" si="3"/>
        <v/>
      </c>
      <c r="AS25" s="69" t="str">
        <f t="shared" si="4"/>
        <v/>
      </c>
      <c r="AT25" s="69" t="str">
        <f t="shared" si="1"/>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140" t="s">
        <v>68</v>
      </c>
      <c r="AD26" s="140" t="s">
        <v>68</v>
      </c>
      <c r="AE26" s="140" t="s">
        <v>68</v>
      </c>
      <c r="AF26" s="140" t="s">
        <v>68</v>
      </c>
      <c r="AG26" s="140" t="s">
        <v>68</v>
      </c>
      <c r="AH26" s="140" t="s">
        <v>68</v>
      </c>
      <c r="AI26" s="140" t="s">
        <v>68</v>
      </c>
      <c r="AJ26" s="24"/>
      <c r="AL26" t="str">
        <f t="shared" ca="1" si="0"/>
        <v xml:space="preserve">    (U1)ALERT_REQ_B_SMASTA_BCI1_</v>
      </c>
      <c r="AR26" s="69" t="str">
        <f t="shared" si="3"/>
        <v/>
      </c>
      <c r="AS26" s="69" t="str">
        <f t="shared" si="4"/>
        <v/>
      </c>
      <c r="AT26" s="69" t="str">
        <f t="shared" si="1"/>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140" t="s">
        <v>68</v>
      </c>
      <c r="AD27" s="140" t="s">
        <v>68</v>
      </c>
      <c r="AE27" s="140" t="s">
        <v>68</v>
      </c>
      <c r="AF27" s="140" t="s">
        <v>68</v>
      </c>
      <c r="AG27" s="140" t="s">
        <v>68</v>
      </c>
      <c r="AH27" s="140" t="s">
        <v>68</v>
      </c>
      <c r="AI27" s="140" t="s">
        <v>68</v>
      </c>
      <c r="AJ27" s="24"/>
      <c r="AL27" t="str">
        <f t="shared" ca="1" si="0"/>
        <v xml:space="preserve">    (U1)ALERT_REQ_B_SMASTA_BCI1_</v>
      </c>
      <c r="AR27" s="69" t="str">
        <f t="shared" si="3"/>
        <v/>
      </c>
      <c r="AS27" s="69" t="str">
        <f t="shared" si="4"/>
        <v/>
      </c>
      <c r="AT27" s="69" t="str">
        <f t="shared" si="1"/>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140" t="s">
        <v>68</v>
      </c>
      <c r="AD28" s="140" t="s">
        <v>68</v>
      </c>
      <c r="AE28" s="140" t="s">
        <v>68</v>
      </c>
      <c r="AF28" s="140" t="s">
        <v>68</v>
      </c>
      <c r="AG28" s="140" t="s">
        <v>68</v>
      </c>
      <c r="AH28" s="140" t="s">
        <v>68</v>
      </c>
      <c r="AI28" s="140" t="s">
        <v>68</v>
      </c>
      <c r="AJ28" s="24"/>
      <c r="AL28" t="str">
        <f t="shared" ca="1" si="0"/>
        <v xml:space="preserve">    (U1)ALERT_REQ_B_SMASTA_BCI1_</v>
      </c>
      <c r="AR28" s="69" t="str">
        <f t="shared" si="3"/>
        <v/>
      </c>
      <c r="AS28" s="69" t="str">
        <f t="shared" si="4"/>
        <v/>
      </c>
      <c r="AT28" s="69" t="str">
        <f t="shared" si="1"/>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140" t="s">
        <v>68</v>
      </c>
      <c r="AD29" s="140" t="s">
        <v>68</v>
      </c>
      <c r="AE29" s="140" t="s">
        <v>68</v>
      </c>
      <c r="AF29" s="140" t="s">
        <v>68</v>
      </c>
      <c r="AG29" s="140" t="s">
        <v>68</v>
      </c>
      <c r="AH29" s="140" t="s">
        <v>68</v>
      </c>
      <c r="AI29" s="140" t="s">
        <v>68</v>
      </c>
      <c r="AJ29" s="24"/>
      <c r="AL29" t="str">
        <f t="shared" ca="1" si="0"/>
        <v xml:space="preserve">    (U1)ALERT_REQ_B_SMASTA_BCI1_</v>
      </c>
      <c r="AR29" s="69" t="str">
        <f t="shared" si="3"/>
        <v/>
      </c>
      <c r="AS29" s="69" t="str">
        <f t="shared" si="4"/>
        <v/>
      </c>
      <c r="AT29" s="69" t="str">
        <f t="shared" si="1"/>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140" t="s">
        <v>68</v>
      </c>
      <c r="AD30" s="140" t="s">
        <v>68</v>
      </c>
      <c r="AE30" s="140" t="s">
        <v>68</v>
      </c>
      <c r="AF30" s="140" t="s">
        <v>68</v>
      </c>
      <c r="AG30" s="140" t="s">
        <v>68</v>
      </c>
      <c r="AH30" s="140" t="s">
        <v>68</v>
      </c>
      <c r="AI30" s="140" t="s">
        <v>68</v>
      </c>
      <c r="AJ30" s="24"/>
      <c r="AL30" t="str">
        <f t="shared" ca="1" si="0"/>
        <v xml:space="preserve">    (U1)ALERT_REQ_B_SMASTA_BCI1_</v>
      </c>
      <c r="AR30" s="69" t="str">
        <f t="shared" si="3"/>
        <v/>
      </c>
      <c r="AS30" s="69" t="str">
        <f t="shared" si="4"/>
        <v/>
      </c>
      <c r="AT30" s="69" t="str">
        <f t="shared" si="1"/>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140" t="s">
        <v>68</v>
      </c>
      <c r="AD31" s="140" t="s">
        <v>68</v>
      </c>
      <c r="AE31" s="140" t="s">
        <v>68</v>
      </c>
      <c r="AF31" s="140" t="s">
        <v>68</v>
      </c>
      <c r="AG31" s="140" t="s">
        <v>68</v>
      </c>
      <c r="AH31" s="140" t="s">
        <v>68</v>
      </c>
      <c r="AI31" s="140" t="s">
        <v>68</v>
      </c>
      <c r="AJ31" s="24"/>
      <c r="AL31" t="str">
        <f t="shared" ca="1" si="0"/>
        <v xml:space="preserve">    (U1)ALERT_REQ_B_SMASTA_BCI1_</v>
      </c>
      <c r="AR31" s="69" t="str">
        <f t="shared" si="3"/>
        <v/>
      </c>
      <c r="AS31" s="69" t="str">
        <f t="shared" si="4"/>
        <v/>
      </c>
      <c r="AT31" s="69" t="str">
        <f t="shared" si="1"/>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140" t="s">
        <v>68</v>
      </c>
      <c r="AD32" s="140" t="s">
        <v>68</v>
      </c>
      <c r="AE32" s="140" t="s">
        <v>68</v>
      </c>
      <c r="AF32" s="140" t="s">
        <v>68</v>
      </c>
      <c r="AG32" s="140" t="s">
        <v>68</v>
      </c>
      <c r="AH32" s="140" t="s">
        <v>68</v>
      </c>
      <c r="AI32" s="140" t="s">
        <v>68</v>
      </c>
      <c r="AJ32" s="24"/>
      <c r="AL32" t="str">
        <f t="shared" ca="1" si="0"/>
        <v xml:space="preserve">    (U1)ALERT_REQ_B_SMASTA_BCI1_</v>
      </c>
      <c r="AR32" s="69" t="str">
        <f t="shared" si="3"/>
        <v/>
      </c>
      <c r="AS32" s="69" t="str">
        <f t="shared" si="4"/>
        <v/>
      </c>
      <c r="AT32" s="69" t="str">
        <f t="shared" si="1"/>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140" t="s">
        <v>68</v>
      </c>
      <c r="AD33" s="140" t="s">
        <v>68</v>
      </c>
      <c r="AE33" s="140" t="s">
        <v>68</v>
      </c>
      <c r="AF33" s="140" t="s">
        <v>68</v>
      </c>
      <c r="AG33" s="140" t="s">
        <v>68</v>
      </c>
      <c r="AH33" s="140" t="s">
        <v>68</v>
      </c>
      <c r="AI33" s="140" t="s">
        <v>68</v>
      </c>
      <c r="AJ33" s="24"/>
      <c r="AL33" t="str">
        <f t="shared" ca="1" si="0"/>
        <v xml:space="preserve">    (U1)ALERT_REQ_B_SMASTA_BCI1_</v>
      </c>
      <c r="AR33" s="69" t="str">
        <f t="shared" si="3"/>
        <v/>
      </c>
      <c r="AS33" s="69" t="str">
        <f t="shared" si="4"/>
        <v/>
      </c>
      <c r="AT33" s="69" t="str">
        <f t="shared" si="1"/>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140" t="s">
        <v>68</v>
      </c>
      <c r="AD34" s="140" t="s">
        <v>68</v>
      </c>
      <c r="AE34" s="140" t="s">
        <v>68</v>
      </c>
      <c r="AF34" s="140" t="s">
        <v>68</v>
      </c>
      <c r="AG34" s="140" t="s">
        <v>68</v>
      </c>
      <c r="AH34" s="140" t="s">
        <v>68</v>
      </c>
      <c r="AI34" s="140" t="s">
        <v>68</v>
      </c>
      <c r="AJ34" s="24"/>
      <c r="AL34" t="str">
        <f t="shared" ca="1" si="0"/>
        <v xml:space="preserve">    (U1)ALERT_REQ_B_SMASTA_BCI1_</v>
      </c>
      <c r="AR34" s="69" t="str">
        <f t="shared" si="3"/>
        <v/>
      </c>
      <c r="AS34" s="69" t="str">
        <f t="shared" si="4"/>
        <v/>
      </c>
      <c r="AT34" s="69" t="str">
        <f t="shared" si="1"/>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140" t="s">
        <v>68</v>
      </c>
      <c r="AD35" s="140" t="s">
        <v>68</v>
      </c>
      <c r="AE35" s="140" t="s">
        <v>68</v>
      </c>
      <c r="AF35" s="140" t="s">
        <v>68</v>
      </c>
      <c r="AG35" s="140" t="s">
        <v>68</v>
      </c>
      <c r="AH35" s="140" t="s">
        <v>68</v>
      </c>
      <c r="AI35" s="140" t="s">
        <v>68</v>
      </c>
      <c r="AJ35" s="24"/>
      <c r="AL35" t="str">
        <f t="shared" ca="1" si="0"/>
        <v xml:space="preserve">    (U1)ALERT_REQ_B_SMASTA_BCI1_</v>
      </c>
      <c r="AR35" s="69" t="str">
        <f t="shared" si="3"/>
        <v/>
      </c>
      <c r="AS35" s="69" t="str">
        <f t="shared" si="4"/>
        <v/>
      </c>
      <c r="AT35" s="69" t="str">
        <f t="shared" si="1"/>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140" t="s">
        <v>68</v>
      </c>
      <c r="AD36" s="140" t="s">
        <v>68</v>
      </c>
      <c r="AE36" s="140" t="s">
        <v>68</v>
      </c>
      <c r="AF36" s="140" t="s">
        <v>68</v>
      </c>
      <c r="AG36" s="140" t="s">
        <v>68</v>
      </c>
      <c r="AH36" s="140" t="s">
        <v>68</v>
      </c>
      <c r="AI36" s="140" t="s">
        <v>68</v>
      </c>
      <c r="AJ36" s="24"/>
      <c r="AL36" t="str">
        <f t="shared" ca="1" si="0"/>
        <v xml:space="preserve">    (U1)ALERT_REQ_B_SMASTA_BCI1_</v>
      </c>
      <c r="AR36" s="69" t="str">
        <f t="shared" si="3"/>
        <v/>
      </c>
      <c r="AS36" s="69" t="str">
        <f t="shared" si="4"/>
        <v/>
      </c>
      <c r="AT36" s="69" t="str">
        <f t="shared" si="1"/>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140" t="s">
        <v>68</v>
      </c>
      <c r="AD37" s="140" t="s">
        <v>68</v>
      </c>
      <c r="AE37" s="140" t="s">
        <v>68</v>
      </c>
      <c r="AF37" s="140" t="s">
        <v>68</v>
      </c>
      <c r="AG37" s="140" t="s">
        <v>68</v>
      </c>
      <c r="AH37" s="140" t="s">
        <v>68</v>
      </c>
      <c r="AI37" s="140" t="s">
        <v>68</v>
      </c>
      <c r="AJ37" s="24"/>
      <c r="AL37" t="str">
        <f t="shared" ca="1" si="0"/>
        <v xml:space="preserve">    (U1)ALERT_REQ_B_SMASTA_BCI1_</v>
      </c>
      <c r="AR37" s="69" t="str">
        <f t="shared" si="3"/>
        <v/>
      </c>
      <c r="AS37" s="69" t="str">
        <f t="shared" si="4"/>
        <v/>
      </c>
      <c r="AT37" s="69" t="str">
        <f t="shared" si="1"/>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140" t="s">
        <v>68</v>
      </c>
      <c r="AD38" s="140" t="s">
        <v>68</v>
      </c>
      <c r="AE38" s="140" t="s">
        <v>68</v>
      </c>
      <c r="AF38" s="140" t="s">
        <v>68</v>
      </c>
      <c r="AG38" s="140" t="s">
        <v>68</v>
      </c>
      <c r="AH38" s="140" t="s">
        <v>68</v>
      </c>
      <c r="AI38" s="140" t="s">
        <v>68</v>
      </c>
      <c r="AJ38" s="24"/>
      <c r="AL38" t="str">
        <f t="shared" ca="1" si="0"/>
        <v xml:space="preserve">    (U1)ALERT_REQ_B_SMASTA_BCI1_</v>
      </c>
      <c r="AR38" s="69" t="str">
        <f t="shared" si="3"/>
        <v/>
      </c>
      <c r="AS38" s="69" t="str">
        <f t="shared" si="4"/>
        <v/>
      </c>
      <c r="AT38" s="69" t="str">
        <f t="shared" si="1"/>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140" t="s">
        <v>68</v>
      </c>
      <c r="AD39" s="140" t="s">
        <v>68</v>
      </c>
      <c r="AE39" s="140" t="s">
        <v>68</v>
      </c>
      <c r="AF39" s="140" t="s">
        <v>68</v>
      </c>
      <c r="AG39" s="140" t="s">
        <v>68</v>
      </c>
      <c r="AH39" s="140" t="s">
        <v>68</v>
      </c>
      <c r="AI39" s="140" t="s">
        <v>68</v>
      </c>
      <c r="AJ39" s="24"/>
      <c r="AL39" t="str">
        <f t="shared" ca="1" si="0"/>
        <v xml:space="preserve">    (U1)ALERT_REQ_B_SMASTA_BCI1_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140" t="s">
        <v>68</v>
      </c>
      <c r="AD40" s="140" t="s">
        <v>68</v>
      </c>
      <c r="AE40" s="140" t="s">
        <v>68</v>
      </c>
      <c r="AF40" s="140" t="s">
        <v>68</v>
      </c>
      <c r="AG40" s="140" t="s">
        <v>68</v>
      </c>
      <c r="AH40" s="140" t="s">
        <v>68</v>
      </c>
      <c r="AI40" s="140" t="s">
        <v>68</v>
      </c>
      <c r="AJ40" s="24"/>
      <c r="AL40" t="str">
        <f t="shared" ca="1" si="0"/>
        <v xml:space="preserve">    (U1)ALERT_REQ_B_SMASTA_BCI1_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140" t="s">
        <v>68</v>
      </c>
      <c r="AD41" s="140" t="s">
        <v>68</v>
      </c>
      <c r="AE41" s="140" t="s">
        <v>68</v>
      </c>
      <c r="AF41" s="140" t="s">
        <v>68</v>
      </c>
      <c r="AG41" s="140" t="s">
        <v>68</v>
      </c>
      <c r="AH41" s="140" t="s">
        <v>68</v>
      </c>
      <c r="AI41" s="140" t="s">
        <v>68</v>
      </c>
      <c r="AJ41" s="24"/>
      <c r="AL41" t="str">
        <f t="shared" ca="1" si="0"/>
        <v xml:space="preserve">    (U1)ALERT_REQ_B_SMASTA_BCI1_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140" t="s">
        <v>68</v>
      </c>
      <c r="AD42" s="140" t="s">
        <v>68</v>
      </c>
      <c r="AE42" s="140" t="s">
        <v>68</v>
      </c>
      <c r="AF42" s="140" t="s">
        <v>68</v>
      </c>
      <c r="AG42" s="140" t="s">
        <v>68</v>
      </c>
      <c r="AH42" s="140" t="s">
        <v>68</v>
      </c>
      <c r="AI42" s="140" t="s">
        <v>68</v>
      </c>
      <c r="AJ42" s="24"/>
      <c r="AL42" t="str">
        <f t="shared" ca="1" si="0"/>
        <v xml:space="preserve">    (U1)ALERT_REQ_B_SMASTA_BCI1_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140" t="s">
        <v>68</v>
      </c>
      <c r="AD43" s="140" t="s">
        <v>68</v>
      </c>
      <c r="AE43" s="140" t="s">
        <v>68</v>
      </c>
      <c r="AF43" s="140" t="s">
        <v>68</v>
      </c>
      <c r="AG43" s="140" t="s">
        <v>68</v>
      </c>
      <c r="AH43" s="140" t="s">
        <v>68</v>
      </c>
      <c r="AI43" s="140" t="s">
        <v>68</v>
      </c>
      <c r="AJ43" s="24"/>
      <c r="AL43" t="str">
        <f t="shared" ca="1" si="0"/>
        <v xml:space="preserve">    (U1)ALERT_REQ_B_SMASTA_BCI1_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140" t="s">
        <v>68</v>
      </c>
      <c r="AD44" s="140" t="s">
        <v>68</v>
      </c>
      <c r="AE44" s="140" t="s">
        <v>68</v>
      </c>
      <c r="AF44" s="140" t="s">
        <v>68</v>
      </c>
      <c r="AG44" s="140" t="s">
        <v>68</v>
      </c>
      <c r="AH44" s="140" t="s">
        <v>68</v>
      </c>
      <c r="AI44" s="140" t="s">
        <v>68</v>
      </c>
      <c r="AJ44" s="24"/>
      <c r="AL44" t="str">
        <f t="shared" ca="1" si="0"/>
        <v xml:space="preserve">    (U1)ALERT_REQ_B_SMASTA_BCI1_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140" t="s">
        <v>68</v>
      </c>
      <c r="AD45" s="140" t="s">
        <v>68</v>
      </c>
      <c r="AE45" s="140" t="s">
        <v>68</v>
      </c>
      <c r="AF45" s="140" t="s">
        <v>68</v>
      </c>
      <c r="AG45" s="140" t="s">
        <v>68</v>
      </c>
      <c r="AH45" s="140" t="s">
        <v>68</v>
      </c>
      <c r="AI45" s="140" t="s">
        <v>68</v>
      </c>
      <c r="AJ45" s="24"/>
      <c r="AL45" t="str">
        <f t="shared" ca="1" si="0"/>
        <v xml:space="preserve">    (U1)ALERT_REQ_B_SMASTA_BCI1_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140" t="s">
        <v>68</v>
      </c>
      <c r="AD46" s="140" t="s">
        <v>68</v>
      </c>
      <c r="AE46" s="140" t="s">
        <v>68</v>
      </c>
      <c r="AF46" s="140" t="s">
        <v>68</v>
      </c>
      <c r="AG46" s="140" t="s">
        <v>68</v>
      </c>
      <c r="AH46" s="140" t="s">
        <v>68</v>
      </c>
      <c r="AI46" s="140" t="s">
        <v>68</v>
      </c>
      <c r="AJ46" s="24"/>
      <c r="AL46" t="str">
        <f t="shared" ca="1" si="0"/>
        <v xml:space="preserve">    (U1)ALERT_REQ_B_SMASTA_BCI1_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140" t="s">
        <v>68</v>
      </c>
      <c r="AD47" s="140" t="s">
        <v>68</v>
      </c>
      <c r="AE47" s="140" t="s">
        <v>68</v>
      </c>
      <c r="AF47" s="140" t="s">
        <v>68</v>
      </c>
      <c r="AG47" s="140" t="s">
        <v>68</v>
      </c>
      <c r="AH47" s="140" t="s">
        <v>68</v>
      </c>
      <c r="AI47" s="140" t="s">
        <v>68</v>
      </c>
      <c r="AJ47" s="24"/>
      <c r="AL47" t="str">
        <f t="shared" ca="1" si="0"/>
        <v xml:space="preserve">    (U1)ALERT_REQ_B_SMASTA_BCI1_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140" t="s">
        <v>68</v>
      </c>
      <c r="AD48" s="140" t="s">
        <v>68</v>
      </c>
      <c r="AE48" s="140" t="s">
        <v>68</v>
      </c>
      <c r="AF48" s="140" t="s">
        <v>68</v>
      </c>
      <c r="AG48" s="140" t="s">
        <v>68</v>
      </c>
      <c r="AH48" s="140" t="s">
        <v>68</v>
      </c>
      <c r="AI48" s="140" t="s">
        <v>68</v>
      </c>
      <c r="AJ48" s="24"/>
      <c r="AL48" t="str">
        <f t="shared" ca="1" si="0"/>
        <v xml:space="preserve">    (U1)ALERT_REQ_B_SMASTA_BCI1_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140" t="s">
        <v>68</v>
      </c>
      <c r="AD49" s="140" t="s">
        <v>68</v>
      </c>
      <c r="AE49" s="140" t="s">
        <v>68</v>
      </c>
      <c r="AF49" s="140" t="s">
        <v>68</v>
      </c>
      <c r="AG49" s="140" t="s">
        <v>68</v>
      </c>
      <c r="AH49" s="140" t="s">
        <v>68</v>
      </c>
      <c r="AI49" s="140" t="s">
        <v>68</v>
      </c>
      <c r="AJ49" s="24"/>
      <c r="AL49" t="str">
        <f t="shared" ca="1" si="0"/>
        <v xml:space="preserve">    (U1)ALERT_REQ_B_SMASTA_BCI1_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140" t="s">
        <v>68</v>
      </c>
      <c r="AD50" s="140" t="s">
        <v>68</v>
      </c>
      <c r="AE50" s="140" t="s">
        <v>68</v>
      </c>
      <c r="AF50" s="140" t="s">
        <v>68</v>
      </c>
      <c r="AG50" s="140" t="s">
        <v>68</v>
      </c>
      <c r="AH50" s="140" t="s">
        <v>68</v>
      </c>
      <c r="AI50" s="140" t="s">
        <v>68</v>
      </c>
      <c r="AJ50" s="24"/>
      <c r="AL50" t="str">
        <f t="shared" ca="1" si="0"/>
        <v xml:space="preserve">    (U1)ALERT_REQ_B_SMASTA_BCI1_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140" t="s">
        <v>68</v>
      </c>
      <c r="AD51" s="140" t="s">
        <v>68</v>
      </c>
      <c r="AE51" s="140" t="s">
        <v>68</v>
      </c>
      <c r="AF51" s="140" t="s">
        <v>68</v>
      </c>
      <c r="AG51" s="140" t="s">
        <v>68</v>
      </c>
      <c r="AH51" s="140" t="s">
        <v>68</v>
      </c>
      <c r="AI51" s="140" t="s">
        <v>68</v>
      </c>
      <c r="AJ51" s="24"/>
      <c r="AL51" t="str">
        <f t="shared" ca="1" si="0"/>
        <v xml:space="preserve">    (U1)ALERT_REQ_B_SMASTA_BCI1_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140" t="s">
        <v>68</v>
      </c>
      <c r="AD52" s="140" t="s">
        <v>68</v>
      </c>
      <c r="AE52" s="140" t="s">
        <v>68</v>
      </c>
      <c r="AF52" s="140" t="s">
        <v>68</v>
      </c>
      <c r="AG52" s="140" t="s">
        <v>68</v>
      </c>
      <c r="AH52" s="140" t="s">
        <v>68</v>
      </c>
      <c r="AI52" s="140" t="s">
        <v>68</v>
      </c>
      <c r="AJ52" s="24"/>
      <c r="AL52" t="str">
        <f t="shared" ca="1" si="0"/>
        <v xml:space="preserve">    (U1)ALERT_REQ_B_SMASTA_BCI1_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140" t="s">
        <v>68</v>
      </c>
      <c r="AD53" s="140" t="s">
        <v>68</v>
      </c>
      <c r="AE53" s="140" t="s">
        <v>68</v>
      </c>
      <c r="AF53" s="140" t="s">
        <v>68</v>
      </c>
      <c r="AG53" s="140" t="s">
        <v>68</v>
      </c>
      <c r="AH53" s="140" t="s">
        <v>68</v>
      </c>
      <c r="AI53" s="140" t="s">
        <v>68</v>
      </c>
      <c r="AJ53" s="24"/>
      <c r="AL53" t="str">
        <f t="shared" ca="1" si="0"/>
        <v xml:space="preserve">    (U1)ALERT_REQ_B_SMASTA_BCI1_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140" t="s">
        <v>68</v>
      </c>
      <c r="AD54" s="140" t="s">
        <v>68</v>
      </c>
      <c r="AE54" s="140" t="s">
        <v>68</v>
      </c>
      <c r="AF54" s="140" t="s">
        <v>68</v>
      </c>
      <c r="AG54" s="140" t="s">
        <v>68</v>
      </c>
      <c r="AH54" s="140" t="s">
        <v>68</v>
      </c>
      <c r="AI54" s="140" t="s">
        <v>68</v>
      </c>
      <c r="AJ54" s="24"/>
      <c r="AL54" t="str">
        <f t="shared" ca="1" si="0"/>
        <v xml:space="preserve">    (U1)ALERT_REQ_B_SMASTA_BCI1_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140" t="s">
        <v>68</v>
      </c>
      <c r="AD55" s="140" t="s">
        <v>68</v>
      </c>
      <c r="AE55" s="140" t="s">
        <v>68</v>
      </c>
      <c r="AF55" s="140" t="s">
        <v>68</v>
      </c>
      <c r="AG55" s="140" t="s">
        <v>68</v>
      </c>
      <c r="AH55" s="140" t="s">
        <v>68</v>
      </c>
      <c r="AI55" s="140" t="s">
        <v>68</v>
      </c>
      <c r="AJ55" s="24"/>
      <c r="AL55" t="str">
        <f t="shared" ca="1" si="0"/>
        <v xml:space="preserve">    (U1)ALERT_REQ_B_SMASTA_BCI1_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140" t="s">
        <v>68</v>
      </c>
      <c r="AD56" s="140" t="s">
        <v>68</v>
      </c>
      <c r="AE56" s="140" t="s">
        <v>68</v>
      </c>
      <c r="AF56" s="140" t="s">
        <v>68</v>
      </c>
      <c r="AG56" s="140" t="s">
        <v>68</v>
      </c>
      <c r="AH56" s="140" t="s">
        <v>68</v>
      </c>
      <c r="AI56" s="140" t="s">
        <v>68</v>
      </c>
      <c r="AJ56" s="24"/>
      <c r="AL56" t="str">
        <f t="shared" ca="1" si="0"/>
        <v xml:space="preserve">    (U1)ALERT_REQ_B_SMASTA_BCI1_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140" t="s">
        <v>68</v>
      </c>
      <c r="AD57" s="140" t="s">
        <v>68</v>
      </c>
      <c r="AE57" s="140" t="s">
        <v>68</v>
      </c>
      <c r="AF57" s="140" t="s">
        <v>68</v>
      </c>
      <c r="AG57" s="140" t="s">
        <v>68</v>
      </c>
      <c r="AH57" s="140" t="s">
        <v>68</v>
      </c>
      <c r="AI57" s="140" t="s">
        <v>68</v>
      </c>
      <c r="AJ57" s="24"/>
      <c r="AL57" t="str">
        <f t="shared" ca="1" si="0"/>
        <v xml:space="preserve">    (U1)ALERT_REQ_B_SMASTA_BCI1_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140" t="s">
        <v>68</v>
      </c>
      <c r="AD58" s="140" t="s">
        <v>68</v>
      </c>
      <c r="AE58" s="140" t="s">
        <v>68</v>
      </c>
      <c r="AF58" s="140" t="s">
        <v>68</v>
      </c>
      <c r="AG58" s="140" t="s">
        <v>68</v>
      </c>
      <c r="AH58" s="140" t="s">
        <v>68</v>
      </c>
      <c r="AI58" s="140" t="s">
        <v>68</v>
      </c>
      <c r="AJ58" s="24"/>
      <c r="AL58" t="str">
        <f t="shared" ca="1" si="0"/>
        <v xml:space="preserve">    (U1)ALERT_REQ_B_SMASTA_BCI1_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140" t="s">
        <v>68</v>
      </c>
      <c r="AD59" s="140" t="s">
        <v>68</v>
      </c>
      <c r="AE59" s="140" t="s">
        <v>68</v>
      </c>
      <c r="AF59" s="140" t="s">
        <v>68</v>
      </c>
      <c r="AG59" s="140" t="s">
        <v>68</v>
      </c>
      <c r="AH59" s="140" t="s">
        <v>68</v>
      </c>
      <c r="AI59" s="140" t="s">
        <v>68</v>
      </c>
      <c r="AJ59" s="24"/>
      <c r="AL59" t="str">
        <f t="shared" ca="1" si="0"/>
        <v xml:space="preserve">    (U1)ALERT_REQ_B_SMASTA_BCI1_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140" t="s">
        <v>68</v>
      </c>
      <c r="AD60" s="140" t="s">
        <v>68</v>
      </c>
      <c r="AE60" s="140" t="s">
        <v>68</v>
      </c>
      <c r="AF60" s="140" t="s">
        <v>68</v>
      </c>
      <c r="AG60" s="140" t="s">
        <v>68</v>
      </c>
      <c r="AH60" s="140" t="s">
        <v>68</v>
      </c>
      <c r="AI60" s="140" t="s">
        <v>68</v>
      </c>
      <c r="AJ60" s="24"/>
      <c r="AL60" t="str">
        <f t="shared" ca="1" si="0"/>
        <v xml:space="preserve">    (U1)ALERT_REQ_B_SMASTA_BCI1_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140" t="s">
        <v>68</v>
      </c>
      <c r="AD61" s="140" t="s">
        <v>68</v>
      </c>
      <c r="AE61" s="140" t="s">
        <v>68</v>
      </c>
      <c r="AF61" s="140" t="s">
        <v>68</v>
      </c>
      <c r="AG61" s="140" t="s">
        <v>68</v>
      </c>
      <c r="AH61" s="140" t="s">
        <v>68</v>
      </c>
      <c r="AI61" s="140" t="s">
        <v>68</v>
      </c>
      <c r="AJ61" s="24"/>
      <c r="AL61" t="str">
        <f t="shared" ca="1" si="0"/>
        <v xml:space="preserve">    (U1)ALERT_REQ_B_SMASTA_BCI1_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140" t="s">
        <v>68</v>
      </c>
      <c r="AD62" s="140" t="s">
        <v>68</v>
      </c>
      <c r="AE62" s="140" t="s">
        <v>68</v>
      </c>
      <c r="AF62" s="140" t="s">
        <v>68</v>
      </c>
      <c r="AG62" s="140" t="s">
        <v>68</v>
      </c>
      <c r="AH62" s="140" t="s">
        <v>68</v>
      </c>
      <c r="AI62" s="140" t="s">
        <v>68</v>
      </c>
      <c r="AJ62" s="24"/>
      <c r="AL62" t="str">
        <f t="shared" ca="1" si="0"/>
        <v xml:space="preserve">    (U1)ALERT_REQ_B_SMASTA_BCI1_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140" t="s">
        <v>68</v>
      </c>
      <c r="AD63" s="140" t="s">
        <v>68</v>
      </c>
      <c r="AE63" s="140" t="s">
        <v>68</v>
      </c>
      <c r="AF63" s="140" t="s">
        <v>68</v>
      </c>
      <c r="AG63" s="140" t="s">
        <v>68</v>
      </c>
      <c r="AH63" s="140" t="s">
        <v>68</v>
      </c>
      <c r="AI63" s="140" t="s">
        <v>68</v>
      </c>
      <c r="AJ63" s="24"/>
      <c r="AL63" t="str">
        <f t="shared" ca="1" si="0"/>
        <v xml:space="preserve">    (U1)ALERT_REQ_B_SMASTA_BCI1_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140" t="s">
        <v>68</v>
      </c>
      <c r="AD64" s="140" t="s">
        <v>68</v>
      </c>
      <c r="AE64" s="140" t="s">
        <v>68</v>
      </c>
      <c r="AF64" s="140" t="s">
        <v>68</v>
      </c>
      <c r="AG64" s="140" t="s">
        <v>68</v>
      </c>
      <c r="AH64" s="140" t="s">
        <v>68</v>
      </c>
      <c r="AI64" s="140" t="s">
        <v>68</v>
      </c>
      <c r="AJ64" s="24"/>
      <c r="AL64" t="str">
        <f t="shared" ca="1" si="0"/>
        <v xml:space="preserve">    (U1)ALERT_REQ_B_SMASTA_BCI1_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140" t="s">
        <v>68</v>
      </c>
      <c r="AD65" s="140" t="s">
        <v>68</v>
      </c>
      <c r="AE65" s="140" t="s">
        <v>68</v>
      </c>
      <c r="AF65" s="140" t="s">
        <v>68</v>
      </c>
      <c r="AG65" s="140" t="s">
        <v>68</v>
      </c>
      <c r="AH65" s="140" t="s">
        <v>68</v>
      </c>
      <c r="AI65" s="140" t="s">
        <v>68</v>
      </c>
      <c r="AJ65" s="24"/>
      <c r="AL65" t="str">
        <f t="shared" ca="1" si="0"/>
        <v xml:space="preserve">    (U1)ALERT_REQ_B_SMASTA_BCI1_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140" t="s">
        <v>68</v>
      </c>
      <c r="AD66" s="140" t="s">
        <v>68</v>
      </c>
      <c r="AE66" s="140" t="s">
        <v>68</v>
      </c>
      <c r="AF66" s="140" t="s">
        <v>68</v>
      </c>
      <c r="AG66" s="140" t="s">
        <v>68</v>
      </c>
      <c r="AH66" s="140" t="s">
        <v>68</v>
      </c>
      <c r="AI66" s="140" t="s">
        <v>68</v>
      </c>
      <c r="AJ66" s="24"/>
      <c r="AL66" t="str">
        <f t="shared" ca="1" si="0"/>
        <v xml:space="preserve">    (U1)ALERT_REQ_B_SMASTA_BCI1_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140" t="s">
        <v>68</v>
      </c>
      <c r="AD67" s="140" t="s">
        <v>68</v>
      </c>
      <c r="AE67" s="140" t="s">
        <v>68</v>
      </c>
      <c r="AF67" s="140" t="s">
        <v>68</v>
      </c>
      <c r="AG67" s="140" t="s">
        <v>68</v>
      </c>
      <c r="AH67" s="140" t="s">
        <v>68</v>
      </c>
      <c r="AI67" s="140" t="s">
        <v>68</v>
      </c>
      <c r="AJ67" s="24"/>
      <c r="AL67" t="str">
        <f t="shared" ca="1" si="0"/>
        <v xml:space="preserve">    (U1)ALERT_REQ_B_SMASTA_BCI1_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140" t="s">
        <v>68</v>
      </c>
      <c r="AD68" s="140" t="s">
        <v>68</v>
      </c>
      <c r="AE68" s="140" t="s">
        <v>68</v>
      </c>
      <c r="AF68" s="140" t="s">
        <v>68</v>
      </c>
      <c r="AG68" s="140" t="s">
        <v>68</v>
      </c>
      <c r="AH68" s="140" t="s">
        <v>68</v>
      </c>
      <c r="AI68" s="140" t="s">
        <v>68</v>
      </c>
      <c r="AJ68" s="24"/>
      <c r="AL68" t="str">
        <f t="shared" ca="1" si="0"/>
        <v xml:space="preserve">    (U1)ALERT_REQ_B_SMASTA_BCI1_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140" t="s">
        <v>68</v>
      </c>
      <c r="AD69" s="140" t="s">
        <v>68</v>
      </c>
      <c r="AE69" s="140" t="s">
        <v>68</v>
      </c>
      <c r="AF69" s="140" t="s">
        <v>68</v>
      </c>
      <c r="AG69" s="140" t="s">
        <v>68</v>
      </c>
      <c r="AH69" s="140" t="s">
        <v>68</v>
      </c>
      <c r="AI69" s="140" t="s">
        <v>68</v>
      </c>
      <c r="AJ69" s="24"/>
      <c r="AL69" t="str">
        <f t="shared" ca="1" si="0"/>
        <v xml:space="preserve">    (U1)ALERT_REQ_B_SMASTA_BCI1_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BCI1</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ON</v>
      </c>
      <c r="AK80" s="66"/>
      <c r="AL80" s="66" t="str">
        <f t="shared" si="9"/>
        <v>09</v>
      </c>
      <c r="AM80" s="68" t="str">
        <f t="shared" si="10"/>
        <v>00</v>
      </c>
      <c r="AN80" s="68" t="str">
        <f t="shared" si="11"/>
        <v>00</v>
      </c>
      <c r="AO80" s="68" t="str">
        <f t="shared" si="12"/>
        <v>00</v>
      </c>
      <c r="AQ80" t="str">
        <f t="shared" si="7"/>
        <v xml:space="preserve">    (U4)0x00000009U,                                                           /* 09 ON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BCI1</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0F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1</v>
      </c>
      <c r="AG138" s="137">
        <f t="shared" si="20"/>
        <v>1</v>
      </c>
      <c r="AH138" s="137">
        <f t="shared" si="20"/>
        <v>1</v>
      </c>
      <c r="AI138" s="137">
        <f t="shared" si="20"/>
        <v>1</v>
      </c>
      <c r="AJ138" s="53" t="str">
        <f t="shared" si="21"/>
        <v>UNKNOWN</v>
      </c>
      <c r="AK138" s="66"/>
      <c r="AL138" s="66" t="str">
        <f t="shared" si="24"/>
        <v>0F</v>
      </c>
      <c r="AM138" s="68" t="str">
        <f t="shared" si="25"/>
        <v>00</v>
      </c>
      <c r="AN138" s="68" t="str">
        <f t="shared" si="26"/>
        <v>00</v>
      </c>
      <c r="AO138" s="68" t="str">
        <f t="shared" si="27"/>
        <v>00</v>
      </c>
      <c r="AQ138" t="str">
        <f t="shared" si="22"/>
        <v xml:space="preserve">    (U4)0x0000000FU,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1</v>
      </c>
      <c r="AG139" s="137">
        <f t="shared" si="20"/>
        <v>1</v>
      </c>
      <c r="AH139" s="137">
        <f t="shared" si="20"/>
        <v>1</v>
      </c>
      <c r="AI139" s="137">
        <f t="shared" si="20"/>
        <v>1</v>
      </c>
      <c r="AJ139" s="53" t="str">
        <f t="shared" si="21"/>
        <v>UNKNOWN</v>
      </c>
      <c r="AK139" s="66"/>
      <c r="AL139" s="66" t="str">
        <f t="shared" si="24"/>
        <v>0F</v>
      </c>
      <c r="AM139" s="68" t="str">
        <f t="shared" si="25"/>
        <v>00</v>
      </c>
      <c r="AN139" s="68" t="str">
        <f t="shared" si="26"/>
        <v>00</v>
      </c>
      <c r="AO139" s="68" t="str">
        <f t="shared" si="27"/>
        <v>00</v>
      </c>
      <c r="AQ139" t="str">
        <f t="shared" si="22"/>
        <v xml:space="preserve">    (U4)0x0000000FU,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1</v>
      </c>
      <c r="AG140" s="137">
        <f t="shared" si="20"/>
        <v>1</v>
      </c>
      <c r="AH140" s="137">
        <f t="shared" si="20"/>
        <v>1</v>
      </c>
      <c r="AI140" s="137">
        <f t="shared" si="20"/>
        <v>1</v>
      </c>
      <c r="AJ140" s="53" t="str">
        <f t="shared" si="21"/>
        <v>UNKNOWN</v>
      </c>
      <c r="AK140" s="66"/>
      <c r="AL140" s="66" t="str">
        <f t="shared" si="24"/>
        <v>0F</v>
      </c>
      <c r="AM140" s="68" t="str">
        <f t="shared" si="25"/>
        <v>00</v>
      </c>
      <c r="AN140" s="68" t="str">
        <f t="shared" si="26"/>
        <v>00</v>
      </c>
      <c r="AO140" s="68" t="str">
        <f t="shared" si="27"/>
        <v>00</v>
      </c>
      <c r="AQ140" t="str">
        <f t="shared" si="22"/>
        <v xml:space="preserve">    (U4)0x0000000FU,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1</v>
      </c>
      <c r="AG141" s="137">
        <f t="shared" si="20"/>
        <v>1</v>
      </c>
      <c r="AH141" s="137">
        <f t="shared" si="20"/>
        <v>1</v>
      </c>
      <c r="AI141" s="137">
        <f t="shared" si="20"/>
        <v>1</v>
      </c>
      <c r="AJ141" s="53" t="str">
        <f t="shared" si="21"/>
        <v>UNKNOWN</v>
      </c>
      <c r="AK141" s="66"/>
      <c r="AL141" s="66" t="str">
        <f t="shared" si="24"/>
        <v>0F</v>
      </c>
      <c r="AM141" s="68" t="str">
        <f t="shared" si="25"/>
        <v>00</v>
      </c>
      <c r="AN141" s="68" t="str">
        <f t="shared" si="26"/>
        <v>00</v>
      </c>
      <c r="AO141" s="68" t="str">
        <f t="shared" si="27"/>
        <v>00</v>
      </c>
      <c r="AQ141" t="str">
        <f t="shared" si="22"/>
        <v xml:space="preserve">    (U4)0x0000000FU,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1</v>
      </c>
      <c r="AG142" s="137">
        <f t="shared" si="20"/>
        <v>1</v>
      </c>
      <c r="AH142" s="137">
        <f t="shared" si="20"/>
        <v>1</v>
      </c>
      <c r="AI142" s="137">
        <f t="shared" si="20"/>
        <v>1</v>
      </c>
      <c r="AJ142" s="53" t="str">
        <f t="shared" si="21"/>
        <v>UNKNOWN</v>
      </c>
      <c r="AK142" s="66"/>
      <c r="AL142" s="66" t="str">
        <f t="shared" si="24"/>
        <v>0F</v>
      </c>
      <c r="AM142" s="68" t="str">
        <f t="shared" si="25"/>
        <v>00</v>
      </c>
      <c r="AN142" s="68" t="str">
        <f t="shared" si="26"/>
        <v>00</v>
      </c>
      <c r="AO142" s="68" t="str">
        <f t="shared" si="27"/>
        <v>00</v>
      </c>
      <c r="AQ142" t="str">
        <f t="shared" si="22"/>
        <v xml:space="preserve">    (U4)0x0000000FU,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1</v>
      </c>
      <c r="AG143" s="137">
        <f t="shared" si="20"/>
        <v>1</v>
      </c>
      <c r="AH143" s="137">
        <f t="shared" si="20"/>
        <v>1</v>
      </c>
      <c r="AI143" s="137">
        <f>IF(OR(AI13=0,AI13=1),1,0)</f>
        <v>1</v>
      </c>
      <c r="AJ143" s="53" t="str">
        <f t="shared" si="21"/>
        <v>UNKNOWN</v>
      </c>
      <c r="AK143" s="66"/>
      <c r="AL143" s="66" t="str">
        <f t="shared" si="24"/>
        <v>0F</v>
      </c>
      <c r="AM143" s="68" t="str">
        <f t="shared" si="25"/>
        <v>00</v>
      </c>
      <c r="AN143" s="68" t="str">
        <f t="shared" si="26"/>
        <v>00</v>
      </c>
      <c r="AO143" s="68" t="str">
        <f t="shared" si="27"/>
        <v>00</v>
      </c>
      <c r="AQ143" t="str">
        <f t="shared" si="22"/>
        <v xml:space="preserve">    (U4)0x0000000FU,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1</v>
      </c>
      <c r="AG144" s="137">
        <f t="shared" si="28"/>
        <v>1</v>
      </c>
      <c r="AH144" s="137">
        <f t="shared" si="28"/>
        <v>1</v>
      </c>
      <c r="AI144" s="137">
        <f t="shared" si="28"/>
        <v>1</v>
      </c>
      <c r="AJ144" s="53" t="str">
        <f t="shared" si="21"/>
        <v>UNKNOWN</v>
      </c>
      <c r="AK144" s="66"/>
      <c r="AL144" s="66" t="str">
        <f t="shared" si="24"/>
        <v>0F</v>
      </c>
      <c r="AM144" s="68" t="str">
        <f t="shared" si="25"/>
        <v>00</v>
      </c>
      <c r="AN144" s="68" t="str">
        <f t="shared" si="26"/>
        <v>00</v>
      </c>
      <c r="AO144" s="68" t="str">
        <f t="shared" si="27"/>
        <v>00</v>
      </c>
      <c r="AQ144" t="str">
        <f t="shared" si="22"/>
        <v xml:space="preserve">    (U4)0x0000000FU,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1</v>
      </c>
      <c r="AG145" s="137">
        <f t="shared" si="28"/>
        <v>1</v>
      </c>
      <c r="AH145" s="137">
        <f t="shared" si="28"/>
        <v>1</v>
      </c>
      <c r="AI145" s="137">
        <f t="shared" si="28"/>
        <v>1</v>
      </c>
      <c r="AJ145" s="53" t="str">
        <f t="shared" si="21"/>
        <v>ON</v>
      </c>
      <c r="AK145" s="66"/>
      <c r="AL145" s="66" t="str">
        <f t="shared" si="24"/>
        <v>0F</v>
      </c>
      <c r="AM145" s="68" t="str">
        <f t="shared" si="25"/>
        <v>00</v>
      </c>
      <c r="AN145" s="68" t="str">
        <f t="shared" si="26"/>
        <v>00</v>
      </c>
      <c r="AO145" s="68" t="str">
        <f t="shared" si="27"/>
        <v>00</v>
      </c>
      <c r="AQ145" t="str">
        <f t="shared" si="22"/>
        <v xml:space="preserve">    (U4)0x0000000FU,                                                           /* 09 ON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1</v>
      </c>
      <c r="AG146" s="137">
        <f t="shared" si="28"/>
        <v>1</v>
      </c>
      <c r="AH146" s="137">
        <f t="shared" si="28"/>
        <v>1</v>
      </c>
      <c r="AI146" s="137">
        <f t="shared" si="28"/>
        <v>1</v>
      </c>
      <c r="AJ146" s="53" t="str">
        <f t="shared" si="21"/>
        <v>UNKNOWN</v>
      </c>
      <c r="AK146" s="66"/>
      <c r="AL146" s="66" t="str">
        <f t="shared" si="24"/>
        <v>0F</v>
      </c>
      <c r="AM146" s="68" t="str">
        <f t="shared" si="25"/>
        <v>00</v>
      </c>
      <c r="AN146" s="68" t="str">
        <f t="shared" si="26"/>
        <v>00</v>
      </c>
      <c r="AO146" s="68" t="str">
        <f t="shared" si="27"/>
        <v>00</v>
      </c>
      <c r="AQ146" t="str">
        <f t="shared" si="22"/>
        <v xml:space="preserve">    (U4)0x0000000FU,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1</v>
      </c>
      <c r="AG147" s="137">
        <f t="shared" si="28"/>
        <v>1</v>
      </c>
      <c r="AH147" s="137">
        <f t="shared" si="28"/>
        <v>1</v>
      </c>
      <c r="AI147" s="137">
        <f t="shared" si="28"/>
        <v>1</v>
      </c>
      <c r="AJ147" s="53" t="str">
        <f t="shared" si="21"/>
        <v>UNKNOWN</v>
      </c>
      <c r="AK147" s="66"/>
      <c r="AL147" s="66" t="str">
        <f t="shared" si="24"/>
        <v>0F</v>
      </c>
      <c r="AM147" s="68" t="str">
        <f t="shared" si="25"/>
        <v>00</v>
      </c>
      <c r="AN147" s="68" t="str">
        <f t="shared" si="26"/>
        <v>00</v>
      </c>
      <c r="AO147" s="68" t="str">
        <f t="shared" si="27"/>
        <v>00</v>
      </c>
      <c r="AQ147" t="str">
        <f t="shared" si="22"/>
        <v xml:space="preserve">    (U4)0x0000000FU,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1</v>
      </c>
      <c r="AG148" s="137">
        <f t="shared" si="28"/>
        <v>1</v>
      </c>
      <c r="AH148" s="137">
        <f t="shared" si="28"/>
        <v>1</v>
      </c>
      <c r="AI148" s="137">
        <f t="shared" si="28"/>
        <v>1</v>
      </c>
      <c r="AJ148" s="53" t="str">
        <f t="shared" si="21"/>
        <v>UNKNOWN</v>
      </c>
      <c r="AK148" s="66"/>
      <c r="AL148" s="66" t="str">
        <f t="shared" si="24"/>
        <v>0F</v>
      </c>
      <c r="AM148" s="68" t="str">
        <f t="shared" si="25"/>
        <v>00</v>
      </c>
      <c r="AN148" s="68" t="str">
        <f t="shared" si="26"/>
        <v>00</v>
      </c>
      <c r="AO148" s="68" t="str">
        <f t="shared" si="27"/>
        <v>00</v>
      </c>
      <c r="AQ148" t="str">
        <f t="shared" si="22"/>
        <v xml:space="preserve">    (U4)0x0000000FU,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1</v>
      </c>
      <c r="AG149" s="137">
        <f t="shared" si="28"/>
        <v>1</v>
      </c>
      <c r="AH149" s="137">
        <f t="shared" si="28"/>
        <v>1</v>
      </c>
      <c r="AI149" s="137">
        <f t="shared" si="28"/>
        <v>1</v>
      </c>
      <c r="AJ149" s="53" t="str">
        <f t="shared" si="21"/>
        <v>UNKNOWN</v>
      </c>
      <c r="AK149" s="66"/>
      <c r="AL149" s="66" t="str">
        <f t="shared" si="24"/>
        <v>0F</v>
      </c>
      <c r="AM149" s="68" t="str">
        <f t="shared" si="25"/>
        <v>00</v>
      </c>
      <c r="AN149" s="68" t="str">
        <f t="shared" si="26"/>
        <v>00</v>
      </c>
      <c r="AO149" s="68" t="str">
        <f t="shared" si="27"/>
        <v>00</v>
      </c>
      <c r="AQ149" t="str">
        <f t="shared" si="22"/>
        <v xml:space="preserve">    (U4)0x0000000FU,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1</v>
      </c>
      <c r="AG150" s="137">
        <f t="shared" si="28"/>
        <v>1</v>
      </c>
      <c r="AH150" s="137">
        <f t="shared" si="28"/>
        <v>1</v>
      </c>
      <c r="AI150" s="137">
        <f t="shared" si="28"/>
        <v>1</v>
      </c>
      <c r="AJ150" s="53" t="str">
        <f t="shared" si="21"/>
        <v>UNKNOWN</v>
      </c>
      <c r="AK150" s="66"/>
      <c r="AL150" s="66" t="str">
        <f t="shared" si="24"/>
        <v>0F</v>
      </c>
      <c r="AM150" s="68" t="str">
        <f t="shared" si="25"/>
        <v>00</v>
      </c>
      <c r="AN150" s="68" t="str">
        <f t="shared" si="26"/>
        <v>00</v>
      </c>
      <c r="AO150" s="68" t="str">
        <f t="shared" si="27"/>
        <v>00</v>
      </c>
      <c r="AQ150" t="str">
        <f t="shared" si="22"/>
        <v xml:space="preserve">    (U4)0x0000000FU,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1</v>
      </c>
      <c r="AG151" s="137">
        <f t="shared" si="28"/>
        <v>1</v>
      </c>
      <c r="AH151" s="137">
        <f t="shared" si="28"/>
        <v>1</v>
      </c>
      <c r="AI151" s="137">
        <f>IF(OR(AI21=0,AI21=1),1,0)</f>
        <v>1</v>
      </c>
      <c r="AJ151" s="53" t="str">
        <f t="shared" si="21"/>
        <v>UNKNOWN</v>
      </c>
      <c r="AK151" s="66"/>
      <c r="AL151" s="66" t="str">
        <f t="shared" si="24"/>
        <v>0F</v>
      </c>
      <c r="AM151" s="68" t="str">
        <f t="shared" si="25"/>
        <v>00</v>
      </c>
      <c r="AN151" s="68" t="str">
        <f t="shared" si="26"/>
        <v>00</v>
      </c>
      <c r="AO151" s="68" t="str">
        <f t="shared" si="27"/>
        <v>00</v>
      </c>
      <c r="AQ151" t="str">
        <f t="shared" si="22"/>
        <v xml:space="preserve">    (U4)0x0000000FU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AD69 AJ6:AJ69 L3:AE3 AE6:AE21 AE22:AI69" name="Table作成編集範囲"/>
    <protectedRange sqref="AF6:AI21" name="Table作成編集範囲_1"/>
    <protectedRange sqref="AG3:AH3" name="Table作成編集範囲_2"/>
    <protectedRange sqref="AI3" name="Table作成編集範囲_1_1"/>
    <protectedRange sqref="AF3" name="Table作成編集範囲_1_2"/>
    <protectedRange sqref="B3" name="Table作成編集範囲_3"/>
  </protectedRanges>
  <mergeCells count="4">
    <mergeCell ref="C2:C3"/>
    <mergeCell ref="AJ2:AJ3"/>
    <mergeCell ref="AG3:AH3"/>
    <mergeCell ref="A4:B5"/>
  </mergeCells>
  <phoneticPr fontId="2"/>
  <conditionalFormatting sqref="D6:AI69">
    <cfRule type="cellIs" dxfId="61" priority="5" operator="equal">
      <formula>1</formula>
    </cfRule>
    <cfRule type="cellIs" dxfId="60" priority="6" operator="equal">
      <formula>"×"</formula>
    </cfRule>
  </conditionalFormatting>
  <conditionalFormatting sqref="AE6:AE37 AF22:AI37">
    <cfRule type="cellIs" dxfId="59" priority="1" operator="equal">
      <formula>1</formula>
    </cfRule>
    <cfRule type="cellIs" dxfId="58" priority="2" operator="equal">
      <formula>"×"</formula>
    </cfRule>
  </conditionalFormatting>
  <conditionalFormatting sqref="AE38:AI69">
    <cfRule type="cellIs" dxfId="57" priority="3" operator="equal">
      <formula>1</formula>
    </cfRule>
    <cfRule type="cellIs" dxfId="56" priority="4" operator="equal">
      <formula>"×"</formula>
    </cfRule>
  </conditionalFormatting>
  <conditionalFormatting sqref="AR5:AS70">
    <cfRule type="expression" dxfId="55"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CH_Design!$C$3:$C$103</xm:f>
          </x14:formula1>
          <xm:sqref>AJ6:AJ69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52</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449</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157</v>
      </c>
      <c r="AC3" s="139" t="s">
        <v>157</v>
      </c>
      <c r="AD3" s="139" t="s">
        <v>157</v>
      </c>
      <c r="AE3" s="139" t="s">
        <v>157</v>
      </c>
      <c r="AF3" s="139" t="s">
        <v>157</v>
      </c>
      <c r="AG3" s="515" t="s">
        <v>220</v>
      </c>
      <c r="AH3" s="514"/>
      <c r="AI3" s="277" t="s">
        <v>680</v>
      </c>
      <c r="AJ3" s="508"/>
      <c r="AR3" s="100" t="s">
        <v>94</v>
      </c>
    </row>
    <row r="4" spans="1:49" ht="14.25" thickBot="1">
      <c r="A4" s="509" t="s">
        <v>64</v>
      </c>
      <c r="B4" s="510"/>
      <c r="C4" s="280"/>
      <c r="D4" s="280"/>
      <c r="E4" s="280"/>
      <c r="F4" s="280"/>
      <c r="G4" s="280"/>
      <c r="H4" s="280"/>
      <c r="I4" s="280"/>
      <c r="J4" s="280"/>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c r="AJ4" s="141"/>
      <c r="AR4" s="88" t="s">
        <v>80</v>
      </c>
      <c r="AS4" s="89"/>
      <c r="AT4" s="89"/>
      <c r="AU4" s="89"/>
      <c r="AV4" s="89"/>
      <c r="AW4" s="90"/>
    </row>
    <row r="5" spans="1:49" ht="14.25" thickBot="1">
      <c r="A5" s="511"/>
      <c r="B5" s="512"/>
      <c r="C5" s="281"/>
      <c r="D5" s="281"/>
      <c r="E5" s="281"/>
      <c r="F5" s="281"/>
      <c r="G5" s="281"/>
      <c r="H5" s="281"/>
      <c r="I5" s="281"/>
      <c r="J5" s="281"/>
      <c r="K5" s="281"/>
      <c r="L5" s="281"/>
      <c r="M5" s="281"/>
      <c r="N5" s="281"/>
      <c r="O5" s="281"/>
      <c r="P5" s="281"/>
      <c r="Q5" s="281"/>
      <c r="R5" s="281"/>
      <c r="S5" s="281"/>
      <c r="T5" s="281"/>
      <c r="U5" s="281"/>
      <c r="V5" s="281"/>
      <c r="W5" s="281"/>
      <c r="X5" s="281"/>
      <c r="Y5" s="281"/>
      <c r="Z5" s="281"/>
      <c r="AA5" s="281"/>
      <c r="AB5" s="281"/>
      <c r="AC5" s="281"/>
      <c r="AD5" s="281"/>
      <c r="AE5" s="281"/>
      <c r="AF5" s="281"/>
      <c r="AG5" s="281"/>
      <c r="AH5" s="281"/>
      <c r="AI5" s="281"/>
      <c r="AJ5" s="142"/>
      <c r="AR5" s="91" t="str">
        <f ca="1">"static const U4  "&amp;AW8&amp;"["&amp;AW10&amp;"]"&amp;" = {"</f>
        <v>static const U4  u4_sp_ALERT_B_SMASTA_BCI2_CRIT[ALERT_B_SMASTA_BCI2_NUM_DST] = {</v>
      </c>
      <c r="AS5" s="91" t="str">
        <f ca="1">"static const U4  "&amp;$AW$9&amp;"["&amp;$AW$10&amp;"] = {"</f>
        <v>static const U4  u4_sp_ALERT_B_SMASTA_BCI2_MASK[ALERT_B_SMASTA_BCI2_NUM_DST] = {</v>
      </c>
      <c r="AT5" s="91" t="str">
        <f ca="1">"static const U1  "&amp;$AW$11&amp;"["&amp;$AW$10&amp;"] = {"</f>
        <v>static const U1  u1_sp_ALERT_B_SMASTA_BCI2_DST[ALERT_B_SMASTA_BCI2_NUM_DST] = {</v>
      </c>
      <c r="AU5" s="91" t="str">
        <f ca="1">"const ST_ALERT_MTRX "&amp;$AW$12&amp;" = {"</f>
        <v>const ST_ALERT_MTRX st_gp_ALERT_B_SMASTA_MTRX[15] = {</v>
      </c>
      <c r="AV5" s="71" t="str">
        <f ca="1">"#define "&amp;AW10&amp;REPT(" ",41-LEN(AW10))&amp;"("&amp;AW13&amp;"U)"</f>
        <v>#define ALERT_B_SMASTA_BCI2_NUM_DST              (8U)</v>
      </c>
      <c r="AW5" s="72"/>
    </row>
    <row r="6" spans="1:49">
      <c r="B6" s="145" t="str">
        <f ca="1">"Table "&amp;$AW$6</f>
        <v>Table BCI2</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t="s">
        <v>68</v>
      </c>
      <c r="AE6" s="140" t="s">
        <v>68</v>
      </c>
      <c r="AF6" s="140" t="s">
        <v>68</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(U4)0x00000007U,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BCI2</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140" t="s">
        <v>68</v>
      </c>
      <c r="AD7" s="140" t="s">
        <v>68</v>
      </c>
      <c r="AE7" s="140" t="s">
        <v>68</v>
      </c>
      <c r="AF7" s="140" t="s">
        <v>68</v>
      </c>
      <c r="AG7" s="140">
        <v>0</v>
      </c>
      <c r="AH7" s="140">
        <v>0</v>
      </c>
      <c r="AI7" s="140">
        <v>1</v>
      </c>
      <c r="AJ7" s="57" t="s">
        <v>439</v>
      </c>
      <c r="AL7" t="str">
        <f t="shared" ca="1" si="0"/>
        <v xml:space="preserve">    (U1)ALERT_REQ_B_SMASTA_BCI2_ON</v>
      </c>
      <c r="AR7" s="69" t="str">
        <f t="shared" ref="AR7:AR70" si="3">IF(AQ72&lt;&gt;"",AQ72,IF(AQ71&lt;&gt;"","};",""))</f>
        <v xml:space="preserve">    (U4)0x00000001U,                                                           /* 01 ON                                              */</v>
      </c>
      <c r="AS7" s="69" t="str">
        <f t="shared" ref="AS7:AS70" si="4">IF(AQ137&lt;&gt;"",AQ137,IF(AQ136&lt;&gt;"","};",""))</f>
        <v xml:space="preserve">    (U4)0x00000007U,                                                           /* 01 ON                                              */</v>
      </c>
      <c r="AT7" s="69" t="str">
        <f t="shared" ca="1" si="1"/>
        <v xml:space="preserve">    (U1)ALERT_REQ_B_SMASTA_BCI2_ON,                                            /* 01 ON                                              */</v>
      </c>
      <c r="AU7" s="69" t="str">
        <f ca="1">"        &amp;"&amp;$AW$14&amp;","&amp;REPT(" ",69-LEN($AW$14))&amp;"/* fp_u4_SRC_CHK                                      */"</f>
        <v xml:space="preserve">        &amp;u4_s_AlertB_smastaBci2Srcchk,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140" t="s">
        <v>68</v>
      </c>
      <c r="AD8" s="140" t="s">
        <v>68</v>
      </c>
      <c r="AE8" s="140" t="s">
        <v>68</v>
      </c>
      <c r="AF8" s="140" t="s">
        <v>68</v>
      </c>
      <c r="AG8" s="140">
        <v>0</v>
      </c>
      <c r="AH8" s="140">
        <v>1</v>
      </c>
      <c r="AI8" s="67">
        <v>0</v>
      </c>
      <c r="AJ8" s="57" t="s">
        <v>33</v>
      </c>
      <c r="AL8" t="str">
        <f t="shared" si="0"/>
        <v xml:space="preserve">    (U1)ALERT_REQ_UNKNOWN</v>
      </c>
      <c r="AR8" s="69" t="str">
        <f t="shared" si="3"/>
        <v xml:space="preserve">    (U4)0x00000002U,                                                           /* 02 UNKNOWN                                         */</v>
      </c>
      <c r="AS8" s="69" t="str">
        <f t="shared" si="4"/>
        <v xml:space="preserve">    (U4)0x00000007U,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u4_sp_ALERT_B_SMASTA_BCI2_CRIT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140" t="s">
        <v>68</v>
      </c>
      <c r="AD9" s="140" t="s">
        <v>68</v>
      </c>
      <c r="AE9" s="140" t="s">
        <v>68</v>
      </c>
      <c r="AF9" s="140" t="s">
        <v>68</v>
      </c>
      <c r="AG9" s="140">
        <v>0</v>
      </c>
      <c r="AH9" s="140">
        <v>1</v>
      </c>
      <c r="AI9" s="67">
        <v>1</v>
      </c>
      <c r="AJ9" s="57" t="s">
        <v>33</v>
      </c>
      <c r="AL9" t="str">
        <f t="shared" si="0"/>
        <v xml:space="preserve">    (U1)ALERT_REQ_UNKNOWN</v>
      </c>
      <c r="AR9" s="69" t="str">
        <f t="shared" si="3"/>
        <v xml:space="preserve">    (U4)0x00000003U,                                                           /* 03 UNKNOWN                                         */</v>
      </c>
      <c r="AS9" s="69" t="str">
        <f t="shared" si="4"/>
        <v xml:space="preserve">    (U4)0x00000007U,                                                           /* 03 UNKNOWN                                         */</v>
      </c>
      <c r="AT9" s="69" t="str">
        <f t="shared" si="1"/>
        <v xml:space="preserve">    (U1)ALERT_REQ_UNKNOWN,                                                     /* 03 UNKNOWN                                         */</v>
      </c>
      <c r="AU9" s="69"/>
      <c r="AV9" s="55" t="s">
        <v>72</v>
      </c>
      <c r="AW9" s="74" t="str">
        <f ca="1">"u4_sp_ALERT_"&amp;IF(AW6&lt;&gt;AW17,$AW$17&amp;"_"&amp;$AW$6,AW17)&amp;"_MASK"</f>
        <v>u4_sp_ALERT_B_SMASTA_BCI2_MASK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140" t="s">
        <v>68</v>
      </c>
      <c r="AD10" s="140" t="s">
        <v>68</v>
      </c>
      <c r="AE10" s="140" t="s">
        <v>68</v>
      </c>
      <c r="AF10" s="140" t="s">
        <v>68</v>
      </c>
      <c r="AG10" s="140">
        <v>1</v>
      </c>
      <c r="AH10" s="140">
        <v>0</v>
      </c>
      <c r="AI10" s="67">
        <v>0</v>
      </c>
      <c r="AJ10" s="57" t="s">
        <v>33</v>
      </c>
      <c r="AL10" t="str">
        <f t="shared" si="0"/>
        <v xml:space="preserve">    (U1)ALERT_REQ_UNKNOWN</v>
      </c>
      <c r="AR10" s="69" t="str">
        <f t="shared" si="3"/>
        <v xml:space="preserve">    (U4)0x00000004U,                                                           /* 04 UNKNOWN                                         */</v>
      </c>
      <c r="AS10" s="69" t="str">
        <f t="shared" si="4"/>
        <v xml:space="preserve">    (U4)0x00000007U,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ALERT_B_SMASTA_BCI2_NUM_DST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140" t="s">
        <v>68</v>
      </c>
      <c r="AD11" s="140" t="s">
        <v>68</v>
      </c>
      <c r="AE11" s="140" t="s">
        <v>68</v>
      </c>
      <c r="AF11" s="140" t="s">
        <v>68</v>
      </c>
      <c r="AG11" s="140">
        <v>1</v>
      </c>
      <c r="AH11" s="140">
        <v>0</v>
      </c>
      <c r="AI11" s="67">
        <v>1</v>
      </c>
      <c r="AJ11" s="57" t="s">
        <v>33</v>
      </c>
      <c r="AL11" t="str">
        <f t="shared" si="0"/>
        <v xml:space="preserve">    (U1)ALERT_REQ_UNKNOWN</v>
      </c>
      <c r="AR11" s="69" t="str">
        <f t="shared" si="3"/>
        <v xml:space="preserve">    (U4)0x00000005U,                                                           /* 05 UNKNOWN                                         */</v>
      </c>
      <c r="AS11" s="69" t="str">
        <f t="shared" si="4"/>
        <v xml:space="preserve">    (U4)0x00000007U,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u1_sp_ALERT_B_SMASTA_BCI2_DST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140" t="s">
        <v>68</v>
      </c>
      <c r="AD12" s="140" t="s">
        <v>68</v>
      </c>
      <c r="AE12" s="140" t="s">
        <v>68</v>
      </c>
      <c r="AF12" s="140" t="s">
        <v>68</v>
      </c>
      <c r="AG12" s="140">
        <v>1</v>
      </c>
      <c r="AH12" s="140">
        <v>1</v>
      </c>
      <c r="AI12" s="67">
        <v>0</v>
      </c>
      <c r="AJ12" s="57" t="s">
        <v>33</v>
      </c>
      <c r="AL12" t="str">
        <f t="shared" si="0"/>
        <v xml:space="preserve">    (U1)ALERT_REQ_UNKNOWN</v>
      </c>
      <c r="AR12" s="69" t="str">
        <f t="shared" si="3"/>
        <v xml:space="preserve">    (U4)0x00000006U,                                                           /* 06 UNKNOWN                                         */</v>
      </c>
      <c r="AS12" s="69" t="str">
        <f t="shared" si="4"/>
        <v xml:space="preserve">    (U4)0x00000007U,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140" t="s">
        <v>68</v>
      </c>
      <c r="AD13" s="140" t="s">
        <v>68</v>
      </c>
      <c r="AE13" s="140" t="s">
        <v>68</v>
      </c>
      <c r="AF13" s="140" t="s">
        <v>68</v>
      </c>
      <c r="AG13" s="140">
        <v>1</v>
      </c>
      <c r="AH13" s="140">
        <v>1</v>
      </c>
      <c r="AI13" s="67">
        <v>1</v>
      </c>
      <c r="AJ13" s="57" t="s">
        <v>515</v>
      </c>
      <c r="AL13" t="str">
        <f t="shared" si="0"/>
        <v xml:space="preserve">    (U1)ALERT_REQ_UNKNOWN</v>
      </c>
      <c r="AR13" s="69" t="str">
        <f t="shared" si="3"/>
        <v xml:space="preserve">    (U4)0x00000007U                                                            /* 07 UNKNOWN                                         */</v>
      </c>
      <c r="AS13" s="69" t="str">
        <f t="shared" si="4"/>
        <v xml:space="preserve">    (U4)0x00000007U                                                            /* 07 UNKNOWN                                         */</v>
      </c>
      <c r="AT13" s="69" t="str">
        <f t="shared" si="1"/>
        <v xml:space="preserve">    (U1)ALERT_REQ_UNKNOWN                                                      /* 07 UNKNOWN                                         */</v>
      </c>
      <c r="AU13" s="69" t="str">
        <f ca="1">"        &amp;"&amp;$AW$11&amp;"[0],"&amp;REPT(" ",66-LEN($AW$11))&amp;"/* u1p_DST                                            */"</f>
        <v xml:space="preserve">        &amp;u1_sp_ALERT_B_SMASTA_BCI2_DST[0],                                     /* u1p_DST                                            */</v>
      </c>
      <c r="AV13" s="55" t="s">
        <v>75</v>
      </c>
      <c r="AW13" s="144">
        <f>COUNTA($AJ$6:$AJ$69)</f>
        <v>8</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140" t="s">
        <v>68</v>
      </c>
      <c r="AD14" s="140" t="s">
        <v>68</v>
      </c>
      <c r="AE14" s="140" t="s">
        <v>68</v>
      </c>
      <c r="AF14" s="140" t="s">
        <v>68</v>
      </c>
      <c r="AG14" s="140" t="s">
        <v>68</v>
      </c>
      <c r="AH14" s="140" t="s">
        <v>68</v>
      </c>
      <c r="AI14" s="140" t="s">
        <v>68</v>
      </c>
      <c r="AJ14" s="57"/>
      <c r="AL14" t="str">
        <f t="shared" ca="1" si="0"/>
        <v xml:space="preserve">    (U1)ALERT_REQ_B_SMASTA_BCI2_</v>
      </c>
      <c r="AR14" s="69" t="str">
        <f t="shared" si="3"/>
        <v>};</v>
      </c>
      <c r="AS14" s="69" t="str">
        <f t="shared" si="4"/>
        <v>};</v>
      </c>
      <c r="AT14" s="69" t="str">
        <f t="shared" si="1"/>
        <v>};</v>
      </c>
      <c r="AU14" s="69" t="str">
        <f ca="1">"        (U2)"&amp;$AW$10&amp;","&amp;REPT(" ",66-LEN($AW$10))&amp;"/* u2_num_srch                                        */"</f>
        <v xml:space="preserve">        (U2)ALERT_B_SMASTA_BCI2_NUM_DST,                                       /* u2_num_srch                                        */</v>
      </c>
      <c r="AV14" s="55" t="s">
        <v>76</v>
      </c>
      <c r="AW14" s="74" t="str">
        <f ca="1">IF(AW6&lt;&gt;AW17,VLOOKUP(AW6,Matrix!$C$13:$G$37,4,FALSE),Matrix!F13)</f>
        <v>u4_s_AlertB_smastaBci2Srcchk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140" t="s">
        <v>68</v>
      </c>
      <c r="AD15" s="140" t="s">
        <v>68</v>
      </c>
      <c r="AE15" s="140" t="s">
        <v>68</v>
      </c>
      <c r="AF15" s="140" t="s">
        <v>68</v>
      </c>
      <c r="AG15" s="140" t="s">
        <v>68</v>
      </c>
      <c r="AH15" s="140" t="s">
        <v>68</v>
      </c>
      <c r="AI15" s="140" t="s">
        <v>68</v>
      </c>
      <c r="AJ15" s="57"/>
      <c r="AL15" t="str">
        <f t="shared" ca="1" si="0"/>
        <v xml:space="preserve">    (U1)ALERT_REQ_B_SMASTA_BCI2_</v>
      </c>
      <c r="AR15" s="69" t="str">
        <f t="shared" si="3"/>
        <v/>
      </c>
      <c r="AS15" s="69" t="str">
        <f t="shared" si="4"/>
        <v/>
      </c>
      <c r="AT15" s="69" t="str">
        <f t="shared" si="1"/>
        <v/>
      </c>
      <c r="AU15" s="69" t="str">
        <f ca="1">"        (U1)"&amp;$AW$16&amp;REPT(" ",67-LEN($AW$16))&amp;"/* u1_vom_act                                         */"</f>
        <v xml:space="preserve">        (U1)ALERT_VOM_IGN_ON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140" t="s">
        <v>68</v>
      </c>
      <c r="AD16" s="140" t="s">
        <v>68</v>
      </c>
      <c r="AE16" s="140" t="s">
        <v>68</v>
      </c>
      <c r="AF16" s="140" t="s">
        <v>68</v>
      </c>
      <c r="AG16" s="140" t="s">
        <v>68</v>
      </c>
      <c r="AH16" s="140" t="s">
        <v>68</v>
      </c>
      <c r="AI16" s="140" t="s">
        <v>68</v>
      </c>
      <c r="AJ16" s="57"/>
      <c r="AL16" t="str">
        <f t="shared" ca="1" si="0"/>
        <v xml:space="preserve">    (U1)ALERT_REQ_B_SMASTA_BCI2_</v>
      </c>
      <c r="AR16" s="69" t="str">
        <f t="shared" si="3"/>
        <v/>
      </c>
      <c r="AS16" s="69" t="str">
        <f t="shared" si="4"/>
        <v/>
      </c>
      <c r="AT16" s="69" t="str">
        <f t="shared" si="1"/>
        <v/>
      </c>
      <c r="AU16" s="69" t="s">
        <v>722</v>
      </c>
      <c r="AV16" s="55" t="s">
        <v>77</v>
      </c>
      <c r="AW16" s="74" t="str">
        <f ca="1">IF(AW6&lt;&gt;AW17,VLOOKUP(AW6,Matrix!$C$13:$G$37,2,FALSE),Matrix!D13)</f>
        <v>ALERT_VOM_IGN_ON</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140" t="s">
        <v>68</v>
      </c>
      <c r="AD17" s="140" t="s">
        <v>68</v>
      </c>
      <c r="AE17" s="140" t="s">
        <v>68</v>
      </c>
      <c r="AF17" s="140" t="s">
        <v>68</v>
      </c>
      <c r="AG17" s="140" t="s">
        <v>68</v>
      </c>
      <c r="AH17" s="140" t="s">
        <v>68</v>
      </c>
      <c r="AI17" s="140" t="s">
        <v>68</v>
      </c>
      <c r="AJ17" s="57"/>
      <c r="AL17" t="str">
        <f t="shared" ca="1" si="0"/>
        <v xml:space="preserve">    (U1)ALERT_REQ_B_SMASTA_BCI2_</v>
      </c>
      <c r="AR17" s="69" t="str">
        <f t="shared" si="3"/>
        <v/>
      </c>
      <c r="AS17" s="69" t="str">
        <f t="shared" si="4"/>
        <v/>
      </c>
      <c r="AT17" s="69" t="str">
        <f t="shared" si="1"/>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140" t="s">
        <v>68</v>
      </c>
      <c r="AD18" s="140" t="s">
        <v>68</v>
      </c>
      <c r="AE18" s="140" t="s">
        <v>68</v>
      </c>
      <c r="AF18" s="140" t="s">
        <v>68</v>
      </c>
      <c r="AG18" s="140" t="s">
        <v>68</v>
      </c>
      <c r="AH18" s="140" t="s">
        <v>68</v>
      </c>
      <c r="AI18" s="140" t="s">
        <v>68</v>
      </c>
      <c r="AJ18" s="57"/>
      <c r="AL18" t="str">
        <f t="shared" ca="1" si="0"/>
        <v xml:space="preserve">    (U1)ALERT_REQ_B_SMASTA_BCI2_</v>
      </c>
      <c r="AR18" s="69" t="str">
        <f t="shared" si="3"/>
        <v/>
      </c>
      <c r="AS18" s="69" t="str">
        <f t="shared" si="4"/>
        <v/>
      </c>
      <c r="AT18" s="69" t="str">
        <f t="shared" si="1"/>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140" t="s">
        <v>68</v>
      </c>
      <c r="AD19" s="140" t="s">
        <v>68</v>
      </c>
      <c r="AE19" s="140" t="s">
        <v>68</v>
      </c>
      <c r="AF19" s="140" t="s">
        <v>68</v>
      </c>
      <c r="AG19" s="140" t="s">
        <v>68</v>
      </c>
      <c r="AH19" s="140" t="s">
        <v>68</v>
      </c>
      <c r="AI19" s="140" t="s">
        <v>68</v>
      </c>
      <c r="AJ19" s="57"/>
      <c r="AL19" t="str">
        <f t="shared" ca="1" si="0"/>
        <v xml:space="preserve">    (U1)ALERT_REQ_B_SMASTA_BCI2_</v>
      </c>
      <c r="AR19" s="69" t="str">
        <f t="shared" si="3"/>
        <v/>
      </c>
      <c r="AS19" s="69" t="str">
        <f t="shared" si="4"/>
        <v/>
      </c>
      <c r="AT19" s="69" t="str">
        <f t="shared" si="1"/>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140" t="s">
        <v>68</v>
      </c>
      <c r="AD20" s="140" t="s">
        <v>68</v>
      </c>
      <c r="AE20" s="140" t="s">
        <v>68</v>
      </c>
      <c r="AF20" s="140" t="s">
        <v>68</v>
      </c>
      <c r="AG20" s="140" t="s">
        <v>68</v>
      </c>
      <c r="AH20" s="140" t="s">
        <v>68</v>
      </c>
      <c r="AI20" s="140" t="s">
        <v>68</v>
      </c>
      <c r="AJ20" s="57"/>
      <c r="AL20" t="str">
        <f t="shared" ca="1" si="0"/>
        <v xml:space="preserve">    (U1)ALERT_REQ_B_SMASTA_BCI2_</v>
      </c>
      <c r="AR20" s="69" t="str">
        <f t="shared" si="3"/>
        <v/>
      </c>
      <c r="AS20" s="69" t="str">
        <f t="shared" si="4"/>
        <v/>
      </c>
      <c r="AT20" s="69" t="str">
        <f t="shared" si="1"/>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140" t="s">
        <v>68</v>
      </c>
      <c r="AD21" s="140" t="s">
        <v>68</v>
      </c>
      <c r="AE21" s="140" t="s">
        <v>68</v>
      </c>
      <c r="AF21" s="140" t="s">
        <v>68</v>
      </c>
      <c r="AG21" s="140" t="s">
        <v>68</v>
      </c>
      <c r="AH21" s="140" t="s">
        <v>68</v>
      </c>
      <c r="AI21" s="140" t="s">
        <v>68</v>
      </c>
      <c r="AJ21" s="57"/>
      <c r="AL21" t="str">
        <f t="shared" ca="1" si="0"/>
        <v xml:space="preserve">    (U1)ALERT_REQ_B_SMASTA_BCI2_</v>
      </c>
      <c r="AR21" s="69" t="str">
        <f t="shared" si="3"/>
        <v/>
      </c>
      <c r="AS21" s="69" t="str">
        <f t="shared" si="4"/>
        <v/>
      </c>
      <c r="AT21" s="69" t="str">
        <f t="shared" si="1"/>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140" t="s">
        <v>68</v>
      </c>
      <c r="AD22" s="140" t="s">
        <v>68</v>
      </c>
      <c r="AE22" s="140" t="s">
        <v>68</v>
      </c>
      <c r="AF22" s="140" t="s">
        <v>68</v>
      </c>
      <c r="AG22" s="140" t="s">
        <v>68</v>
      </c>
      <c r="AH22" s="140" t="s">
        <v>68</v>
      </c>
      <c r="AI22" s="140" t="s">
        <v>68</v>
      </c>
      <c r="AJ22" s="57"/>
      <c r="AL22" t="str">
        <f t="shared" ca="1" si="0"/>
        <v xml:space="preserve">    (U1)ALERT_REQ_B_SMASTA_BCI2_</v>
      </c>
      <c r="AR22" s="69" t="str">
        <f t="shared" si="3"/>
        <v/>
      </c>
      <c r="AS22" s="69" t="str">
        <f t="shared" si="4"/>
        <v/>
      </c>
      <c r="AT22" s="69" t="str">
        <f t="shared" si="1"/>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140" t="s">
        <v>68</v>
      </c>
      <c r="AD23" s="140" t="s">
        <v>68</v>
      </c>
      <c r="AE23" s="140" t="s">
        <v>68</v>
      </c>
      <c r="AF23" s="140" t="s">
        <v>68</v>
      </c>
      <c r="AG23" s="140" t="s">
        <v>68</v>
      </c>
      <c r="AH23" s="140" t="s">
        <v>68</v>
      </c>
      <c r="AI23" s="140" t="s">
        <v>68</v>
      </c>
      <c r="AJ23" s="57"/>
      <c r="AL23" t="str">
        <f t="shared" ca="1" si="0"/>
        <v xml:space="preserve">    (U1)ALERT_REQ_B_SMASTA_BCI2_</v>
      </c>
      <c r="AR23" s="69" t="str">
        <f t="shared" si="3"/>
        <v/>
      </c>
      <c r="AS23" s="69" t="str">
        <f t="shared" si="4"/>
        <v/>
      </c>
      <c r="AT23" s="69" t="str">
        <f t="shared" si="1"/>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140" t="s">
        <v>68</v>
      </c>
      <c r="AD24" s="140" t="s">
        <v>68</v>
      </c>
      <c r="AE24" s="140" t="s">
        <v>68</v>
      </c>
      <c r="AF24" s="140" t="s">
        <v>68</v>
      </c>
      <c r="AG24" s="140" t="s">
        <v>68</v>
      </c>
      <c r="AH24" s="140" t="s">
        <v>68</v>
      </c>
      <c r="AI24" s="140" t="s">
        <v>68</v>
      </c>
      <c r="AJ24" s="57"/>
      <c r="AL24" t="str">
        <f t="shared" ca="1" si="0"/>
        <v xml:space="preserve">    (U1)ALERT_REQ_B_SMASTA_BCI2_</v>
      </c>
      <c r="AR24" s="69" t="str">
        <f t="shared" si="3"/>
        <v/>
      </c>
      <c r="AS24" s="69" t="str">
        <f t="shared" si="4"/>
        <v/>
      </c>
      <c r="AT24" s="69" t="str">
        <f t="shared" si="1"/>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140" t="s">
        <v>68</v>
      </c>
      <c r="AD25" s="140" t="s">
        <v>68</v>
      </c>
      <c r="AE25" s="140" t="s">
        <v>68</v>
      </c>
      <c r="AF25" s="140" t="s">
        <v>68</v>
      </c>
      <c r="AG25" s="140" t="s">
        <v>68</v>
      </c>
      <c r="AH25" s="140" t="s">
        <v>68</v>
      </c>
      <c r="AI25" s="140" t="s">
        <v>68</v>
      </c>
      <c r="AJ25" s="24"/>
      <c r="AL25" t="str">
        <f t="shared" ca="1" si="0"/>
        <v xml:space="preserve">    (U1)ALERT_REQ_B_SMASTA_BCI2_</v>
      </c>
      <c r="AR25" s="69" t="str">
        <f t="shared" si="3"/>
        <v/>
      </c>
      <c r="AS25" s="69" t="str">
        <f t="shared" si="4"/>
        <v/>
      </c>
      <c r="AT25" s="69" t="str">
        <f t="shared" si="1"/>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140" t="s">
        <v>68</v>
      </c>
      <c r="AD26" s="140" t="s">
        <v>68</v>
      </c>
      <c r="AE26" s="140" t="s">
        <v>68</v>
      </c>
      <c r="AF26" s="140" t="s">
        <v>68</v>
      </c>
      <c r="AG26" s="140" t="s">
        <v>68</v>
      </c>
      <c r="AH26" s="140" t="s">
        <v>68</v>
      </c>
      <c r="AI26" s="140" t="s">
        <v>68</v>
      </c>
      <c r="AJ26" s="24"/>
      <c r="AL26" t="str">
        <f t="shared" ca="1" si="0"/>
        <v xml:space="preserve">    (U1)ALERT_REQ_B_SMASTA_BCI2_</v>
      </c>
      <c r="AR26" s="69" t="str">
        <f t="shared" si="3"/>
        <v/>
      </c>
      <c r="AS26" s="69" t="str">
        <f t="shared" si="4"/>
        <v/>
      </c>
      <c r="AT26" s="69" t="str">
        <f t="shared" si="1"/>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140" t="s">
        <v>68</v>
      </c>
      <c r="AD27" s="140" t="s">
        <v>68</v>
      </c>
      <c r="AE27" s="140" t="s">
        <v>68</v>
      </c>
      <c r="AF27" s="140" t="s">
        <v>68</v>
      </c>
      <c r="AG27" s="140" t="s">
        <v>68</v>
      </c>
      <c r="AH27" s="140" t="s">
        <v>68</v>
      </c>
      <c r="AI27" s="140" t="s">
        <v>68</v>
      </c>
      <c r="AJ27" s="24"/>
      <c r="AL27" t="str">
        <f t="shared" ca="1" si="0"/>
        <v xml:space="preserve">    (U1)ALERT_REQ_B_SMASTA_BCI2_</v>
      </c>
      <c r="AR27" s="69" t="str">
        <f t="shared" si="3"/>
        <v/>
      </c>
      <c r="AS27" s="69" t="str">
        <f t="shared" si="4"/>
        <v/>
      </c>
      <c r="AT27" s="69" t="str">
        <f t="shared" si="1"/>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140" t="s">
        <v>68</v>
      </c>
      <c r="AD28" s="140" t="s">
        <v>68</v>
      </c>
      <c r="AE28" s="140" t="s">
        <v>68</v>
      </c>
      <c r="AF28" s="140" t="s">
        <v>68</v>
      </c>
      <c r="AG28" s="140" t="s">
        <v>68</v>
      </c>
      <c r="AH28" s="140" t="s">
        <v>68</v>
      </c>
      <c r="AI28" s="140" t="s">
        <v>68</v>
      </c>
      <c r="AJ28" s="24"/>
      <c r="AL28" t="str">
        <f t="shared" ca="1" si="0"/>
        <v xml:space="preserve">    (U1)ALERT_REQ_B_SMASTA_BCI2_</v>
      </c>
      <c r="AR28" s="69" t="str">
        <f t="shared" si="3"/>
        <v/>
      </c>
      <c r="AS28" s="69" t="str">
        <f t="shared" si="4"/>
        <v/>
      </c>
      <c r="AT28" s="69" t="str">
        <f t="shared" si="1"/>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140" t="s">
        <v>68</v>
      </c>
      <c r="AD29" s="140" t="s">
        <v>68</v>
      </c>
      <c r="AE29" s="140" t="s">
        <v>68</v>
      </c>
      <c r="AF29" s="140" t="s">
        <v>68</v>
      </c>
      <c r="AG29" s="140" t="s">
        <v>68</v>
      </c>
      <c r="AH29" s="140" t="s">
        <v>68</v>
      </c>
      <c r="AI29" s="140" t="s">
        <v>68</v>
      </c>
      <c r="AJ29" s="24"/>
      <c r="AL29" t="str">
        <f t="shared" ca="1" si="0"/>
        <v xml:space="preserve">    (U1)ALERT_REQ_B_SMASTA_BCI2_</v>
      </c>
      <c r="AR29" s="69" t="str">
        <f t="shared" si="3"/>
        <v/>
      </c>
      <c r="AS29" s="69" t="str">
        <f t="shared" si="4"/>
        <v/>
      </c>
      <c r="AT29" s="69" t="str">
        <f t="shared" si="1"/>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140" t="s">
        <v>68</v>
      </c>
      <c r="AD30" s="140" t="s">
        <v>68</v>
      </c>
      <c r="AE30" s="140" t="s">
        <v>68</v>
      </c>
      <c r="AF30" s="140" t="s">
        <v>68</v>
      </c>
      <c r="AG30" s="140" t="s">
        <v>68</v>
      </c>
      <c r="AH30" s="140" t="s">
        <v>68</v>
      </c>
      <c r="AI30" s="140" t="s">
        <v>68</v>
      </c>
      <c r="AJ30" s="24"/>
      <c r="AL30" t="str">
        <f t="shared" ca="1" si="0"/>
        <v xml:space="preserve">    (U1)ALERT_REQ_B_SMASTA_BCI2_</v>
      </c>
      <c r="AR30" s="69" t="str">
        <f t="shared" si="3"/>
        <v/>
      </c>
      <c r="AS30" s="69" t="str">
        <f t="shared" si="4"/>
        <v/>
      </c>
      <c r="AT30" s="69" t="str">
        <f t="shared" si="1"/>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140" t="s">
        <v>68</v>
      </c>
      <c r="AD31" s="140" t="s">
        <v>68</v>
      </c>
      <c r="AE31" s="140" t="s">
        <v>68</v>
      </c>
      <c r="AF31" s="140" t="s">
        <v>68</v>
      </c>
      <c r="AG31" s="140" t="s">
        <v>68</v>
      </c>
      <c r="AH31" s="140" t="s">
        <v>68</v>
      </c>
      <c r="AI31" s="140" t="s">
        <v>68</v>
      </c>
      <c r="AJ31" s="24"/>
      <c r="AL31" t="str">
        <f t="shared" ca="1" si="0"/>
        <v xml:space="preserve">    (U1)ALERT_REQ_B_SMASTA_BCI2_</v>
      </c>
      <c r="AR31" s="69" t="str">
        <f t="shared" si="3"/>
        <v/>
      </c>
      <c r="AS31" s="69" t="str">
        <f t="shared" si="4"/>
        <v/>
      </c>
      <c r="AT31" s="69" t="str">
        <f t="shared" si="1"/>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140" t="s">
        <v>68</v>
      </c>
      <c r="AD32" s="140" t="s">
        <v>68</v>
      </c>
      <c r="AE32" s="140" t="s">
        <v>68</v>
      </c>
      <c r="AF32" s="140" t="s">
        <v>68</v>
      </c>
      <c r="AG32" s="140" t="s">
        <v>68</v>
      </c>
      <c r="AH32" s="140" t="s">
        <v>68</v>
      </c>
      <c r="AI32" s="140" t="s">
        <v>68</v>
      </c>
      <c r="AJ32" s="24"/>
      <c r="AL32" t="str">
        <f t="shared" ca="1" si="0"/>
        <v xml:space="preserve">    (U1)ALERT_REQ_B_SMASTA_BCI2_</v>
      </c>
      <c r="AR32" s="69" t="str">
        <f t="shared" si="3"/>
        <v/>
      </c>
      <c r="AS32" s="69" t="str">
        <f t="shared" si="4"/>
        <v/>
      </c>
      <c r="AT32" s="69" t="str">
        <f t="shared" si="1"/>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140" t="s">
        <v>68</v>
      </c>
      <c r="AD33" s="140" t="s">
        <v>68</v>
      </c>
      <c r="AE33" s="140" t="s">
        <v>68</v>
      </c>
      <c r="AF33" s="140" t="s">
        <v>68</v>
      </c>
      <c r="AG33" s="140" t="s">
        <v>68</v>
      </c>
      <c r="AH33" s="140" t="s">
        <v>68</v>
      </c>
      <c r="AI33" s="140" t="s">
        <v>68</v>
      </c>
      <c r="AJ33" s="24"/>
      <c r="AL33" t="str">
        <f t="shared" ca="1" si="0"/>
        <v xml:space="preserve">    (U1)ALERT_REQ_B_SMASTA_BCI2_</v>
      </c>
      <c r="AR33" s="69" t="str">
        <f t="shared" si="3"/>
        <v/>
      </c>
      <c r="AS33" s="69" t="str">
        <f t="shared" si="4"/>
        <v/>
      </c>
      <c r="AT33" s="69" t="str">
        <f t="shared" si="1"/>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140" t="s">
        <v>68</v>
      </c>
      <c r="AD34" s="140" t="s">
        <v>68</v>
      </c>
      <c r="AE34" s="140" t="s">
        <v>68</v>
      </c>
      <c r="AF34" s="140" t="s">
        <v>68</v>
      </c>
      <c r="AG34" s="140" t="s">
        <v>68</v>
      </c>
      <c r="AH34" s="140" t="s">
        <v>68</v>
      </c>
      <c r="AI34" s="140" t="s">
        <v>68</v>
      </c>
      <c r="AJ34" s="24"/>
      <c r="AL34" t="str">
        <f t="shared" ca="1" si="0"/>
        <v xml:space="preserve">    (U1)ALERT_REQ_B_SMASTA_BCI2_</v>
      </c>
      <c r="AR34" s="69" t="str">
        <f t="shared" si="3"/>
        <v/>
      </c>
      <c r="AS34" s="69" t="str">
        <f t="shared" si="4"/>
        <v/>
      </c>
      <c r="AT34" s="69" t="str">
        <f t="shared" si="1"/>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140" t="s">
        <v>68</v>
      </c>
      <c r="AD35" s="140" t="s">
        <v>68</v>
      </c>
      <c r="AE35" s="140" t="s">
        <v>68</v>
      </c>
      <c r="AF35" s="140" t="s">
        <v>68</v>
      </c>
      <c r="AG35" s="140" t="s">
        <v>68</v>
      </c>
      <c r="AH35" s="140" t="s">
        <v>68</v>
      </c>
      <c r="AI35" s="140" t="s">
        <v>68</v>
      </c>
      <c r="AJ35" s="24"/>
      <c r="AL35" t="str">
        <f t="shared" ca="1" si="0"/>
        <v xml:space="preserve">    (U1)ALERT_REQ_B_SMASTA_BCI2_</v>
      </c>
      <c r="AR35" s="69" t="str">
        <f t="shared" si="3"/>
        <v/>
      </c>
      <c r="AS35" s="69" t="str">
        <f t="shared" si="4"/>
        <v/>
      </c>
      <c r="AT35" s="69" t="str">
        <f t="shared" si="1"/>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140" t="s">
        <v>68</v>
      </c>
      <c r="AD36" s="140" t="s">
        <v>68</v>
      </c>
      <c r="AE36" s="140" t="s">
        <v>68</v>
      </c>
      <c r="AF36" s="140" t="s">
        <v>68</v>
      </c>
      <c r="AG36" s="140" t="s">
        <v>68</v>
      </c>
      <c r="AH36" s="140" t="s">
        <v>68</v>
      </c>
      <c r="AI36" s="140" t="s">
        <v>68</v>
      </c>
      <c r="AJ36" s="24"/>
      <c r="AL36" t="str">
        <f t="shared" ca="1" si="0"/>
        <v xml:space="preserve">    (U1)ALERT_REQ_B_SMASTA_BCI2_</v>
      </c>
      <c r="AR36" s="69" t="str">
        <f t="shared" si="3"/>
        <v/>
      </c>
      <c r="AS36" s="69" t="str">
        <f t="shared" si="4"/>
        <v/>
      </c>
      <c r="AT36" s="69" t="str">
        <f t="shared" si="1"/>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140" t="s">
        <v>68</v>
      </c>
      <c r="AD37" s="140" t="s">
        <v>68</v>
      </c>
      <c r="AE37" s="140" t="s">
        <v>68</v>
      </c>
      <c r="AF37" s="140" t="s">
        <v>68</v>
      </c>
      <c r="AG37" s="140" t="s">
        <v>68</v>
      </c>
      <c r="AH37" s="140" t="s">
        <v>68</v>
      </c>
      <c r="AI37" s="140" t="s">
        <v>68</v>
      </c>
      <c r="AJ37" s="24"/>
      <c r="AL37" t="str">
        <f t="shared" ca="1" si="0"/>
        <v xml:space="preserve">    (U1)ALERT_REQ_B_SMASTA_BCI2_</v>
      </c>
      <c r="AR37" s="69" t="str">
        <f t="shared" si="3"/>
        <v/>
      </c>
      <c r="AS37" s="69" t="str">
        <f t="shared" si="4"/>
        <v/>
      </c>
      <c r="AT37" s="69" t="str">
        <f t="shared" si="1"/>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140" t="s">
        <v>68</v>
      </c>
      <c r="AD38" s="140" t="s">
        <v>68</v>
      </c>
      <c r="AE38" s="140" t="s">
        <v>68</v>
      </c>
      <c r="AF38" s="140" t="s">
        <v>68</v>
      </c>
      <c r="AG38" s="140" t="s">
        <v>68</v>
      </c>
      <c r="AH38" s="140" t="s">
        <v>68</v>
      </c>
      <c r="AI38" s="140" t="s">
        <v>68</v>
      </c>
      <c r="AJ38" s="24"/>
      <c r="AL38" t="str">
        <f t="shared" ca="1" si="0"/>
        <v xml:space="preserve">    (U1)ALERT_REQ_B_SMASTA_BCI2_</v>
      </c>
      <c r="AR38" s="69" t="str">
        <f t="shared" si="3"/>
        <v/>
      </c>
      <c r="AS38" s="69" t="str">
        <f t="shared" si="4"/>
        <v/>
      </c>
      <c r="AT38" s="69" t="str">
        <f t="shared" si="1"/>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140" t="s">
        <v>68</v>
      </c>
      <c r="AD39" s="140" t="s">
        <v>68</v>
      </c>
      <c r="AE39" s="140" t="s">
        <v>68</v>
      </c>
      <c r="AF39" s="140" t="s">
        <v>68</v>
      </c>
      <c r="AG39" s="140" t="s">
        <v>68</v>
      </c>
      <c r="AH39" s="140" t="s">
        <v>68</v>
      </c>
      <c r="AI39" s="140" t="s">
        <v>68</v>
      </c>
      <c r="AJ39" s="24"/>
      <c r="AL39" t="str">
        <f t="shared" ca="1" si="0"/>
        <v xml:space="preserve">    (U1)ALERT_REQ_B_SMASTA_BCI2_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140" t="s">
        <v>68</v>
      </c>
      <c r="AD40" s="140" t="s">
        <v>68</v>
      </c>
      <c r="AE40" s="140" t="s">
        <v>68</v>
      </c>
      <c r="AF40" s="140" t="s">
        <v>68</v>
      </c>
      <c r="AG40" s="140" t="s">
        <v>68</v>
      </c>
      <c r="AH40" s="140" t="s">
        <v>68</v>
      </c>
      <c r="AI40" s="140" t="s">
        <v>68</v>
      </c>
      <c r="AJ40" s="24"/>
      <c r="AL40" t="str">
        <f t="shared" ca="1" si="0"/>
        <v xml:space="preserve">    (U1)ALERT_REQ_B_SMASTA_BCI2_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140" t="s">
        <v>68</v>
      </c>
      <c r="AD41" s="140" t="s">
        <v>68</v>
      </c>
      <c r="AE41" s="140" t="s">
        <v>68</v>
      </c>
      <c r="AF41" s="140" t="s">
        <v>68</v>
      </c>
      <c r="AG41" s="140" t="s">
        <v>68</v>
      </c>
      <c r="AH41" s="140" t="s">
        <v>68</v>
      </c>
      <c r="AI41" s="140" t="s">
        <v>68</v>
      </c>
      <c r="AJ41" s="24"/>
      <c r="AL41" t="str">
        <f t="shared" ca="1" si="0"/>
        <v xml:space="preserve">    (U1)ALERT_REQ_B_SMASTA_BCI2_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140" t="s">
        <v>68</v>
      </c>
      <c r="AD42" s="140" t="s">
        <v>68</v>
      </c>
      <c r="AE42" s="140" t="s">
        <v>68</v>
      </c>
      <c r="AF42" s="140" t="s">
        <v>68</v>
      </c>
      <c r="AG42" s="140" t="s">
        <v>68</v>
      </c>
      <c r="AH42" s="140" t="s">
        <v>68</v>
      </c>
      <c r="AI42" s="140" t="s">
        <v>68</v>
      </c>
      <c r="AJ42" s="24"/>
      <c r="AL42" t="str">
        <f t="shared" ca="1" si="0"/>
        <v xml:space="preserve">    (U1)ALERT_REQ_B_SMASTA_BCI2_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140" t="s">
        <v>68</v>
      </c>
      <c r="AD43" s="140" t="s">
        <v>68</v>
      </c>
      <c r="AE43" s="140" t="s">
        <v>68</v>
      </c>
      <c r="AF43" s="140" t="s">
        <v>68</v>
      </c>
      <c r="AG43" s="140" t="s">
        <v>68</v>
      </c>
      <c r="AH43" s="140" t="s">
        <v>68</v>
      </c>
      <c r="AI43" s="140" t="s">
        <v>68</v>
      </c>
      <c r="AJ43" s="24"/>
      <c r="AL43" t="str">
        <f t="shared" ca="1" si="0"/>
        <v xml:space="preserve">    (U1)ALERT_REQ_B_SMASTA_BCI2_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140" t="s">
        <v>68</v>
      </c>
      <c r="AD44" s="140" t="s">
        <v>68</v>
      </c>
      <c r="AE44" s="140" t="s">
        <v>68</v>
      </c>
      <c r="AF44" s="140" t="s">
        <v>68</v>
      </c>
      <c r="AG44" s="140" t="s">
        <v>68</v>
      </c>
      <c r="AH44" s="140" t="s">
        <v>68</v>
      </c>
      <c r="AI44" s="140" t="s">
        <v>68</v>
      </c>
      <c r="AJ44" s="24"/>
      <c r="AL44" t="str">
        <f t="shared" ca="1" si="0"/>
        <v xml:space="preserve">    (U1)ALERT_REQ_B_SMASTA_BCI2_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140" t="s">
        <v>68</v>
      </c>
      <c r="AD45" s="140" t="s">
        <v>68</v>
      </c>
      <c r="AE45" s="140" t="s">
        <v>68</v>
      </c>
      <c r="AF45" s="140" t="s">
        <v>68</v>
      </c>
      <c r="AG45" s="140" t="s">
        <v>68</v>
      </c>
      <c r="AH45" s="140" t="s">
        <v>68</v>
      </c>
      <c r="AI45" s="140" t="s">
        <v>68</v>
      </c>
      <c r="AJ45" s="24"/>
      <c r="AL45" t="str">
        <f t="shared" ca="1" si="0"/>
        <v xml:space="preserve">    (U1)ALERT_REQ_B_SMASTA_BCI2_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140" t="s">
        <v>68</v>
      </c>
      <c r="AD46" s="140" t="s">
        <v>68</v>
      </c>
      <c r="AE46" s="140" t="s">
        <v>68</v>
      </c>
      <c r="AF46" s="140" t="s">
        <v>68</v>
      </c>
      <c r="AG46" s="140" t="s">
        <v>68</v>
      </c>
      <c r="AH46" s="140" t="s">
        <v>68</v>
      </c>
      <c r="AI46" s="140" t="s">
        <v>68</v>
      </c>
      <c r="AJ46" s="24"/>
      <c r="AL46" t="str">
        <f t="shared" ca="1" si="0"/>
        <v xml:space="preserve">    (U1)ALERT_REQ_B_SMASTA_BCI2_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140" t="s">
        <v>68</v>
      </c>
      <c r="AD47" s="140" t="s">
        <v>68</v>
      </c>
      <c r="AE47" s="140" t="s">
        <v>68</v>
      </c>
      <c r="AF47" s="140" t="s">
        <v>68</v>
      </c>
      <c r="AG47" s="140" t="s">
        <v>68</v>
      </c>
      <c r="AH47" s="140" t="s">
        <v>68</v>
      </c>
      <c r="AI47" s="140" t="s">
        <v>68</v>
      </c>
      <c r="AJ47" s="24"/>
      <c r="AL47" t="str">
        <f t="shared" ca="1" si="0"/>
        <v xml:space="preserve">    (U1)ALERT_REQ_B_SMASTA_BCI2_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140" t="s">
        <v>68</v>
      </c>
      <c r="AD48" s="140" t="s">
        <v>68</v>
      </c>
      <c r="AE48" s="140" t="s">
        <v>68</v>
      </c>
      <c r="AF48" s="140" t="s">
        <v>68</v>
      </c>
      <c r="AG48" s="140" t="s">
        <v>68</v>
      </c>
      <c r="AH48" s="140" t="s">
        <v>68</v>
      </c>
      <c r="AI48" s="140" t="s">
        <v>68</v>
      </c>
      <c r="AJ48" s="24"/>
      <c r="AL48" t="str">
        <f t="shared" ca="1" si="0"/>
        <v xml:space="preserve">    (U1)ALERT_REQ_B_SMASTA_BCI2_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140" t="s">
        <v>68</v>
      </c>
      <c r="AD49" s="140" t="s">
        <v>68</v>
      </c>
      <c r="AE49" s="140" t="s">
        <v>68</v>
      </c>
      <c r="AF49" s="140" t="s">
        <v>68</v>
      </c>
      <c r="AG49" s="140" t="s">
        <v>68</v>
      </c>
      <c r="AH49" s="140" t="s">
        <v>68</v>
      </c>
      <c r="AI49" s="140" t="s">
        <v>68</v>
      </c>
      <c r="AJ49" s="24"/>
      <c r="AL49" t="str">
        <f t="shared" ca="1" si="0"/>
        <v xml:space="preserve">    (U1)ALERT_REQ_B_SMASTA_BCI2_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140" t="s">
        <v>68</v>
      </c>
      <c r="AD50" s="140" t="s">
        <v>68</v>
      </c>
      <c r="AE50" s="140" t="s">
        <v>68</v>
      </c>
      <c r="AF50" s="140" t="s">
        <v>68</v>
      </c>
      <c r="AG50" s="140" t="s">
        <v>68</v>
      </c>
      <c r="AH50" s="140" t="s">
        <v>68</v>
      </c>
      <c r="AI50" s="140" t="s">
        <v>68</v>
      </c>
      <c r="AJ50" s="24"/>
      <c r="AL50" t="str">
        <f t="shared" ca="1" si="0"/>
        <v xml:space="preserve">    (U1)ALERT_REQ_B_SMASTA_BCI2_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140" t="s">
        <v>68</v>
      </c>
      <c r="AD51" s="140" t="s">
        <v>68</v>
      </c>
      <c r="AE51" s="140" t="s">
        <v>68</v>
      </c>
      <c r="AF51" s="140" t="s">
        <v>68</v>
      </c>
      <c r="AG51" s="140" t="s">
        <v>68</v>
      </c>
      <c r="AH51" s="140" t="s">
        <v>68</v>
      </c>
      <c r="AI51" s="140" t="s">
        <v>68</v>
      </c>
      <c r="AJ51" s="24"/>
      <c r="AL51" t="str">
        <f t="shared" ca="1" si="0"/>
        <v xml:space="preserve">    (U1)ALERT_REQ_B_SMASTA_BCI2_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140" t="s">
        <v>68</v>
      </c>
      <c r="AD52" s="140" t="s">
        <v>68</v>
      </c>
      <c r="AE52" s="140" t="s">
        <v>68</v>
      </c>
      <c r="AF52" s="140" t="s">
        <v>68</v>
      </c>
      <c r="AG52" s="140" t="s">
        <v>68</v>
      </c>
      <c r="AH52" s="140" t="s">
        <v>68</v>
      </c>
      <c r="AI52" s="140" t="s">
        <v>68</v>
      </c>
      <c r="AJ52" s="24"/>
      <c r="AL52" t="str">
        <f t="shared" ca="1" si="0"/>
        <v xml:space="preserve">    (U1)ALERT_REQ_B_SMASTA_BCI2_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140" t="s">
        <v>68</v>
      </c>
      <c r="AD53" s="140" t="s">
        <v>68</v>
      </c>
      <c r="AE53" s="140" t="s">
        <v>68</v>
      </c>
      <c r="AF53" s="140" t="s">
        <v>68</v>
      </c>
      <c r="AG53" s="140" t="s">
        <v>68</v>
      </c>
      <c r="AH53" s="140" t="s">
        <v>68</v>
      </c>
      <c r="AI53" s="140" t="s">
        <v>68</v>
      </c>
      <c r="AJ53" s="24"/>
      <c r="AL53" t="str">
        <f t="shared" ca="1" si="0"/>
        <v xml:space="preserve">    (U1)ALERT_REQ_B_SMASTA_BCI2_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140" t="s">
        <v>68</v>
      </c>
      <c r="AD54" s="140" t="s">
        <v>68</v>
      </c>
      <c r="AE54" s="140" t="s">
        <v>68</v>
      </c>
      <c r="AF54" s="140" t="s">
        <v>68</v>
      </c>
      <c r="AG54" s="140" t="s">
        <v>68</v>
      </c>
      <c r="AH54" s="140" t="s">
        <v>68</v>
      </c>
      <c r="AI54" s="140" t="s">
        <v>68</v>
      </c>
      <c r="AJ54" s="24"/>
      <c r="AL54" t="str">
        <f t="shared" ca="1" si="0"/>
        <v xml:space="preserve">    (U1)ALERT_REQ_B_SMASTA_BCI2_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140" t="s">
        <v>68</v>
      </c>
      <c r="AD55" s="140" t="s">
        <v>68</v>
      </c>
      <c r="AE55" s="140" t="s">
        <v>68</v>
      </c>
      <c r="AF55" s="140" t="s">
        <v>68</v>
      </c>
      <c r="AG55" s="140" t="s">
        <v>68</v>
      </c>
      <c r="AH55" s="140" t="s">
        <v>68</v>
      </c>
      <c r="AI55" s="140" t="s">
        <v>68</v>
      </c>
      <c r="AJ55" s="24"/>
      <c r="AL55" t="str">
        <f t="shared" ca="1" si="0"/>
        <v xml:space="preserve">    (U1)ALERT_REQ_B_SMASTA_BCI2_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140" t="s">
        <v>68</v>
      </c>
      <c r="AD56" s="140" t="s">
        <v>68</v>
      </c>
      <c r="AE56" s="140" t="s">
        <v>68</v>
      </c>
      <c r="AF56" s="140" t="s">
        <v>68</v>
      </c>
      <c r="AG56" s="140" t="s">
        <v>68</v>
      </c>
      <c r="AH56" s="140" t="s">
        <v>68</v>
      </c>
      <c r="AI56" s="140" t="s">
        <v>68</v>
      </c>
      <c r="AJ56" s="24"/>
      <c r="AL56" t="str">
        <f t="shared" ca="1" si="0"/>
        <v xml:space="preserve">    (U1)ALERT_REQ_B_SMASTA_BCI2_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140" t="s">
        <v>68</v>
      </c>
      <c r="AD57" s="140" t="s">
        <v>68</v>
      </c>
      <c r="AE57" s="140" t="s">
        <v>68</v>
      </c>
      <c r="AF57" s="140" t="s">
        <v>68</v>
      </c>
      <c r="AG57" s="140" t="s">
        <v>68</v>
      </c>
      <c r="AH57" s="140" t="s">
        <v>68</v>
      </c>
      <c r="AI57" s="140" t="s">
        <v>68</v>
      </c>
      <c r="AJ57" s="24"/>
      <c r="AL57" t="str">
        <f t="shared" ca="1" si="0"/>
        <v xml:space="preserve">    (U1)ALERT_REQ_B_SMASTA_BCI2_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140" t="s">
        <v>68</v>
      </c>
      <c r="AD58" s="140" t="s">
        <v>68</v>
      </c>
      <c r="AE58" s="140" t="s">
        <v>68</v>
      </c>
      <c r="AF58" s="140" t="s">
        <v>68</v>
      </c>
      <c r="AG58" s="140" t="s">
        <v>68</v>
      </c>
      <c r="AH58" s="140" t="s">
        <v>68</v>
      </c>
      <c r="AI58" s="140" t="s">
        <v>68</v>
      </c>
      <c r="AJ58" s="24"/>
      <c r="AL58" t="str">
        <f t="shared" ca="1" si="0"/>
        <v xml:space="preserve">    (U1)ALERT_REQ_B_SMASTA_BCI2_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140" t="s">
        <v>68</v>
      </c>
      <c r="AD59" s="140" t="s">
        <v>68</v>
      </c>
      <c r="AE59" s="140" t="s">
        <v>68</v>
      </c>
      <c r="AF59" s="140" t="s">
        <v>68</v>
      </c>
      <c r="AG59" s="140" t="s">
        <v>68</v>
      </c>
      <c r="AH59" s="140" t="s">
        <v>68</v>
      </c>
      <c r="AI59" s="140" t="s">
        <v>68</v>
      </c>
      <c r="AJ59" s="24"/>
      <c r="AL59" t="str">
        <f t="shared" ca="1" si="0"/>
        <v xml:space="preserve">    (U1)ALERT_REQ_B_SMASTA_BCI2_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140" t="s">
        <v>68</v>
      </c>
      <c r="AD60" s="140" t="s">
        <v>68</v>
      </c>
      <c r="AE60" s="140" t="s">
        <v>68</v>
      </c>
      <c r="AF60" s="140" t="s">
        <v>68</v>
      </c>
      <c r="AG60" s="140" t="s">
        <v>68</v>
      </c>
      <c r="AH60" s="140" t="s">
        <v>68</v>
      </c>
      <c r="AI60" s="140" t="s">
        <v>68</v>
      </c>
      <c r="AJ60" s="24"/>
      <c r="AL60" t="str">
        <f t="shared" ca="1" si="0"/>
        <v xml:space="preserve">    (U1)ALERT_REQ_B_SMASTA_BCI2_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140" t="s">
        <v>68</v>
      </c>
      <c r="AD61" s="140" t="s">
        <v>68</v>
      </c>
      <c r="AE61" s="140" t="s">
        <v>68</v>
      </c>
      <c r="AF61" s="140" t="s">
        <v>68</v>
      </c>
      <c r="AG61" s="140" t="s">
        <v>68</v>
      </c>
      <c r="AH61" s="140" t="s">
        <v>68</v>
      </c>
      <c r="AI61" s="140" t="s">
        <v>68</v>
      </c>
      <c r="AJ61" s="24"/>
      <c r="AL61" t="str">
        <f t="shared" ca="1" si="0"/>
        <v xml:space="preserve">    (U1)ALERT_REQ_B_SMASTA_BCI2_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140" t="s">
        <v>68</v>
      </c>
      <c r="AD62" s="140" t="s">
        <v>68</v>
      </c>
      <c r="AE62" s="140" t="s">
        <v>68</v>
      </c>
      <c r="AF62" s="140" t="s">
        <v>68</v>
      </c>
      <c r="AG62" s="140" t="s">
        <v>68</v>
      </c>
      <c r="AH62" s="140" t="s">
        <v>68</v>
      </c>
      <c r="AI62" s="140" t="s">
        <v>68</v>
      </c>
      <c r="AJ62" s="24"/>
      <c r="AL62" t="str">
        <f t="shared" ca="1" si="0"/>
        <v xml:space="preserve">    (U1)ALERT_REQ_B_SMASTA_BCI2_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140" t="s">
        <v>68</v>
      </c>
      <c r="AD63" s="140" t="s">
        <v>68</v>
      </c>
      <c r="AE63" s="140" t="s">
        <v>68</v>
      </c>
      <c r="AF63" s="140" t="s">
        <v>68</v>
      </c>
      <c r="AG63" s="140" t="s">
        <v>68</v>
      </c>
      <c r="AH63" s="140" t="s">
        <v>68</v>
      </c>
      <c r="AI63" s="140" t="s">
        <v>68</v>
      </c>
      <c r="AJ63" s="24"/>
      <c r="AL63" t="str">
        <f t="shared" ca="1" si="0"/>
        <v xml:space="preserve">    (U1)ALERT_REQ_B_SMASTA_BCI2_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140" t="s">
        <v>68</v>
      </c>
      <c r="AD64" s="140" t="s">
        <v>68</v>
      </c>
      <c r="AE64" s="140" t="s">
        <v>68</v>
      </c>
      <c r="AF64" s="140" t="s">
        <v>68</v>
      </c>
      <c r="AG64" s="140" t="s">
        <v>68</v>
      </c>
      <c r="AH64" s="140" t="s">
        <v>68</v>
      </c>
      <c r="AI64" s="140" t="s">
        <v>68</v>
      </c>
      <c r="AJ64" s="24"/>
      <c r="AL64" t="str">
        <f t="shared" ca="1" si="0"/>
        <v xml:space="preserve">    (U1)ALERT_REQ_B_SMASTA_BCI2_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140" t="s">
        <v>68</v>
      </c>
      <c r="AD65" s="140" t="s">
        <v>68</v>
      </c>
      <c r="AE65" s="140" t="s">
        <v>68</v>
      </c>
      <c r="AF65" s="140" t="s">
        <v>68</v>
      </c>
      <c r="AG65" s="140" t="s">
        <v>68</v>
      </c>
      <c r="AH65" s="140" t="s">
        <v>68</v>
      </c>
      <c r="AI65" s="140" t="s">
        <v>68</v>
      </c>
      <c r="AJ65" s="24"/>
      <c r="AL65" t="str">
        <f t="shared" ca="1" si="0"/>
        <v xml:space="preserve">    (U1)ALERT_REQ_B_SMASTA_BCI2_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140" t="s">
        <v>68</v>
      </c>
      <c r="AD66" s="140" t="s">
        <v>68</v>
      </c>
      <c r="AE66" s="140" t="s">
        <v>68</v>
      </c>
      <c r="AF66" s="140" t="s">
        <v>68</v>
      </c>
      <c r="AG66" s="140" t="s">
        <v>68</v>
      </c>
      <c r="AH66" s="140" t="s">
        <v>68</v>
      </c>
      <c r="AI66" s="140" t="s">
        <v>68</v>
      </c>
      <c r="AJ66" s="24"/>
      <c r="AL66" t="str">
        <f t="shared" ca="1" si="0"/>
        <v xml:space="preserve">    (U1)ALERT_REQ_B_SMASTA_BCI2_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140" t="s">
        <v>68</v>
      </c>
      <c r="AD67" s="140" t="s">
        <v>68</v>
      </c>
      <c r="AE67" s="140" t="s">
        <v>68</v>
      </c>
      <c r="AF67" s="140" t="s">
        <v>68</v>
      </c>
      <c r="AG67" s="140" t="s">
        <v>68</v>
      </c>
      <c r="AH67" s="140" t="s">
        <v>68</v>
      </c>
      <c r="AI67" s="140" t="s">
        <v>68</v>
      </c>
      <c r="AJ67" s="24"/>
      <c r="AL67" t="str">
        <f t="shared" ca="1" si="0"/>
        <v xml:space="preserve">    (U1)ALERT_REQ_B_SMASTA_BCI2_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140" t="s">
        <v>68</v>
      </c>
      <c r="AD68" s="140" t="s">
        <v>68</v>
      </c>
      <c r="AE68" s="140" t="s">
        <v>68</v>
      </c>
      <c r="AF68" s="140" t="s">
        <v>68</v>
      </c>
      <c r="AG68" s="140" t="s">
        <v>68</v>
      </c>
      <c r="AH68" s="140" t="s">
        <v>68</v>
      </c>
      <c r="AI68" s="140" t="s">
        <v>68</v>
      </c>
      <c r="AJ68" s="24"/>
      <c r="AL68" t="str">
        <f t="shared" ca="1" si="0"/>
        <v xml:space="preserve">    (U1)ALERT_REQ_B_SMASTA_BCI2_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140" t="s">
        <v>68</v>
      </c>
      <c r="AD69" s="140" t="s">
        <v>68</v>
      </c>
      <c r="AE69" s="140" t="s">
        <v>68</v>
      </c>
      <c r="AF69" s="140" t="s">
        <v>68</v>
      </c>
      <c r="AG69" s="140" t="s">
        <v>68</v>
      </c>
      <c r="AH69" s="140" t="s">
        <v>68</v>
      </c>
      <c r="AI69" s="140" t="s">
        <v>68</v>
      </c>
      <c r="AJ69" s="24"/>
      <c r="AL69" t="str">
        <f t="shared" ca="1" si="0"/>
        <v xml:space="preserve">    (U1)ALERT_REQ_B_SMASTA_BCI2_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BCI2</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ON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ON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0</v>
      </c>
      <c r="AG79" s="137">
        <f t="shared" si="13"/>
        <v>0</v>
      </c>
      <c r="AH79" s="137">
        <f t="shared" si="13"/>
        <v>0</v>
      </c>
      <c r="AI79" s="137">
        <f t="shared" si="13"/>
        <v>0</v>
      </c>
      <c r="AJ79" s="53" t="str">
        <f t="shared" si="6"/>
        <v/>
      </c>
      <c r="AK79" s="66"/>
      <c r="AL79" s="66" t="str">
        <f t="shared" si="9"/>
        <v>00</v>
      </c>
      <c r="AM79" s="68" t="str">
        <f t="shared" si="10"/>
        <v>00</v>
      </c>
      <c r="AN79" s="68" t="str">
        <f t="shared" si="11"/>
        <v>00</v>
      </c>
      <c r="AO79" s="68" t="str">
        <f t="shared" si="12"/>
        <v>00</v>
      </c>
      <c r="AQ79" t="str">
        <f t="shared" si="7"/>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0</v>
      </c>
      <c r="AG80" s="137">
        <f t="shared" si="13"/>
        <v>0</v>
      </c>
      <c r="AH80" s="137">
        <f t="shared" si="13"/>
        <v>0</v>
      </c>
      <c r="AI80" s="137">
        <f t="shared" si="13"/>
        <v>0</v>
      </c>
      <c r="AJ80" s="53" t="str">
        <f t="shared" si="6"/>
        <v/>
      </c>
      <c r="AK80" s="66"/>
      <c r="AL80" s="66" t="str">
        <f t="shared" si="9"/>
        <v>00</v>
      </c>
      <c r="AM80" s="68" t="str">
        <f t="shared" si="10"/>
        <v>00</v>
      </c>
      <c r="AN80" s="68" t="str">
        <f t="shared" si="11"/>
        <v>00</v>
      </c>
      <c r="AO80" s="68" t="str">
        <f t="shared" si="12"/>
        <v>00</v>
      </c>
      <c r="AQ80" t="str">
        <f t="shared" si="7"/>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0</v>
      </c>
      <c r="AG81" s="137">
        <f t="shared" si="13"/>
        <v>0</v>
      </c>
      <c r="AH81" s="137">
        <f t="shared" si="13"/>
        <v>0</v>
      </c>
      <c r="AI81" s="137">
        <f t="shared" si="13"/>
        <v>0</v>
      </c>
      <c r="AJ81" s="53" t="str">
        <f t="shared" si="6"/>
        <v/>
      </c>
      <c r="AK81" s="66"/>
      <c r="AL81" s="66" t="str">
        <f t="shared" si="9"/>
        <v>00</v>
      </c>
      <c r="AM81" s="68" t="str">
        <f t="shared" si="10"/>
        <v>00</v>
      </c>
      <c r="AN81" s="68" t="str">
        <f t="shared" si="11"/>
        <v>00</v>
      </c>
      <c r="AO81" s="68" t="str">
        <f t="shared" si="12"/>
        <v>00</v>
      </c>
      <c r="AQ81" t="str">
        <f t="shared" si="7"/>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0</v>
      </c>
      <c r="AG82" s="137">
        <f t="shared" si="13"/>
        <v>0</v>
      </c>
      <c r="AH82" s="137">
        <f t="shared" si="13"/>
        <v>0</v>
      </c>
      <c r="AI82" s="137">
        <f t="shared" si="13"/>
        <v>0</v>
      </c>
      <c r="AJ82" s="53" t="str">
        <f t="shared" si="6"/>
        <v/>
      </c>
      <c r="AK82" s="66"/>
      <c r="AL82" s="66" t="str">
        <f t="shared" si="9"/>
        <v>00</v>
      </c>
      <c r="AM82" s="68" t="str">
        <f t="shared" si="10"/>
        <v>00</v>
      </c>
      <c r="AN82" s="68" t="str">
        <f t="shared" si="11"/>
        <v>00</v>
      </c>
      <c r="AO82" s="68" t="str">
        <f t="shared" si="12"/>
        <v>00</v>
      </c>
      <c r="AQ82" t="str">
        <f t="shared" si="7"/>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0</v>
      </c>
      <c r="AG83" s="137">
        <f t="shared" si="13"/>
        <v>0</v>
      </c>
      <c r="AH83" s="137">
        <f t="shared" si="13"/>
        <v>0</v>
      </c>
      <c r="AI83" s="137">
        <f t="shared" si="13"/>
        <v>0</v>
      </c>
      <c r="AJ83" s="53" t="str">
        <f t="shared" si="6"/>
        <v/>
      </c>
      <c r="AK83" s="66"/>
      <c r="AL83" s="66" t="str">
        <f t="shared" si="9"/>
        <v>00</v>
      </c>
      <c r="AM83" s="68" t="str">
        <f t="shared" si="10"/>
        <v>00</v>
      </c>
      <c r="AN83" s="68" t="str">
        <f t="shared" si="11"/>
        <v>00</v>
      </c>
      <c r="AO83" s="68" t="str">
        <f t="shared" si="12"/>
        <v>00</v>
      </c>
      <c r="AQ83" t="str">
        <f t="shared" si="7"/>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0</v>
      </c>
      <c r="AG84" s="137">
        <f t="shared" si="13"/>
        <v>0</v>
      </c>
      <c r="AH84" s="137">
        <f t="shared" si="13"/>
        <v>0</v>
      </c>
      <c r="AI84" s="137">
        <f t="shared" si="13"/>
        <v>0</v>
      </c>
      <c r="AJ84" s="53" t="str">
        <f t="shared" si="6"/>
        <v/>
      </c>
      <c r="AK84" s="66"/>
      <c r="AL84" s="66" t="str">
        <f t="shared" si="9"/>
        <v>00</v>
      </c>
      <c r="AM84" s="68" t="str">
        <f t="shared" si="10"/>
        <v>00</v>
      </c>
      <c r="AN84" s="68" t="str">
        <f t="shared" si="11"/>
        <v>00</v>
      </c>
      <c r="AO84" s="68" t="str">
        <f t="shared" si="12"/>
        <v>00</v>
      </c>
      <c r="AQ84" t="str">
        <f t="shared" si="7"/>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0</v>
      </c>
      <c r="AG85" s="137">
        <f t="shared" si="13"/>
        <v>0</v>
      </c>
      <c r="AH85" s="137">
        <f t="shared" si="13"/>
        <v>0</v>
      </c>
      <c r="AI85" s="137">
        <f t="shared" si="13"/>
        <v>0</v>
      </c>
      <c r="AJ85" s="53" t="str">
        <f t="shared" si="6"/>
        <v/>
      </c>
      <c r="AK85" s="66"/>
      <c r="AL85" s="66" t="str">
        <f t="shared" si="9"/>
        <v>00</v>
      </c>
      <c r="AM85" s="68" t="str">
        <f t="shared" si="10"/>
        <v>00</v>
      </c>
      <c r="AN85" s="68" t="str">
        <f t="shared" si="11"/>
        <v>00</v>
      </c>
      <c r="AO85" s="68" t="str">
        <f t="shared" si="12"/>
        <v>00</v>
      </c>
      <c r="AQ85" t="str">
        <f t="shared" si="7"/>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0</v>
      </c>
      <c r="AG86" s="137">
        <f t="shared" si="13"/>
        <v>0</v>
      </c>
      <c r="AH86" s="137">
        <f t="shared" si="13"/>
        <v>0</v>
      </c>
      <c r="AI86" s="137">
        <f>IF(AI21=1,1,0)</f>
        <v>0</v>
      </c>
      <c r="AJ86" s="53" t="str">
        <f t="shared" si="6"/>
        <v/>
      </c>
      <c r="AK86" s="66"/>
      <c r="AL86" s="66" t="str">
        <f t="shared" si="9"/>
        <v>00</v>
      </c>
      <c r="AM86" s="68" t="str">
        <f t="shared" si="10"/>
        <v>00</v>
      </c>
      <c r="AN86" s="68" t="str">
        <f t="shared" si="11"/>
        <v>00</v>
      </c>
      <c r="AO86" s="68" t="str">
        <f t="shared" si="12"/>
        <v>00</v>
      </c>
      <c r="AQ86" t="str">
        <f t="shared" si="7"/>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BCI2</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0</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07</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0</v>
      </c>
      <c r="AG137" s="137">
        <f t="shared" si="20"/>
        <v>1</v>
      </c>
      <c r="AH137" s="137">
        <f t="shared" si="20"/>
        <v>1</v>
      </c>
      <c r="AI137" s="137">
        <f t="shared" si="20"/>
        <v>1</v>
      </c>
      <c r="AJ137" s="53" t="str">
        <f t="shared" si="21"/>
        <v>ON</v>
      </c>
      <c r="AK137" s="66"/>
      <c r="AL137" s="66" t="str">
        <f t="shared" ref="AL137:AL199" si="24">BIN2HEX(AB137&amp;AC137&amp;AD137&amp;AE137&amp;AF137&amp;AG137&amp;AH137&amp;AI137,2)</f>
        <v>07</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(U4)0x00000007U,                                                           /* 01 ON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0</v>
      </c>
      <c r="AG138" s="137">
        <f t="shared" si="20"/>
        <v>1</v>
      </c>
      <c r="AH138" s="137">
        <f t="shared" si="20"/>
        <v>1</v>
      </c>
      <c r="AI138" s="137">
        <f t="shared" si="20"/>
        <v>1</v>
      </c>
      <c r="AJ138" s="53" t="str">
        <f t="shared" si="21"/>
        <v>UNKNOWN</v>
      </c>
      <c r="AK138" s="66"/>
      <c r="AL138" s="66" t="str">
        <f t="shared" si="24"/>
        <v>07</v>
      </c>
      <c r="AM138" s="68" t="str">
        <f t="shared" si="25"/>
        <v>00</v>
      </c>
      <c r="AN138" s="68" t="str">
        <f t="shared" si="26"/>
        <v>00</v>
      </c>
      <c r="AO138" s="68" t="str">
        <f t="shared" si="27"/>
        <v>00</v>
      </c>
      <c r="AQ138" t="str">
        <f t="shared" si="22"/>
        <v xml:space="preserve">    (U4)0x00000007U,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0</v>
      </c>
      <c r="AG139" s="137">
        <f t="shared" si="20"/>
        <v>1</v>
      </c>
      <c r="AH139" s="137">
        <f t="shared" si="20"/>
        <v>1</v>
      </c>
      <c r="AI139" s="137">
        <f t="shared" si="20"/>
        <v>1</v>
      </c>
      <c r="AJ139" s="53" t="str">
        <f t="shared" si="21"/>
        <v>UNKNOWN</v>
      </c>
      <c r="AK139" s="66"/>
      <c r="AL139" s="66" t="str">
        <f t="shared" si="24"/>
        <v>07</v>
      </c>
      <c r="AM139" s="68" t="str">
        <f t="shared" si="25"/>
        <v>00</v>
      </c>
      <c r="AN139" s="68" t="str">
        <f t="shared" si="26"/>
        <v>00</v>
      </c>
      <c r="AO139" s="68" t="str">
        <f t="shared" si="27"/>
        <v>00</v>
      </c>
      <c r="AQ139" t="str">
        <f t="shared" si="22"/>
        <v xml:space="preserve">    (U4)0x00000007U,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0</v>
      </c>
      <c r="AG140" s="137">
        <f t="shared" si="20"/>
        <v>1</v>
      </c>
      <c r="AH140" s="137">
        <f t="shared" si="20"/>
        <v>1</v>
      </c>
      <c r="AI140" s="137">
        <f t="shared" si="20"/>
        <v>1</v>
      </c>
      <c r="AJ140" s="53" t="str">
        <f t="shared" si="21"/>
        <v>UNKNOWN</v>
      </c>
      <c r="AK140" s="66"/>
      <c r="AL140" s="66" t="str">
        <f t="shared" si="24"/>
        <v>07</v>
      </c>
      <c r="AM140" s="68" t="str">
        <f t="shared" si="25"/>
        <v>00</v>
      </c>
      <c r="AN140" s="68" t="str">
        <f t="shared" si="26"/>
        <v>00</v>
      </c>
      <c r="AO140" s="68" t="str">
        <f t="shared" si="27"/>
        <v>00</v>
      </c>
      <c r="AQ140" t="str">
        <f t="shared" si="22"/>
        <v xml:space="preserve">    (U4)0x00000007U,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0</v>
      </c>
      <c r="AG141" s="137">
        <f t="shared" si="20"/>
        <v>1</v>
      </c>
      <c r="AH141" s="137">
        <f t="shared" si="20"/>
        <v>1</v>
      </c>
      <c r="AI141" s="137">
        <f t="shared" si="20"/>
        <v>1</v>
      </c>
      <c r="AJ141" s="53" t="str">
        <f t="shared" si="21"/>
        <v>UNKNOWN</v>
      </c>
      <c r="AK141" s="66"/>
      <c r="AL141" s="66" t="str">
        <f t="shared" si="24"/>
        <v>07</v>
      </c>
      <c r="AM141" s="68" t="str">
        <f t="shared" si="25"/>
        <v>00</v>
      </c>
      <c r="AN141" s="68" t="str">
        <f t="shared" si="26"/>
        <v>00</v>
      </c>
      <c r="AO141" s="68" t="str">
        <f t="shared" si="27"/>
        <v>00</v>
      </c>
      <c r="AQ141" t="str">
        <f t="shared" si="22"/>
        <v xml:space="preserve">    (U4)0x00000007U,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0</v>
      </c>
      <c r="AG142" s="137">
        <f t="shared" si="20"/>
        <v>1</v>
      </c>
      <c r="AH142" s="137">
        <f t="shared" si="20"/>
        <v>1</v>
      </c>
      <c r="AI142" s="137">
        <f t="shared" si="20"/>
        <v>1</v>
      </c>
      <c r="AJ142" s="53" t="str">
        <f t="shared" si="21"/>
        <v>UNKNOWN</v>
      </c>
      <c r="AK142" s="66"/>
      <c r="AL142" s="66" t="str">
        <f t="shared" si="24"/>
        <v>07</v>
      </c>
      <c r="AM142" s="68" t="str">
        <f t="shared" si="25"/>
        <v>00</v>
      </c>
      <c r="AN142" s="68" t="str">
        <f t="shared" si="26"/>
        <v>00</v>
      </c>
      <c r="AO142" s="68" t="str">
        <f t="shared" si="27"/>
        <v>00</v>
      </c>
      <c r="AQ142" t="str">
        <f t="shared" si="22"/>
        <v xml:space="preserve">    (U4)0x00000007U,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0</v>
      </c>
      <c r="AG143" s="137">
        <f t="shared" si="20"/>
        <v>1</v>
      </c>
      <c r="AH143" s="137">
        <f t="shared" si="20"/>
        <v>1</v>
      </c>
      <c r="AI143" s="137">
        <f>IF(OR(AI13=0,AI13=1),1,0)</f>
        <v>1</v>
      </c>
      <c r="AJ143" s="53" t="str">
        <f t="shared" si="21"/>
        <v>UNKNOWN</v>
      </c>
      <c r="AK143" s="66"/>
      <c r="AL143" s="66" t="str">
        <f t="shared" si="24"/>
        <v>07</v>
      </c>
      <c r="AM143" s="68" t="str">
        <f t="shared" si="25"/>
        <v>00</v>
      </c>
      <c r="AN143" s="68" t="str">
        <f t="shared" si="26"/>
        <v>00</v>
      </c>
      <c r="AO143" s="68" t="str">
        <f t="shared" si="27"/>
        <v>00</v>
      </c>
      <c r="AQ143" t="str">
        <f t="shared" si="22"/>
        <v xml:space="preserve">    (U4)0x00000007U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0</v>
      </c>
      <c r="AG144" s="137">
        <f t="shared" si="28"/>
        <v>0</v>
      </c>
      <c r="AH144" s="137">
        <f t="shared" si="28"/>
        <v>0</v>
      </c>
      <c r="AI144" s="137">
        <f t="shared" si="28"/>
        <v>0</v>
      </c>
      <c r="AJ144" s="53" t="str">
        <f t="shared" si="21"/>
        <v/>
      </c>
      <c r="AK144" s="66"/>
      <c r="AL144" s="66" t="str">
        <f t="shared" si="24"/>
        <v>00</v>
      </c>
      <c r="AM144" s="68" t="str">
        <f t="shared" si="25"/>
        <v>00</v>
      </c>
      <c r="AN144" s="68" t="str">
        <f t="shared" si="26"/>
        <v>00</v>
      </c>
      <c r="AO144" s="68" t="str">
        <f t="shared" si="27"/>
        <v>00</v>
      </c>
      <c r="AQ144" t="str">
        <f t="shared" si="22"/>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0</v>
      </c>
      <c r="AG145" s="137">
        <f t="shared" si="28"/>
        <v>0</v>
      </c>
      <c r="AH145" s="137">
        <f t="shared" si="28"/>
        <v>0</v>
      </c>
      <c r="AI145" s="137">
        <f t="shared" si="28"/>
        <v>0</v>
      </c>
      <c r="AJ145" s="53" t="str">
        <f t="shared" si="21"/>
        <v/>
      </c>
      <c r="AK145" s="66"/>
      <c r="AL145" s="66" t="str">
        <f t="shared" si="24"/>
        <v>00</v>
      </c>
      <c r="AM145" s="68" t="str">
        <f t="shared" si="25"/>
        <v>00</v>
      </c>
      <c r="AN145" s="68" t="str">
        <f t="shared" si="26"/>
        <v>00</v>
      </c>
      <c r="AO145" s="68" t="str">
        <f t="shared" si="27"/>
        <v>00</v>
      </c>
      <c r="AQ145" t="str">
        <f t="shared" si="22"/>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0</v>
      </c>
      <c r="AG146" s="137">
        <f t="shared" si="28"/>
        <v>0</v>
      </c>
      <c r="AH146" s="137">
        <f t="shared" si="28"/>
        <v>0</v>
      </c>
      <c r="AI146" s="137">
        <f t="shared" si="28"/>
        <v>0</v>
      </c>
      <c r="AJ146" s="53" t="str">
        <f t="shared" si="21"/>
        <v/>
      </c>
      <c r="AK146" s="66"/>
      <c r="AL146" s="66" t="str">
        <f t="shared" si="24"/>
        <v>00</v>
      </c>
      <c r="AM146" s="68" t="str">
        <f t="shared" si="25"/>
        <v>00</v>
      </c>
      <c r="AN146" s="68" t="str">
        <f t="shared" si="26"/>
        <v>00</v>
      </c>
      <c r="AO146" s="68" t="str">
        <f t="shared" si="27"/>
        <v>00</v>
      </c>
      <c r="AQ146" t="str">
        <f t="shared" si="22"/>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0</v>
      </c>
      <c r="AG147" s="137">
        <f t="shared" si="28"/>
        <v>0</v>
      </c>
      <c r="AH147" s="137">
        <f t="shared" si="28"/>
        <v>0</v>
      </c>
      <c r="AI147" s="137">
        <f t="shared" si="28"/>
        <v>0</v>
      </c>
      <c r="AJ147" s="53" t="str">
        <f t="shared" si="21"/>
        <v/>
      </c>
      <c r="AK147" s="66"/>
      <c r="AL147" s="66" t="str">
        <f t="shared" si="24"/>
        <v>00</v>
      </c>
      <c r="AM147" s="68" t="str">
        <f t="shared" si="25"/>
        <v>00</v>
      </c>
      <c r="AN147" s="68" t="str">
        <f t="shared" si="26"/>
        <v>00</v>
      </c>
      <c r="AO147" s="68" t="str">
        <f t="shared" si="27"/>
        <v>00</v>
      </c>
      <c r="AQ147" t="str">
        <f t="shared" si="22"/>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0</v>
      </c>
      <c r="AG148" s="137">
        <f t="shared" si="28"/>
        <v>0</v>
      </c>
      <c r="AH148" s="137">
        <f t="shared" si="28"/>
        <v>0</v>
      </c>
      <c r="AI148" s="137">
        <f t="shared" si="28"/>
        <v>0</v>
      </c>
      <c r="AJ148" s="53" t="str">
        <f t="shared" si="21"/>
        <v/>
      </c>
      <c r="AK148" s="66"/>
      <c r="AL148" s="66" t="str">
        <f t="shared" si="24"/>
        <v>00</v>
      </c>
      <c r="AM148" s="68" t="str">
        <f t="shared" si="25"/>
        <v>00</v>
      </c>
      <c r="AN148" s="68" t="str">
        <f t="shared" si="26"/>
        <v>00</v>
      </c>
      <c r="AO148" s="68" t="str">
        <f t="shared" si="27"/>
        <v>00</v>
      </c>
      <c r="AQ148" t="str">
        <f t="shared" si="22"/>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0</v>
      </c>
      <c r="AG149" s="137">
        <f t="shared" si="28"/>
        <v>0</v>
      </c>
      <c r="AH149" s="137">
        <f t="shared" si="28"/>
        <v>0</v>
      </c>
      <c r="AI149" s="137">
        <f t="shared" si="28"/>
        <v>0</v>
      </c>
      <c r="AJ149" s="53" t="str">
        <f t="shared" si="21"/>
        <v/>
      </c>
      <c r="AK149" s="66"/>
      <c r="AL149" s="66" t="str">
        <f t="shared" si="24"/>
        <v>00</v>
      </c>
      <c r="AM149" s="68" t="str">
        <f t="shared" si="25"/>
        <v>00</v>
      </c>
      <c r="AN149" s="68" t="str">
        <f t="shared" si="26"/>
        <v>00</v>
      </c>
      <c r="AO149" s="68" t="str">
        <f t="shared" si="27"/>
        <v>00</v>
      </c>
      <c r="AQ149" t="str">
        <f t="shared" si="22"/>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0</v>
      </c>
      <c r="AG150" s="137">
        <f t="shared" si="28"/>
        <v>0</v>
      </c>
      <c r="AH150" s="137">
        <f t="shared" si="28"/>
        <v>0</v>
      </c>
      <c r="AI150" s="137">
        <f t="shared" si="28"/>
        <v>0</v>
      </c>
      <c r="AJ150" s="53" t="str">
        <f t="shared" si="21"/>
        <v/>
      </c>
      <c r="AK150" s="66"/>
      <c r="AL150" s="66" t="str">
        <f t="shared" si="24"/>
        <v>00</v>
      </c>
      <c r="AM150" s="68" t="str">
        <f t="shared" si="25"/>
        <v>00</v>
      </c>
      <c r="AN150" s="68" t="str">
        <f t="shared" si="26"/>
        <v>00</v>
      </c>
      <c r="AO150" s="68" t="str">
        <f t="shared" si="27"/>
        <v>00</v>
      </c>
      <c r="AQ150" t="str">
        <f t="shared" si="22"/>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0</v>
      </c>
      <c r="AG151" s="137">
        <f t="shared" si="28"/>
        <v>0</v>
      </c>
      <c r="AH151" s="137">
        <f t="shared" si="28"/>
        <v>0</v>
      </c>
      <c r="AI151" s="137">
        <f>IF(OR(AI21=0,AI21=1),1,0)</f>
        <v>0</v>
      </c>
      <c r="AJ151" s="53" t="str">
        <f t="shared" si="21"/>
        <v/>
      </c>
      <c r="AK151" s="66"/>
      <c r="AL151" s="66" t="str">
        <f t="shared" si="24"/>
        <v>00</v>
      </c>
      <c r="AM151" s="68" t="str">
        <f t="shared" si="25"/>
        <v>00</v>
      </c>
      <c r="AN151" s="68" t="str">
        <f t="shared" si="26"/>
        <v>00</v>
      </c>
      <c r="AO151" s="68" t="str">
        <f t="shared" si="27"/>
        <v>00</v>
      </c>
      <c r="AQ151" t="str">
        <f t="shared" si="22"/>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AD69 AJ6:AJ69 L3:AF3 AE6:AF13 AE14:AI69" name="Table作成編集範囲"/>
    <protectedRange sqref="AG6:AI13" name="Table作成編集範囲_1"/>
    <protectedRange sqref="AG3:AH3" name="Table作成編集範囲_2"/>
    <protectedRange sqref="AI3" name="Table作成編集範囲_2_1"/>
    <protectedRange sqref="B3" name="Table作成編集範囲_3"/>
  </protectedRanges>
  <mergeCells count="4">
    <mergeCell ref="C2:C3"/>
    <mergeCell ref="AJ2:AJ3"/>
    <mergeCell ref="AG3:AH3"/>
    <mergeCell ref="A4:B5"/>
  </mergeCells>
  <phoneticPr fontId="2"/>
  <conditionalFormatting sqref="D6:AI69">
    <cfRule type="cellIs" dxfId="54" priority="7" operator="equal">
      <formula>1</formula>
    </cfRule>
    <cfRule type="cellIs" dxfId="53" priority="8" operator="equal">
      <formula>"×"</formula>
    </cfRule>
  </conditionalFormatting>
  <conditionalFormatting sqref="AE6:AE37">
    <cfRule type="cellIs" dxfId="52" priority="3" operator="equal">
      <formula>1</formula>
    </cfRule>
    <cfRule type="cellIs" dxfId="51" priority="4" operator="equal">
      <formula>"×"</formula>
    </cfRule>
  </conditionalFormatting>
  <conditionalFormatting sqref="AE38:AI69">
    <cfRule type="cellIs" dxfId="50" priority="5" operator="equal">
      <formula>1</formula>
    </cfRule>
    <cfRule type="cellIs" dxfId="49" priority="6" operator="equal">
      <formula>"×"</formula>
    </cfRule>
  </conditionalFormatting>
  <conditionalFormatting sqref="AF6:AF21 AF14:AI37">
    <cfRule type="cellIs" dxfId="48" priority="1" operator="equal">
      <formula>1</formula>
    </cfRule>
    <cfRule type="cellIs" dxfId="47" priority="2" operator="equal">
      <formula>"×"</formula>
    </cfRule>
  </conditionalFormatting>
  <conditionalFormatting sqref="AR5:AS70">
    <cfRule type="expression" dxfId="46"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CH_Design!$C$3:$C$103</xm:f>
          </x14:formula1>
          <xm:sqref>AJ6:AJ69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52</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449</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157</v>
      </c>
      <c r="AC3" s="139" t="s">
        <v>157</v>
      </c>
      <c r="AD3" s="139" t="s">
        <v>157</v>
      </c>
      <c r="AE3" s="139" t="s">
        <v>157</v>
      </c>
      <c r="AF3" s="282" t="s">
        <v>426</v>
      </c>
      <c r="AG3" s="515" t="s">
        <v>220</v>
      </c>
      <c r="AH3" s="514"/>
      <c r="AI3" s="277" t="s">
        <v>676</v>
      </c>
      <c r="AJ3" s="508"/>
      <c r="AR3" s="100" t="s">
        <v>94</v>
      </c>
    </row>
    <row r="4" spans="1:49" ht="14.25" thickBot="1">
      <c r="A4" s="509" t="s">
        <v>64</v>
      </c>
      <c r="B4" s="510"/>
      <c r="C4" s="280"/>
      <c r="D4" s="280"/>
      <c r="E4" s="280"/>
      <c r="F4" s="280"/>
      <c r="G4" s="280"/>
      <c r="H4" s="280"/>
      <c r="I4" s="280"/>
      <c r="J4" s="280"/>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c r="AJ4" s="141"/>
      <c r="AR4" s="88" t="s">
        <v>80</v>
      </c>
      <c r="AS4" s="89"/>
      <c r="AT4" s="89"/>
      <c r="AU4" s="89"/>
      <c r="AV4" s="89"/>
      <c r="AW4" s="90"/>
    </row>
    <row r="5" spans="1:49" ht="14.25" thickBot="1">
      <c r="A5" s="511"/>
      <c r="B5" s="512"/>
      <c r="C5" s="281"/>
      <c r="D5" s="281"/>
      <c r="E5" s="281"/>
      <c r="F5" s="281"/>
      <c r="G5" s="281"/>
      <c r="H5" s="281"/>
      <c r="I5" s="281"/>
      <c r="J5" s="281"/>
      <c r="K5" s="281"/>
      <c r="L5" s="281"/>
      <c r="M5" s="281"/>
      <c r="N5" s="281"/>
      <c r="O5" s="281"/>
      <c r="P5" s="281"/>
      <c r="Q5" s="281"/>
      <c r="R5" s="281"/>
      <c r="S5" s="281"/>
      <c r="T5" s="281"/>
      <c r="U5" s="281"/>
      <c r="V5" s="281"/>
      <c r="W5" s="281"/>
      <c r="X5" s="281"/>
      <c r="Y5" s="281"/>
      <c r="Z5" s="281"/>
      <c r="AA5" s="281"/>
      <c r="AB5" s="281"/>
      <c r="AC5" s="281"/>
      <c r="AD5" s="281"/>
      <c r="AE5" s="281"/>
      <c r="AF5" s="281"/>
      <c r="AG5" s="281"/>
      <c r="AH5" s="281"/>
      <c r="AI5" s="281"/>
      <c r="AJ5" s="142"/>
      <c r="AR5" s="91" t="str">
        <f ca="1">"static const U4  "&amp;AW8&amp;"["&amp;AW10&amp;"]"&amp;" = {"</f>
        <v>static const U4  u4_sp_ALERT_B_SMASTA_BCI3_CRIT[ALERT_B_SMASTA_BCI3_NUM_DST] = {</v>
      </c>
      <c r="AS5" s="91" t="str">
        <f ca="1">"static const U4  "&amp;$AW$9&amp;"["&amp;$AW$10&amp;"] = {"</f>
        <v>static const U4  u4_sp_ALERT_B_SMASTA_BCI3_MASK[ALERT_B_SMASTA_BCI3_NUM_DST] = {</v>
      </c>
      <c r="AT5" s="91" t="str">
        <f ca="1">"static const U1  "&amp;$AW$11&amp;"["&amp;$AW$10&amp;"] = {"</f>
        <v>static const U1  u1_sp_ALERT_B_SMASTA_BCI3_DST[ALERT_B_SMASTA_BCI3_NUM_DST] = {</v>
      </c>
      <c r="AU5" s="91" t="str">
        <f ca="1">"const ST_ALERT_MTRX "&amp;$AW$12&amp;" = {"</f>
        <v>const ST_ALERT_MTRX st_gp_ALERT_B_SMASTA_MTRX[15] = {</v>
      </c>
      <c r="AV5" s="71" t="str">
        <f ca="1">"#define "&amp;AW10&amp;REPT(" ",41-LEN(AW10))&amp;"("&amp;AW13&amp;"U)"</f>
        <v>#define ALERT_B_SMASTA_BCI3_NUM_DST              (16U)</v>
      </c>
      <c r="AW5" s="72"/>
    </row>
    <row r="6" spans="1:49">
      <c r="B6" s="145" t="str">
        <f ca="1">"Table "&amp;$AW$6</f>
        <v>Table BCI3</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t="s">
        <v>68</v>
      </c>
      <c r="AE6" s="140" t="s">
        <v>68</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BCI3</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140" t="s">
        <v>68</v>
      </c>
      <c r="AD7" s="140" t="s">
        <v>68</v>
      </c>
      <c r="AE7" s="140" t="s">
        <v>68</v>
      </c>
      <c r="AF7" s="140">
        <v>0</v>
      </c>
      <c r="AG7" s="140">
        <v>0</v>
      </c>
      <c r="AH7" s="140">
        <v>0</v>
      </c>
      <c r="AI7" s="140">
        <v>1</v>
      </c>
      <c r="AJ7" s="57" t="s">
        <v>33</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(U4)0x0000000FU,                                                           /* 01 UNKNOWN                                         */</v>
      </c>
      <c r="AT7" s="69" t="str">
        <f t="shared" si="1"/>
        <v xml:space="preserve">    (U1)ALERT_REQ_UNKNOWN,                                                     /* 01 UNKNOWN                                         */</v>
      </c>
      <c r="AU7" s="69" t="str">
        <f ca="1">"        &amp;"&amp;$AW$14&amp;","&amp;REPT(" ",69-LEN($AW$14))&amp;"/* fp_u4_SRC_CHK                                      */"</f>
        <v xml:space="preserve">        &amp;u4_s_AlertB_smastaBci3Srcchk,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140" t="s">
        <v>68</v>
      </c>
      <c r="AD8" s="140" t="s">
        <v>68</v>
      </c>
      <c r="AE8" s="140" t="s">
        <v>68</v>
      </c>
      <c r="AF8" s="140">
        <v>0</v>
      </c>
      <c r="AG8" s="140">
        <v>0</v>
      </c>
      <c r="AH8" s="140">
        <v>1</v>
      </c>
      <c r="AI8" s="67">
        <v>0</v>
      </c>
      <c r="AJ8" s="57" t="s">
        <v>33</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u4_sp_ALERT_B_SMASTA_BCI3_CRIT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140" t="s">
        <v>68</v>
      </c>
      <c r="AD9" s="140" t="s">
        <v>68</v>
      </c>
      <c r="AE9" s="140" t="s">
        <v>68</v>
      </c>
      <c r="AF9" s="140">
        <v>0</v>
      </c>
      <c r="AG9" s="140">
        <v>0</v>
      </c>
      <c r="AH9" s="140">
        <v>1</v>
      </c>
      <c r="AI9" s="67">
        <v>1</v>
      </c>
      <c r="AJ9" s="57" t="s">
        <v>515</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72</v>
      </c>
      <c r="AW9" s="74" t="str">
        <f ca="1">"u4_sp_ALERT_"&amp;IF(AW6&lt;&gt;AW17,$AW$17&amp;"_"&amp;$AW$6,AW17)&amp;"_MASK"</f>
        <v>u4_sp_ALERT_B_SMASTA_BCI3_MASK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140" t="s">
        <v>68</v>
      </c>
      <c r="AD10" s="140" t="s">
        <v>68</v>
      </c>
      <c r="AE10" s="140" t="s">
        <v>68</v>
      </c>
      <c r="AF10" s="140">
        <v>0</v>
      </c>
      <c r="AG10" s="140">
        <v>1</v>
      </c>
      <c r="AH10" s="140">
        <v>0</v>
      </c>
      <c r="AI10" s="67">
        <v>0</v>
      </c>
      <c r="AJ10" s="57" t="s">
        <v>33</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ALERT_B_SMASTA_BCI3_NUM_DST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140" t="s">
        <v>68</v>
      </c>
      <c r="AD11" s="140" t="s">
        <v>68</v>
      </c>
      <c r="AE11" s="140" t="s">
        <v>68</v>
      </c>
      <c r="AF11" s="140">
        <v>0</v>
      </c>
      <c r="AG11" s="140">
        <v>1</v>
      </c>
      <c r="AH11" s="140">
        <v>0</v>
      </c>
      <c r="AI11" s="67">
        <v>1</v>
      </c>
      <c r="AJ11" s="57" t="s">
        <v>33</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u1_sp_ALERT_B_SMASTA_BCI3_DST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140" t="s">
        <v>68</v>
      </c>
      <c r="AD12" s="140" t="s">
        <v>68</v>
      </c>
      <c r="AE12" s="140" t="s">
        <v>68</v>
      </c>
      <c r="AF12" s="140">
        <v>0</v>
      </c>
      <c r="AG12" s="140">
        <v>1</v>
      </c>
      <c r="AH12" s="140">
        <v>1</v>
      </c>
      <c r="AI12" s="67">
        <v>0</v>
      </c>
      <c r="AJ12" s="57" t="s">
        <v>33</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140" t="s">
        <v>68</v>
      </c>
      <c r="AD13" s="140" t="s">
        <v>68</v>
      </c>
      <c r="AE13" s="140" t="s">
        <v>68</v>
      </c>
      <c r="AF13" s="140">
        <v>0</v>
      </c>
      <c r="AG13" s="140">
        <v>1</v>
      </c>
      <c r="AH13" s="140">
        <v>1</v>
      </c>
      <c r="AI13" s="67">
        <v>1</v>
      </c>
      <c r="AJ13" s="57" t="s">
        <v>33</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&amp;u1_sp_ALERT_B_SMASTA_BCI3_DST[0],                                     /* u1p_DST                                            */</v>
      </c>
      <c r="AV13" s="55" t="s">
        <v>75</v>
      </c>
      <c r="AW13" s="144">
        <f>COUNTA($AJ$6:$AJ$69)</f>
        <v>16</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140" t="s">
        <v>68</v>
      </c>
      <c r="AD14" s="140" t="s">
        <v>68</v>
      </c>
      <c r="AE14" s="140" t="s">
        <v>68</v>
      </c>
      <c r="AF14" s="140">
        <v>1</v>
      </c>
      <c r="AG14" s="140">
        <v>0</v>
      </c>
      <c r="AH14" s="140">
        <v>0</v>
      </c>
      <c r="AI14" s="140">
        <v>0</v>
      </c>
      <c r="AJ14" s="57" t="s">
        <v>33</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(U2)ALERT_B_SMASTA_BCI3_NUM_DST,                                       /* u2_num_srch                                        */</v>
      </c>
      <c r="AV14" s="55" t="s">
        <v>76</v>
      </c>
      <c r="AW14" s="74" t="str">
        <f ca="1">IF(AW6&lt;&gt;AW17,VLOOKUP(AW6,Matrix!$C$13:$G$37,4,FALSE),Matrix!F13)</f>
        <v>u4_s_AlertB_smastaBci3Srcchk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140" t="s">
        <v>68</v>
      </c>
      <c r="AD15" s="140" t="s">
        <v>68</v>
      </c>
      <c r="AE15" s="140" t="s">
        <v>68</v>
      </c>
      <c r="AF15" s="140">
        <v>1</v>
      </c>
      <c r="AG15" s="140">
        <v>0</v>
      </c>
      <c r="AH15" s="140">
        <v>0</v>
      </c>
      <c r="AI15" s="140">
        <v>1</v>
      </c>
      <c r="AJ15" s="57" t="s">
        <v>439</v>
      </c>
      <c r="AL15" t="str">
        <f t="shared" ca="1" si="0"/>
        <v xml:space="preserve">    (U1)ALERT_REQ_B_SMASTA_BCI3_ON</v>
      </c>
      <c r="AR15" s="69" t="str">
        <f t="shared" si="3"/>
        <v xml:space="preserve">    (U4)0x00000009U,                                                           /* 09 ON                                              */</v>
      </c>
      <c r="AS15" s="69" t="str">
        <f t="shared" si="4"/>
        <v xml:space="preserve">    (U4)0x0000000FU,                                                           /* 09 ON                                              */</v>
      </c>
      <c r="AT15" s="69" t="str">
        <f t="shared" ca="1" si="1"/>
        <v xml:space="preserve">    (U1)ALERT_REQ_B_SMASTA_BCI3_ON,                                            /* 09 ON                                              */</v>
      </c>
      <c r="AU15" s="69" t="str">
        <f ca="1">"        (U1)"&amp;$AW$16&amp;REPT(" ",67-LEN($AW$16))&amp;"/* u1_vom_act                                         */"</f>
        <v xml:space="preserve">        (U1)ALERT_VOM_BAT_WT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140" t="s">
        <v>68</v>
      </c>
      <c r="AD16" s="140" t="s">
        <v>68</v>
      </c>
      <c r="AE16" s="140" t="s">
        <v>68</v>
      </c>
      <c r="AF16" s="140">
        <v>1</v>
      </c>
      <c r="AG16" s="140">
        <v>0</v>
      </c>
      <c r="AH16" s="140">
        <v>1</v>
      </c>
      <c r="AI16" s="140">
        <v>0</v>
      </c>
      <c r="AJ16" s="57" t="s">
        <v>33</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722</v>
      </c>
      <c r="AV16" s="55" t="s">
        <v>77</v>
      </c>
      <c r="AW16" s="74" t="str">
        <f ca="1">IF(AW6&lt;&gt;AW17,VLOOKUP(AW6,Matrix!$C$13:$G$37,2,FALSE),Matrix!D13)</f>
        <v>ALERT_VOM_BAT_WT</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140" t="s">
        <v>68</v>
      </c>
      <c r="AD17" s="140" t="s">
        <v>68</v>
      </c>
      <c r="AE17" s="140" t="s">
        <v>68</v>
      </c>
      <c r="AF17" s="140">
        <v>1</v>
      </c>
      <c r="AG17" s="140">
        <v>0</v>
      </c>
      <c r="AH17" s="140">
        <v>1</v>
      </c>
      <c r="AI17" s="140">
        <v>1</v>
      </c>
      <c r="AJ17" s="57" t="s">
        <v>33</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140" t="s">
        <v>68</v>
      </c>
      <c r="AD18" s="140" t="s">
        <v>68</v>
      </c>
      <c r="AE18" s="140" t="s">
        <v>68</v>
      </c>
      <c r="AF18" s="140">
        <v>1</v>
      </c>
      <c r="AG18" s="140">
        <v>1</v>
      </c>
      <c r="AH18" s="140">
        <v>0</v>
      </c>
      <c r="AI18" s="140">
        <v>0</v>
      </c>
      <c r="AJ18" s="57" t="s">
        <v>33</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140" t="s">
        <v>68</v>
      </c>
      <c r="AD19" s="140" t="s">
        <v>68</v>
      </c>
      <c r="AE19" s="140" t="s">
        <v>68</v>
      </c>
      <c r="AF19" s="140">
        <v>1</v>
      </c>
      <c r="AG19" s="140">
        <v>1</v>
      </c>
      <c r="AH19" s="140">
        <v>0</v>
      </c>
      <c r="AI19" s="140">
        <v>1</v>
      </c>
      <c r="AJ19" s="57" t="s">
        <v>33</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140" t="s">
        <v>68</v>
      </c>
      <c r="AD20" s="140" t="s">
        <v>68</v>
      </c>
      <c r="AE20" s="140" t="s">
        <v>68</v>
      </c>
      <c r="AF20" s="140">
        <v>1</v>
      </c>
      <c r="AG20" s="140">
        <v>1</v>
      </c>
      <c r="AH20" s="140">
        <v>1</v>
      </c>
      <c r="AI20" s="140">
        <v>0</v>
      </c>
      <c r="AJ20" s="57" t="s">
        <v>33</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140" t="s">
        <v>68</v>
      </c>
      <c r="AD21" s="140" t="s">
        <v>68</v>
      </c>
      <c r="AE21" s="140" t="s">
        <v>68</v>
      </c>
      <c r="AF21" s="140">
        <v>1</v>
      </c>
      <c r="AG21" s="140">
        <v>1</v>
      </c>
      <c r="AH21" s="140">
        <v>1</v>
      </c>
      <c r="AI21" s="140">
        <v>1</v>
      </c>
      <c r="AJ21" s="57" t="s">
        <v>33</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140" t="s">
        <v>68</v>
      </c>
      <c r="AD22" s="140" t="s">
        <v>68</v>
      </c>
      <c r="AE22" s="140" t="s">
        <v>68</v>
      </c>
      <c r="AF22" s="140" t="s">
        <v>68</v>
      </c>
      <c r="AG22" s="140" t="s">
        <v>68</v>
      </c>
      <c r="AH22" s="140" t="s">
        <v>68</v>
      </c>
      <c r="AI22" s="140" t="s">
        <v>68</v>
      </c>
      <c r="AJ22" s="57"/>
      <c r="AL22" t="str">
        <f t="shared" ca="1" si="0"/>
        <v xml:space="preserve">    (U1)ALERT_REQ_B_SMASTA_BCI3_</v>
      </c>
      <c r="AR22" s="69" t="str">
        <f t="shared" si="3"/>
        <v>};</v>
      </c>
      <c r="AS22" s="69" t="str">
        <f t="shared" si="4"/>
        <v>};</v>
      </c>
      <c r="AT22" s="69" t="str">
        <f t="shared" si="1"/>
        <v>};</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140" t="s">
        <v>68</v>
      </c>
      <c r="AD23" s="140" t="s">
        <v>68</v>
      </c>
      <c r="AE23" s="140" t="s">
        <v>68</v>
      </c>
      <c r="AF23" s="140" t="s">
        <v>68</v>
      </c>
      <c r="AG23" s="140" t="s">
        <v>68</v>
      </c>
      <c r="AH23" s="140" t="s">
        <v>68</v>
      </c>
      <c r="AI23" s="140" t="s">
        <v>68</v>
      </c>
      <c r="AJ23" s="57"/>
      <c r="AL23" t="str">
        <f t="shared" ca="1" si="0"/>
        <v xml:space="preserve">    (U1)ALERT_REQ_B_SMASTA_BCI3_</v>
      </c>
      <c r="AR23" s="69" t="str">
        <f t="shared" si="3"/>
        <v/>
      </c>
      <c r="AS23" s="69" t="str">
        <f t="shared" si="4"/>
        <v/>
      </c>
      <c r="AT23" s="69" t="str">
        <f t="shared" si="1"/>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140" t="s">
        <v>68</v>
      </c>
      <c r="AD24" s="140" t="s">
        <v>68</v>
      </c>
      <c r="AE24" s="140" t="s">
        <v>68</v>
      </c>
      <c r="AF24" s="140" t="s">
        <v>68</v>
      </c>
      <c r="AG24" s="140" t="s">
        <v>68</v>
      </c>
      <c r="AH24" s="140" t="s">
        <v>68</v>
      </c>
      <c r="AI24" s="140" t="s">
        <v>68</v>
      </c>
      <c r="AJ24" s="57"/>
      <c r="AL24" t="str">
        <f t="shared" ca="1" si="0"/>
        <v xml:space="preserve">    (U1)ALERT_REQ_B_SMASTA_BCI3_</v>
      </c>
      <c r="AR24" s="69" t="str">
        <f t="shared" si="3"/>
        <v/>
      </c>
      <c r="AS24" s="69" t="str">
        <f t="shared" si="4"/>
        <v/>
      </c>
      <c r="AT24" s="69" t="str">
        <f t="shared" si="1"/>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140" t="s">
        <v>68</v>
      </c>
      <c r="AD25" s="140" t="s">
        <v>68</v>
      </c>
      <c r="AE25" s="140" t="s">
        <v>68</v>
      </c>
      <c r="AF25" s="140" t="s">
        <v>68</v>
      </c>
      <c r="AG25" s="140" t="s">
        <v>68</v>
      </c>
      <c r="AH25" s="140" t="s">
        <v>68</v>
      </c>
      <c r="AI25" s="140" t="s">
        <v>68</v>
      </c>
      <c r="AJ25" s="24"/>
      <c r="AL25" t="str">
        <f t="shared" ca="1" si="0"/>
        <v xml:space="preserve">    (U1)ALERT_REQ_B_SMASTA_BCI3_</v>
      </c>
      <c r="AR25" s="69" t="str">
        <f t="shared" si="3"/>
        <v/>
      </c>
      <c r="AS25" s="69" t="str">
        <f t="shared" si="4"/>
        <v/>
      </c>
      <c r="AT25" s="69" t="str">
        <f t="shared" si="1"/>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140" t="s">
        <v>68</v>
      </c>
      <c r="AD26" s="140" t="s">
        <v>68</v>
      </c>
      <c r="AE26" s="140" t="s">
        <v>68</v>
      </c>
      <c r="AF26" s="140" t="s">
        <v>68</v>
      </c>
      <c r="AG26" s="140" t="s">
        <v>68</v>
      </c>
      <c r="AH26" s="140" t="s">
        <v>68</v>
      </c>
      <c r="AI26" s="140" t="s">
        <v>68</v>
      </c>
      <c r="AJ26" s="24"/>
      <c r="AL26" t="str">
        <f t="shared" ca="1" si="0"/>
        <v xml:space="preserve">    (U1)ALERT_REQ_B_SMASTA_BCI3_</v>
      </c>
      <c r="AR26" s="69" t="str">
        <f t="shared" si="3"/>
        <v/>
      </c>
      <c r="AS26" s="69" t="str">
        <f t="shared" si="4"/>
        <v/>
      </c>
      <c r="AT26" s="69" t="str">
        <f t="shared" si="1"/>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140" t="s">
        <v>68</v>
      </c>
      <c r="AD27" s="140" t="s">
        <v>68</v>
      </c>
      <c r="AE27" s="140" t="s">
        <v>68</v>
      </c>
      <c r="AF27" s="140" t="s">
        <v>68</v>
      </c>
      <c r="AG27" s="140" t="s">
        <v>68</v>
      </c>
      <c r="AH27" s="140" t="s">
        <v>68</v>
      </c>
      <c r="AI27" s="140" t="s">
        <v>68</v>
      </c>
      <c r="AJ27" s="24"/>
      <c r="AL27" t="str">
        <f t="shared" ca="1" si="0"/>
        <v xml:space="preserve">    (U1)ALERT_REQ_B_SMASTA_BCI3_</v>
      </c>
      <c r="AR27" s="69" t="str">
        <f t="shared" si="3"/>
        <v/>
      </c>
      <c r="AS27" s="69" t="str">
        <f t="shared" si="4"/>
        <v/>
      </c>
      <c r="AT27" s="69" t="str">
        <f t="shared" si="1"/>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140" t="s">
        <v>68</v>
      </c>
      <c r="AD28" s="140" t="s">
        <v>68</v>
      </c>
      <c r="AE28" s="140" t="s">
        <v>68</v>
      </c>
      <c r="AF28" s="140" t="s">
        <v>68</v>
      </c>
      <c r="AG28" s="140" t="s">
        <v>68</v>
      </c>
      <c r="AH28" s="140" t="s">
        <v>68</v>
      </c>
      <c r="AI28" s="140" t="s">
        <v>68</v>
      </c>
      <c r="AJ28" s="24"/>
      <c r="AL28" t="str">
        <f t="shared" ca="1" si="0"/>
        <v xml:space="preserve">    (U1)ALERT_REQ_B_SMASTA_BCI3_</v>
      </c>
      <c r="AR28" s="69" t="str">
        <f t="shared" si="3"/>
        <v/>
      </c>
      <c r="AS28" s="69" t="str">
        <f t="shared" si="4"/>
        <v/>
      </c>
      <c r="AT28" s="69" t="str">
        <f t="shared" si="1"/>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140" t="s">
        <v>68</v>
      </c>
      <c r="AD29" s="140" t="s">
        <v>68</v>
      </c>
      <c r="AE29" s="140" t="s">
        <v>68</v>
      </c>
      <c r="AF29" s="140" t="s">
        <v>68</v>
      </c>
      <c r="AG29" s="140" t="s">
        <v>68</v>
      </c>
      <c r="AH29" s="140" t="s">
        <v>68</v>
      </c>
      <c r="AI29" s="140" t="s">
        <v>68</v>
      </c>
      <c r="AJ29" s="24"/>
      <c r="AL29" t="str">
        <f t="shared" ca="1" si="0"/>
        <v xml:space="preserve">    (U1)ALERT_REQ_B_SMASTA_BCI3_</v>
      </c>
      <c r="AR29" s="69" t="str">
        <f t="shared" si="3"/>
        <v/>
      </c>
      <c r="AS29" s="69" t="str">
        <f t="shared" si="4"/>
        <v/>
      </c>
      <c r="AT29" s="69" t="str">
        <f t="shared" si="1"/>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140" t="s">
        <v>68</v>
      </c>
      <c r="AD30" s="140" t="s">
        <v>68</v>
      </c>
      <c r="AE30" s="140" t="s">
        <v>68</v>
      </c>
      <c r="AF30" s="140" t="s">
        <v>68</v>
      </c>
      <c r="AG30" s="140" t="s">
        <v>68</v>
      </c>
      <c r="AH30" s="140" t="s">
        <v>68</v>
      </c>
      <c r="AI30" s="140" t="s">
        <v>68</v>
      </c>
      <c r="AJ30" s="24"/>
      <c r="AL30" t="str">
        <f t="shared" ca="1" si="0"/>
        <v xml:space="preserve">    (U1)ALERT_REQ_B_SMASTA_BCI3_</v>
      </c>
      <c r="AR30" s="69" t="str">
        <f t="shared" si="3"/>
        <v/>
      </c>
      <c r="AS30" s="69" t="str">
        <f t="shared" si="4"/>
        <v/>
      </c>
      <c r="AT30" s="69" t="str">
        <f t="shared" si="1"/>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140" t="s">
        <v>68</v>
      </c>
      <c r="AD31" s="140" t="s">
        <v>68</v>
      </c>
      <c r="AE31" s="140" t="s">
        <v>68</v>
      </c>
      <c r="AF31" s="140" t="s">
        <v>68</v>
      </c>
      <c r="AG31" s="140" t="s">
        <v>68</v>
      </c>
      <c r="AH31" s="140" t="s">
        <v>68</v>
      </c>
      <c r="AI31" s="140" t="s">
        <v>68</v>
      </c>
      <c r="AJ31" s="24"/>
      <c r="AL31" t="str">
        <f t="shared" ca="1" si="0"/>
        <v xml:space="preserve">    (U1)ALERT_REQ_B_SMASTA_BCI3_</v>
      </c>
      <c r="AR31" s="69" t="str">
        <f t="shared" si="3"/>
        <v/>
      </c>
      <c r="AS31" s="69" t="str">
        <f t="shared" si="4"/>
        <v/>
      </c>
      <c r="AT31" s="69" t="str">
        <f t="shared" si="1"/>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140" t="s">
        <v>68</v>
      </c>
      <c r="AD32" s="140" t="s">
        <v>68</v>
      </c>
      <c r="AE32" s="140" t="s">
        <v>68</v>
      </c>
      <c r="AF32" s="140" t="s">
        <v>68</v>
      </c>
      <c r="AG32" s="140" t="s">
        <v>68</v>
      </c>
      <c r="AH32" s="140" t="s">
        <v>68</v>
      </c>
      <c r="AI32" s="140" t="s">
        <v>68</v>
      </c>
      <c r="AJ32" s="24"/>
      <c r="AL32" t="str">
        <f t="shared" ca="1" si="0"/>
        <v xml:space="preserve">    (U1)ALERT_REQ_B_SMASTA_BCI3_</v>
      </c>
      <c r="AR32" s="69" t="str">
        <f t="shared" si="3"/>
        <v/>
      </c>
      <c r="AS32" s="69" t="str">
        <f t="shared" si="4"/>
        <v/>
      </c>
      <c r="AT32" s="69" t="str">
        <f t="shared" si="1"/>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140" t="s">
        <v>68</v>
      </c>
      <c r="AD33" s="140" t="s">
        <v>68</v>
      </c>
      <c r="AE33" s="140" t="s">
        <v>68</v>
      </c>
      <c r="AF33" s="140" t="s">
        <v>68</v>
      </c>
      <c r="AG33" s="140" t="s">
        <v>68</v>
      </c>
      <c r="AH33" s="140" t="s">
        <v>68</v>
      </c>
      <c r="AI33" s="140" t="s">
        <v>68</v>
      </c>
      <c r="AJ33" s="24"/>
      <c r="AL33" t="str">
        <f t="shared" ca="1" si="0"/>
        <v xml:space="preserve">    (U1)ALERT_REQ_B_SMASTA_BCI3_</v>
      </c>
      <c r="AR33" s="69" t="str">
        <f t="shared" si="3"/>
        <v/>
      </c>
      <c r="AS33" s="69" t="str">
        <f t="shared" si="4"/>
        <v/>
      </c>
      <c r="AT33" s="69" t="str">
        <f t="shared" si="1"/>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140" t="s">
        <v>68</v>
      </c>
      <c r="AD34" s="140" t="s">
        <v>68</v>
      </c>
      <c r="AE34" s="140" t="s">
        <v>68</v>
      </c>
      <c r="AF34" s="140" t="s">
        <v>68</v>
      </c>
      <c r="AG34" s="140" t="s">
        <v>68</v>
      </c>
      <c r="AH34" s="140" t="s">
        <v>68</v>
      </c>
      <c r="AI34" s="140" t="s">
        <v>68</v>
      </c>
      <c r="AJ34" s="24"/>
      <c r="AL34" t="str">
        <f t="shared" ca="1" si="0"/>
        <v xml:space="preserve">    (U1)ALERT_REQ_B_SMASTA_BCI3_</v>
      </c>
      <c r="AR34" s="69" t="str">
        <f t="shared" si="3"/>
        <v/>
      </c>
      <c r="AS34" s="69" t="str">
        <f t="shared" si="4"/>
        <v/>
      </c>
      <c r="AT34" s="69" t="str">
        <f t="shared" si="1"/>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140" t="s">
        <v>68</v>
      </c>
      <c r="AD35" s="140" t="s">
        <v>68</v>
      </c>
      <c r="AE35" s="140" t="s">
        <v>68</v>
      </c>
      <c r="AF35" s="140" t="s">
        <v>68</v>
      </c>
      <c r="AG35" s="140" t="s">
        <v>68</v>
      </c>
      <c r="AH35" s="140" t="s">
        <v>68</v>
      </c>
      <c r="AI35" s="140" t="s">
        <v>68</v>
      </c>
      <c r="AJ35" s="24"/>
      <c r="AL35" t="str">
        <f t="shared" ca="1" si="0"/>
        <v xml:space="preserve">    (U1)ALERT_REQ_B_SMASTA_BCI3_</v>
      </c>
      <c r="AR35" s="69" t="str">
        <f t="shared" si="3"/>
        <v/>
      </c>
      <c r="AS35" s="69" t="str">
        <f t="shared" si="4"/>
        <v/>
      </c>
      <c r="AT35" s="69" t="str">
        <f t="shared" si="1"/>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140" t="s">
        <v>68</v>
      </c>
      <c r="AD36" s="140" t="s">
        <v>68</v>
      </c>
      <c r="AE36" s="140" t="s">
        <v>68</v>
      </c>
      <c r="AF36" s="140" t="s">
        <v>68</v>
      </c>
      <c r="AG36" s="140" t="s">
        <v>68</v>
      </c>
      <c r="AH36" s="140" t="s">
        <v>68</v>
      </c>
      <c r="AI36" s="140" t="s">
        <v>68</v>
      </c>
      <c r="AJ36" s="24"/>
      <c r="AL36" t="str">
        <f t="shared" ca="1" si="0"/>
        <v xml:space="preserve">    (U1)ALERT_REQ_B_SMASTA_BCI3_</v>
      </c>
      <c r="AR36" s="69" t="str">
        <f t="shared" si="3"/>
        <v/>
      </c>
      <c r="AS36" s="69" t="str">
        <f t="shared" si="4"/>
        <v/>
      </c>
      <c r="AT36" s="69" t="str">
        <f t="shared" si="1"/>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140" t="s">
        <v>68</v>
      </c>
      <c r="AD37" s="140" t="s">
        <v>68</v>
      </c>
      <c r="AE37" s="140" t="s">
        <v>68</v>
      </c>
      <c r="AF37" s="140" t="s">
        <v>68</v>
      </c>
      <c r="AG37" s="140" t="s">
        <v>68</v>
      </c>
      <c r="AH37" s="140" t="s">
        <v>68</v>
      </c>
      <c r="AI37" s="140" t="s">
        <v>68</v>
      </c>
      <c r="AJ37" s="24"/>
      <c r="AL37" t="str">
        <f t="shared" ca="1" si="0"/>
        <v xml:space="preserve">    (U1)ALERT_REQ_B_SMASTA_BCI3_</v>
      </c>
      <c r="AR37" s="69" t="str">
        <f t="shared" si="3"/>
        <v/>
      </c>
      <c r="AS37" s="69" t="str">
        <f t="shared" si="4"/>
        <v/>
      </c>
      <c r="AT37" s="69" t="str">
        <f t="shared" si="1"/>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140" t="s">
        <v>68</v>
      </c>
      <c r="AD38" s="140" t="s">
        <v>68</v>
      </c>
      <c r="AE38" s="140" t="s">
        <v>68</v>
      </c>
      <c r="AF38" s="140" t="s">
        <v>68</v>
      </c>
      <c r="AG38" s="140" t="s">
        <v>68</v>
      </c>
      <c r="AH38" s="140" t="s">
        <v>68</v>
      </c>
      <c r="AI38" s="140" t="s">
        <v>68</v>
      </c>
      <c r="AJ38" s="24"/>
      <c r="AL38" t="str">
        <f t="shared" ca="1" si="0"/>
        <v xml:space="preserve">    (U1)ALERT_REQ_B_SMASTA_BCI3_</v>
      </c>
      <c r="AR38" s="69" t="str">
        <f t="shared" si="3"/>
        <v/>
      </c>
      <c r="AS38" s="69" t="str">
        <f t="shared" si="4"/>
        <v/>
      </c>
      <c r="AT38" s="69" t="str">
        <f t="shared" si="1"/>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140" t="s">
        <v>68</v>
      </c>
      <c r="AD39" s="140" t="s">
        <v>68</v>
      </c>
      <c r="AE39" s="140" t="s">
        <v>68</v>
      </c>
      <c r="AF39" s="140" t="s">
        <v>68</v>
      </c>
      <c r="AG39" s="140" t="s">
        <v>68</v>
      </c>
      <c r="AH39" s="140" t="s">
        <v>68</v>
      </c>
      <c r="AI39" s="140" t="s">
        <v>68</v>
      </c>
      <c r="AJ39" s="24"/>
      <c r="AL39" t="str">
        <f t="shared" ca="1" si="0"/>
        <v xml:space="preserve">    (U1)ALERT_REQ_B_SMASTA_BCI3_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140" t="s">
        <v>68</v>
      </c>
      <c r="AD40" s="140" t="s">
        <v>68</v>
      </c>
      <c r="AE40" s="140" t="s">
        <v>68</v>
      </c>
      <c r="AF40" s="140" t="s">
        <v>68</v>
      </c>
      <c r="AG40" s="140" t="s">
        <v>68</v>
      </c>
      <c r="AH40" s="140" t="s">
        <v>68</v>
      </c>
      <c r="AI40" s="140" t="s">
        <v>68</v>
      </c>
      <c r="AJ40" s="24"/>
      <c r="AL40" t="str">
        <f t="shared" ca="1" si="0"/>
        <v xml:space="preserve">    (U1)ALERT_REQ_B_SMASTA_BCI3_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140" t="s">
        <v>68</v>
      </c>
      <c r="AD41" s="140" t="s">
        <v>68</v>
      </c>
      <c r="AE41" s="140" t="s">
        <v>68</v>
      </c>
      <c r="AF41" s="140" t="s">
        <v>68</v>
      </c>
      <c r="AG41" s="140" t="s">
        <v>68</v>
      </c>
      <c r="AH41" s="140" t="s">
        <v>68</v>
      </c>
      <c r="AI41" s="140" t="s">
        <v>68</v>
      </c>
      <c r="AJ41" s="24"/>
      <c r="AL41" t="str">
        <f t="shared" ca="1" si="0"/>
        <v xml:space="preserve">    (U1)ALERT_REQ_B_SMASTA_BCI3_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140" t="s">
        <v>68</v>
      </c>
      <c r="AD42" s="140" t="s">
        <v>68</v>
      </c>
      <c r="AE42" s="140" t="s">
        <v>68</v>
      </c>
      <c r="AF42" s="140" t="s">
        <v>68</v>
      </c>
      <c r="AG42" s="140" t="s">
        <v>68</v>
      </c>
      <c r="AH42" s="140" t="s">
        <v>68</v>
      </c>
      <c r="AI42" s="140" t="s">
        <v>68</v>
      </c>
      <c r="AJ42" s="24"/>
      <c r="AL42" t="str">
        <f t="shared" ca="1" si="0"/>
        <v xml:space="preserve">    (U1)ALERT_REQ_B_SMASTA_BCI3_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140" t="s">
        <v>68</v>
      </c>
      <c r="AD43" s="140" t="s">
        <v>68</v>
      </c>
      <c r="AE43" s="140" t="s">
        <v>68</v>
      </c>
      <c r="AF43" s="140" t="s">
        <v>68</v>
      </c>
      <c r="AG43" s="140" t="s">
        <v>68</v>
      </c>
      <c r="AH43" s="140" t="s">
        <v>68</v>
      </c>
      <c r="AI43" s="140" t="s">
        <v>68</v>
      </c>
      <c r="AJ43" s="24"/>
      <c r="AL43" t="str">
        <f t="shared" ca="1" si="0"/>
        <v xml:space="preserve">    (U1)ALERT_REQ_B_SMASTA_BCI3_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140" t="s">
        <v>68</v>
      </c>
      <c r="AD44" s="140" t="s">
        <v>68</v>
      </c>
      <c r="AE44" s="140" t="s">
        <v>68</v>
      </c>
      <c r="AF44" s="140" t="s">
        <v>68</v>
      </c>
      <c r="AG44" s="140" t="s">
        <v>68</v>
      </c>
      <c r="AH44" s="140" t="s">
        <v>68</v>
      </c>
      <c r="AI44" s="140" t="s">
        <v>68</v>
      </c>
      <c r="AJ44" s="24"/>
      <c r="AL44" t="str">
        <f t="shared" ca="1" si="0"/>
        <v xml:space="preserve">    (U1)ALERT_REQ_B_SMASTA_BCI3_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140" t="s">
        <v>68</v>
      </c>
      <c r="AD45" s="140" t="s">
        <v>68</v>
      </c>
      <c r="AE45" s="140" t="s">
        <v>68</v>
      </c>
      <c r="AF45" s="140" t="s">
        <v>68</v>
      </c>
      <c r="AG45" s="140" t="s">
        <v>68</v>
      </c>
      <c r="AH45" s="140" t="s">
        <v>68</v>
      </c>
      <c r="AI45" s="140" t="s">
        <v>68</v>
      </c>
      <c r="AJ45" s="24"/>
      <c r="AL45" t="str">
        <f t="shared" ca="1" si="0"/>
        <v xml:space="preserve">    (U1)ALERT_REQ_B_SMASTA_BCI3_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140" t="s">
        <v>68</v>
      </c>
      <c r="AD46" s="140" t="s">
        <v>68</v>
      </c>
      <c r="AE46" s="140" t="s">
        <v>68</v>
      </c>
      <c r="AF46" s="140" t="s">
        <v>68</v>
      </c>
      <c r="AG46" s="140" t="s">
        <v>68</v>
      </c>
      <c r="AH46" s="140" t="s">
        <v>68</v>
      </c>
      <c r="AI46" s="140" t="s">
        <v>68</v>
      </c>
      <c r="AJ46" s="24"/>
      <c r="AL46" t="str">
        <f t="shared" ca="1" si="0"/>
        <v xml:space="preserve">    (U1)ALERT_REQ_B_SMASTA_BCI3_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140" t="s">
        <v>68</v>
      </c>
      <c r="AD47" s="140" t="s">
        <v>68</v>
      </c>
      <c r="AE47" s="140" t="s">
        <v>68</v>
      </c>
      <c r="AF47" s="140" t="s">
        <v>68</v>
      </c>
      <c r="AG47" s="140" t="s">
        <v>68</v>
      </c>
      <c r="AH47" s="140" t="s">
        <v>68</v>
      </c>
      <c r="AI47" s="140" t="s">
        <v>68</v>
      </c>
      <c r="AJ47" s="24"/>
      <c r="AL47" t="str">
        <f t="shared" ca="1" si="0"/>
        <v xml:space="preserve">    (U1)ALERT_REQ_B_SMASTA_BCI3_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140" t="s">
        <v>68</v>
      </c>
      <c r="AD48" s="140" t="s">
        <v>68</v>
      </c>
      <c r="AE48" s="140" t="s">
        <v>68</v>
      </c>
      <c r="AF48" s="140" t="s">
        <v>68</v>
      </c>
      <c r="AG48" s="140" t="s">
        <v>68</v>
      </c>
      <c r="AH48" s="140" t="s">
        <v>68</v>
      </c>
      <c r="AI48" s="140" t="s">
        <v>68</v>
      </c>
      <c r="AJ48" s="24"/>
      <c r="AL48" t="str">
        <f t="shared" ca="1" si="0"/>
        <v xml:space="preserve">    (U1)ALERT_REQ_B_SMASTA_BCI3_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140" t="s">
        <v>68</v>
      </c>
      <c r="AD49" s="140" t="s">
        <v>68</v>
      </c>
      <c r="AE49" s="140" t="s">
        <v>68</v>
      </c>
      <c r="AF49" s="140" t="s">
        <v>68</v>
      </c>
      <c r="AG49" s="140" t="s">
        <v>68</v>
      </c>
      <c r="AH49" s="140" t="s">
        <v>68</v>
      </c>
      <c r="AI49" s="140" t="s">
        <v>68</v>
      </c>
      <c r="AJ49" s="24"/>
      <c r="AL49" t="str">
        <f t="shared" ca="1" si="0"/>
        <v xml:space="preserve">    (U1)ALERT_REQ_B_SMASTA_BCI3_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140" t="s">
        <v>68</v>
      </c>
      <c r="AD50" s="140" t="s">
        <v>68</v>
      </c>
      <c r="AE50" s="140" t="s">
        <v>68</v>
      </c>
      <c r="AF50" s="140" t="s">
        <v>68</v>
      </c>
      <c r="AG50" s="140" t="s">
        <v>68</v>
      </c>
      <c r="AH50" s="140" t="s">
        <v>68</v>
      </c>
      <c r="AI50" s="140" t="s">
        <v>68</v>
      </c>
      <c r="AJ50" s="24"/>
      <c r="AL50" t="str">
        <f t="shared" ca="1" si="0"/>
        <v xml:space="preserve">    (U1)ALERT_REQ_B_SMASTA_BCI3_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140" t="s">
        <v>68</v>
      </c>
      <c r="AD51" s="140" t="s">
        <v>68</v>
      </c>
      <c r="AE51" s="140" t="s">
        <v>68</v>
      </c>
      <c r="AF51" s="140" t="s">
        <v>68</v>
      </c>
      <c r="AG51" s="140" t="s">
        <v>68</v>
      </c>
      <c r="AH51" s="140" t="s">
        <v>68</v>
      </c>
      <c r="AI51" s="140" t="s">
        <v>68</v>
      </c>
      <c r="AJ51" s="24"/>
      <c r="AL51" t="str">
        <f t="shared" ca="1" si="0"/>
        <v xml:space="preserve">    (U1)ALERT_REQ_B_SMASTA_BCI3_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140" t="s">
        <v>68</v>
      </c>
      <c r="AD52" s="140" t="s">
        <v>68</v>
      </c>
      <c r="AE52" s="140" t="s">
        <v>68</v>
      </c>
      <c r="AF52" s="140" t="s">
        <v>68</v>
      </c>
      <c r="AG52" s="140" t="s">
        <v>68</v>
      </c>
      <c r="AH52" s="140" t="s">
        <v>68</v>
      </c>
      <c r="AI52" s="140" t="s">
        <v>68</v>
      </c>
      <c r="AJ52" s="24"/>
      <c r="AL52" t="str">
        <f t="shared" ca="1" si="0"/>
        <v xml:space="preserve">    (U1)ALERT_REQ_B_SMASTA_BCI3_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140" t="s">
        <v>68</v>
      </c>
      <c r="AD53" s="140" t="s">
        <v>68</v>
      </c>
      <c r="AE53" s="140" t="s">
        <v>68</v>
      </c>
      <c r="AF53" s="140" t="s">
        <v>68</v>
      </c>
      <c r="AG53" s="140" t="s">
        <v>68</v>
      </c>
      <c r="AH53" s="140" t="s">
        <v>68</v>
      </c>
      <c r="AI53" s="140" t="s">
        <v>68</v>
      </c>
      <c r="AJ53" s="24"/>
      <c r="AL53" t="str">
        <f t="shared" ca="1" si="0"/>
        <v xml:space="preserve">    (U1)ALERT_REQ_B_SMASTA_BCI3_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140" t="s">
        <v>68</v>
      </c>
      <c r="AD54" s="140" t="s">
        <v>68</v>
      </c>
      <c r="AE54" s="140" t="s">
        <v>68</v>
      </c>
      <c r="AF54" s="140" t="s">
        <v>68</v>
      </c>
      <c r="AG54" s="140" t="s">
        <v>68</v>
      </c>
      <c r="AH54" s="140" t="s">
        <v>68</v>
      </c>
      <c r="AI54" s="140" t="s">
        <v>68</v>
      </c>
      <c r="AJ54" s="24"/>
      <c r="AL54" t="str">
        <f t="shared" ca="1" si="0"/>
        <v xml:space="preserve">    (U1)ALERT_REQ_B_SMASTA_BCI3_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140" t="s">
        <v>68</v>
      </c>
      <c r="AD55" s="140" t="s">
        <v>68</v>
      </c>
      <c r="AE55" s="140" t="s">
        <v>68</v>
      </c>
      <c r="AF55" s="140" t="s">
        <v>68</v>
      </c>
      <c r="AG55" s="140" t="s">
        <v>68</v>
      </c>
      <c r="AH55" s="140" t="s">
        <v>68</v>
      </c>
      <c r="AI55" s="140" t="s">
        <v>68</v>
      </c>
      <c r="AJ55" s="24"/>
      <c r="AL55" t="str">
        <f t="shared" ca="1" si="0"/>
        <v xml:space="preserve">    (U1)ALERT_REQ_B_SMASTA_BCI3_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140" t="s">
        <v>68</v>
      </c>
      <c r="AD56" s="140" t="s">
        <v>68</v>
      </c>
      <c r="AE56" s="140" t="s">
        <v>68</v>
      </c>
      <c r="AF56" s="140" t="s">
        <v>68</v>
      </c>
      <c r="AG56" s="140" t="s">
        <v>68</v>
      </c>
      <c r="AH56" s="140" t="s">
        <v>68</v>
      </c>
      <c r="AI56" s="140" t="s">
        <v>68</v>
      </c>
      <c r="AJ56" s="24"/>
      <c r="AL56" t="str">
        <f t="shared" ca="1" si="0"/>
        <v xml:space="preserve">    (U1)ALERT_REQ_B_SMASTA_BCI3_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140" t="s">
        <v>68</v>
      </c>
      <c r="AD57" s="140" t="s">
        <v>68</v>
      </c>
      <c r="AE57" s="140" t="s">
        <v>68</v>
      </c>
      <c r="AF57" s="140" t="s">
        <v>68</v>
      </c>
      <c r="AG57" s="140" t="s">
        <v>68</v>
      </c>
      <c r="AH57" s="140" t="s">
        <v>68</v>
      </c>
      <c r="AI57" s="140" t="s">
        <v>68</v>
      </c>
      <c r="AJ57" s="24"/>
      <c r="AL57" t="str">
        <f t="shared" ca="1" si="0"/>
        <v xml:space="preserve">    (U1)ALERT_REQ_B_SMASTA_BCI3_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140" t="s">
        <v>68</v>
      </c>
      <c r="AD58" s="140" t="s">
        <v>68</v>
      </c>
      <c r="AE58" s="140" t="s">
        <v>68</v>
      </c>
      <c r="AF58" s="140" t="s">
        <v>68</v>
      </c>
      <c r="AG58" s="140" t="s">
        <v>68</v>
      </c>
      <c r="AH58" s="140" t="s">
        <v>68</v>
      </c>
      <c r="AI58" s="140" t="s">
        <v>68</v>
      </c>
      <c r="AJ58" s="24"/>
      <c r="AL58" t="str">
        <f t="shared" ca="1" si="0"/>
        <v xml:space="preserve">    (U1)ALERT_REQ_B_SMASTA_BCI3_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140" t="s">
        <v>68</v>
      </c>
      <c r="AD59" s="140" t="s">
        <v>68</v>
      </c>
      <c r="AE59" s="140" t="s">
        <v>68</v>
      </c>
      <c r="AF59" s="140" t="s">
        <v>68</v>
      </c>
      <c r="AG59" s="140" t="s">
        <v>68</v>
      </c>
      <c r="AH59" s="140" t="s">
        <v>68</v>
      </c>
      <c r="AI59" s="140" t="s">
        <v>68</v>
      </c>
      <c r="AJ59" s="24"/>
      <c r="AL59" t="str">
        <f t="shared" ca="1" si="0"/>
        <v xml:space="preserve">    (U1)ALERT_REQ_B_SMASTA_BCI3_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140" t="s">
        <v>68</v>
      </c>
      <c r="AD60" s="140" t="s">
        <v>68</v>
      </c>
      <c r="AE60" s="140" t="s">
        <v>68</v>
      </c>
      <c r="AF60" s="140" t="s">
        <v>68</v>
      </c>
      <c r="AG60" s="140" t="s">
        <v>68</v>
      </c>
      <c r="AH60" s="140" t="s">
        <v>68</v>
      </c>
      <c r="AI60" s="140" t="s">
        <v>68</v>
      </c>
      <c r="AJ60" s="24"/>
      <c r="AL60" t="str">
        <f t="shared" ca="1" si="0"/>
        <v xml:space="preserve">    (U1)ALERT_REQ_B_SMASTA_BCI3_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140" t="s">
        <v>68</v>
      </c>
      <c r="AD61" s="140" t="s">
        <v>68</v>
      </c>
      <c r="AE61" s="140" t="s">
        <v>68</v>
      </c>
      <c r="AF61" s="140" t="s">
        <v>68</v>
      </c>
      <c r="AG61" s="140" t="s">
        <v>68</v>
      </c>
      <c r="AH61" s="140" t="s">
        <v>68</v>
      </c>
      <c r="AI61" s="140" t="s">
        <v>68</v>
      </c>
      <c r="AJ61" s="24"/>
      <c r="AL61" t="str">
        <f t="shared" ca="1" si="0"/>
        <v xml:space="preserve">    (U1)ALERT_REQ_B_SMASTA_BCI3_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140" t="s">
        <v>68</v>
      </c>
      <c r="AD62" s="140" t="s">
        <v>68</v>
      </c>
      <c r="AE62" s="140" t="s">
        <v>68</v>
      </c>
      <c r="AF62" s="140" t="s">
        <v>68</v>
      </c>
      <c r="AG62" s="140" t="s">
        <v>68</v>
      </c>
      <c r="AH62" s="140" t="s">
        <v>68</v>
      </c>
      <c r="AI62" s="140" t="s">
        <v>68</v>
      </c>
      <c r="AJ62" s="24"/>
      <c r="AL62" t="str">
        <f t="shared" ca="1" si="0"/>
        <v xml:space="preserve">    (U1)ALERT_REQ_B_SMASTA_BCI3_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140" t="s">
        <v>68</v>
      </c>
      <c r="AD63" s="140" t="s">
        <v>68</v>
      </c>
      <c r="AE63" s="140" t="s">
        <v>68</v>
      </c>
      <c r="AF63" s="140" t="s">
        <v>68</v>
      </c>
      <c r="AG63" s="140" t="s">
        <v>68</v>
      </c>
      <c r="AH63" s="140" t="s">
        <v>68</v>
      </c>
      <c r="AI63" s="140" t="s">
        <v>68</v>
      </c>
      <c r="AJ63" s="24"/>
      <c r="AL63" t="str">
        <f t="shared" ca="1" si="0"/>
        <v xml:space="preserve">    (U1)ALERT_REQ_B_SMASTA_BCI3_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140" t="s">
        <v>68</v>
      </c>
      <c r="AD64" s="140" t="s">
        <v>68</v>
      </c>
      <c r="AE64" s="140" t="s">
        <v>68</v>
      </c>
      <c r="AF64" s="140" t="s">
        <v>68</v>
      </c>
      <c r="AG64" s="140" t="s">
        <v>68</v>
      </c>
      <c r="AH64" s="140" t="s">
        <v>68</v>
      </c>
      <c r="AI64" s="140" t="s">
        <v>68</v>
      </c>
      <c r="AJ64" s="24"/>
      <c r="AL64" t="str">
        <f t="shared" ca="1" si="0"/>
        <v xml:space="preserve">    (U1)ALERT_REQ_B_SMASTA_BCI3_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140" t="s">
        <v>68</v>
      </c>
      <c r="AD65" s="140" t="s">
        <v>68</v>
      </c>
      <c r="AE65" s="140" t="s">
        <v>68</v>
      </c>
      <c r="AF65" s="140" t="s">
        <v>68</v>
      </c>
      <c r="AG65" s="140" t="s">
        <v>68</v>
      </c>
      <c r="AH65" s="140" t="s">
        <v>68</v>
      </c>
      <c r="AI65" s="140" t="s">
        <v>68</v>
      </c>
      <c r="AJ65" s="24"/>
      <c r="AL65" t="str">
        <f t="shared" ca="1" si="0"/>
        <v xml:space="preserve">    (U1)ALERT_REQ_B_SMASTA_BCI3_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140" t="s">
        <v>68</v>
      </c>
      <c r="AD66" s="140" t="s">
        <v>68</v>
      </c>
      <c r="AE66" s="140" t="s">
        <v>68</v>
      </c>
      <c r="AF66" s="140" t="s">
        <v>68</v>
      </c>
      <c r="AG66" s="140" t="s">
        <v>68</v>
      </c>
      <c r="AH66" s="140" t="s">
        <v>68</v>
      </c>
      <c r="AI66" s="140" t="s">
        <v>68</v>
      </c>
      <c r="AJ66" s="24"/>
      <c r="AL66" t="str">
        <f t="shared" ca="1" si="0"/>
        <v xml:space="preserve">    (U1)ALERT_REQ_B_SMASTA_BCI3_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140" t="s">
        <v>68</v>
      </c>
      <c r="AD67" s="140" t="s">
        <v>68</v>
      </c>
      <c r="AE67" s="140" t="s">
        <v>68</v>
      </c>
      <c r="AF67" s="140" t="s">
        <v>68</v>
      </c>
      <c r="AG67" s="140" t="s">
        <v>68</v>
      </c>
      <c r="AH67" s="140" t="s">
        <v>68</v>
      </c>
      <c r="AI67" s="140" t="s">
        <v>68</v>
      </c>
      <c r="AJ67" s="24"/>
      <c r="AL67" t="str">
        <f t="shared" ca="1" si="0"/>
        <v xml:space="preserve">    (U1)ALERT_REQ_B_SMASTA_BCI3_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140" t="s">
        <v>68</v>
      </c>
      <c r="AD68" s="140" t="s">
        <v>68</v>
      </c>
      <c r="AE68" s="140" t="s">
        <v>68</v>
      </c>
      <c r="AF68" s="140" t="s">
        <v>68</v>
      </c>
      <c r="AG68" s="140" t="s">
        <v>68</v>
      </c>
      <c r="AH68" s="140" t="s">
        <v>68</v>
      </c>
      <c r="AI68" s="140" t="s">
        <v>68</v>
      </c>
      <c r="AJ68" s="24"/>
      <c r="AL68" t="str">
        <f t="shared" ca="1" si="0"/>
        <v xml:space="preserve">    (U1)ALERT_REQ_B_SMASTA_BCI3_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140" t="s">
        <v>68</v>
      </c>
      <c r="AD69" s="140" t="s">
        <v>68</v>
      </c>
      <c r="AE69" s="140" t="s">
        <v>68</v>
      </c>
      <c r="AF69" s="140" t="s">
        <v>68</v>
      </c>
      <c r="AG69" s="140" t="s">
        <v>68</v>
      </c>
      <c r="AH69" s="140" t="s">
        <v>68</v>
      </c>
      <c r="AI69" s="140" t="s">
        <v>68</v>
      </c>
      <c r="AJ69" s="24"/>
      <c r="AL69" t="str">
        <f t="shared" ca="1" si="0"/>
        <v xml:space="preserve">    (U1)ALERT_REQ_B_SMASTA_BCI3_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BCI3</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ON</v>
      </c>
      <c r="AK80" s="66"/>
      <c r="AL80" s="66" t="str">
        <f t="shared" si="9"/>
        <v>09</v>
      </c>
      <c r="AM80" s="68" t="str">
        <f t="shared" si="10"/>
        <v>00</v>
      </c>
      <c r="AN80" s="68" t="str">
        <f t="shared" si="11"/>
        <v>00</v>
      </c>
      <c r="AO80" s="68" t="str">
        <f t="shared" si="12"/>
        <v>00</v>
      </c>
      <c r="AQ80" t="str">
        <f t="shared" si="7"/>
        <v xml:space="preserve">    (U4)0x00000009U,                                                           /* 09 ON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BCI3</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0F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1</v>
      </c>
      <c r="AG138" s="137">
        <f t="shared" si="20"/>
        <v>1</v>
      </c>
      <c r="AH138" s="137">
        <f t="shared" si="20"/>
        <v>1</v>
      </c>
      <c r="AI138" s="137">
        <f t="shared" si="20"/>
        <v>1</v>
      </c>
      <c r="AJ138" s="53" t="str">
        <f t="shared" si="21"/>
        <v>UNKNOWN</v>
      </c>
      <c r="AK138" s="66"/>
      <c r="AL138" s="66" t="str">
        <f t="shared" si="24"/>
        <v>0F</v>
      </c>
      <c r="AM138" s="68" t="str">
        <f t="shared" si="25"/>
        <v>00</v>
      </c>
      <c r="AN138" s="68" t="str">
        <f t="shared" si="26"/>
        <v>00</v>
      </c>
      <c r="AO138" s="68" t="str">
        <f t="shared" si="27"/>
        <v>00</v>
      </c>
      <c r="AQ138" t="str">
        <f t="shared" si="22"/>
        <v xml:space="preserve">    (U4)0x0000000FU,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1</v>
      </c>
      <c r="AG139" s="137">
        <f t="shared" si="20"/>
        <v>1</v>
      </c>
      <c r="AH139" s="137">
        <f t="shared" si="20"/>
        <v>1</v>
      </c>
      <c r="AI139" s="137">
        <f t="shared" si="20"/>
        <v>1</v>
      </c>
      <c r="AJ139" s="53" t="str">
        <f t="shared" si="21"/>
        <v>UNKNOWN</v>
      </c>
      <c r="AK139" s="66"/>
      <c r="AL139" s="66" t="str">
        <f t="shared" si="24"/>
        <v>0F</v>
      </c>
      <c r="AM139" s="68" t="str">
        <f t="shared" si="25"/>
        <v>00</v>
      </c>
      <c r="AN139" s="68" t="str">
        <f t="shared" si="26"/>
        <v>00</v>
      </c>
      <c r="AO139" s="68" t="str">
        <f t="shared" si="27"/>
        <v>00</v>
      </c>
      <c r="AQ139" t="str">
        <f t="shared" si="22"/>
        <v xml:space="preserve">    (U4)0x0000000FU,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1</v>
      </c>
      <c r="AG140" s="137">
        <f t="shared" si="20"/>
        <v>1</v>
      </c>
      <c r="AH140" s="137">
        <f t="shared" si="20"/>
        <v>1</v>
      </c>
      <c r="AI140" s="137">
        <f t="shared" si="20"/>
        <v>1</v>
      </c>
      <c r="AJ140" s="53" t="str">
        <f t="shared" si="21"/>
        <v>UNKNOWN</v>
      </c>
      <c r="AK140" s="66"/>
      <c r="AL140" s="66" t="str">
        <f t="shared" si="24"/>
        <v>0F</v>
      </c>
      <c r="AM140" s="68" t="str">
        <f t="shared" si="25"/>
        <v>00</v>
      </c>
      <c r="AN140" s="68" t="str">
        <f t="shared" si="26"/>
        <v>00</v>
      </c>
      <c r="AO140" s="68" t="str">
        <f t="shared" si="27"/>
        <v>00</v>
      </c>
      <c r="AQ140" t="str">
        <f t="shared" si="22"/>
        <v xml:space="preserve">    (U4)0x0000000FU,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1</v>
      </c>
      <c r="AG141" s="137">
        <f t="shared" si="20"/>
        <v>1</v>
      </c>
      <c r="AH141" s="137">
        <f t="shared" si="20"/>
        <v>1</v>
      </c>
      <c r="AI141" s="137">
        <f t="shared" si="20"/>
        <v>1</v>
      </c>
      <c r="AJ141" s="53" t="str">
        <f t="shared" si="21"/>
        <v>UNKNOWN</v>
      </c>
      <c r="AK141" s="66"/>
      <c r="AL141" s="66" t="str">
        <f t="shared" si="24"/>
        <v>0F</v>
      </c>
      <c r="AM141" s="68" t="str">
        <f t="shared" si="25"/>
        <v>00</v>
      </c>
      <c r="AN141" s="68" t="str">
        <f t="shared" si="26"/>
        <v>00</v>
      </c>
      <c r="AO141" s="68" t="str">
        <f t="shared" si="27"/>
        <v>00</v>
      </c>
      <c r="AQ141" t="str">
        <f t="shared" si="22"/>
        <v xml:space="preserve">    (U4)0x0000000FU,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1</v>
      </c>
      <c r="AG142" s="137">
        <f t="shared" si="20"/>
        <v>1</v>
      </c>
      <c r="AH142" s="137">
        <f t="shared" si="20"/>
        <v>1</v>
      </c>
      <c r="AI142" s="137">
        <f t="shared" si="20"/>
        <v>1</v>
      </c>
      <c r="AJ142" s="53" t="str">
        <f t="shared" si="21"/>
        <v>UNKNOWN</v>
      </c>
      <c r="AK142" s="66"/>
      <c r="AL142" s="66" t="str">
        <f t="shared" si="24"/>
        <v>0F</v>
      </c>
      <c r="AM142" s="68" t="str">
        <f t="shared" si="25"/>
        <v>00</v>
      </c>
      <c r="AN142" s="68" t="str">
        <f t="shared" si="26"/>
        <v>00</v>
      </c>
      <c r="AO142" s="68" t="str">
        <f t="shared" si="27"/>
        <v>00</v>
      </c>
      <c r="AQ142" t="str">
        <f t="shared" si="22"/>
        <v xml:space="preserve">    (U4)0x0000000FU,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1</v>
      </c>
      <c r="AG143" s="137">
        <f t="shared" si="20"/>
        <v>1</v>
      </c>
      <c r="AH143" s="137">
        <f t="shared" si="20"/>
        <v>1</v>
      </c>
      <c r="AI143" s="137">
        <f>IF(OR(AI13=0,AI13=1),1,0)</f>
        <v>1</v>
      </c>
      <c r="AJ143" s="53" t="str">
        <f t="shared" si="21"/>
        <v>UNKNOWN</v>
      </c>
      <c r="AK143" s="66"/>
      <c r="AL143" s="66" t="str">
        <f t="shared" si="24"/>
        <v>0F</v>
      </c>
      <c r="AM143" s="68" t="str">
        <f t="shared" si="25"/>
        <v>00</v>
      </c>
      <c r="AN143" s="68" t="str">
        <f t="shared" si="26"/>
        <v>00</v>
      </c>
      <c r="AO143" s="68" t="str">
        <f t="shared" si="27"/>
        <v>00</v>
      </c>
      <c r="AQ143" t="str">
        <f t="shared" si="22"/>
        <v xml:space="preserve">    (U4)0x0000000FU,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1</v>
      </c>
      <c r="AG144" s="137">
        <f t="shared" si="28"/>
        <v>1</v>
      </c>
      <c r="AH144" s="137">
        <f t="shared" si="28"/>
        <v>1</v>
      </c>
      <c r="AI144" s="137">
        <f t="shared" si="28"/>
        <v>1</v>
      </c>
      <c r="AJ144" s="53" t="str">
        <f t="shared" si="21"/>
        <v>UNKNOWN</v>
      </c>
      <c r="AK144" s="66"/>
      <c r="AL144" s="66" t="str">
        <f t="shared" si="24"/>
        <v>0F</v>
      </c>
      <c r="AM144" s="68" t="str">
        <f t="shared" si="25"/>
        <v>00</v>
      </c>
      <c r="AN144" s="68" t="str">
        <f t="shared" si="26"/>
        <v>00</v>
      </c>
      <c r="AO144" s="68" t="str">
        <f t="shared" si="27"/>
        <v>00</v>
      </c>
      <c r="AQ144" t="str">
        <f t="shared" si="22"/>
        <v xml:space="preserve">    (U4)0x0000000FU,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1</v>
      </c>
      <c r="AG145" s="137">
        <f t="shared" si="28"/>
        <v>1</v>
      </c>
      <c r="AH145" s="137">
        <f t="shared" si="28"/>
        <v>1</v>
      </c>
      <c r="AI145" s="137">
        <f t="shared" si="28"/>
        <v>1</v>
      </c>
      <c r="AJ145" s="53" t="str">
        <f t="shared" si="21"/>
        <v>ON</v>
      </c>
      <c r="AK145" s="66"/>
      <c r="AL145" s="66" t="str">
        <f t="shared" si="24"/>
        <v>0F</v>
      </c>
      <c r="AM145" s="68" t="str">
        <f t="shared" si="25"/>
        <v>00</v>
      </c>
      <c r="AN145" s="68" t="str">
        <f t="shared" si="26"/>
        <v>00</v>
      </c>
      <c r="AO145" s="68" t="str">
        <f t="shared" si="27"/>
        <v>00</v>
      </c>
      <c r="AQ145" t="str">
        <f t="shared" si="22"/>
        <v xml:space="preserve">    (U4)0x0000000FU,                                                           /* 09 ON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1</v>
      </c>
      <c r="AG146" s="137">
        <f t="shared" si="28"/>
        <v>1</v>
      </c>
      <c r="AH146" s="137">
        <f t="shared" si="28"/>
        <v>1</v>
      </c>
      <c r="AI146" s="137">
        <f t="shared" si="28"/>
        <v>1</v>
      </c>
      <c r="AJ146" s="53" t="str">
        <f t="shared" si="21"/>
        <v>UNKNOWN</v>
      </c>
      <c r="AK146" s="66"/>
      <c r="AL146" s="66" t="str">
        <f t="shared" si="24"/>
        <v>0F</v>
      </c>
      <c r="AM146" s="68" t="str">
        <f t="shared" si="25"/>
        <v>00</v>
      </c>
      <c r="AN146" s="68" t="str">
        <f t="shared" si="26"/>
        <v>00</v>
      </c>
      <c r="AO146" s="68" t="str">
        <f t="shared" si="27"/>
        <v>00</v>
      </c>
      <c r="AQ146" t="str">
        <f t="shared" si="22"/>
        <v xml:space="preserve">    (U4)0x0000000FU,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1</v>
      </c>
      <c r="AG147" s="137">
        <f t="shared" si="28"/>
        <v>1</v>
      </c>
      <c r="AH147" s="137">
        <f t="shared" si="28"/>
        <v>1</v>
      </c>
      <c r="AI147" s="137">
        <f t="shared" si="28"/>
        <v>1</v>
      </c>
      <c r="AJ147" s="53" t="str">
        <f t="shared" si="21"/>
        <v>UNKNOWN</v>
      </c>
      <c r="AK147" s="66"/>
      <c r="AL147" s="66" t="str">
        <f t="shared" si="24"/>
        <v>0F</v>
      </c>
      <c r="AM147" s="68" t="str">
        <f t="shared" si="25"/>
        <v>00</v>
      </c>
      <c r="AN147" s="68" t="str">
        <f t="shared" si="26"/>
        <v>00</v>
      </c>
      <c r="AO147" s="68" t="str">
        <f t="shared" si="27"/>
        <v>00</v>
      </c>
      <c r="AQ147" t="str">
        <f t="shared" si="22"/>
        <v xml:space="preserve">    (U4)0x0000000FU,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1</v>
      </c>
      <c r="AG148" s="137">
        <f t="shared" si="28"/>
        <v>1</v>
      </c>
      <c r="AH148" s="137">
        <f t="shared" si="28"/>
        <v>1</v>
      </c>
      <c r="AI148" s="137">
        <f t="shared" si="28"/>
        <v>1</v>
      </c>
      <c r="AJ148" s="53" t="str">
        <f t="shared" si="21"/>
        <v>UNKNOWN</v>
      </c>
      <c r="AK148" s="66"/>
      <c r="AL148" s="66" t="str">
        <f t="shared" si="24"/>
        <v>0F</v>
      </c>
      <c r="AM148" s="68" t="str">
        <f t="shared" si="25"/>
        <v>00</v>
      </c>
      <c r="AN148" s="68" t="str">
        <f t="shared" si="26"/>
        <v>00</v>
      </c>
      <c r="AO148" s="68" t="str">
        <f t="shared" si="27"/>
        <v>00</v>
      </c>
      <c r="AQ148" t="str">
        <f t="shared" si="22"/>
        <v xml:space="preserve">    (U4)0x0000000FU,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1</v>
      </c>
      <c r="AG149" s="137">
        <f t="shared" si="28"/>
        <v>1</v>
      </c>
      <c r="AH149" s="137">
        <f t="shared" si="28"/>
        <v>1</v>
      </c>
      <c r="AI149" s="137">
        <f t="shared" si="28"/>
        <v>1</v>
      </c>
      <c r="AJ149" s="53" t="str">
        <f t="shared" si="21"/>
        <v>UNKNOWN</v>
      </c>
      <c r="AK149" s="66"/>
      <c r="AL149" s="66" t="str">
        <f t="shared" si="24"/>
        <v>0F</v>
      </c>
      <c r="AM149" s="68" t="str">
        <f t="shared" si="25"/>
        <v>00</v>
      </c>
      <c r="AN149" s="68" t="str">
        <f t="shared" si="26"/>
        <v>00</v>
      </c>
      <c r="AO149" s="68" t="str">
        <f t="shared" si="27"/>
        <v>00</v>
      </c>
      <c r="AQ149" t="str">
        <f t="shared" si="22"/>
        <v xml:space="preserve">    (U4)0x0000000FU,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1</v>
      </c>
      <c r="AG150" s="137">
        <f t="shared" si="28"/>
        <v>1</v>
      </c>
      <c r="AH150" s="137">
        <f t="shared" si="28"/>
        <v>1</v>
      </c>
      <c r="AI150" s="137">
        <f t="shared" si="28"/>
        <v>1</v>
      </c>
      <c r="AJ150" s="53" t="str">
        <f t="shared" si="21"/>
        <v>UNKNOWN</v>
      </c>
      <c r="AK150" s="66"/>
      <c r="AL150" s="66" t="str">
        <f t="shared" si="24"/>
        <v>0F</v>
      </c>
      <c r="AM150" s="68" t="str">
        <f t="shared" si="25"/>
        <v>00</v>
      </c>
      <c r="AN150" s="68" t="str">
        <f t="shared" si="26"/>
        <v>00</v>
      </c>
      <c r="AO150" s="68" t="str">
        <f t="shared" si="27"/>
        <v>00</v>
      </c>
      <c r="AQ150" t="str">
        <f t="shared" si="22"/>
        <v xml:space="preserve">    (U4)0x0000000FU,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1</v>
      </c>
      <c r="AG151" s="137">
        <f t="shared" si="28"/>
        <v>1</v>
      </c>
      <c r="AH151" s="137">
        <f t="shared" si="28"/>
        <v>1</v>
      </c>
      <c r="AI151" s="137">
        <f>IF(OR(AI21=0,AI21=1),1,0)</f>
        <v>1</v>
      </c>
      <c r="AJ151" s="53" t="str">
        <f t="shared" si="21"/>
        <v>UNKNOWN</v>
      </c>
      <c r="AK151" s="66"/>
      <c r="AL151" s="66" t="str">
        <f t="shared" si="24"/>
        <v>0F</v>
      </c>
      <c r="AM151" s="68" t="str">
        <f t="shared" si="25"/>
        <v>00</v>
      </c>
      <c r="AN151" s="68" t="str">
        <f t="shared" si="26"/>
        <v>00</v>
      </c>
      <c r="AO151" s="68" t="str">
        <f t="shared" si="27"/>
        <v>00</v>
      </c>
      <c r="AQ151" t="str">
        <f t="shared" si="22"/>
        <v xml:space="preserve">    (U4)0x0000000FU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AD69 AJ6:AJ69 L3:AE3 AE6:AF13 AE14:AI69" name="Table作成編集範囲"/>
    <protectedRange sqref="AG6:AI13" name="Table作成編集範囲_1"/>
    <protectedRange sqref="AF3:AI3" name="Table作成編集範囲_4_1"/>
    <protectedRange sqref="B3" name="Table作成編集範囲_2"/>
  </protectedRanges>
  <mergeCells count="4">
    <mergeCell ref="C2:C3"/>
    <mergeCell ref="AJ2:AJ3"/>
    <mergeCell ref="AG3:AH3"/>
    <mergeCell ref="A4:B5"/>
  </mergeCells>
  <phoneticPr fontId="2"/>
  <conditionalFormatting sqref="D6:AI69">
    <cfRule type="cellIs" dxfId="45" priority="7" operator="equal">
      <formula>1</formula>
    </cfRule>
    <cfRule type="cellIs" dxfId="44" priority="8" operator="equal">
      <formula>"×"</formula>
    </cfRule>
  </conditionalFormatting>
  <conditionalFormatting sqref="AE6:AE37 AF22:AI37">
    <cfRule type="cellIs" dxfId="43" priority="3" operator="equal">
      <formula>1</formula>
    </cfRule>
    <cfRule type="cellIs" dxfId="42" priority="4" operator="equal">
      <formula>"×"</formula>
    </cfRule>
  </conditionalFormatting>
  <conditionalFormatting sqref="AE38:AI69">
    <cfRule type="cellIs" dxfId="41" priority="5" operator="equal">
      <formula>1</formula>
    </cfRule>
    <cfRule type="cellIs" dxfId="40" priority="6" operator="equal">
      <formula>"×"</formula>
    </cfRule>
  </conditionalFormatting>
  <conditionalFormatting sqref="AF6:AF21 AG14:AI21">
    <cfRule type="cellIs" dxfId="39" priority="1" operator="equal">
      <formula>1</formula>
    </cfRule>
    <cfRule type="cellIs" dxfId="38" priority="2" operator="equal">
      <formula>"×"</formula>
    </cfRule>
  </conditionalFormatting>
  <conditionalFormatting sqref="AR5:AS70">
    <cfRule type="expression" dxfId="37"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CH_Design!$C$3:$C$103</xm:f>
          </x14:formula1>
          <xm:sqref>AJ6:AJ69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52</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123</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157</v>
      </c>
      <c r="AC3" s="139" t="s">
        <v>157</v>
      </c>
      <c r="AD3" s="139" t="s">
        <v>67</v>
      </c>
      <c r="AE3" s="139" t="s">
        <v>67</v>
      </c>
      <c r="AF3" s="282" t="s">
        <v>123</v>
      </c>
      <c r="AG3" s="515" t="s">
        <v>220</v>
      </c>
      <c r="AH3" s="514"/>
      <c r="AI3" s="277" t="s">
        <v>677</v>
      </c>
      <c r="AJ3" s="508"/>
      <c r="AR3" s="100" t="s">
        <v>94</v>
      </c>
    </row>
    <row r="4" spans="1:49" ht="14.25" thickBot="1">
      <c r="A4" s="509" t="s">
        <v>64</v>
      </c>
      <c r="B4" s="510"/>
      <c r="C4" s="283"/>
      <c r="D4" s="283"/>
      <c r="E4" s="283"/>
      <c r="F4" s="283"/>
      <c r="G4" s="283"/>
      <c r="H4" s="283"/>
      <c r="I4" s="283"/>
      <c r="J4" s="283"/>
      <c r="K4" s="283"/>
      <c r="L4" s="283"/>
      <c r="M4" s="283"/>
      <c r="N4" s="283"/>
      <c r="O4" s="283"/>
      <c r="P4" s="283"/>
      <c r="Q4" s="283"/>
      <c r="R4" s="283"/>
      <c r="S4" s="283"/>
      <c r="T4" s="283"/>
      <c r="U4" s="283"/>
      <c r="V4" s="283"/>
      <c r="W4" s="283"/>
      <c r="X4" s="283"/>
      <c r="Y4" s="283"/>
      <c r="Z4" s="283"/>
      <c r="AA4" s="283"/>
      <c r="AB4" s="283"/>
      <c r="AC4" s="283"/>
      <c r="AD4" s="283"/>
      <c r="AE4" s="283"/>
      <c r="AF4" s="283"/>
      <c r="AG4" s="283"/>
      <c r="AH4" s="283"/>
      <c r="AI4" s="283"/>
      <c r="AJ4" s="141"/>
      <c r="AR4" s="88" t="s">
        <v>80</v>
      </c>
      <c r="AS4" s="89"/>
      <c r="AT4" s="89"/>
      <c r="AU4" s="89"/>
      <c r="AV4" s="89"/>
      <c r="AW4" s="90"/>
    </row>
    <row r="5" spans="1:49" ht="14.25" thickBot="1">
      <c r="A5" s="511"/>
      <c r="B5" s="512"/>
      <c r="C5" s="284"/>
      <c r="D5" s="284"/>
      <c r="E5" s="284"/>
      <c r="F5" s="284"/>
      <c r="G5" s="284"/>
      <c r="H5" s="284"/>
      <c r="I5" s="284"/>
      <c r="J5" s="284"/>
      <c r="K5" s="284"/>
      <c r="L5" s="284"/>
      <c r="M5" s="284"/>
      <c r="N5" s="284"/>
      <c r="O5" s="284"/>
      <c r="P5" s="284"/>
      <c r="Q5" s="284"/>
      <c r="R5" s="284"/>
      <c r="S5" s="284"/>
      <c r="T5" s="284"/>
      <c r="U5" s="284"/>
      <c r="V5" s="284"/>
      <c r="W5" s="284"/>
      <c r="X5" s="284"/>
      <c r="Y5" s="284"/>
      <c r="Z5" s="284"/>
      <c r="AA5" s="284"/>
      <c r="AB5" s="284"/>
      <c r="AC5" s="284"/>
      <c r="AD5" s="284"/>
      <c r="AE5" s="284"/>
      <c r="AF5" s="284"/>
      <c r="AG5" s="284"/>
      <c r="AH5" s="284"/>
      <c r="AI5" s="284"/>
      <c r="AJ5" s="142"/>
      <c r="AR5" s="91" t="str">
        <f ca="1">"static const U4  "&amp;AW8&amp;"["&amp;AW10&amp;"]"&amp;" = {"</f>
        <v>static const U4  u4_sp_ALERT_B_SMASTA_BCS1_CRIT[ALERT_B_SMASTA_BCS1_NUM_DST] = {</v>
      </c>
      <c r="AS5" s="91" t="str">
        <f ca="1">"static const U4  "&amp;$AW$9&amp;"["&amp;$AW$10&amp;"] = {"</f>
        <v>static const U4  u4_sp_ALERT_B_SMASTA_BCS1_MASK[ALERT_B_SMASTA_BCS1_NUM_DST] = {</v>
      </c>
      <c r="AT5" s="91" t="str">
        <f ca="1">"static const U1  "&amp;$AW$11&amp;"["&amp;$AW$10&amp;"] = {"</f>
        <v>static const U1  u1_sp_ALERT_B_SMASTA_BCS1_DST[ALERT_B_SMASTA_BCS1_NUM_DST] = {</v>
      </c>
      <c r="AU5" s="91" t="str">
        <f ca="1">"const ST_ALERT_MTRX "&amp;$AW$12&amp;" = {"</f>
        <v>const ST_ALERT_MTRX st_gp_ALERT_B_SMASTA_MTRX[15] = {</v>
      </c>
      <c r="AV5" s="71" t="str">
        <f ca="1">"#define "&amp;AW10&amp;REPT(" ",41-LEN(AW10))&amp;"("&amp;AW13&amp;"U)"</f>
        <v>#define ALERT_B_SMASTA_BCS1_NUM_DST              (16U)</v>
      </c>
      <c r="AW5" s="72"/>
    </row>
    <row r="6" spans="1:49">
      <c r="B6" s="145" t="str">
        <f ca="1">"Table "&amp;$AW$6</f>
        <v>Table BCS1</v>
      </c>
      <c r="C6" s="58">
        <f>ROW()-ROW($C$6)</f>
        <v>0</v>
      </c>
      <c r="D6" s="140" t="s">
        <v>68</v>
      </c>
      <c r="E6" s="140" t="s">
        <v>68</v>
      </c>
      <c r="F6" s="140" t="s">
        <v>68</v>
      </c>
      <c r="G6" s="140" t="s">
        <v>68</v>
      </c>
      <c r="H6" s="140" t="s">
        <v>68</v>
      </c>
      <c r="I6" s="140" t="s">
        <v>68</v>
      </c>
      <c r="J6" s="67" t="s">
        <v>68</v>
      </c>
      <c r="K6" s="140" t="s">
        <v>512</v>
      </c>
      <c r="L6" s="140" t="s">
        <v>512</v>
      </c>
      <c r="M6" s="140" t="s">
        <v>512</v>
      </c>
      <c r="N6" s="140" t="s">
        <v>512</v>
      </c>
      <c r="O6" s="140" t="s">
        <v>512</v>
      </c>
      <c r="P6" s="140" t="s">
        <v>512</v>
      </c>
      <c r="Q6" s="140" t="s">
        <v>512</v>
      </c>
      <c r="R6" s="140" t="s">
        <v>512</v>
      </c>
      <c r="S6" s="140" t="s">
        <v>512</v>
      </c>
      <c r="T6" s="140" t="s">
        <v>512</v>
      </c>
      <c r="U6" s="140" t="s">
        <v>512</v>
      </c>
      <c r="V6" s="140" t="s">
        <v>512</v>
      </c>
      <c r="W6" s="140" t="s">
        <v>512</v>
      </c>
      <c r="X6" s="140" t="s">
        <v>512</v>
      </c>
      <c r="Y6" s="140" t="s">
        <v>512</v>
      </c>
      <c r="Z6" s="140" t="s">
        <v>512</v>
      </c>
      <c r="AA6" s="140" t="s">
        <v>512</v>
      </c>
      <c r="AB6" s="140" t="s">
        <v>512</v>
      </c>
      <c r="AC6" s="140" t="s">
        <v>512</v>
      </c>
      <c r="AD6" s="140" t="s">
        <v>512</v>
      </c>
      <c r="AE6" s="140" t="s">
        <v>512</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BCS1</v>
      </c>
    </row>
    <row r="7" spans="1:49">
      <c r="B7" s="145"/>
      <c r="C7" s="53">
        <f t="shared" ref="C7:C69" si="2">ROW()-ROW($C$6)</f>
        <v>1</v>
      </c>
      <c r="D7" s="67" t="s">
        <v>68</v>
      </c>
      <c r="E7" s="67" t="s">
        <v>68</v>
      </c>
      <c r="F7" s="67" t="s">
        <v>68</v>
      </c>
      <c r="G7" s="67" t="s">
        <v>68</v>
      </c>
      <c r="H7" s="67" t="s">
        <v>68</v>
      </c>
      <c r="I7" s="67" t="s">
        <v>68</v>
      </c>
      <c r="J7" s="67" t="s">
        <v>68</v>
      </c>
      <c r="K7" s="140" t="s">
        <v>512</v>
      </c>
      <c r="L7" s="67" t="s">
        <v>512</v>
      </c>
      <c r="M7" s="67" t="s">
        <v>512</v>
      </c>
      <c r="N7" s="67" t="s">
        <v>512</v>
      </c>
      <c r="O7" s="67" t="s">
        <v>512</v>
      </c>
      <c r="P7" s="67" t="s">
        <v>512</v>
      </c>
      <c r="Q7" s="67" t="s">
        <v>512</v>
      </c>
      <c r="R7" s="67" t="s">
        <v>512</v>
      </c>
      <c r="S7" s="67" t="s">
        <v>512</v>
      </c>
      <c r="T7" s="67" t="s">
        <v>512</v>
      </c>
      <c r="U7" s="67" t="s">
        <v>512</v>
      </c>
      <c r="V7" s="67" t="s">
        <v>512</v>
      </c>
      <c r="W7" s="67" t="s">
        <v>512</v>
      </c>
      <c r="X7" s="67" t="s">
        <v>512</v>
      </c>
      <c r="Y7" s="67" t="s">
        <v>512</v>
      </c>
      <c r="Z7" s="67" t="s">
        <v>512</v>
      </c>
      <c r="AA7" s="67" t="s">
        <v>512</v>
      </c>
      <c r="AB7" s="67" t="s">
        <v>512</v>
      </c>
      <c r="AC7" s="140" t="s">
        <v>512</v>
      </c>
      <c r="AD7" s="140" t="s">
        <v>512</v>
      </c>
      <c r="AE7" s="140" t="s">
        <v>512</v>
      </c>
      <c r="AF7" s="140">
        <v>0</v>
      </c>
      <c r="AG7" s="140">
        <v>0</v>
      </c>
      <c r="AH7" s="140">
        <v>0</v>
      </c>
      <c r="AI7" s="140">
        <v>1</v>
      </c>
      <c r="AJ7" s="57" t="s">
        <v>33</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(U4)0x0000000FU,                                                           /* 01 UNKNOWN                                         */</v>
      </c>
      <c r="AT7" s="69" t="str">
        <f t="shared" si="1"/>
        <v xml:space="preserve">    (U1)ALERT_REQ_UNKNOWN,                                                     /* 01 UNKNOWN                                         */</v>
      </c>
      <c r="AU7" s="69" t="str">
        <f ca="1">"        &amp;"&amp;$AW$14&amp;","&amp;REPT(" ",69-LEN($AW$14))&amp;"/* fp_u4_SRC_CHK                                      */"</f>
        <v xml:space="preserve">        &amp;u4_s_AlertB_smastaBcs1Srcchk,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512</v>
      </c>
      <c r="L8" s="67" t="s">
        <v>512</v>
      </c>
      <c r="M8" s="67" t="s">
        <v>512</v>
      </c>
      <c r="N8" s="67" t="s">
        <v>512</v>
      </c>
      <c r="O8" s="67" t="s">
        <v>512</v>
      </c>
      <c r="P8" s="67" t="s">
        <v>512</v>
      </c>
      <c r="Q8" s="67" t="s">
        <v>512</v>
      </c>
      <c r="R8" s="67" t="s">
        <v>512</v>
      </c>
      <c r="S8" s="67" t="s">
        <v>512</v>
      </c>
      <c r="T8" s="67" t="s">
        <v>512</v>
      </c>
      <c r="U8" s="67" t="s">
        <v>512</v>
      </c>
      <c r="V8" s="67" t="s">
        <v>512</v>
      </c>
      <c r="W8" s="67" t="s">
        <v>512</v>
      </c>
      <c r="X8" s="67" t="s">
        <v>512</v>
      </c>
      <c r="Y8" s="67" t="s">
        <v>512</v>
      </c>
      <c r="Z8" s="67" t="s">
        <v>512</v>
      </c>
      <c r="AA8" s="67" t="s">
        <v>512</v>
      </c>
      <c r="AB8" s="67" t="s">
        <v>512</v>
      </c>
      <c r="AC8" s="140" t="s">
        <v>512</v>
      </c>
      <c r="AD8" s="140" t="s">
        <v>512</v>
      </c>
      <c r="AE8" s="140" t="s">
        <v>512</v>
      </c>
      <c r="AF8" s="140">
        <v>0</v>
      </c>
      <c r="AG8" s="140">
        <v>0</v>
      </c>
      <c r="AH8" s="140">
        <v>1</v>
      </c>
      <c r="AI8" s="140">
        <v>0</v>
      </c>
      <c r="AJ8" s="57" t="s">
        <v>33</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u4_sp_ALERT_B_SMASTA_BCS1_CRIT</v>
      </c>
    </row>
    <row r="9" spans="1:49">
      <c r="B9" s="145"/>
      <c r="C9" s="53">
        <f t="shared" si="2"/>
        <v>3</v>
      </c>
      <c r="D9" s="67" t="s">
        <v>68</v>
      </c>
      <c r="E9" s="67" t="s">
        <v>68</v>
      </c>
      <c r="F9" s="67" t="s">
        <v>68</v>
      </c>
      <c r="G9" s="67" t="s">
        <v>68</v>
      </c>
      <c r="H9" s="67" t="s">
        <v>68</v>
      </c>
      <c r="I9" s="67" t="s">
        <v>68</v>
      </c>
      <c r="J9" s="67" t="s">
        <v>68</v>
      </c>
      <c r="K9" s="67" t="s">
        <v>512</v>
      </c>
      <c r="L9" s="67" t="s">
        <v>512</v>
      </c>
      <c r="M9" s="67" t="s">
        <v>512</v>
      </c>
      <c r="N9" s="67" t="s">
        <v>512</v>
      </c>
      <c r="O9" s="67" t="s">
        <v>512</v>
      </c>
      <c r="P9" s="67" t="s">
        <v>512</v>
      </c>
      <c r="Q9" s="67" t="s">
        <v>512</v>
      </c>
      <c r="R9" s="67" t="s">
        <v>512</v>
      </c>
      <c r="S9" s="67" t="s">
        <v>512</v>
      </c>
      <c r="T9" s="67" t="s">
        <v>512</v>
      </c>
      <c r="U9" s="67" t="s">
        <v>512</v>
      </c>
      <c r="V9" s="67" t="s">
        <v>512</v>
      </c>
      <c r="W9" s="67" t="s">
        <v>512</v>
      </c>
      <c r="X9" s="67" t="s">
        <v>512</v>
      </c>
      <c r="Y9" s="67" t="s">
        <v>512</v>
      </c>
      <c r="Z9" s="67" t="s">
        <v>512</v>
      </c>
      <c r="AA9" s="67" t="s">
        <v>512</v>
      </c>
      <c r="AB9" s="67" t="s">
        <v>512</v>
      </c>
      <c r="AC9" s="140" t="s">
        <v>512</v>
      </c>
      <c r="AD9" s="140" t="s">
        <v>512</v>
      </c>
      <c r="AE9" s="140" t="s">
        <v>512</v>
      </c>
      <c r="AF9" s="140">
        <v>0</v>
      </c>
      <c r="AG9" s="140">
        <v>0</v>
      </c>
      <c r="AH9" s="140">
        <v>1</v>
      </c>
      <c r="AI9" s="140">
        <v>1</v>
      </c>
      <c r="AJ9" s="57" t="s">
        <v>33</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72</v>
      </c>
      <c r="AW9" s="74" t="str">
        <f ca="1">"u4_sp_ALERT_"&amp;IF(AW6&lt;&gt;AW17,$AW$17&amp;"_"&amp;$AW$6,AW17)&amp;"_MASK"</f>
        <v>u4_sp_ALERT_B_SMASTA_BCS1_MASK</v>
      </c>
    </row>
    <row r="10" spans="1:49">
      <c r="B10" s="145"/>
      <c r="C10" s="53">
        <f t="shared" si="2"/>
        <v>4</v>
      </c>
      <c r="D10" s="67" t="s">
        <v>68</v>
      </c>
      <c r="E10" s="67" t="s">
        <v>68</v>
      </c>
      <c r="F10" s="67" t="s">
        <v>68</v>
      </c>
      <c r="G10" s="67" t="s">
        <v>68</v>
      </c>
      <c r="H10" s="67" t="s">
        <v>68</v>
      </c>
      <c r="I10" s="67" t="s">
        <v>68</v>
      </c>
      <c r="J10" s="67" t="s">
        <v>68</v>
      </c>
      <c r="K10" s="67" t="s">
        <v>512</v>
      </c>
      <c r="L10" s="67" t="s">
        <v>512</v>
      </c>
      <c r="M10" s="67" t="s">
        <v>512</v>
      </c>
      <c r="N10" s="67" t="s">
        <v>512</v>
      </c>
      <c r="O10" s="67" t="s">
        <v>512</v>
      </c>
      <c r="P10" s="67" t="s">
        <v>512</v>
      </c>
      <c r="Q10" s="67" t="s">
        <v>512</v>
      </c>
      <c r="R10" s="67" t="s">
        <v>512</v>
      </c>
      <c r="S10" s="67" t="s">
        <v>512</v>
      </c>
      <c r="T10" s="67" t="s">
        <v>512</v>
      </c>
      <c r="U10" s="67" t="s">
        <v>512</v>
      </c>
      <c r="V10" s="67" t="s">
        <v>512</v>
      </c>
      <c r="W10" s="67" t="s">
        <v>512</v>
      </c>
      <c r="X10" s="67" t="s">
        <v>512</v>
      </c>
      <c r="Y10" s="67" t="s">
        <v>512</v>
      </c>
      <c r="Z10" s="67" t="s">
        <v>512</v>
      </c>
      <c r="AA10" s="67" t="s">
        <v>512</v>
      </c>
      <c r="AB10" s="67" t="s">
        <v>512</v>
      </c>
      <c r="AC10" s="140" t="s">
        <v>512</v>
      </c>
      <c r="AD10" s="140" t="s">
        <v>512</v>
      </c>
      <c r="AE10" s="140" t="s">
        <v>512</v>
      </c>
      <c r="AF10" s="140">
        <v>0</v>
      </c>
      <c r="AG10" s="140">
        <v>1</v>
      </c>
      <c r="AH10" s="140">
        <v>0</v>
      </c>
      <c r="AI10" s="140">
        <v>0</v>
      </c>
      <c r="AJ10" s="57" t="s">
        <v>33</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ALERT_B_SMASTA_BCS1_NUM_DST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140" t="s">
        <v>68</v>
      </c>
      <c r="AD11" s="140" t="s">
        <v>68</v>
      </c>
      <c r="AE11" s="140" t="s">
        <v>68</v>
      </c>
      <c r="AF11" s="140">
        <v>0</v>
      </c>
      <c r="AG11" s="140">
        <v>1</v>
      </c>
      <c r="AH11" s="140">
        <v>0</v>
      </c>
      <c r="AI11" s="140">
        <v>1</v>
      </c>
      <c r="AJ11" s="57" t="s">
        <v>33</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u1_sp_ALERT_B_SMASTA_BCS1_DST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140" t="s">
        <v>68</v>
      </c>
      <c r="AD12" s="140" t="s">
        <v>68</v>
      </c>
      <c r="AE12" s="140" t="s">
        <v>68</v>
      </c>
      <c r="AF12" s="140">
        <v>0</v>
      </c>
      <c r="AG12" s="140">
        <v>1</v>
      </c>
      <c r="AH12" s="140">
        <v>1</v>
      </c>
      <c r="AI12" s="140">
        <v>0</v>
      </c>
      <c r="AJ12" s="57" t="s">
        <v>33</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140" t="s">
        <v>68</v>
      </c>
      <c r="AD13" s="140" t="s">
        <v>68</v>
      </c>
      <c r="AE13" s="140" t="s">
        <v>68</v>
      </c>
      <c r="AF13" s="140">
        <v>0</v>
      </c>
      <c r="AG13" s="140">
        <v>1</v>
      </c>
      <c r="AH13" s="140">
        <v>1</v>
      </c>
      <c r="AI13" s="140">
        <v>1</v>
      </c>
      <c r="AJ13" s="57" t="s">
        <v>33</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&amp;u1_sp_ALERT_B_SMASTA_BCS1_DST[0],                                     /* u1p_DST                                            */</v>
      </c>
      <c r="AV13" s="55" t="s">
        <v>75</v>
      </c>
      <c r="AW13" s="144">
        <f>COUNTA($AJ$6:$AJ$69)</f>
        <v>16</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140" t="s">
        <v>68</v>
      </c>
      <c r="AD14" s="140" t="s">
        <v>68</v>
      </c>
      <c r="AE14" s="140" t="s">
        <v>68</v>
      </c>
      <c r="AF14" s="140">
        <v>1</v>
      </c>
      <c r="AG14" s="140">
        <v>0</v>
      </c>
      <c r="AH14" s="140">
        <v>0</v>
      </c>
      <c r="AI14" s="140">
        <v>0</v>
      </c>
      <c r="AJ14" s="57" t="s">
        <v>33</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(U2)ALERT_B_SMASTA_BCS1_NUM_DST,                                       /* u2_num_srch                                        */</v>
      </c>
      <c r="AV14" s="55" t="s">
        <v>76</v>
      </c>
      <c r="AW14" s="74" t="str">
        <f ca="1">IF(AW6&lt;&gt;AW17,VLOOKUP(AW6,Matrix!$C$13:$G$37,4,FALSE),Matrix!F13)</f>
        <v>u4_s_AlertB_smastaBcs1Srcchk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140" t="s">
        <v>68</v>
      </c>
      <c r="AD15" s="140" t="s">
        <v>68</v>
      </c>
      <c r="AE15" s="140" t="s">
        <v>68</v>
      </c>
      <c r="AF15" s="140">
        <v>1</v>
      </c>
      <c r="AG15" s="140">
        <v>0</v>
      </c>
      <c r="AH15" s="140">
        <v>0</v>
      </c>
      <c r="AI15" s="140">
        <v>1</v>
      </c>
      <c r="AJ15" s="57" t="s">
        <v>439</v>
      </c>
      <c r="AL15" t="str">
        <f t="shared" ca="1" si="0"/>
        <v xml:space="preserve">    (U1)ALERT_REQ_B_SMASTA_BCS1_ON</v>
      </c>
      <c r="AR15" s="69" t="str">
        <f t="shared" si="3"/>
        <v xml:space="preserve">    (U4)0x00000009U,                                                           /* 09 ON                                              */</v>
      </c>
      <c r="AS15" s="69" t="str">
        <f t="shared" si="4"/>
        <v xml:space="preserve">    (U4)0x0000000FU,                                                           /* 09 ON                                              */</v>
      </c>
      <c r="AT15" s="69" t="str">
        <f t="shared" ca="1" si="1"/>
        <v xml:space="preserve">    (U1)ALERT_REQ_B_SMASTA_BCS1_ON,                                            /* 09 ON                                              */</v>
      </c>
      <c r="AU15" s="69" t="str">
        <f ca="1">"        (U1)"&amp;$AW$16&amp;REPT(" ",67-LEN($AW$16))&amp;"/* u1_vom_act                                         */"</f>
        <v xml:space="preserve">        (U1)ALERT_VOM_BAT_WT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140" t="s">
        <v>68</v>
      </c>
      <c r="AD16" s="140" t="s">
        <v>68</v>
      </c>
      <c r="AE16" s="140" t="s">
        <v>68</v>
      </c>
      <c r="AF16" s="140">
        <v>1</v>
      </c>
      <c r="AG16" s="140">
        <v>0</v>
      </c>
      <c r="AH16" s="140">
        <v>1</v>
      </c>
      <c r="AI16" s="140">
        <v>0</v>
      </c>
      <c r="AJ16" s="57" t="s">
        <v>33</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722</v>
      </c>
      <c r="AV16" s="55" t="s">
        <v>77</v>
      </c>
      <c r="AW16" s="74" t="str">
        <f ca="1">IF(AW6&lt;&gt;AW17,VLOOKUP(AW6,Matrix!$C$13:$G$37,2,FALSE),Matrix!D13)</f>
        <v>ALERT_VOM_BAT_WT</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140" t="s">
        <v>68</v>
      </c>
      <c r="AD17" s="140" t="s">
        <v>68</v>
      </c>
      <c r="AE17" s="140" t="s">
        <v>68</v>
      </c>
      <c r="AF17" s="140">
        <v>1</v>
      </c>
      <c r="AG17" s="140">
        <v>0</v>
      </c>
      <c r="AH17" s="140">
        <v>1</v>
      </c>
      <c r="AI17" s="140">
        <v>1</v>
      </c>
      <c r="AJ17" s="57" t="s">
        <v>33</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140" t="s">
        <v>68</v>
      </c>
      <c r="AD18" s="140" t="s">
        <v>68</v>
      </c>
      <c r="AE18" s="140" t="s">
        <v>68</v>
      </c>
      <c r="AF18" s="140">
        <v>1</v>
      </c>
      <c r="AG18" s="140">
        <v>1</v>
      </c>
      <c r="AH18" s="140">
        <v>0</v>
      </c>
      <c r="AI18" s="140">
        <v>0</v>
      </c>
      <c r="AJ18" s="57" t="s">
        <v>33</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140" t="s">
        <v>68</v>
      </c>
      <c r="AD19" s="140" t="s">
        <v>68</v>
      </c>
      <c r="AE19" s="140" t="s">
        <v>68</v>
      </c>
      <c r="AF19" s="140">
        <v>1</v>
      </c>
      <c r="AG19" s="140">
        <v>1</v>
      </c>
      <c r="AH19" s="140">
        <v>0</v>
      </c>
      <c r="AI19" s="140">
        <v>1</v>
      </c>
      <c r="AJ19" s="57" t="s">
        <v>33</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140" t="s">
        <v>68</v>
      </c>
      <c r="AD20" s="140" t="s">
        <v>68</v>
      </c>
      <c r="AE20" s="140" t="s">
        <v>68</v>
      </c>
      <c r="AF20" s="140">
        <v>1</v>
      </c>
      <c r="AG20" s="140">
        <v>1</v>
      </c>
      <c r="AH20" s="140">
        <v>1</v>
      </c>
      <c r="AI20" s="140">
        <v>0</v>
      </c>
      <c r="AJ20" s="57" t="s">
        <v>33</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140" t="s">
        <v>68</v>
      </c>
      <c r="AD21" s="140" t="s">
        <v>68</v>
      </c>
      <c r="AE21" s="140" t="s">
        <v>68</v>
      </c>
      <c r="AF21" s="140">
        <v>1</v>
      </c>
      <c r="AG21" s="140">
        <v>1</v>
      </c>
      <c r="AH21" s="140">
        <v>1</v>
      </c>
      <c r="AI21" s="140">
        <v>1</v>
      </c>
      <c r="AJ21" s="57" t="s">
        <v>33</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140" t="s">
        <v>68</v>
      </c>
      <c r="AD22" s="140" t="s">
        <v>68</v>
      </c>
      <c r="AE22" s="140" t="s">
        <v>68</v>
      </c>
      <c r="AF22" s="140" t="s">
        <v>68</v>
      </c>
      <c r="AG22" s="140" t="s">
        <v>68</v>
      </c>
      <c r="AH22" s="140" t="s">
        <v>68</v>
      </c>
      <c r="AI22" s="140" t="s">
        <v>68</v>
      </c>
      <c r="AJ22" s="57"/>
      <c r="AL22" t="str">
        <f t="shared" ca="1" si="0"/>
        <v xml:space="preserve">    (U1)ALERT_REQ_B_SMASTA_BCS1_</v>
      </c>
      <c r="AR22" s="69" t="str">
        <f t="shared" si="3"/>
        <v>};</v>
      </c>
      <c r="AS22" s="69" t="str">
        <f t="shared" si="4"/>
        <v>};</v>
      </c>
      <c r="AT22" s="69" t="str">
        <f t="shared" si="1"/>
        <v>};</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140" t="s">
        <v>68</v>
      </c>
      <c r="AD23" s="140" t="s">
        <v>68</v>
      </c>
      <c r="AE23" s="140" t="s">
        <v>68</v>
      </c>
      <c r="AF23" s="140" t="s">
        <v>68</v>
      </c>
      <c r="AG23" s="140" t="s">
        <v>68</v>
      </c>
      <c r="AH23" s="140" t="s">
        <v>68</v>
      </c>
      <c r="AI23" s="140" t="s">
        <v>68</v>
      </c>
      <c r="AJ23" s="57"/>
      <c r="AL23" t="str">
        <f t="shared" ca="1" si="0"/>
        <v xml:space="preserve">    (U1)ALERT_REQ_B_SMASTA_BCS1_</v>
      </c>
      <c r="AR23" s="69" t="str">
        <f t="shared" si="3"/>
        <v/>
      </c>
      <c r="AS23" s="69" t="str">
        <f t="shared" si="4"/>
        <v/>
      </c>
      <c r="AT23" s="69" t="str">
        <f t="shared" si="1"/>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140" t="s">
        <v>68</v>
      </c>
      <c r="AD24" s="140" t="s">
        <v>68</v>
      </c>
      <c r="AE24" s="140" t="s">
        <v>68</v>
      </c>
      <c r="AF24" s="140" t="s">
        <v>68</v>
      </c>
      <c r="AG24" s="140" t="s">
        <v>68</v>
      </c>
      <c r="AH24" s="140" t="s">
        <v>68</v>
      </c>
      <c r="AI24" s="140" t="s">
        <v>68</v>
      </c>
      <c r="AJ24" s="57"/>
      <c r="AL24" t="str">
        <f t="shared" ca="1" si="0"/>
        <v xml:space="preserve">    (U1)ALERT_REQ_B_SMASTA_BCS1_</v>
      </c>
      <c r="AR24" s="69" t="str">
        <f t="shared" si="3"/>
        <v/>
      </c>
      <c r="AS24" s="69" t="str">
        <f t="shared" si="4"/>
        <v/>
      </c>
      <c r="AT24" s="69" t="str">
        <f t="shared" si="1"/>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140" t="s">
        <v>68</v>
      </c>
      <c r="AD25" s="140" t="s">
        <v>68</v>
      </c>
      <c r="AE25" s="140" t="s">
        <v>68</v>
      </c>
      <c r="AF25" s="140" t="s">
        <v>68</v>
      </c>
      <c r="AG25" s="140" t="s">
        <v>68</v>
      </c>
      <c r="AH25" s="140" t="s">
        <v>68</v>
      </c>
      <c r="AI25" s="140" t="s">
        <v>68</v>
      </c>
      <c r="AJ25" s="24"/>
      <c r="AL25" t="str">
        <f t="shared" ca="1" si="0"/>
        <v xml:space="preserve">    (U1)ALERT_REQ_B_SMASTA_BCS1_</v>
      </c>
      <c r="AR25" s="69" t="str">
        <f t="shared" si="3"/>
        <v/>
      </c>
      <c r="AS25" s="69" t="str">
        <f t="shared" si="4"/>
        <v/>
      </c>
      <c r="AT25" s="69" t="str">
        <f t="shared" si="1"/>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140" t="s">
        <v>68</v>
      </c>
      <c r="AD26" s="140" t="s">
        <v>68</v>
      </c>
      <c r="AE26" s="140" t="s">
        <v>68</v>
      </c>
      <c r="AF26" s="140" t="s">
        <v>68</v>
      </c>
      <c r="AG26" s="140" t="s">
        <v>68</v>
      </c>
      <c r="AH26" s="140" t="s">
        <v>68</v>
      </c>
      <c r="AI26" s="140" t="s">
        <v>68</v>
      </c>
      <c r="AJ26" s="24"/>
      <c r="AL26" t="str">
        <f t="shared" ca="1" si="0"/>
        <v xml:space="preserve">    (U1)ALERT_REQ_B_SMASTA_BCS1_</v>
      </c>
      <c r="AR26" s="69" t="str">
        <f t="shared" si="3"/>
        <v/>
      </c>
      <c r="AS26" s="69" t="str">
        <f t="shared" si="4"/>
        <v/>
      </c>
      <c r="AT26" s="69" t="str">
        <f t="shared" si="1"/>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140" t="s">
        <v>68</v>
      </c>
      <c r="AD27" s="140" t="s">
        <v>68</v>
      </c>
      <c r="AE27" s="140" t="s">
        <v>68</v>
      </c>
      <c r="AF27" s="140" t="s">
        <v>68</v>
      </c>
      <c r="AG27" s="140" t="s">
        <v>68</v>
      </c>
      <c r="AH27" s="140" t="s">
        <v>68</v>
      </c>
      <c r="AI27" s="140" t="s">
        <v>68</v>
      </c>
      <c r="AJ27" s="24"/>
      <c r="AL27" t="str">
        <f t="shared" ca="1" si="0"/>
        <v xml:space="preserve">    (U1)ALERT_REQ_B_SMASTA_BCS1_</v>
      </c>
      <c r="AR27" s="69" t="str">
        <f t="shared" si="3"/>
        <v/>
      </c>
      <c r="AS27" s="69" t="str">
        <f t="shared" si="4"/>
        <v/>
      </c>
      <c r="AT27" s="69" t="str">
        <f t="shared" si="1"/>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140" t="s">
        <v>68</v>
      </c>
      <c r="AD28" s="140" t="s">
        <v>68</v>
      </c>
      <c r="AE28" s="140" t="s">
        <v>68</v>
      </c>
      <c r="AF28" s="140" t="s">
        <v>68</v>
      </c>
      <c r="AG28" s="140" t="s">
        <v>68</v>
      </c>
      <c r="AH28" s="140" t="s">
        <v>68</v>
      </c>
      <c r="AI28" s="140" t="s">
        <v>68</v>
      </c>
      <c r="AJ28" s="24"/>
      <c r="AL28" t="str">
        <f t="shared" ca="1" si="0"/>
        <v xml:space="preserve">    (U1)ALERT_REQ_B_SMASTA_BCS1_</v>
      </c>
      <c r="AR28" s="69" t="str">
        <f t="shared" si="3"/>
        <v/>
      </c>
      <c r="AS28" s="69" t="str">
        <f t="shared" si="4"/>
        <v/>
      </c>
      <c r="AT28" s="69" t="str">
        <f t="shared" si="1"/>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140" t="s">
        <v>68</v>
      </c>
      <c r="AD29" s="140" t="s">
        <v>68</v>
      </c>
      <c r="AE29" s="140" t="s">
        <v>68</v>
      </c>
      <c r="AF29" s="140" t="s">
        <v>68</v>
      </c>
      <c r="AG29" s="140" t="s">
        <v>68</v>
      </c>
      <c r="AH29" s="140" t="s">
        <v>68</v>
      </c>
      <c r="AI29" s="140" t="s">
        <v>68</v>
      </c>
      <c r="AJ29" s="24"/>
      <c r="AL29" t="str">
        <f t="shared" ca="1" si="0"/>
        <v xml:space="preserve">    (U1)ALERT_REQ_B_SMASTA_BCS1_</v>
      </c>
      <c r="AR29" s="69" t="str">
        <f t="shared" si="3"/>
        <v/>
      </c>
      <c r="AS29" s="69" t="str">
        <f t="shared" si="4"/>
        <v/>
      </c>
      <c r="AT29" s="69" t="str">
        <f t="shared" si="1"/>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140" t="s">
        <v>68</v>
      </c>
      <c r="AD30" s="140" t="s">
        <v>68</v>
      </c>
      <c r="AE30" s="140" t="s">
        <v>68</v>
      </c>
      <c r="AF30" s="140" t="s">
        <v>68</v>
      </c>
      <c r="AG30" s="140" t="s">
        <v>68</v>
      </c>
      <c r="AH30" s="140" t="s">
        <v>68</v>
      </c>
      <c r="AI30" s="140" t="s">
        <v>68</v>
      </c>
      <c r="AJ30" s="24"/>
      <c r="AL30" t="str">
        <f t="shared" ca="1" si="0"/>
        <v xml:space="preserve">    (U1)ALERT_REQ_B_SMASTA_BCS1_</v>
      </c>
      <c r="AR30" s="69" t="str">
        <f t="shared" si="3"/>
        <v/>
      </c>
      <c r="AS30" s="69" t="str">
        <f t="shared" si="4"/>
        <v/>
      </c>
      <c r="AT30" s="69" t="str">
        <f t="shared" si="1"/>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140" t="s">
        <v>68</v>
      </c>
      <c r="AD31" s="140" t="s">
        <v>68</v>
      </c>
      <c r="AE31" s="140" t="s">
        <v>68</v>
      </c>
      <c r="AF31" s="140" t="s">
        <v>68</v>
      </c>
      <c r="AG31" s="140" t="s">
        <v>68</v>
      </c>
      <c r="AH31" s="140" t="s">
        <v>68</v>
      </c>
      <c r="AI31" s="140" t="s">
        <v>68</v>
      </c>
      <c r="AJ31" s="24"/>
      <c r="AL31" t="str">
        <f t="shared" ca="1" si="0"/>
        <v xml:space="preserve">    (U1)ALERT_REQ_B_SMASTA_BCS1_</v>
      </c>
      <c r="AR31" s="69" t="str">
        <f t="shared" si="3"/>
        <v/>
      </c>
      <c r="AS31" s="69" t="str">
        <f t="shared" si="4"/>
        <v/>
      </c>
      <c r="AT31" s="69" t="str">
        <f t="shared" si="1"/>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140" t="s">
        <v>68</v>
      </c>
      <c r="AD32" s="140" t="s">
        <v>68</v>
      </c>
      <c r="AE32" s="140" t="s">
        <v>68</v>
      </c>
      <c r="AF32" s="140" t="s">
        <v>68</v>
      </c>
      <c r="AG32" s="140" t="s">
        <v>68</v>
      </c>
      <c r="AH32" s="140" t="s">
        <v>68</v>
      </c>
      <c r="AI32" s="140" t="s">
        <v>68</v>
      </c>
      <c r="AJ32" s="24"/>
      <c r="AL32" t="str">
        <f t="shared" ca="1" si="0"/>
        <v xml:space="preserve">    (U1)ALERT_REQ_B_SMASTA_BCS1_</v>
      </c>
      <c r="AR32" s="69" t="str">
        <f t="shared" si="3"/>
        <v/>
      </c>
      <c r="AS32" s="69" t="str">
        <f t="shared" si="4"/>
        <v/>
      </c>
      <c r="AT32" s="69" t="str">
        <f t="shared" si="1"/>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140" t="s">
        <v>68</v>
      </c>
      <c r="AD33" s="140" t="s">
        <v>68</v>
      </c>
      <c r="AE33" s="140" t="s">
        <v>68</v>
      </c>
      <c r="AF33" s="140" t="s">
        <v>68</v>
      </c>
      <c r="AG33" s="140" t="s">
        <v>68</v>
      </c>
      <c r="AH33" s="140" t="s">
        <v>68</v>
      </c>
      <c r="AI33" s="140" t="s">
        <v>68</v>
      </c>
      <c r="AJ33" s="24"/>
      <c r="AL33" t="str">
        <f t="shared" ca="1" si="0"/>
        <v xml:space="preserve">    (U1)ALERT_REQ_B_SMASTA_BCS1_</v>
      </c>
      <c r="AR33" s="69" t="str">
        <f t="shared" si="3"/>
        <v/>
      </c>
      <c r="AS33" s="69" t="str">
        <f t="shared" si="4"/>
        <v/>
      </c>
      <c r="AT33" s="69" t="str">
        <f t="shared" si="1"/>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140" t="s">
        <v>68</v>
      </c>
      <c r="AD34" s="140" t="s">
        <v>68</v>
      </c>
      <c r="AE34" s="140" t="s">
        <v>68</v>
      </c>
      <c r="AF34" s="140" t="s">
        <v>68</v>
      </c>
      <c r="AG34" s="140" t="s">
        <v>68</v>
      </c>
      <c r="AH34" s="140" t="s">
        <v>68</v>
      </c>
      <c r="AI34" s="140" t="s">
        <v>68</v>
      </c>
      <c r="AJ34" s="24"/>
      <c r="AL34" t="str">
        <f t="shared" ca="1" si="0"/>
        <v xml:space="preserve">    (U1)ALERT_REQ_B_SMASTA_BCS1_</v>
      </c>
      <c r="AR34" s="69" t="str">
        <f t="shared" si="3"/>
        <v/>
      </c>
      <c r="AS34" s="69" t="str">
        <f t="shared" si="4"/>
        <v/>
      </c>
      <c r="AT34" s="69" t="str">
        <f t="shared" si="1"/>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140" t="s">
        <v>68</v>
      </c>
      <c r="AD35" s="140" t="s">
        <v>68</v>
      </c>
      <c r="AE35" s="140" t="s">
        <v>68</v>
      </c>
      <c r="AF35" s="140" t="s">
        <v>68</v>
      </c>
      <c r="AG35" s="140" t="s">
        <v>68</v>
      </c>
      <c r="AH35" s="140" t="s">
        <v>68</v>
      </c>
      <c r="AI35" s="140" t="s">
        <v>68</v>
      </c>
      <c r="AJ35" s="24"/>
      <c r="AL35" t="str">
        <f t="shared" ca="1" si="0"/>
        <v xml:space="preserve">    (U1)ALERT_REQ_B_SMASTA_BCS1_</v>
      </c>
      <c r="AR35" s="69" t="str">
        <f t="shared" si="3"/>
        <v/>
      </c>
      <c r="AS35" s="69" t="str">
        <f t="shared" si="4"/>
        <v/>
      </c>
      <c r="AT35" s="69" t="str">
        <f t="shared" si="1"/>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140" t="s">
        <v>68</v>
      </c>
      <c r="AD36" s="140" t="s">
        <v>68</v>
      </c>
      <c r="AE36" s="140" t="s">
        <v>68</v>
      </c>
      <c r="AF36" s="140" t="s">
        <v>68</v>
      </c>
      <c r="AG36" s="140" t="s">
        <v>68</v>
      </c>
      <c r="AH36" s="140" t="s">
        <v>68</v>
      </c>
      <c r="AI36" s="140" t="s">
        <v>68</v>
      </c>
      <c r="AJ36" s="24"/>
      <c r="AL36" t="str">
        <f t="shared" ca="1" si="0"/>
        <v xml:space="preserve">    (U1)ALERT_REQ_B_SMASTA_BCS1_</v>
      </c>
      <c r="AR36" s="69" t="str">
        <f t="shared" si="3"/>
        <v/>
      </c>
      <c r="AS36" s="69" t="str">
        <f t="shared" si="4"/>
        <v/>
      </c>
      <c r="AT36" s="69" t="str">
        <f t="shared" si="1"/>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140" t="s">
        <v>68</v>
      </c>
      <c r="AD37" s="140" t="s">
        <v>68</v>
      </c>
      <c r="AE37" s="140" t="s">
        <v>68</v>
      </c>
      <c r="AF37" s="140" t="s">
        <v>68</v>
      </c>
      <c r="AG37" s="140" t="s">
        <v>68</v>
      </c>
      <c r="AH37" s="140" t="s">
        <v>68</v>
      </c>
      <c r="AI37" s="140" t="s">
        <v>68</v>
      </c>
      <c r="AJ37" s="24"/>
      <c r="AL37" t="str">
        <f t="shared" ca="1" si="0"/>
        <v xml:space="preserve">    (U1)ALERT_REQ_B_SMASTA_BCS1_</v>
      </c>
      <c r="AR37" s="69" t="str">
        <f t="shared" si="3"/>
        <v/>
      </c>
      <c r="AS37" s="69" t="str">
        <f t="shared" si="4"/>
        <v/>
      </c>
      <c r="AT37" s="69" t="str">
        <f t="shared" si="1"/>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140" t="s">
        <v>68</v>
      </c>
      <c r="AD38" s="140" t="s">
        <v>68</v>
      </c>
      <c r="AE38" s="140" t="s">
        <v>68</v>
      </c>
      <c r="AF38" s="140" t="s">
        <v>68</v>
      </c>
      <c r="AG38" s="140" t="s">
        <v>68</v>
      </c>
      <c r="AH38" s="140" t="s">
        <v>68</v>
      </c>
      <c r="AI38" s="140" t="s">
        <v>68</v>
      </c>
      <c r="AJ38" s="24"/>
      <c r="AL38" t="str">
        <f t="shared" ca="1" si="0"/>
        <v xml:space="preserve">    (U1)ALERT_REQ_B_SMASTA_BCS1_</v>
      </c>
      <c r="AR38" s="69" t="str">
        <f t="shared" si="3"/>
        <v/>
      </c>
      <c r="AS38" s="69" t="str">
        <f t="shared" si="4"/>
        <v/>
      </c>
      <c r="AT38" s="69" t="str">
        <f t="shared" si="1"/>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140" t="s">
        <v>68</v>
      </c>
      <c r="AD39" s="140" t="s">
        <v>68</v>
      </c>
      <c r="AE39" s="140" t="s">
        <v>68</v>
      </c>
      <c r="AF39" s="140" t="s">
        <v>68</v>
      </c>
      <c r="AG39" s="140" t="s">
        <v>68</v>
      </c>
      <c r="AH39" s="140" t="s">
        <v>68</v>
      </c>
      <c r="AI39" s="140" t="s">
        <v>68</v>
      </c>
      <c r="AJ39" s="24"/>
      <c r="AL39" t="str">
        <f t="shared" ca="1" si="0"/>
        <v xml:space="preserve">    (U1)ALERT_REQ_B_SMASTA_BCS1_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140" t="s">
        <v>68</v>
      </c>
      <c r="AD40" s="140" t="s">
        <v>68</v>
      </c>
      <c r="AE40" s="140" t="s">
        <v>68</v>
      </c>
      <c r="AF40" s="140" t="s">
        <v>68</v>
      </c>
      <c r="AG40" s="140" t="s">
        <v>68</v>
      </c>
      <c r="AH40" s="140" t="s">
        <v>68</v>
      </c>
      <c r="AI40" s="140" t="s">
        <v>68</v>
      </c>
      <c r="AJ40" s="24"/>
      <c r="AL40" t="str">
        <f t="shared" ca="1" si="0"/>
        <v xml:space="preserve">    (U1)ALERT_REQ_B_SMASTA_BCS1_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140" t="s">
        <v>68</v>
      </c>
      <c r="AD41" s="140" t="s">
        <v>68</v>
      </c>
      <c r="AE41" s="140" t="s">
        <v>68</v>
      </c>
      <c r="AF41" s="140" t="s">
        <v>68</v>
      </c>
      <c r="AG41" s="140" t="s">
        <v>68</v>
      </c>
      <c r="AH41" s="140" t="s">
        <v>68</v>
      </c>
      <c r="AI41" s="140" t="s">
        <v>68</v>
      </c>
      <c r="AJ41" s="24"/>
      <c r="AL41" t="str">
        <f t="shared" ca="1" si="0"/>
        <v xml:space="preserve">    (U1)ALERT_REQ_B_SMASTA_BCS1_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140" t="s">
        <v>68</v>
      </c>
      <c r="AD42" s="140" t="s">
        <v>68</v>
      </c>
      <c r="AE42" s="140" t="s">
        <v>68</v>
      </c>
      <c r="AF42" s="140" t="s">
        <v>68</v>
      </c>
      <c r="AG42" s="140" t="s">
        <v>68</v>
      </c>
      <c r="AH42" s="140" t="s">
        <v>68</v>
      </c>
      <c r="AI42" s="140" t="s">
        <v>68</v>
      </c>
      <c r="AJ42" s="24"/>
      <c r="AL42" t="str">
        <f t="shared" ca="1" si="0"/>
        <v xml:space="preserve">    (U1)ALERT_REQ_B_SMASTA_BCS1_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140" t="s">
        <v>68</v>
      </c>
      <c r="AD43" s="140" t="s">
        <v>68</v>
      </c>
      <c r="AE43" s="140" t="s">
        <v>68</v>
      </c>
      <c r="AF43" s="140" t="s">
        <v>68</v>
      </c>
      <c r="AG43" s="140" t="s">
        <v>68</v>
      </c>
      <c r="AH43" s="140" t="s">
        <v>68</v>
      </c>
      <c r="AI43" s="140" t="s">
        <v>68</v>
      </c>
      <c r="AJ43" s="24"/>
      <c r="AL43" t="str">
        <f t="shared" ca="1" si="0"/>
        <v xml:space="preserve">    (U1)ALERT_REQ_B_SMASTA_BCS1_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140" t="s">
        <v>68</v>
      </c>
      <c r="AD44" s="140" t="s">
        <v>68</v>
      </c>
      <c r="AE44" s="140" t="s">
        <v>68</v>
      </c>
      <c r="AF44" s="140" t="s">
        <v>68</v>
      </c>
      <c r="AG44" s="140" t="s">
        <v>68</v>
      </c>
      <c r="AH44" s="140" t="s">
        <v>68</v>
      </c>
      <c r="AI44" s="140" t="s">
        <v>68</v>
      </c>
      <c r="AJ44" s="24"/>
      <c r="AL44" t="str">
        <f t="shared" ca="1" si="0"/>
        <v xml:space="preserve">    (U1)ALERT_REQ_B_SMASTA_BCS1_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140" t="s">
        <v>68</v>
      </c>
      <c r="AD45" s="140" t="s">
        <v>68</v>
      </c>
      <c r="AE45" s="140" t="s">
        <v>68</v>
      </c>
      <c r="AF45" s="140" t="s">
        <v>68</v>
      </c>
      <c r="AG45" s="140" t="s">
        <v>68</v>
      </c>
      <c r="AH45" s="140" t="s">
        <v>68</v>
      </c>
      <c r="AI45" s="140" t="s">
        <v>68</v>
      </c>
      <c r="AJ45" s="24"/>
      <c r="AL45" t="str">
        <f t="shared" ca="1" si="0"/>
        <v xml:space="preserve">    (U1)ALERT_REQ_B_SMASTA_BCS1_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140" t="s">
        <v>68</v>
      </c>
      <c r="AD46" s="140" t="s">
        <v>68</v>
      </c>
      <c r="AE46" s="140" t="s">
        <v>68</v>
      </c>
      <c r="AF46" s="140" t="s">
        <v>68</v>
      </c>
      <c r="AG46" s="140" t="s">
        <v>68</v>
      </c>
      <c r="AH46" s="140" t="s">
        <v>68</v>
      </c>
      <c r="AI46" s="140" t="s">
        <v>68</v>
      </c>
      <c r="AJ46" s="24"/>
      <c r="AL46" t="str">
        <f t="shared" ca="1" si="0"/>
        <v xml:space="preserve">    (U1)ALERT_REQ_B_SMASTA_BCS1_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140" t="s">
        <v>68</v>
      </c>
      <c r="AD47" s="140" t="s">
        <v>68</v>
      </c>
      <c r="AE47" s="140" t="s">
        <v>68</v>
      </c>
      <c r="AF47" s="140" t="s">
        <v>68</v>
      </c>
      <c r="AG47" s="140" t="s">
        <v>68</v>
      </c>
      <c r="AH47" s="140" t="s">
        <v>68</v>
      </c>
      <c r="AI47" s="140" t="s">
        <v>68</v>
      </c>
      <c r="AJ47" s="24"/>
      <c r="AL47" t="str">
        <f t="shared" ca="1" si="0"/>
        <v xml:space="preserve">    (U1)ALERT_REQ_B_SMASTA_BCS1_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140" t="s">
        <v>68</v>
      </c>
      <c r="AD48" s="140" t="s">
        <v>68</v>
      </c>
      <c r="AE48" s="140" t="s">
        <v>68</v>
      </c>
      <c r="AF48" s="140" t="s">
        <v>68</v>
      </c>
      <c r="AG48" s="140" t="s">
        <v>68</v>
      </c>
      <c r="AH48" s="140" t="s">
        <v>68</v>
      </c>
      <c r="AI48" s="140" t="s">
        <v>68</v>
      </c>
      <c r="AJ48" s="24"/>
      <c r="AL48" t="str">
        <f t="shared" ca="1" si="0"/>
        <v xml:space="preserve">    (U1)ALERT_REQ_B_SMASTA_BCS1_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140" t="s">
        <v>68</v>
      </c>
      <c r="AD49" s="140" t="s">
        <v>68</v>
      </c>
      <c r="AE49" s="140" t="s">
        <v>68</v>
      </c>
      <c r="AF49" s="140" t="s">
        <v>68</v>
      </c>
      <c r="AG49" s="140" t="s">
        <v>68</v>
      </c>
      <c r="AH49" s="140" t="s">
        <v>68</v>
      </c>
      <c r="AI49" s="140" t="s">
        <v>68</v>
      </c>
      <c r="AJ49" s="24"/>
      <c r="AL49" t="str">
        <f t="shared" ca="1" si="0"/>
        <v xml:space="preserve">    (U1)ALERT_REQ_B_SMASTA_BCS1_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140" t="s">
        <v>68</v>
      </c>
      <c r="AD50" s="140" t="s">
        <v>68</v>
      </c>
      <c r="AE50" s="140" t="s">
        <v>68</v>
      </c>
      <c r="AF50" s="140" t="s">
        <v>68</v>
      </c>
      <c r="AG50" s="140" t="s">
        <v>68</v>
      </c>
      <c r="AH50" s="140" t="s">
        <v>68</v>
      </c>
      <c r="AI50" s="140" t="s">
        <v>68</v>
      </c>
      <c r="AJ50" s="24"/>
      <c r="AL50" t="str">
        <f t="shared" ca="1" si="0"/>
        <v xml:space="preserve">    (U1)ALERT_REQ_B_SMASTA_BCS1_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140" t="s">
        <v>68</v>
      </c>
      <c r="AD51" s="140" t="s">
        <v>68</v>
      </c>
      <c r="AE51" s="140" t="s">
        <v>68</v>
      </c>
      <c r="AF51" s="140" t="s">
        <v>68</v>
      </c>
      <c r="AG51" s="140" t="s">
        <v>68</v>
      </c>
      <c r="AH51" s="140" t="s">
        <v>68</v>
      </c>
      <c r="AI51" s="140" t="s">
        <v>68</v>
      </c>
      <c r="AJ51" s="24"/>
      <c r="AL51" t="str">
        <f t="shared" ca="1" si="0"/>
        <v xml:space="preserve">    (U1)ALERT_REQ_B_SMASTA_BCS1_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140" t="s">
        <v>68</v>
      </c>
      <c r="AD52" s="140" t="s">
        <v>68</v>
      </c>
      <c r="AE52" s="140" t="s">
        <v>68</v>
      </c>
      <c r="AF52" s="140" t="s">
        <v>68</v>
      </c>
      <c r="AG52" s="140" t="s">
        <v>68</v>
      </c>
      <c r="AH52" s="140" t="s">
        <v>68</v>
      </c>
      <c r="AI52" s="140" t="s">
        <v>68</v>
      </c>
      <c r="AJ52" s="24"/>
      <c r="AL52" t="str">
        <f t="shared" ca="1" si="0"/>
        <v xml:space="preserve">    (U1)ALERT_REQ_B_SMASTA_BCS1_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140" t="s">
        <v>68</v>
      </c>
      <c r="AD53" s="140" t="s">
        <v>68</v>
      </c>
      <c r="AE53" s="140" t="s">
        <v>68</v>
      </c>
      <c r="AF53" s="140" t="s">
        <v>68</v>
      </c>
      <c r="AG53" s="140" t="s">
        <v>68</v>
      </c>
      <c r="AH53" s="140" t="s">
        <v>68</v>
      </c>
      <c r="AI53" s="140" t="s">
        <v>68</v>
      </c>
      <c r="AJ53" s="24"/>
      <c r="AL53" t="str">
        <f t="shared" ca="1" si="0"/>
        <v xml:space="preserve">    (U1)ALERT_REQ_B_SMASTA_BCS1_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140" t="s">
        <v>68</v>
      </c>
      <c r="AD54" s="140" t="s">
        <v>68</v>
      </c>
      <c r="AE54" s="140" t="s">
        <v>68</v>
      </c>
      <c r="AF54" s="140" t="s">
        <v>68</v>
      </c>
      <c r="AG54" s="140" t="s">
        <v>68</v>
      </c>
      <c r="AH54" s="140" t="s">
        <v>68</v>
      </c>
      <c r="AI54" s="140" t="s">
        <v>68</v>
      </c>
      <c r="AJ54" s="24"/>
      <c r="AL54" t="str">
        <f t="shared" ca="1" si="0"/>
        <v xml:space="preserve">    (U1)ALERT_REQ_B_SMASTA_BCS1_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140" t="s">
        <v>68</v>
      </c>
      <c r="AD55" s="140" t="s">
        <v>68</v>
      </c>
      <c r="AE55" s="140" t="s">
        <v>68</v>
      </c>
      <c r="AF55" s="140" t="s">
        <v>68</v>
      </c>
      <c r="AG55" s="140" t="s">
        <v>68</v>
      </c>
      <c r="AH55" s="140" t="s">
        <v>68</v>
      </c>
      <c r="AI55" s="140" t="s">
        <v>68</v>
      </c>
      <c r="AJ55" s="24"/>
      <c r="AL55" t="str">
        <f t="shared" ca="1" si="0"/>
        <v xml:space="preserve">    (U1)ALERT_REQ_B_SMASTA_BCS1_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140" t="s">
        <v>68</v>
      </c>
      <c r="AD56" s="140" t="s">
        <v>68</v>
      </c>
      <c r="AE56" s="140" t="s">
        <v>68</v>
      </c>
      <c r="AF56" s="140" t="s">
        <v>68</v>
      </c>
      <c r="AG56" s="140" t="s">
        <v>68</v>
      </c>
      <c r="AH56" s="140" t="s">
        <v>68</v>
      </c>
      <c r="AI56" s="140" t="s">
        <v>68</v>
      </c>
      <c r="AJ56" s="24"/>
      <c r="AL56" t="str">
        <f t="shared" ca="1" si="0"/>
        <v xml:space="preserve">    (U1)ALERT_REQ_B_SMASTA_BCS1_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140" t="s">
        <v>68</v>
      </c>
      <c r="AD57" s="140" t="s">
        <v>68</v>
      </c>
      <c r="AE57" s="140" t="s">
        <v>68</v>
      </c>
      <c r="AF57" s="140" t="s">
        <v>68</v>
      </c>
      <c r="AG57" s="140" t="s">
        <v>68</v>
      </c>
      <c r="AH57" s="140" t="s">
        <v>68</v>
      </c>
      <c r="AI57" s="140" t="s">
        <v>68</v>
      </c>
      <c r="AJ57" s="24"/>
      <c r="AL57" t="str">
        <f t="shared" ca="1" si="0"/>
        <v xml:space="preserve">    (U1)ALERT_REQ_B_SMASTA_BCS1_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140" t="s">
        <v>68</v>
      </c>
      <c r="AD58" s="140" t="s">
        <v>68</v>
      </c>
      <c r="AE58" s="140" t="s">
        <v>68</v>
      </c>
      <c r="AF58" s="140" t="s">
        <v>68</v>
      </c>
      <c r="AG58" s="140" t="s">
        <v>68</v>
      </c>
      <c r="AH58" s="140" t="s">
        <v>68</v>
      </c>
      <c r="AI58" s="140" t="s">
        <v>68</v>
      </c>
      <c r="AJ58" s="24"/>
      <c r="AL58" t="str">
        <f t="shared" ca="1" si="0"/>
        <v xml:space="preserve">    (U1)ALERT_REQ_B_SMASTA_BCS1_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140" t="s">
        <v>68</v>
      </c>
      <c r="AD59" s="140" t="s">
        <v>68</v>
      </c>
      <c r="AE59" s="140" t="s">
        <v>68</v>
      </c>
      <c r="AF59" s="140" t="s">
        <v>68</v>
      </c>
      <c r="AG59" s="140" t="s">
        <v>68</v>
      </c>
      <c r="AH59" s="140" t="s">
        <v>68</v>
      </c>
      <c r="AI59" s="140" t="s">
        <v>68</v>
      </c>
      <c r="AJ59" s="24"/>
      <c r="AL59" t="str">
        <f t="shared" ca="1" si="0"/>
        <v xml:space="preserve">    (U1)ALERT_REQ_B_SMASTA_BCS1_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140" t="s">
        <v>68</v>
      </c>
      <c r="AD60" s="140" t="s">
        <v>68</v>
      </c>
      <c r="AE60" s="140" t="s">
        <v>68</v>
      </c>
      <c r="AF60" s="140" t="s">
        <v>68</v>
      </c>
      <c r="AG60" s="140" t="s">
        <v>68</v>
      </c>
      <c r="AH60" s="140" t="s">
        <v>68</v>
      </c>
      <c r="AI60" s="140" t="s">
        <v>68</v>
      </c>
      <c r="AJ60" s="24"/>
      <c r="AL60" t="str">
        <f t="shared" ca="1" si="0"/>
        <v xml:space="preserve">    (U1)ALERT_REQ_B_SMASTA_BCS1_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140" t="s">
        <v>68</v>
      </c>
      <c r="AD61" s="140" t="s">
        <v>68</v>
      </c>
      <c r="AE61" s="140" t="s">
        <v>68</v>
      </c>
      <c r="AF61" s="140" t="s">
        <v>68</v>
      </c>
      <c r="AG61" s="140" t="s">
        <v>68</v>
      </c>
      <c r="AH61" s="140" t="s">
        <v>68</v>
      </c>
      <c r="AI61" s="140" t="s">
        <v>68</v>
      </c>
      <c r="AJ61" s="24"/>
      <c r="AL61" t="str">
        <f t="shared" ca="1" si="0"/>
        <v xml:space="preserve">    (U1)ALERT_REQ_B_SMASTA_BCS1_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140" t="s">
        <v>68</v>
      </c>
      <c r="AD62" s="140" t="s">
        <v>68</v>
      </c>
      <c r="AE62" s="140" t="s">
        <v>68</v>
      </c>
      <c r="AF62" s="140" t="s">
        <v>68</v>
      </c>
      <c r="AG62" s="140" t="s">
        <v>68</v>
      </c>
      <c r="AH62" s="140" t="s">
        <v>68</v>
      </c>
      <c r="AI62" s="140" t="s">
        <v>68</v>
      </c>
      <c r="AJ62" s="24"/>
      <c r="AL62" t="str">
        <f t="shared" ca="1" si="0"/>
        <v xml:space="preserve">    (U1)ALERT_REQ_B_SMASTA_BCS1_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140" t="s">
        <v>68</v>
      </c>
      <c r="AD63" s="140" t="s">
        <v>68</v>
      </c>
      <c r="AE63" s="140" t="s">
        <v>68</v>
      </c>
      <c r="AF63" s="140" t="s">
        <v>68</v>
      </c>
      <c r="AG63" s="140" t="s">
        <v>68</v>
      </c>
      <c r="AH63" s="140" t="s">
        <v>68</v>
      </c>
      <c r="AI63" s="140" t="s">
        <v>68</v>
      </c>
      <c r="AJ63" s="24"/>
      <c r="AL63" t="str">
        <f t="shared" ca="1" si="0"/>
        <v xml:space="preserve">    (U1)ALERT_REQ_B_SMASTA_BCS1_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140" t="s">
        <v>68</v>
      </c>
      <c r="AD64" s="140" t="s">
        <v>68</v>
      </c>
      <c r="AE64" s="140" t="s">
        <v>68</v>
      </c>
      <c r="AF64" s="140" t="s">
        <v>68</v>
      </c>
      <c r="AG64" s="140" t="s">
        <v>68</v>
      </c>
      <c r="AH64" s="140" t="s">
        <v>68</v>
      </c>
      <c r="AI64" s="140" t="s">
        <v>68</v>
      </c>
      <c r="AJ64" s="24"/>
      <c r="AL64" t="str">
        <f t="shared" ca="1" si="0"/>
        <v xml:space="preserve">    (U1)ALERT_REQ_B_SMASTA_BCS1_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140" t="s">
        <v>68</v>
      </c>
      <c r="AD65" s="140" t="s">
        <v>68</v>
      </c>
      <c r="AE65" s="140" t="s">
        <v>68</v>
      </c>
      <c r="AF65" s="140" t="s">
        <v>68</v>
      </c>
      <c r="AG65" s="140" t="s">
        <v>68</v>
      </c>
      <c r="AH65" s="140" t="s">
        <v>68</v>
      </c>
      <c r="AI65" s="140" t="s">
        <v>68</v>
      </c>
      <c r="AJ65" s="24"/>
      <c r="AL65" t="str">
        <f t="shared" ca="1" si="0"/>
        <v xml:space="preserve">    (U1)ALERT_REQ_B_SMASTA_BCS1_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140" t="s">
        <v>68</v>
      </c>
      <c r="AD66" s="140" t="s">
        <v>68</v>
      </c>
      <c r="AE66" s="140" t="s">
        <v>68</v>
      </c>
      <c r="AF66" s="140" t="s">
        <v>68</v>
      </c>
      <c r="AG66" s="140" t="s">
        <v>68</v>
      </c>
      <c r="AH66" s="140" t="s">
        <v>68</v>
      </c>
      <c r="AI66" s="140" t="s">
        <v>68</v>
      </c>
      <c r="AJ66" s="24"/>
      <c r="AL66" t="str">
        <f t="shared" ca="1" si="0"/>
        <v xml:space="preserve">    (U1)ALERT_REQ_B_SMASTA_BCS1_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140" t="s">
        <v>68</v>
      </c>
      <c r="AD67" s="140" t="s">
        <v>68</v>
      </c>
      <c r="AE67" s="140" t="s">
        <v>68</v>
      </c>
      <c r="AF67" s="140" t="s">
        <v>68</v>
      </c>
      <c r="AG67" s="140" t="s">
        <v>68</v>
      </c>
      <c r="AH67" s="140" t="s">
        <v>68</v>
      </c>
      <c r="AI67" s="140" t="s">
        <v>68</v>
      </c>
      <c r="AJ67" s="24"/>
      <c r="AL67" t="str">
        <f t="shared" ca="1" si="0"/>
        <v xml:space="preserve">    (U1)ALERT_REQ_B_SMASTA_BCS1_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140" t="s">
        <v>68</v>
      </c>
      <c r="AD68" s="140" t="s">
        <v>68</v>
      </c>
      <c r="AE68" s="140" t="s">
        <v>68</v>
      </c>
      <c r="AF68" s="140" t="s">
        <v>68</v>
      </c>
      <c r="AG68" s="140" t="s">
        <v>68</v>
      </c>
      <c r="AH68" s="140" t="s">
        <v>68</v>
      </c>
      <c r="AI68" s="140" t="s">
        <v>68</v>
      </c>
      <c r="AJ68" s="24"/>
      <c r="AL68" t="str">
        <f t="shared" ca="1" si="0"/>
        <v xml:space="preserve">    (U1)ALERT_REQ_B_SMASTA_BCS1_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140" t="s">
        <v>68</v>
      </c>
      <c r="AD69" s="140" t="s">
        <v>68</v>
      </c>
      <c r="AE69" s="140" t="s">
        <v>68</v>
      </c>
      <c r="AF69" s="140" t="s">
        <v>68</v>
      </c>
      <c r="AG69" s="140" t="s">
        <v>68</v>
      </c>
      <c r="AH69" s="140" t="s">
        <v>68</v>
      </c>
      <c r="AI69" s="140" t="s">
        <v>68</v>
      </c>
      <c r="AJ69" s="24"/>
      <c r="AL69" t="str">
        <f t="shared" ca="1" si="0"/>
        <v xml:space="preserve">    (U1)ALERT_REQ_B_SMASTA_BCS1_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BCS1</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ON</v>
      </c>
      <c r="AK80" s="66"/>
      <c r="AL80" s="66" t="str">
        <f t="shared" si="9"/>
        <v>09</v>
      </c>
      <c r="AM80" s="68" t="str">
        <f t="shared" si="10"/>
        <v>00</v>
      </c>
      <c r="AN80" s="68" t="str">
        <f t="shared" si="11"/>
        <v>00</v>
      </c>
      <c r="AO80" s="68" t="str">
        <f t="shared" si="12"/>
        <v>00</v>
      </c>
      <c r="AQ80" t="str">
        <f t="shared" si="7"/>
        <v xml:space="preserve">    (U4)0x00000009U,                                                           /* 09 ON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BCS1</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0F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1</v>
      </c>
      <c r="AG138" s="137">
        <f t="shared" si="20"/>
        <v>1</v>
      </c>
      <c r="AH138" s="137">
        <f t="shared" si="20"/>
        <v>1</v>
      </c>
      <c r="AI138" s="137">
        <f t="shared" si="20"/>
        <v>1</v>
      </c>
      <c r="AJ138" s="53" t="str">
        <f t="shared" si="21"/>
        <v>UNKNOWN</v>
      </c>
      <c r="AK138" s="66"/>
      <c r="AL138" s="66" t="str">
        <f t="shared" si="24"/>
        <v>0F</v>
      </c>
      <c r="AM138" s="68" t="str">
        <f t="shared" si="25"/>
        <v>00</v>
      </c>
      <c r="AN138" s="68" t="str">
        <f t="shared" si="26"/>
        <v>00</v>
      </c>
      <c r="AO138" s="68" t="str">
        <f t="shared" si="27"/>
        <v>00</v>
      </c>
      <c r="AQ138" t="str">
        <f t="shared" si="22"/>
        <v xml:space="preserve">    (U4)0x0000000FU,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1</v>
      </c>
      <c r="AG139" s="137">
        <f t="shared" si="20"/>
        <v>1</v>
      </c>
      <c r="AH139" s="137">
        <f t="shared" si="20"/>
        <v>1</v>
      </c>
      <c r="AI139" s="137">
        <f t="shared" si="20"/>
        <v>1</v>
      </c>
      <c r="AJ139" s="53" t="str">
        <f t="shared" si="21"/>
        <v>UNKNOWN</v>
      </c>
      <c r="AK139" s="66"/>
      <c r="AL139" s="66" t="str">
        <f t="shared" si="24"/>
        <v>0F</v>
      </c>
      <c r="AM139" s="68" t="str">
        <f t="shared" si="25"/>
        <v>00</v>
      </c>
      <c r="AN139" s="68" t="str">
        <f t="shared" si="26"/>
        <v>00</v>
      </c>
      <c r="AO139" s="68" t="str">
        <f t="shared" si="27"/>
        <v>00</v>
      </c>
      <c r="AQ139" t="str">
        <f t="shared" si="22"/>
        <v xml:space="preserve">    (U4)0x0000000FU,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1</v>
      </c>
      <c r="AG140" s="137">
        <f t="shared" si="20"/>
        <v>1</v>
      </c>
      <c r="AH140" s="137">
        <f t="shared" si="20"/>
        <v>1</v>
      </c>
      <c r="AI140" s="137">
        <f t="shared" si="20"/>
        <v>1</v>
      </c>
      <c r="AJ140" s="53" t="str">
        <f t="shared" si="21"/>
        <v>UNKNOWN</v>
      </c>
      <c r="AK140" s="66"/>
      <c r="AL140" s="66" t="str">
        <f t="shared" si="24"/>
        <v>0F</v>
      </c>
      <c r="AM140" s="68" t="str">
        <f t="shared" si="25"/>
        <v>00</v>
      </c>
      <c r="AN140" s="68" t="str">
        <f t="shared" si="26"/>
        <v>00</v>
      </c>
      <c r="AO140" s="68" t="str">
        <f t="shared" si="27"/>
        <v>00</v>
      </c>
      <c r="AQ140" t="str">
        <f t="shared" si="22"/>
        <v xml:space="preserve">    (U4)0x0000000FU,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1</v>
      </c>
      <c r="AG141" s="137">
        <f t="shared" si="20"/>
        <v>1</v>
      </c>
      <c r="AH141" s="137">
        <f t="shared" si="20"/>
        <v>1</v>
      </c>
      <c r="AI141" s="137">
        <f t="shared" si="20"/>
        <v>1</v>
      </c>
      <c r="AJ141" s="53" t="str">
        <f t="shared" si="21"/>
        <v>UNKNOWN</v>
      </c>
      <c r="AK141" s="66"/>
      <c r="AL141" s="66" t="str">
        <f t="shared" si="24"/>
        <v>0F</v>
      </c>
      <c r="AM141" s="68" t="str">
        <f t="shared" si="25"/>
        <v>00</v>
      </c>
      <c r="AN141" s="68" t="str">
        <f t="shared" si="26"/>
        <v>00</v>
      </c>
      <c r="AO141" s="68" t="str">
        <f t="shared" si="27"/>
        <v>00</v>
      </c>
      <c r="AQ141" t="str">
        <f t="shared" si="22"/>
        <v xml:space="preserve">    (U4)0x0000000FU,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1</v>
      </c>
      <c r="AG142" s="137">
        <f t="shared" si="20"/>
        <v>1</v>
      </c>
      <c r="AH142" s="137">
        <f t="shared" si="20"/>
        <v>1</v>
      </c>
      <c r="AI142" s="137">
        <f t="shared" si="20"/>
        <v>1</v>
      </c>
      <c r="AJ142" s="53" t="str">
        <f t="shared" si="21"/>
        <v>UNKNOWN</v>
      </c>
      <c r="AK142" s="66"/>
      <c r="AL142" s="66" t="str">
        <f t="shared" si="24"/>
        <v>0F</v>
      </c>
      <c r="AM142" s="68" t="str">
        <f t="shared" si="25"/>
        <v>00</v>
      </c>
      <c r="AN142" s="68" t="str">
        <f t="shared" si="26"/>
        <v>00</v>
      </c>
      <c r="AO142" s="68" t="str">
        <f t="shared" si="27"/>
        <v>00</v>
      </c>
      <c r="AQ142" t="str">
        <f t="shared" si="22"/>
        <v xml:space="preserve">    (U4)0x0000000FU,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1</v>
      </c>
      <c r="AG143" s="137">
        <f t="shared" si="20"/>
        <v>1</v>
      </c>
      <c r="AH143" s="137">
        <f t="shared" si="20"/>
        <v>1</v>
      </c>
      <c r="AI143" s="137">
        <f>IF(OR(AI13=0,AI13=1),1,0)</f>
        <v>1</v>
      </c>
      <c r="AJ143" s="53" t="str">
        <f t="shared" si="21"/>
        <v>UNKNOWN</v>
      </c>
      <c r="AK143" s="66"/>
      <c r="AL143" s="66" t="str">
        <f t="shared" si="24"/>
        <v>0F</v>
      </c>
      <c r="AM143" s="68" t="str">
        <f t="shared" si="25"/>
        <v>00</v>
      </c>
      <c r="AN143" s="68" t="str">
        <f t="shared" si="26"/>
        <v>00</v>
      </c>
      <c r="AO143" s="68" t="str">
        <f t="shared" si="27"/>
        <v>00</v>
      </c>
      <c r="AQ143" t="str">
        <f t="shared" si="22"/>
        <v xml:space="preserve">    (U4)0x0000000FU,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1</v>
      </c>
      <c r="AG144" s="137">
        <f t="shared" si="28"/>
        <v>1</v>
      </c>
      <c r="AH144" s="137">
        <f t="shared" si="28"/>
        <v>1</v>
      </c>
      <c r="AI144" s="137">
        <f t="shared" si="28"/>
        <v>1</v>
      </c>
      <c r="AJ144" s="53" t="str">
        <f t="shared" si="21"/>
        <v>UNKNOWN</v>
      </c>
      <c r="AK144" s="66"/>
      <c r="AL144" s="66" t="str">
        <f t="shared" si="24"/>
        <v>0F</v>
      </c>
      <c r="AM144" s="68" t="str">
        <f t="shared" si="25"/>
        <v>00</v>
      </c>
      <c r="AN144" s="68" t="str">
        <f t="shared" si="26"/>
        <v>00</v>
      </c>
      <c r="AO144" s="68" t="str">
        <f t="shared" si="27"/>
        <v>00</v>
      </c>
      <c r="AQ144" t="str">
        <f t="shared" si="22"/>
        <v xml:space="preserve">    (U4)0x0000000FU,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1</v>
      </c>
      <c r="AG145" s="137">
        <f t="shared" si="28"/>
        <v>1</v>
      </c>
      <c r="AH145" s="137">
        <f t="shared" si="28"/>
        <v>1</v>
      </c>
      <c r="AI145" s="137">
        <f t="shared" si="28"/>
        <v>1</v>
      </c>
      <c r="AJ145" s="53" t="str">
        <f t="shared" si="21"/>
        <v>ON</v>
      </c>
      <c r="AK145" s="66"/>
      <c r="AL145" s="66" t="str">
        <f t="shared" si="24"/>
        <v>0F</v>
      </c>
      <c r="AM145" s="68" t="str">
        <f t="shared" si="25"/>
        <v>00</v>
      </c>
      <c r="AN145" s="68" t="str">
        <f t="shared" si="26"/>
        <v>00</v>
      </c>
      <c r="AO145" s="68" t="str">
        <f t="shared" si="27"/>
        <v>00</v>
      </c>
      <c r="AQ145" t="str">
        <f t="shared" si="22"/>
        <v xml:space="preserve">    (U4)0x0000000FU,                                                           /* 09 ON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1</v>
      </c>
      <c r="AG146" s="137">
        <f t="shared" si="28"/>
        <v>1</v>
      </c>
      <c r="AH146" s="137">
        <f t="shared" si="28"/>
        <v>1</v>
      </c>
      <c r="AI146" s="137">
        <f t="shared" si="28"/>
        <v>1</v>
      </c>
      <c r="AJ146" s="53" t="str">
        <f t="shared" si="21"/>
        <v>UNKNOWN</v>
      </c>
      <c r="AK146" s="66"/>
      <c r="AL146" s="66" t="str">
        <f t="shared" si="24"/>
        <v>0F</v>
      </c>
      <c r="AM146" s="68" t="str">
        <f t="shared" si="25"/>
        <v>00</v>
      </c>
      <c r="AN146" s="68" t="str">
        <f t="shared" si="26"/>
        <v>00</v>
      </c>
      <c r="AO146" s="68" t="str">
        <f t="shared" si="27"/>
        <v>00</v>
      </c>
      <c r="AQ146" t="str">
        <f t="shared" si="22"/>
        <v xml:space="preserve">    (U4)0x0000000FU,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1</v>
      </c>
      <c r="AG147" s="137">
        <f t="shared" si="28"/>
        <v>1</v>
      </c>
      <c r="AH147" s="137">
        <f t="shared" si="28"/>
        <v>1</v>
      </c>
      <c r="AI147" s="137">
        <f t="shared" si="28"/>
        <v>1</v>
      </c>
      <c r="AJ147" s="53" t="str">
        <f t="shared" si="21"/>
        <v>UNKNOWN</v>
      </c>
      <c r="AK147" s="66"/>
      <c r="AL147" s="66" t="str">
        <f t="shared" si="24"/>
        <v>0F</v>
      </c>
      <c r="AM147" s="68" t="str">
        <f t="shared" si="25"/>
        <v>00</v>
      </c>
      <c r="AN147" s="68" t="str">
        <f t="shared" si="26"/>
        <v>00</v>
      </c>
      <c r="AO147" s="68" t="str">
        <f t="shared" si="27"/>
        <v>00</v>
      </c>
      <c r="AQ147" t="str">
        <f t="shared" si="22"/>
        <v xml:space="preserve">    (U4)0x0000000FU,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1</v>
      </c>
      <c r="AG148" s="137">
        <f t="shared" si="28"/>
        <v>1</v>
      </c>
      <c r="AH148" s="137">
        <f t="shared" si="28"/>
        <v>1</v>
      </c>
      <c r="AI148" s="137">
        <f t="shared" si="28"/>
        <v>1</v>
      </c>
      <c r="AJ148" s="53" t="str">
        <f t="shared" si="21"/>
        <v>UNKNOWN</v>
      </c>
      <c r="AK148" s="66"/>
      <c r="AL148" s="66" t="str">
        <f t="shared" si="24"/>
        <v>0F</v>
      </c>
      <c r="AM148" s="68" t="str">
        <f t="shared" si="25"/>
        <v>00</v>
      </c>
      <c r="AN148" s="68" t="str">
        <f t="shared" si="26"/>
        <v>00</v>
      </c>
      <c r="AO148" s="68" t="str">
        <f t="shared" si="27"/>
        <v>00</v>
      </c>
      <c r="AQ148" t="str">
        <f t="shared" si="22"/>
        <v xml:space="preserve">    (U4)0x0000000FU,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1</v>
      </c>
      <c r="AG149" s="137">
        <f t="shared" si="28"/>
        <v>1</v>
      </c>
      <c r="AH149" s="137">
        <f t="shared" si="28"/>
        <v>1</v>
      </c>
      <c r="AI149" s="137">
        <f t="shared" si="28"/>
        <v>1</v>
      </c>
      <c r="AJ149" s="53" t="str">
        <f t="shared" si="21"/>
        <v>UNKNOWN</v>
      </c>
      <c r="AK149" s="66"/>
      <c r="AL149" s="66" t="str">
        <f t="shared" si="24"/>
        <v>0F</v>
      </c>
      <c r="AM149" s="68" t="str">
        <f t="shared" si="25"/>
        <v>00</v>
      </c>
      <c r="AN149" s="68" t="str">
        <f t="shared" si="26"/>
        <v>00</v>
      </c>
      <c r="AO149" s="68" t="str">
        <f t="shared" si="27"/>
        <v>00</v>
      </c>
      <c r="AQ149" t="str">
        <f t="shared" si="22"/>
        <v xml:space="preserve">    (U4)0x0000000FU,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1</v>
      </c>
      <c r="AG150" s="137">
        <f t="shared" si="28"/>
        <v>1</v>
      </c>
      <c r="AH150" s="137">
        <f t="shared" si="28"/>
        <v>1</v>
      </c>
      <c r="AI150" s="137">
        <f t="shared" si="28"/>
        <v>1</v>
      </c>
      <c r="AJ150" s="53" t="str">
        <f t="shared" si="21"/>
        <v>UNKNOWN</v>
      </c>
      <c r="AK150" s="66"/>
      <c r="AL150" s="66" t="str">
        <f t="shared" si="24"/>
        <v>0F</v>
      </c>
      <c r="AM150" s="68" t="str">
        <f t="shared" si="25"/>
        <v>00</v>
      </c>
      <c r="AN150" s="68" t="str">
        <f t="shared" si="26"/>
        <v>00</v>
      </c>
      <c r="AO150" s="68" t="str">
        <f t="shared" si="27"/>
        <v>00</v>
      </c>
      <c r="AQ150" t="str">
        <f t="shared" si="22"/>
        <v xml:space="preserve">    (U4)0x0000000FU,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1</v>
      </c>
      <c r="AG151" s="137">
        <f t="shared" si="28"/>
        <v>1</v>
      </c>
      <c r="AH151" s="137">
        <f t="shared" si="28"/>
        <v>1</v>
      </c>
      <c r="AI151" s="137">
        <f>IF(OR(AI21=0,AI21=1),1,0)</f>
        <v>1</v>
      </c>
      <c r="AJ151" s="53" t="str">
        <f t="shared" si="21"/>
        <v>UNKNOWN</v>
      </c>
      <c r="AK151" s="66"/>
      <c r="AL151" s="66" t="str">
        <f t="shared" si="24"/>
        <v>0F</v>
      </c>
      <c r="AM151" s="68" t="str">
        <f t="shared" si="25"/>
        <v>00</v>
      </c>
      <c r="AN151" s="68" t="str">
        <f t="shared" si="26"/>
        <v>00</v>
      </c>
      <c r="AO151" s="68" t="str">
        <f t="shared" si="27"/>
        <v>00</v>
      </c>
      <c r="AQ151" t="str">
        <f t="shared" si="22"/>
        <v xml:space="preserve">    (U4)0x0000000FU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L3:AE3 D22:AJ69 D6:AI21" name="Table作成編集範囲"/>
    <protectedRange sqref="AG3:AI3" name="Table作成編集範囲_2"/>
    <protectedRange sqref="B3" name="Table作成編集範囲_1"/>
    <protectedRange sqref="AF3" name="Table作成編集範囲_4_1"/>
    <protectedRange sqref="AJ6:AJ21" name="Table作成編集範囲_3"/>
  </protectedRanges>
  <mergeCells count="4">
    <mergeCell ref="C2:C3"/>
    <mergeCell ref="AJ2:AJ3"/>
    <mergeCell ref="A4:B5"/>
    <mergeCell ref="AG3:AH3"/>
  </mergeCells>
  <phoneticPr fontId="2"/>
  <conditionalFormatting sqref="D6:AC10 D11:AD69">
    <cfRule type="cellIs" dxfId="36" priority="16" operator="equal">
      <formula>1</formula>
    </cfRule>
    <cfRule type="cellIs" dxfId="35" priority="17" operator="equal">
      <formula>"×"</formula>
    </cfRule>
  </conditionalFormatting>
  <conditionalFormatting sqref="AD6:AF13">
    <cfRule type="cellIs" dxfId="34" priority="1" operator="equal">
      <formula>1</formula>
    </cfRule>
    <cfRule type="cellIs" dxfId="33" priority="2" operator="equal">
      <formula>"×"</formula>
    </cfRule>
  </conditionalFormatting>
  <conditionalFormatting sqref="AD14:AI69">
    <cfRule type="cellIs" dxfId="32" priority="13" operator="equal">
      <formula>1</formula>
    </cfRule>
    <cfRule type="cellIs" dxfId="31" priority="14" operator="equal">
      <formula>"×"</formula>
    </cfRule>
  </conditionalFormatting>
  <conditionalFormatting sqref="AE38:AI69">
    <cfRule type="cellIs" dxfId="30" priority="11" operator="equal">
      <formula>1</formula>
    </cfRule>
    <cfRule type="cellIs" dxfId="29" priority="12" operator="equal">
      <formula>"×"</formula>
    </cfRule>
  </conditionalFormatting>
  <conditionalFormatting sqref="AF14:AI37">
    <cfRule type="cellIs" dxfId="28" priority="7" operator="equal">
      <formula>1</formula>
    </cfRule>
    <cfRule type="cellIs" dxfId="27" priority="8" operator="equal">
      <formula>"×"</formula>
    </cfRule>
  </conditionalFormatting>
  <conditionalFormatting sqref="AG6:AI21 AE11:AE37 AE14:AI21">
    <cfRule type="cellIs" dxfId="26" priority="9" operator="equal">
      <formula>1</formula>
    </cfRule>
    <cfRule type="cellIs" dxfId="25" priority="10" operator="equal">
      <formula>"×"</formula>
    </cfRule>
  </conditionalFormatting>
  <conditionalFormatting sqref="AR5:AS70">
    <cfRule type="expression" dxfId="24"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CH_Design!$C$3:$C$103</xm:f>
          </x14:formula1>
          <xm:sqref>AJ6:AJ69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52</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123</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67</v>
      </c>
      <c r="AC3" s="139" t="s">
        <v>67</v>
      </c>
      <c r="AD3" s="139" t="s">
        <v>67</v>
      </c>
      <c r="AE3" s="139" t="s">
        <v>67</v>
      </c>
      <c r="AF3" s="282" t="s">
        <v>123</v>
      </c>
      <c r="AG3" s="515" t="s">
        <v>220</v>
      </c>
      <c r="AH3" s="514"/>
      <c r="AI3" s="277" t="s">
        <v>678</v>
      </c>
      <c r="AJ3" s="508"/>
      <c r="AR3" s="100" t="s">
        <v>94</v>
      </c>
    </row>
    <row r="4" spans="1:49" ht="14.25" thickBot="1">
      <c r="A4" s="509" t="s">
        <v>64</v>
      </c>
      <c r="B4" s="510"/>
      <c r="C4" s="285"/>
      <c r="D4" s="285"/>
      <c r="E4" s="285"/>
      <c r="F4" s="285"/>
      <c r="G4" s="285"/>
      <c r="H4" s="285"/>
      <c r="I4" s="285"/>
      <c r="J4" s="285"/>
      <c r="K4" s="285"/>
      <c r="L4" s="285"/>
      <c r="M4" s="285"/>
      <c r="N4" s="285"/>
      <c r="O4" s="285"/>
      <c r="P4" s="285"/>
      <c r="Q4" s="285"/>
      <c r="R4" s="285"/>
      <c r="S4" s="285"/>
      <c r="T4" s="285"/>
      <c r="U4" s="285"/>
      <c r="V4" s="285"/>
      <c r="W4" s="285"/>
      <c r="X4" s="285"/>
      <c r="Y4" s="285"/>
      <c r="Z4" s="285"/>
      <c r="AA4" s="285"/>
      <c r="AB4" s="285"/>
      <c r="AC4" s="285"/>
      <c r="AD4" s="285"/>
      <c r="AE4" s="285"/>
      <c r="AF4" s="285"/>
      <c r="AG4" s="285"/>
      <c r="AH4" s="285"/>
      <c r="AI4" s="285"/>
      <c r="AJ4" s="141"/>
      <c r="AR4" s="88" t="s">
        <v>80</v>
      </c>
      <c r="AS4" s="89"/>
      <c r="AT4" s="89"/>
      <c r="AU4" s="89"/>
      <c r="AV4" s="89"/>
      <c r="AW4" s="90"/>
    </row>
    <row r="5" spans="1:49" ht="14.25" thickBot="1">
      <c r="A5" s="511"/>
      <c r="B5" s="512"/>
      <c r="C5" s="286"/>
      <c r="D5" s="286"/>
      <c r="E5" s="286"/>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142"/>
      <c r="AR5" s="91" t="str">
        <f ca="1">"static const U4  "&amp;AW8&amp;"["&amp;AW10&amp;"]"&amp;" = {"</f>
        <v>static const U4  u4_sp_ALERT_B_SMASTA_BCS2_CRIT[ALERT_B_SMASTA_BCS2_NUM_DST] = {</v>
      </c>
      <c r="AS5" s="91" t="str">
        <f ca="1">"static const U4  "&amp;$AW$9&amp;"["&amp;$AW$10&amp;"] = {"</f>
        <v>static const U4  u4_sp_ALERT_B_SMASTA_BCS2_MASK[ALERT_B_SMASTA_BCS2_NUM_DST] = {</v>
      </c>
      <c r="AT5" s="91" t="str">
        <f ca="1">"static const U1  "&amp;$AW$11&amp;"["&amp;$AW$10&amp;"] = {"</f>
        <v>static const U1  u1_sp_ALERT_B_SMASTA_BCS2_DST[ALERT_B_SMASTA_BCS2_NUM_DST] = {</v>
      </c>
      <c r="AU5" s="91" t="str">
        <f ca="1">"const ST_ALERT_MTRX "&amp;$AW$12&amp;" = {"</f>
        <v>const ST_ALERT_MTRX st_gp_ALERT_B_SMASTA_MTRX[15] = {</v>
      </c>
      <c r="AV5" s="71" t="str">
        <f ca="1">"#define "&amp;AW10&amp;REPT(" ",41-LEN(AW10))&amp;"("&amp;AW13&amp;"U)"</f>
        <v>#define ALERT_B_SMASTA_BCS2_NUM_DST              (16U)</v>
      </c>
      <c r="AW5" s="72"/>
    </row>
    <row r="6" spans="1:49">
      <c r="B6" s="145" t="str">
        <f ca="1">"Table "&amp;$AW$6</f>
        <v>Table BCS2</v>
      </c>
      <c r="C6" s="58">
        <f>ROW()-ROW($C$6)</f>
        <v>0</v>
      </c>
      <c r="D6" s="140" t="s">
        <v>68</v>
      </c>
      <c r="E6" s="140" t="s">
        <v>68</v>
      </c>
      <c r="F6" s="140" t="s">
        <v>68</v>
      </c>
      <c r="G6" s="140" t="s">
        <v>68</v>
      </c>
      <c r="H6" s="140" t="s">
        <v>68</v>
      </c>
      <c r="I6" s="140" t="s">
        <v>68</v>
      </c>
      <c r="J6" s="140" t="s">
        <v>512</v>
      </c>
      <c r="K6" s="140" t="s">
        <v>512</v>
      </c>
      <c r="L6" s="140" t="s">
        <v>512</v>
      </c>
      <c r="M6" s="140" t="s">
        <v>512</v>
      </c>
      <c r="N6" s="140" t="s">
        <v>512</v>
      </c>
      <c r="O6" s="140" t="s">
        <v>512</v>
      </c>
      <c r="P6" s="140" t="s">
        <v>512</v>
      </c>
      <c r="Q6" s="140" t="s">
        <v>512</v>
      </c>
      <c r="R6" s="140" t="s">
        <v>512</v>
      </c>
      <c r="S6" s="140" t="s">
        <v>512</v>
      </c>
      <c r="T6" s="140" t="s">
        <v>512</v>
      </c>
      <c r="U6" s="140" t="s">
        <v>512</v>
      </c>
      <c r="V6" s="140" t="s">
        <v>512</v>
      </c>
      <c r="W6" s="140" t="s">
        <v>512</v>
      </c>
      <c r="X6" s="140" t="s">
        <v>512</v>
      </c>
      <c r="Y6" s="140" t="s">
        <v>512</v>
      </c>
      <c r="Z6" s="140" t="s">
        <v>512</v>
      </c>
      <c r="AA6" s="140" t="s">
        <v>512</v>
      </c>
      <c r="AB6" s="140" t="s">
        <v>512</v>
      </c>
      <c r="AC6" s="140" t="s">
        <v>512</v>
      </c>
      <c r="AD6" s="140" t="s">
        <v>512</v>
      </c>
      <c r="AE6" s="140" t="s">
        <v>512</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BCS2</v>
      </c>
    </row>
    <row r="7" spans="1:49">
      <c r="B7" s="145"/>
      <c r="C7" s="53">
        <f t="shared" ref="C7:C69" si="2">ROW()-ROW($C$6)</f>
        <v>1</v>
      </c>
      <c r="D7" s="67" t="s">
        <v>68</v>
      </c>
      <c r="E7" s="67" t="s">
        <v>68</v>
      </c>
      <c r="F7" s="67" t="s">
        <v>68</v>
      </c>
      <c r="G7" s="67" t="s">
        <v>68</v>
      </c>
      <c r="H7" s="67" t="s">
        <v>68</v>
      </c>
      <c r="I7" s="67" t="s">
        <v>68</v>
      </c>
      <c r="J7" s="140" t="s">
        <v>512</v>
      </c>
      <c r="K7" s="140" t="s">
        <v>512</v>
      </c>
      <c r="L7" s="67" t="s">
        <v>512</v>
      </c>
      <c r="M7" s="67" t="s">
        <v>512</v>
      </c>
      <c r="N7" s="67" t="s">
        <v>512</v>
      </c>
      <c r="O7" s="67" t="s">
        <v>512</v>
      </c>
      <c r="P7" s="67" t="s">
        <v>512</v>
      </c>
      <c r="Q7" s="67" t="s">
        <v>512</v>
      </c>
      <c r="R7" s="67" t="s">
        <v>512</v>
      </c>
      <c r="S7" s="67" t="s">
        <v>512</v>
      </c>
      <c r="T7" s="67" t="s">
        <v>512</v>
      </c>
      <c r="U7" s="67" t="s">
        <v>512</v>
      </c>
      <c r="V7" s="67" t="s">
        <v>512</v>
      </c>
      <c r="W7" s="67" t="s">
        <v>512</v>
      </c>
      <c r="X7" s="67" t="s">
        <v>512</v>
      </c>
      <c r="Y7" s="67" t="s">
        <v>512</v>
      </c>
      <c r="Z7" s="67" t="s">
        <v>512</v>
      </c>
      <c r="AA7" s="67" t="s">
        <v>512</v>
      </c>
      <c r="AB7" s="67" t="s">
        <v>512</v>
      </c>
      <c r="AC7" s="140" t="s">
        <v>512</v>
      </c>
      <c r="AD7" s="140" t="s">
        <v>512</v>
      </c>
      <c r="AE7" s="140" t="s">
        <v>512</v>
      </c>
      <c r="AF7" s="140">
        <v>0</v>
      </c>
      <c r="AG7" s="140">
        <v>0</v>
      </c>
      <c r="AH7" s="140">
        <v>0</v>
      </c>
      <c r="AI7" s="140">
        <v>1</v>
      </c>
      <c r="AJ7" s="57" t="s">
        <v>33</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(U4)0x0000000FU,                                                           /* 01 UNKNOWN                                         */</v>
      </c>
      <c r="AT7" s="69" t="str">
        <f t="shared" si="1"/>
        <v xml:space="preserve">    (U1)ALERT_REQ_UNKNOWN,                                                     /* 01 UNKNOWN                                         */</v>
      </c>
      <c r="AU7" s="69" t="str">
        <f ca="1">"        &amp;"&amp;$AW$14&amp;","&amp;REPT(" ",69-LEN($AW$14))&amp;"/* fp_u4_SRC_CHK                                      */"</f>
        <v xml:space="preserve">        &amp;u4_s_AlertB_smastaBcs2Srcchk,                                         /* fp_u4_SRC_CHK                                      */</v>
      </c>
      <c r="AV7" s="55" t="s">
        <v>70</v>
      </c>
      <c r="AW7" s="144">
        <f>IF(B3="Search Table",1,0)</f>
        <v>0</v>
      </c>
    </row>
    <row r="8" spans="1:49">
      <c r="B8" s="145"/>
      <c r="C8" s="53">
        <f t="shared" si="2"/>
        <v>2</v>
      </c>
      <c r="D8" s="67" t="s">
        <v>68</v>
      </c>
      <c r="E8" s="67" t="s">
        <v>68</v>
      </c>
      <c r="F8" s="67" t="s">
        <v>68</v>
      </c>
      <c r="G8" s="67" t="s">
        <v>68</v>
      </c>
      <c r="H8" s="67" t="s">
        <v>68</v>
      </c>
      <c r="I8" s="67" t="s">
        <v>68</v>
      </c>
      <c r="J8" s="140" t="s">
        <v>512</v>
      </c>
      <c r="K8" s="67" t="s">
        <v>512</v>
      </c>
      <c r="L8" s="67" t="s">
        <v>512</v>
      </c>
      <c r="M8" s="67" t="s">
        <v>512</v>
      </c>
      <c r="N8" s="67" t="s">
        <v>512</v>
      </c>
      <c r="O8" s="67" t="s">
        <v>512</v>
      </c>
      <c r="P8" s="67" t="s">
        <v>512</v>
      </c>
      <c r="Q8" s="67" t="s">
        <v>512</v>
      </c>
      <c r="R8" s="67" t="s">
        <v>512</v>
      </c>
      <c r="S8" s="67" t="s">
        <v>512</v>
      </c>
      <c r="T8" s="67" t="s">
        <v>512</v>
      </c>
      <c r="U8" s="67" t="s">
        <v>512</v>
      </c>
      <c r="V8" s="67" t="s">
        <v>512</v>
      </c>
      <c r="W8" s="67" t="s">
        <v>512</v>
      </c>
      <c r="X8" s="67" t="s">
        <v>512</v>
      </c>
      <c r="Y8" s="67" t="s">
        <v>512</v>
      </c>
      <c r="Z8" s="67" t="s">
        <v>512</v>
      </c>
      <c r="AA8" s="67" t="s">
        <v>512</v>
      </c>
      <c r="AB8" s="67" t="s">
        <v>512</v>
      </c>
      <c r="AC8" s="140" t="s">
        <v>512</v>
      </c>
      <c r="AD8" s="140" t="s">
        <v>512</v>
      </c>
      <c r="AE8" s="140" t="s">
        <v>512</v>
      </c>
      <c r="AF8" s="140">
        <v>0</v>
      </c>
      <c r="AG8" s="140">
        <v>0</v>
      </c>
      <c r="AH8" s="140">
        <v>1</v>
      </c>
      <c r="AI8" s="140">
        <v>0</v>
      </c>
      <c r="AJ8" s="57" t="s">
        <v>33</v>
      </c>
      <c r="AL8" t="str">
        <f t="shared" si="0"/>
        <v xml:space="preserve">    (U1)ALERT_REQ_UNKNOWN</v>
      </c>
      <c r="AR8" s="69" t="str">
        <f t="shared" si="3"/>
        <v xml:space="preserve">    (U4)0x00000002U,                                                           /* 02 UNKNOWN                                         */</v>
      </c>
      <c r="AS8" s="69" t="str">
        <f t="shared" si="4"/>
        <v xml:space="preserve">    (U4)0x0000000FU,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u4_sp_ALERT_B_SMASTA_BCS2_CRIT</v>
      </c>
    </row>
    <row r="9" spans="1:49">
      <c r="B9" s="145"/>
      <c r="C9" s="53">
        <f t="shared" si="2"/>
        <v>3</v>
      </c>
      <c r="D9" s="67" t="s">
        <v>68</v>
      </c>
      <c r="E9" s="67" t="s">
        <v>68</v>
      </c>
      <c r="F9" s="67" t="s">
        <v>68</v>
      </c>
      <c r="G9" s="67" t="s">
        <v>68</v>
      </c>
      <c r="H9" s="67" t="s">
        <v>68</v>
      </c>
      <c r="I9" s="67" t="s">
        <v>68</v>
      </c>
      <c r="J9" s="140" t="s">
        <v>512</v>
      </c>
      <c r="K9" s="67" t="s">
        <v>512</v>
      </c>
      <c r="L9" s="67" t="s">
        <v>512</v>
      </c>
      <c r="M9" s="67" t="s">
        <v>512</v>
      </c>
      <c r="N9" s="67" t="s">
        <v>512</v>
      </c>
      <c r="O9" s="67" t="s">
        <v>512</v>
      </c>
      <c r="P9" s="67" t="s">
        <v>512</v>
      </c>
      <c r="Q9" s="67" t="s">
        <v>512</v>
      </c>
      <c r="R9" s="67" t="s">
        <v>512</v>
      </c>
      <c r="S9" s="67" t="s">
        <v>512</v>
      </c>
      <c r="T9" s="67" t="s">
        <v>512</v>
      </c>
      <c r="U9" s="67" t="s">
        <v>512</v>
      </c>
      <c r="V9" s="67" t="s">
        <v>512</v>
      </c>
      <c r="W9" s="67" t="s">
        <v>512</v>
      </c>
      <c r="X9" s="67" t="s">
        <v>512</v>
      </c>
      <c r="Y9" s="67" t="s">
        <v>512</v>
      </c>
      <c r="Z9" s="67" t="s">
        <v>512</v>
      </c>
      <c r="AA9" s="67" t="s">
        <v>512</v>
      </c>
      <c r="AB9" s="67" t="s">
        <v>512</v>
      </c>
      <c r="AC9" s="140" t="s">
        <v>512</v>
      </c>
      <c r="AD9" s="140" t="s">
        <v>512</v>
      </c>
      <c r="AE9" s="140" t="s">
        <v>512</v>
      </c>
      <c r="AF9" s="140">
        <v>0</v>
      </c>
      <c r="AG9" s="140">
        <v>0</v>
      </c>
      <c r="AH9" s="140">
        <v>1</v>
      </c>
      <c r="AI9" s="140">
        <v>1</v>
      </c>
      <c r="AJ9" s="57" t="s">
        <v>33</v>
      </c>
      <c r="AL9" t="str">
        <f t="shared" si="0"/>
        <v xml:space="preserve">    (U1)ALERT_REQ_UNKNOWN</v>
      </c>
      <c r="AR9" s="69" t="str">
        <f t="shared" si="3"/>
        <v xml:space="preserve">    (U4)0x00000003U,                                                           /* 03 UNKNOWN                                         */</v>
      </c>
      <c r="AS9" s="69" t="str">
        <f t="shared" si="4"/>
        <v xml:space="preserve">    (U4)0x0000000FU,                                                           /* 03 UNKNOWN                                         */</v>
      </c>
      <c r="AT9" s="69" t="str">
        <f t="shared" si="1"/>
        <v xml:space="preserve">    (U1)ALERT_REQ_UNKNOWN,                                                     /* 03 UNKNOWN                                         */</v>
      </c>
      <c r="AU9" s="69"/>
      <c r="AV9" s="55" t="s">
        <v>72</v>
      </c>
      <c r="AW9" s="74" t="str">
        <f ca="1">"u4_sp_ALERT_"&amp;IF(AW6&lt;&gt;AW17,$AW$17&amp;"_"&amp;$AW$6,AW17)&amp;"_MASK"</f>
        <v>u4_sp_ALERT_B_SMASTA_BCS2_MASK</v>
      </c>
    </row>
    <row r="10" spans="1:49">
      <c r="B10" s="145"/>
      <c r="C10" s="53">
        <f t="shared" si="2"/>
        <v>4</v>
      </c>
      <c r="D10" s="67" t="s">
        <v>68</v>
      </c>
      <c r="E10" s="67" t="s">
        <v>68</v>
      </c>
      <c r="F10" s="67" t="s">
        <v>68</v>
      </c>
      <c r="G10" s="67" t="s">
        <v>68</v>
      </c>
      <c r="H10" s="67" t="s">
        <v>68</v>
      </c>
      <c r="I10" s="67" t="s">
        <v>68</v>
      </c>
      <c r="J10" s="140" t="s">
        <v>512</v>
      </c>
      <c r="K10" s="67" t="s">
        <v>512</v>
      </c>
      <c r="L10" s="67" t="s">
        <v>512</v>
      </c>
      <c r="M10" s="67" t="s">
        <v>512</v>
      </c>
      <c r="N10" s="67" t="s">
        <v>512</v>
      </c>
      <c r="O10" s="67" t="s">
        <v>512</v>
      </c>
      <c r="P10" s="67" t="s">
        <v>512</v>
      </c>
      <c r="Q10" s="67" t="s">
        <v>512</v>
      </c>
      <c r="R10" s="67" t="s">
        <v>512</v>
      </c>
      <c r="S10" s="67" t="s">
        <v>512</v>
      </c>
      <c r="T10" s="67" t="s">
        <v>512</v>
      </c>
      <c r="U10" s="67" t="s">
        <v>512</v>
      </c>
      <c r="V10" s="67" t="s">
        <v>512</v>
      </c>
      <c r="W10" s="67" t="s">
        <v>512</v>
      </c>
      <c r="X10" s="67" t="s">
        <v>512</v>
      </c>
      <c r="Y10" s="67" t="s">
        <v>512</v>
      </c>
      <c r="Z10" s="67" t="s">
        <v>512</v>
      </c>
      <c r="AA10" s="67" t="s">
        <v>512</v>
      </c>
      <c r="AB10" s="67" t="s">
        <v>512</v>
      </c>
      <c r="AC10" s="140" t="s">
        <v>512</v>
      </c>
      <c r="AD10" s="140" t="s">
        <v>512</v>
      </c>
      <c r="AE10" s="140" t="s">
        <v>512</v>
      </c>
      <c r="AF10" s="140">
        <v>0</v>
      </c>
      <c r="AG10" s="140">
        <v>1</v>
      </c>
      <c r="AH10" s="140">
        <v>0</v>
      </c>
      <c r="AI10" s="140">
        <v>0</v>
      </c>
      <c r="AJ10" s="57" t="s">
        <v>33</v>
      </c>
      <c r="AL10" t="str">
        <f t="shared" si="0"/>
        <v xml:space="preserve">    (U1)ALERT_REQ_UNKNOWN</v>
      </c>
      <c r="AR10" s="69" t="str">
        <f t="shared" si="3"/>
        <v xml:space="preserve">    (U4)0x00000004U,                                                           /* 04 UNKNOWN                                         */</v>
      </c>
      <c r="AS10" s="69" t="str">
        <f t="shared" si="4"/>
        <v xml:space="preserve">    (U4)0x0000000FU,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ALERT_B_SMASTA_BCS2_NUM_DST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140" t="s">
        <v>68</v>
      </c>
      <c r="AD11" s="140" t="s">
        <v>68</v>
      </c>
      <c r="AE11" s="140" t="s">
        <v>68</v>
      </c>
      <c r="AF11" s="140">
        <v>0</v>
      </c>
      <c r="AG11" s="140">
        <v>1</v>
      </c>
      <c r="AH11" s="140">
        <v>0</v>
      </c>
      <c r="AI11" s="140">
        <v>1</v>
      </c>
      <c r="AJ11" s="57" t="s">
        <v>33</v>
      </c>
      <c r="AL11" t="str">
        <f t="shared" si="0"/>
        <v xml:space="preserve">    (U1)ALERT_REQ_UNKNOWN</v>
      </c>
      <c r="AR11" s="69" t="str">
        <f t="shared" si="3"/>
        <v xml:space="preserve">    (U4)0x00000005U,                                                           /* 05 UNKNOWN                                         */</v>
      </c>
      <c r="AS11" s="69" t="str">
        <f t="shared" si="4"/>
        <v xml:space="preserve">    (U4)0x0000000FU,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u1_sp_ALERT_B_SMASTA_BCS2_DST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140" t="s">
        <v>68</v>
      </c>
      <c r="AD12" s="140" t="s">
        <v>68</v>
      </c>
      <c r="AE12" s="140" t="s">
        <v>68</v>
      </c>
      <c r="AF12" s="140">
        <v>0</v>
      </c>
      <c r="AG12" s="140">
        <v>1</v>
      </c>
      <c r="AH12" s="140">
        <v>1</v>
      </c>
      <c r="AI12" s="140">
        <v>0</v>
      </c>
      <c r="AJ12" s="57" t="s">
        <v>33</v>
      </c>
      <c r="AL12" t="str">
        <f t="shared" si="0"/>
        <v xml:space="preserve">    (U1)ALERT_REQ_UNKNOWN</v>
      </c>
      <c r="AR12" s="69" t="str">
        <f t="shared" si="3"/>
        <v xml:space="preserve">    (U4)0x00000006U,                                                           /* 06 UNKNOWN                                         */</v>
      </c>
      <c r="AS12" s="69" t="str">
        <f t="shared" si="4"/>
        <v xml:space="preserve">    (U4)0x0000000FU,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140" t="s">
        <v>68</v>
      </c>
      <c r="AD13" s="140" t="s">
        <v>68</v>
      </c>
      <c r="AE13" s="140" t="s">
        <v>68</v>
      </c>
      <c r="AF13" s="140">
        <v>0</v>
      </c>
      <c r="AG13" s="140">
        <v>1</v>
      </c>
      <c r="AH13" s="140">
        <v>1</v>
      </c>
      <c r="AI13" s="140">
        <v>1</v>
      </c>
      <c r="AJ13" s="57" t="s">
        <v>33</v>
      </c>
      <c r="AL13" t="str">
        <f t="shared" si="0"/>
        <v xml:space="preserve">    (U1)ALERT_REQ_UNKNOWN</v>
      </c>
      <c r="AR13" s="69" t="str">
        <f t="shared" si="3"/>
        <v xml:space="preserve">    (U4)0x00000007U,                                                           /* 07 UNKNOWN                                         */</v>
      </c>
      <c r="AS13" s="69" t="str">
        <f t="shared" si="4"/>
        <v xml:space="preserve">    (U4)0x0000000FU,                                                           /* 07 UNKNOWN                                         */</v>
      </c>
      <c r="AT13" s="69" t="str">
        <f t="shared" si="1"/>
        <v xml:space="preserve">    (U1)ALERT_REQ_UNKNOWN,                                                     /* 07 UNKNOWN                                         */</v>
      </c>
      <c r="AU13" s="69" t="str">
        <f ca="1">"        &amp;"&amp;$AW$11&amp;"[0],"&amp;REPT(" ",66-LEN($AW$11))&amp;"/* u1p_DST                                            */"</f>
        <v xml:space="preserve">        &amp;u1_sp_ALERT_B_SMASTA_BCS2_DST[0],                                     /* u1p_DST                                            */</v>
      </c>
      <c r="AV13" s="55" t="s">
        <v>75</v>
      </c>
      <c r="AW13" s="144">
        <f>COUNTA($AJ$6:$AJ$69)</f>
        <v>16</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140" t="s">
        <v>68</v>
      </c>
      <c r="AD14" s="140" t="s">
        <v>68</v>
      </c>
      <c r="AE14" s="140" t="s">
        <v>68</v>
      </c>
      <c r="AF14" s="140">
        <v>1</v>
      </c>
      <c r="AG14" s="140">
        <v>0</v>
      </c>
      <c r="AH14" s="140">
        <v>0</v>
      </c>
      <c r="AI14" s="140">
        <v>0</v>
      </c>
      <c r="AJ14" s="57" t="s">
        <v>33</v>
      </c>
      <c r="AL14" t="str">
        <f t="shared" si="0"/>
        <v xml:space="preserve">    (U1)ALERT_REQ_UNKNOWN</v>
      </c>
      <c r="AR14" s="69" t="str">
        <f t="shared" si="3"/>
        <v xml:space="preserve">    (U4)0x00000008U,                                                           /* 08 UNKNOWN                                         */</v>
      </c>
      <c r="AS14" s="69" t="str">
        <f t="shared" si="4"/>
        <v xml:space="preserve">    (U4)0x0000000FU,                                                           /* 08 UNKNOWN                                         */</v>
      </c>
      <c r="AT14" s="69" t="str">
        <f t="shared" si="1"/>
        <v xml:space="preserve">    (U1)ALERT_REQ_UNKNOWN,                                                     /* 08 UNKNOWN                                         */</v>
      </c>
      <c r="AU14" s="69" t="str">
        <f ca="1">"        (U2)"&amp;$AW$10&amp;","&amp;REPT(" ",66-LEN($AW$10))&amp;"/* u2_num_srch                                        */"</f>
        <v xml:space="preserve">        (U2)ALERT_B_SMASTA_BCS2_NUM_DST,                                       /* u2_num_srch                                        */</v>
      </c>
      <c r="AV14" s="55" t="s">
        <v>76</v>
      </c>
      <c r="AW14" s="74" t="str">
        <f ca="1">IF(AW6&lt;&gt;AW17,VLOOKUP(AW6,Matrix!$C$13:$G$37,4,FALSE),Matrix!F13)</f>
        <v>u4_s_AlertB_smastaBcs2Srcchk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140" t="s">
        <v>68</v>
      </c>
      <c r="AD15" s="140" t="s">
        <v>68</v>
      </c>
      <c r="AE15" s="140" t="s">
        <v>68</v>
      </c>
      <c r="AF15" s="140">
        <v>1</v>
      </c>
      <c r="AG15" s="140">
        <v>0</v>
      </c>
      <c r="AH15" s="140">
        <v>0</v>
      </c>
      <c r="AI15" s="140">
        <v>1</v>
      </c>
      <c r="AJ15" s="57" t="s">
        <v>439</v>
      </c>
      <c r="AL15" t="str">
        <f t="shared" ca="1" si="0"/>
        <v xml:space="preserve">    (U1)ALERT_REQ_B_SMASTA_BCS2_ON</v>
      </c>
      <c r="AR15" s="69" t="str">
        <f t="shared" si="3"/>
        <v xml:space="preserve">    (U4)0x00000009U,                                                           /* 09 ON                                              */</v>
      </c>
      <c r="AS15" s="69" t="str">
        <f t="shared" si="4"/>
        <v xml:space="preserve">    (U4)0x0000000FU,                                                           /* 09 ON                                              */</v>
      </c>
      <c r="AT15" s="69" t="str">
        <f t="shared" ca="1" si="1"/>
        <v xml:space="preserve">    (U1)ALERT_REQ_B_SMASTA_BCS2_ON,                                            /* 09 ON                                              */</v>
      </c>
      <c r="AU15" s="69" t="str">
        <f ca="1">"        (U1)"&amp;$AW$16&amp;REPT(" ",67-LEN($AW$16))&amp;"/* u1_vom_act                                         */"</f>
        <v xml:space="preserve">        (U1)ALERT_VOM_BAT_WT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140" t="s">
        <v>68</v>
      </c>
      <c r="AD16" s="140" t="s">
        <v>68</v>
      </c>
      <c r="AE16" s="140" t="s">
        <v>68</v>
      </c>
      <c r="AF16" s="140">
        <v>1</v>
      </c>
      <c r="AG16" s="140">
        <v>0</v>
      </c>
      <c r="AH16" s="140">
        <v>1</v>
      </c>
      <c r="AI16" s="140">
        <v>0</v>
      </c>
      <c r="AJ16" s="57" t="s">
        <v>33</v>
      </c>
      <c r="AL16" t="str">
        <f t="shared" si="0"/>
        <v xml:space="preserve">    (U1)ALERT_REQ_UNKNOWN</v>
      </c>
      <c r="AR16" s="69" t="str">
        <f t="shared" si="3"/>
        <v xml:space="preserve">    (U4)0x0000000AU,                                                           /* 10 UNKNOWN                                         */</v>
      </c>
      <c r="AS16" s="69" t="str">
        <f t="shared" si="4"/>
        <v xml:space="preserve">    (U4)0x0000000FU,                                                           /* 10 UNKNOWN                                         */</v>
      </c>
      <c r="AT16" s="69" t="str">
        <f t="shared" si="1"/>
        <v xml:space="preserve">    (U1)ALERT_REQ_UNKNOWN,                                                     /* 10 UNKNOWN                                         */</v>
      </c>
      <c r="AU16" s="69" t="s">
        <v>722</v>
      </c>
      <c r="AV16" s="55" t="s">
        <v>77</v>
      </c>
      <c r="AW16" s="74" t="str">
        <f ca="1">IF(AW6&lt;&gt;AW17,VLOOKUP(AW6,Matrix!$C$13:$G$37,2,FALSE),Matrix!D13)</f>
        <v>ALERT_VOM_BAT_WT</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140" t="s">
        <v>68</v>
      </c>
      <c r="AD17" s="140" t="s">
        <v>68</v>
      </c>
      <c r="AE17" s="140" t="s">
        <v>68</v>
      </c>
      <c r="AF17" s="140">
        <v>1</v>
      </c>
      <c r="AG17" s="140">
        <v>0</v>
      </c>
      <c r="AH17" s="140">
        <v>1</v>
      </c>
      <c r="AI17" s="140">
        <v>1</v>
      </c>
      <c r="AJ17" s="57" t="s">
        <v>33</v>
      </c>
      <c r="AL17" t="str">
        <f t="shared" si="0"/>
        <v xml:space="preserve">    (U1)ALERT_REQ_UNKNOWN</v>
      </c>
      <c r="AR17" s="69" t="str">
        <f t="shared" si="3"/>
        <v xml:space="preserve">    (U4)0x0000000BU,                                                           /* 11 UNKNOWN                                         */</v>
      </c>
      <c r="AS17" s="69" t="str">
        <f t="shared" si="4"/>
        <v xml:space="preserve">    (U4)0x0000000FU,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140" t="s">
        <v>68</v>
      </c>
      <c r="AD18" s="140" t="s">
        <v>68</v>
      </c>
      <c r="AE18" s="140" t="s">
        <v>68</v>
      </c>
      <c r="AF18" s="140">
        <v>1</v>
      </c>
      <c r="AG18" s="140">
        <v>1</v>
      </c>
      <c r="AH18" s="140">
        <v>0</v>
      </c>
      <c r="AI18" s="140">
        <v>0</v>
      </c>
      <c r="AJ18" s="57" t="s">
        <v>33</v>
      </c>
      <c r="AL18" t="str">
        <f t="shared" si="0"/>
        <v xml:space="preserve">    (U1)ALERT_REQ_UNKNOWN</v>
      </c>
      <c r="AR18" s="69" t="str">
        <f t="shared" si="3"/>
        <v xml:space="preserve">    (U4)0x0000000CU,                                                           /* 12 UNKNOWN                                         */</v>
      </c>
      <c r="AS18" s="69" t="str">
        <f t="shared" si="4"/>
        <v xml:space="preserve">    (U4)0x0000000FU,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140" t="s">
        <v>68</v>
      </c>
      <c r="AD19" s="140" t="s">
        <v>68</v>
      </c>
      <c r="AE19" s="140" t="s">
        <v>68</v>
      </c>
      <c r="AF19" s="140">
        <v>1</v>
      </c>
      <c r="AG19" s="140">
        <v>1</v>
      </c>
      <c r="AH19" s="140">
        <v>0</v>
      </c>
      <c r="AI19" s="140">
        <v>1</v>
      </c>
      <c r="AJ19" s="57" t="s">
        <v>33</v>
      </c>
      <c r="AL19" t="str">
        <f t="shared" si="0"/>
        <v xml:space="preserve">    (U1)ALERT_REQ_UNKNOWN</v>
      </c>
      <c r="AR19" s="69" t="str">
        <f t="shared" si="3"/>
        <v xml:space="preserve">    (U4)0x0000000DU,                                                           /* 13 UNKNOWN                                         */</v>
      </c>
      <c r="AS19" s="69" t="str">
        <f t="shared" si="4"/>
        <v xml:space="preserve">    (U4)0x0000000FU,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140" t="s">
        <v>68</v>
      </c>
      <c r="AD20" s="140" t="s">
        <v>68</v>
      </c>
      <c r="AE20" s="140" t="s">
        <v>68</v>
      </c>
      <c r="AF20" s="140">
        <v>1</v>
      </c>
      <c r="AG20" s="140">
        <v>1</v>
      </c>
      <c r="AH20" s="140">
        <v>1</v>
      </c>
      <c r="AI20" s="140">
        <v>0</v>
      </c>
      <c r="AJ20" s="57" t="s">
        <v>33</v>
      </c>
      <c r="AL20" t="str">
        <f t="shared" si="0"/>
        <v xml:space="preserve">    (U1)ALERT_REQ_UNKNOWN</v>
      </c>
      <c r="AR20" s="69" t="str">
        <f t="shared" si="3"/>
        <v xml:space="preserve">    (U4)0x0000000EU,                                                           /* 14 UNKNOWN                                         */</v>
      </c>
      <c r="AS20" s="69" t="str">
        <f t="shared" si="4"/>
        <v xml:space="preserve">    (U4)0x0000000FU,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140" t="s">
        <v>68</v>
      </c>
      <c r="AD21" s="140" t="s">
        <v>68</v>
      </c>
      <c r="AE21" s="140" t="s">
        <v>68</v>
      </c>
      <c r="AF21" s="140">
        <v>1</v>
      </c>
      <c r="AG21" s="140">
        <v>1</v>
      </c>
      <c r="AH21" s="140">
        <v>1</v>
      </c>
      <c r="AI21" s="140">
        <v>1</v>
      </c>
      <c r="AJ21" s="57" t="s">
        <v>33</v>
      </c>
      <c r="AL21" t="str">
        <f t="shared" si="0"/>
        <v xml:space="preserve">    (U1)ALERT_REQ_UNKNOWN</v>
      </c>
      <c r="AR21" s="69" t="str">
        <f t="shared" si="3"/>
        <v xml:space="preserve">    (U4)0x0000000FU                                                            /* 15 UNKNOWN                                         */</v>
      </c>
      <c r="AS21" s="69" t="str">
        <f t="shared" si="4"/>
        <v xml:space="preserve">    (U4)0x0000000FU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140" t="s">
        <v>68</v>
      </c>
      <c r="AD22" s="140" t="s">
        <v>68</v>
      </c>
      <c r="AE22" s="140" t="s">
        <v>68</v>
      </c>
      <c r="AF22" s="140" t="s">
        <v>68</v>
      </c>
      <c r="AG22" s="140" t="s">
        <v>68</v>
      </c>
      <c r="AH22" s="140" t="s">
        <v>68</v>
      </c>
      <c r="AI22" s="140" t="s">
        <v>68</v>
      </c>
      <c r="AJ22" s="57"/>
      <c r="AL22" t="str">
        <f t="shared" ca="1" si="0"/>
        <v xml:space="preserve">    (U1)ALERT_REQ_B_SMASTA_BCS2_</v>
      </c>
      <c r="AR22" s="69" t="str">
        <f t="shared" si="3"/>
        <v>};</v>
      </c>
      <c r="AS22" s="69" t="str">
        <f t="shared" si="4"/>
        <v>};</v>
      </c>
      <c r="AT22" s="69" t="str">
        <f t="shared" si="1"/>
        <v>};</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140" t="s">
        <v>68</v>
      </c>
      <c r="AD23" s="140" t="s">
        <v>68</v>
      </c>
      <c r="AE23" s="140" t="s">
        <v>68</v>
      </c>
      <c r="AF23" s="140" t="s">
        <v>68</v>
      </c>
      <c r="AG23" s="140" t="s">
        <v>68</v>
      </c>
      <c r="AH23" s="140" t="s">
        <v>68</v>
      </c>
      <c r="AI23" s="140" t="s">
        <v>68</v>
      </c>
      <c r="AJ23" s="57"/>
      <c r="AL23" t="str">
        <f t="shared" ca="1" si="0"/>
        <v xml:space="preserve">    (U1)ALERT_REQ_B_SMASTA_BCS2_</v>
      </c>
      <c r="AR23" s="69" t="str">
        <f t="shared" si="3"/>
        <v/>
      </c>
      <c r="AS23" s="69" t="str">
        <f t="shared" si="4"/>
        <v/>
      </c>
      <c r="AT23" s="69" t="str">
        <f t="shared" si="1"/>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140" t="s">
        <v>68</v>
      </c>
      <c r="AD24" s="140" t="s">
        <v>68</v>
      </c>
      <c r="AE24" s="140" t="s">
        <v>68</v>
      </c>
      <c r="AF24" s="140" t="s">
        <v>68</v>
      </c>
      <c r="AG24" s="140" t="s">
        <v>68</v>
      </c>
      <c r="AH24" s="140" t="s">
        <v>68</v>
      </c>
      <c r="AI24" s="140" t="s">
        <v>68</v>
      </c>
      <c r="AJ24" s="57"/>
      <c r="AL24" t="str">
        <f t="shared" ca="1" si="0"/>
        <v xml:space="preserve">    (U1)ALERT_REQ_B_SMASTA_BCS2_</v>
      </c>
      <c r="AR24" s="69" t="str">
        <f t="shared" si="3"/>
        <v/>
      </c>
      <c r="AS24" s="69" t="str">
        <f t="shared" si="4"/>
        <v/>
      </c>
      <c r="AT24" s="69" t="str">
        <f t="shared" si="1"/>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140" t="s">
        <v>68</v>
      </c>
      <c r="AD25" s="140" t="s">
        <v>68</v>
      </c>
      <c r="AE25" s="140" t="s">
        <v>68</v>
      </c>
      <c r="AF25" s="140" t="s">
        <v>68</v>
      </c>
      <c r="AG25" s="140" t="s">
        <v>68</v>
      </c>
      <c r="AH25" s="140" t="s">
        <v>68</v>
      </c>
      <c r="AI25" s="140" t="s">
        <v>68</v>
      </c>
      <c r="AJ25" s="24"/>
      <c r="AL25" t="str">
        <f t="shared" ca="1" si="0"/>
        <v xml:space="preserve">    (U1)ALERT_REQ_B_SMASTA_BCS2_</v>
      </c>
      <c r="AR25" s="69" t="str">
        <f t="shared" si="3"/>
        <v/>
      </c>
      <c r="AS25" s="69" t="str">
        <f t="shared" si="4"/>
        <v/>
      </c>
      <c r="AT25" s="69" t="str">
        <f t="shared" si="1"/>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140" t="s">
        <v>68</v>
      </c>
      <c r="AD26" s="140" t="s">
        <v>68</v>
      </c>
      <c r="AE26" s="140" t="s">
        <v>68</v>
      </c>
      <c r="AF26" s="140" t="s">
        <v>68</v>
      </c>
      <c r="AG26" s="140" t="s">
        <v>68</v>
      </c>
      <c r="AH26" s="140" t="s">
        <v>68</v>
      </c>
      <c r="AI26" s="140" t="s">
        <v>68</v>
      </c>
      <c r="AJ26" s="24"/>
      <c r="AL26" t="str">
        <f t="shared" ca="1" si="0"/>
        <v xml:space="preserve">    (U1)ALERT_REQ_B_SMASTA_BCS2_</v>
      </c>
      <c r="AR26" s="69" t="str">
        <f t="shared" si="3"/>
        <v/>
      </c>
      <c r="AS26" s="69" t="str">
        <f t="shared" si="4"/>
        <v/>
      </c>
      <c r="AT26" s="69" t="str">
        <f t="shared" si="1"/>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140" t="s">
        <v>68</v>
      </c>
      <c r="AD27" s="140" t="s">
        <v>68</v>
      </c>
      <c r="AE27" s="140" t="s">
        <v>68</v>
      </c>
      <c r="AF27" s="140" t="s">
        <v>68</v>
      </c>
      <c r="AG27" s="140" t="s">
        <v>68</v>
      </c>
      <c r="AH27" s="140" t="s">
        <v>68</v>
      </c>
      <c r="AI27" s="140" t="s">
        <v>68</v>
      </c>
      <c r="AJ27" s="24"/>
      <c r="AL27" t="str">
        <f t="shared" ca="1" si="0"/>
        <v xml:space="preserve">    (U1)ALERT_REQ_B_SMASTA_BCS2_</v>
      </c>
      <c r="AR27" s="69" t="str">
        <f t="shared" si="3"/>
        <v/>
      </c>
      <c r="AS27" s="69" t="str">
        <f t="shared" si="4"/>
        <v/>
      </c>
      <c r="AT27" s="69" t="str">
        <f t="shared" si="1"/>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140" t="s">
        <v>68</v>
      </c>
      <c r="AD28" s="140" t="s">
        <v>68</v>
      </c>
      <c r="AE28" s="140" t="s">
        <v>68</v>
      </c>
      <c r="AF28" s="140" t="s">
        <v>68</v>
      </c>
      <c r="AG28" s="140" t="s">
        <v>68</v>
      </c>
      <c r="AH28" s="140" t="s">
        <v>68</v>
      </c>
      <c r="AI28" s="140" t="s">
        <v>68</v>
      </c>
      <c r="AJ28" s="24"/>
      <c r="AL28" t="str">
        <f t="shared" ca="1" si="0"/>
        <v xml:space="preserve">    (U1)ALERT_REQ_B_SMASTA_BCS2_</v>
      </c>
      <c r="AR28" s="69" t="str">
        <f t="shared" si="3"/>
        <v/>
      </c>
      <c r="AS28" s="69" t="str">
        <f t="shared" si="4"/>
        <v/>
      </c>
      <c r="AT28" s="69" t="str">
        <f t="shared" si="1"/>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140" t="s">
        <v>68</v>
      </c>
      <c r="AD29" s="140" t="s">
        <v>68</v>
      </c>
      <c r="AE29" s="140" t="s">
        <v>68</v>
      </c>
      <c r="AF29" s="140" t="s">
        <v>68</v>
      </c>
      <c r="AG29" s="140" t="s">
        <v>68</v>
      </c>
      <c r="AH29" s="140" t="s">
        <v>68</v>
      </c>
      <c r="AI29" s="140" t="s">
        <v>68</v>
      </c>
      <c r="AJ29" s="24"/>
      <c r="AL29" t="str">
        <f t="shared" ca="1" si="0"/>
        <v xml:space="preserve">    (U1)ALERT_REQ_B_SMASTA_BCS2_</v>
      </c>
      <c r="AR29" s="69" t="str">
        <f t="shared" si="3"/>
        <v/>
      </c>
      <c r="AS29" s="69" t="str">
        <f t="shared" si="4"/>
        <v/>
      </c>
      <c r="AT29" s="69" t="str">
        <f t="shared" si="1"/>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140" t="s">
        <v>68</v>
      </c>
      <c r="AD30" s="140" t="s">
        <v>68</v>
      </c>
      <c r="AE30" s="140" t="s">
        <v>68</v>
      </c>
      <c r="AF30" s="140" t="s">
        <v>68</v>
      </c>
      <c r="AG30" s="140" t="s">
        <v>68</v>
      </c>
      <c r="AH30" s="140" t="s">
        <v>68</v>
      </c>
      <c r="AI30" s="140" t="s">
        <v>68</v>
      </c>
      <c r="AJ30" s="24"/>
      <c r="AL30" t="str">
        <f t="shared" ca="1" si="0"/>
        <v xml:space="preserve">    (U1)ALERT_REQ_B_SMASTA_BCS2_</v>
      </c>
      <c r="AR30" s="69" t="str">
        <f t="shared" si="3"/>
        <v/>
      </c>
      <c r="AS30" s="69" t="str">
        <f t="shared" si="4"/>
        <v/>
      </c>
      <c r="AT30" s="69" t="str">
        <f t="shared" si="1"/>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140" t="s">
        <v>68</v>
      </c>
      <c r="AD31" s="140" t="s">
        <v>68</v>
      </c>
      <c r="AE31" s="140" t="s">
        <v>68</v>
      </c>
      <c r="AF31" s="140" t="s">
        <v>68</v>
      </c>
      <c r="AG31" s="140" t="s">
        <v>68</v>
      </c>
      <c r="AH31" s="140" t="s">
        <v>68</v>
      </c>
      <c r="AI31" s="140" t="s">
        <v>68</v>
      </c>
      <c r="AJ31" s="24"/>
      <c r="AL31" t="str">
        <f t="shared" ca="1" si="0"/>
        <v xml:space="preserve">    (U1)ALERT_REQ_B_SMASTA_BCS2_</v>
      </c>
      <c r="AR31" s="69" t="str">
        <f t="shared" si="3"/>
        <v/>
      </c>
      <c r="AS31" s="69" t="str">
        <f t="shared" si="4"/>
        <v/>
      </c>
      <c r="AT31" s="69" t="str">
        <f t="shared" si="1"/>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140" t="s">
        <v>68</v>
      </c>
      <c r="AD32" s="140" t="s">
        <v>68</v>
      </c>
      <c r="AE32" s="140" t="s">
        <v>68</v>
      </c>
      <c r="AF32" s="140" t="s">
        <v>68</v>
      </c>
      <c r="AG32" s="140" t="s">
        <v>68</v>
      </c>
      <c r="AH32" s="140" t="s">
        <v>68</v>
      </c>
      <c r="AI32" s="140" t="s">
        <v>68</v>
      </c>
      <c r="AJ32" s="24"/>
      <c r="AL32" t="str">
        <f t="shared" ca="1" si="0"/>
        <v xml:space="preserve">    (U1)ALERT_REQ_B_SMASTA_BCS2_</v>
      </c>
      <c r="AR32" s="69" t="str">
        <f t="shared" si="3"/>
        <v/>
      </c>
      <c r="AS32" s="69" t="str">
        <f t="shared" si="4"/>
        <v/>
      </c>
      <c r="AT32" s="69" t="str">
        <f t="shared" si="1"/>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140" t="s">
        <v>68</v>
      </c>
      <c r="AD33" s="140" t="s">
        <v>68</v>
      </c>
      <c r="AE33" s="140" t="s">
        <v>68</v>
      </c>
      <c r="AF33" s="140" t="s">
        <v>68</v>
      </c>
      <c r="AG33" s="140" t="s">
        <v>68</v>
      </c>
      <c r="AH33" s="140" t="s">
        <v>68</v>
      </c>
      <c r="AI33" s="140" t="s">
        <v>68</v>
      </c>
      <c r="AJ33" s="24"/>
      <c r="AL33" t="str">
        <f t="shared" ca="1" si="0"/>
        <v xml:space="preserve">    (U1)ALERT_REQ_B_SMASTA_BCS2_</v>
      </c>
      <c r="AR33" s="69" t="str">
        <f t="shared" si="3"/>
        <v/>
      </c>
      <c r="AS33" s="69" t="str">
        <f t="shared" si="4"/>
        <v/>
      </c>
      <c r="AT33" s="69" t="str">
        <f t="shared" si="1"/>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140" t="s">
        <v>68</v>
      </c>
      <c r="AD34" s="140" t="s">
        <v>68</v>
      </c>
      <c r="AE34" s="140" t="s">
        <v>68</v>
      </c>
      <c r="AF34" s="140" t="s">
        <v>68</v>
      </c>
      <c r="AG34" s="140" t="s">
        <v>68</v>
      </c>
      <c r="AH34" s="140" t="s">
        <v>68</v>
      </c>
      <c r="AI34" s="140" t="s">
        <v>68</v>
      </c>
      <c r="AJ34" s="24"/>
      <c r="AL34" t="str">
        <f t="shared" ca="1" si="0"/>
        <v xml:space="preserve">    (U1)ALERT_REQ_B_SMASTA_BCS2_</v>
      </c>
      <c r="AR34" s="69" t="str">
        <f t="shared" si="3"/>
        <v/>
      </c>
      <c r="AS34" s="69" t="str">
        <f t="shared" si="4"/>
        <v/>
      </c>
      <c r="AT34" s="69" t="str">
        <f t="shared" si="1"/>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140" t="s">
        <v>68</v>
      </c>
      <c r="AD35" s="140" t="s">
        <v>68</v>
      </c>
      <c r="AE35" s="140" t="s">
        <v>68</v>
      </c>
      <c r="AF35" s="140" t="s">
        <v>68</v>
      </c>
      <c r="AG35" s="140" t="s">
        <v>68</v>
      </c>
      <c r="AH35" s="140" t="s">
        <v>68</v>
      </c>
      <c r="AI35" s="140" t="s">
        <v>68</v>
      </c>
      <c r="AJ35" s="24"/>
      <c r="AL35" t="str">
        <f t="shared" ca="1" si="0"/>
        <v xml:space="preserve">    (U1)ALERT_REQ_B_SMASTA_BCS2_</v>
      </c>
      <c r="AR35" s="69" t="str">
        <f t="shared" si="3"/>
        <v/>
      </c>
      <c r="AS35" s="69" t="str">
        <f t="shared" si="4"/>
        <v/>
      </c>
      <c r="AT35" s="69" t="str">
        <f t="shared" si="1"/>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140" t="s">
        <v>68</v>
      </c>
      <c r="AD36" s="140" t="s">
        <v>68</v>
      </c>
      <c r="AE36" s="140" t="s">
        <v>68</v>
      </c>
      <c r="AF36" s="140" t="s">
        <v>68</v>
      </c>
      <c r="AG36" s="140" t="s">
        <v>68</v>
      </c>
      <c r="AH36" s="140" t="s">
        <v>68</v>
      </c>
      <c r="AI36" s="140" t="s">
        <v>68</v>
      </c>
      <c r="AJ36" s="24"/>
      <c r="AL36" t="str">
        <f t="shared" ca="1" si="0"/>
        <v xml:space="preserve">    (U1)ALERT_REQ_B_SMASTA_BCS2_</v>
      </c>
      <c r="AR36" s="69" t="str">
        <f t="shared" si="3"/>
        <v/>
      </c>
      <c r="AS36" s="69" t="str">
        <f t="shared" si="4"/>
        <v/>
      </c>
      <c r="AT36" s="69" t="str">
        <f t="shared" si="1"/>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140" t="s">
        <v>68</v>
      </c>
      <c r="AD37" s="140" t="s">
        <v>68</v>
      </c>
      <c r="AE37" s="140" t="s">
        <v>68</v>
      </c>
      <c r="AF37" s="140" t="s">
        <v>68</v>
      </c>
      <c r="AG37" s="140" t="s">
        <v>68</v>
      </c>
      <c r="AH37" s="140" t="s">
        <v>68</v>
      </c>
      <c r="AI37" s="140" t="s">
        <v>68</v>
      </c>
      <c r="AJ37" s="24"/>
      <c r="AL37" t="str">
        <f t="shared" ca="1" si="0"/>
        <v xml:space="preserve">    (U1)ALERT_REQ_B_SMASTA_BCS2_</v>
      </c>
      <c r="AR37" s="69" t="str">
        <f t="shared" si="3"/>
        <v/>
      </c>
      <c r="AS37" s="69" t="str">
        <f t="shared" si="4"/>
        <v/>
      </c>
      <c r="AT37" s="69" t="str">
        <f t="shared" si="1"/>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140" t="s">
        <v>68</v>
      </c>
      <c r="AD38" s="140" t="s">
        <v>68</v>
      </c>
      <c r="AE38" s="140" t="s">
        <v>68</v>
      </c>
      <c r="AF38" s="140" t="s">
        <v>68</v>
      </c>
      <c r="AG38" s="140" t="s">
        <v>68</v>
      </c>
      <c r="AH38" s="140" t="s">
        <v>68</v>
      </c>
      <c r="AI38" s="140" t="s">
        <v>68</v>
      </c>
      <c r="AJ38" s="24"/>
      <c r="AL38" t="str">
        <f t="shared" ca="1" si="0"/>
        <v xml:space="preserve">    (U1)ALERT_REQ_B_SMASTA_BCS2_</v>
      </c>
      <c r="AR38" s="69" t="str">
        <f t="shared" si="3"/>
        <v/>
      </c>
      <c r="AS38" s="69" t="str">
        <f t="shared" si="4"/>
        <v/>
      </c>
      <c r="AT38" s="69" t="str">
        <f t="shared" si="1"/>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140" t="s">
        <v>68</v>
      </c>
      <c r="AD39" s="140" t="s">
        <v>68</v>
      </c>
      <c r="AE39" s="140" t="s">
        <v>68</v>
      </c>
      <c r="AF39" s="140" t="s">
        <v>68</v>
      </c>
      <c r="AG39" s="140" t="s">
        <v>68</v>
      </c>
      <c r="AH39" s="140" t="s">
        <v>68</v>
      </c>
      <c r="AI39" s="140" t="s">
        <v>68</v>
      </c>
      <c r="AJ39" s="24"/>
      <c r="AL39" t="str">
        <f t="shared" ca="1" si="0"/>
        <v xml:space="preserve">    (U1)ALERT_REQ_B_SMASTA_BCS2_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140" t="s">
        <v>68</v>
      </c>
      <c r="AD40" s="140" t="s">
        <v>68</v>
      </c>
      <c r="AE40" s="140" t="s">
        <v>68</v>
      </c>
      <c r="AF40" s="140" t="s">
        <v>68</v>
      </c>
      <c r="AG40" s="140" t="s">
        <v>68</v>
      </c>
      <c r="AH40" s="140" t="s">
        <v>68</v>
      </c>
      <c r="AI40" s="140" t="s">
        <v>68</v>
      </c>
      <c r="AJ40" s="24"/>
      <c r="AL40" t="str">
        <f t="shared" ca="1" si="0"/>
        <v xml:space="preserve">    (U1)ALERT_REQ_B_SMASTA_BCS2_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140" t="s">
        <v>68</v>
      </c>
      <c r="AD41" s="140" t="s">
        <v>68</v>
      </c>
      <c r="AE41" s="140" t="s">
        <v>68</v>
      </c>
      <c r="AF41" s="140" t="s">
        <v>68</v>
      </c>
      <c r="AG41" s="140" t="s">
        <v>68</v>
      </c>
      <c r="AH41" s="140" t="s">
        <v>68</v>
      </c>
      <c r="AI41" s="140" t="s">
        <v>68</v>
      </c>
      <c r="AJ41" s="24"/>
      <c r="AL41" t="str">
        <f t="shared" ca="1" si="0"/>
        <v xml:space="preserve">    (U1)ALERT_REQ_B_SMASTA_BCS2_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140" t="s">
        <v>68</v>
      </c>
      <c r="AD42" s="140" t="s">
        <v>68</v>
      </c>
      <c r="AE42" s="140" t="s">
        <v>68</v>
      </c>
      <c r="AF42" s="140" t="s">
        <v>68</v>
      </c>
      <c r="AG42" s="140" t="s">
        <v>68</v>
      </c>
      <c r="AH42" s="140" t="s">
        <v>68</v>
      </c>
      <c r="AI42" s="140" t="s">
        <v>68</v>
      </c>
      <c r="AJ42" s="24"/>
      <c r="AL42" t="str">
        <f t="shared" ca="1" si="0"/>
        <v xml:space="preserve">    (U1)ALERT_REQ_B_SMASTA_BCS2_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140" t="s">
        <v>68</v>
      </c>
      <c r="AD43" s="140" t="s">
        <v>68</v>
      </c>
      <c r="AE43" s="140" t="s">
        <v>68</v>
      </c>
      <c r="AF43" s="140" t="s">
        <v>68</v>
      </c>
      <c r="AG43" s="140" t="s">
        <v>68</v>
      </c>
      <c r="AH43" s="140" t="s">
        <v>68</v>
      </c>
      <c r="AI43" s="140" t="s">
        <v>68</v>
      </c>
      <c r="AJ43" s="24"/>
      <c r="AL43" t="str">
        <f t="shared" ca="1" si="0"/>
        <v xml:space="preserve">    (U1)ALERT_REQ_B_SMASTA_BCS2_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140" t="s">
        <v>68</v>
      </c>
      <c r="AD44" s="140" t="s">
        <v>68</v>
      </c>
      <c r="AE44" s="140" t="s">
        <v>68</v>
      </c>
      <c r="AF44" s="140" t="s">
        <v>68</v>
      </c>
      <c r="AG44" s="140" t="s">
        <v>68</v>
      </c>
      <c r="AH44" s="140" t="s">
        <v>68</v>
      </c>
      <c r="AI44" s="140" t="s">
        <v>68</v>
      </c>
      <c r="AJ44" s="24"/>
      <c r="AL44" t="str">
        <f t="shared" ca="1" si="0"/>
        <v xml:space="preserve">    (U1)ALERT_REQ_B_SMASTA_BCS2_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140" t="s">
        <v>68</v>
      </c>
      <c r="AD45" s="140" t="s">
        <v>68</v>
      </c>
      <c r="AE45" s="140" t="s">
        <v>68</v>
      </c>
      <c r="AF45" s="140" t="s">
        <v>68</v>
      </c>
      <c r="AG45" s="140" t="s">
        <v>68</v>
      </c>
      <c r="AH45" s="140" t="s">
        <v>68</v>
      </c>
      <c r="AI45" s="140" t="s">
        <v>68</v>
      </c>
      <c r="AJ45" s="24"/>
      <c r="AL45" t="str">
        <f t="shared" ca="1" si="0"/>
        <v xml:space="preserve">    (U1)ALERT_REQ_B_SMASTA_BCS2_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140" t="s">
        <v>68</v>
      </c>
      <c r="AD46" s="140" t="s">
        <v>68</v>
      </c>
      <c r="AE46" s="140" t="s">
        <v>68</v>
      </c>
      <c r="AF46" s="140" t="s">
        <v>68</v>
      </c>
      <c r="AG46" s="140" t="s">
        <v>68</v>
      </c>
      <c r="AH46" s="140" t="s">
        <v>68</v>
      </c>
      <c r="AI46" s="140" t="s">
        <v>68</v>
      </c>
      <c r="AJ46" s="24"/>
      <c r="AL46" t="str">
        <f t="shared" ca="1" si="0"/>
        <v xml:space="preserve">    (U1)ALERT_REQ_B_SMASTA_BCS2_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140" t="s">
        <v>68</v>
      </c>
      <c r="AD47" s="140" t="s">
        <v>68</v>
      </c>
      <c r="AE47" s="140" t="s">
        <v>68</v>
      </c>
      <c r="AF47" s="140" t="s">
        <v>68</v>
      </c>
      <c r="AG47" s="140" t="s">
        <v>68</v>
      </c>
      <c r="AH47" s="140" t="s">
        <v>68</v>
      </c>
      <c r="AI47" s="140" t="s">
        <v>68</v>
      </c>
      <c r="AJ47" s="24"/>
      <c r="AL47" t="str">
        <f t="shared" ca="1" si="0"/>
        <v xml:space="preserve">    (U1)ALERT_REQ_B_SMASTA_BCS2_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140" t="s">
        <v>68</v>
      </c>
      <c r="AD48" s="140" t="s">
        <v>68</v>
      </c>
      <c r="AE48" s="140" t="s">
        <v>68</v>
      </c>
      <c r="AF48" s="140" t="s">
        <v>68</v>
      </c>
      <c r="AG48" s="140" t="s">
        <v>68</v>
      </c>
      <c r="AH48" s="140" t="s">
        <v>68</v>
      </c>
      <c r="AI48" s="140" t="s">
        <v>68</v>
      </c>
      <c r="AJ48" s="24"/>
      <c r="AL48" t="str">
        <f t="shared" ca="1" si="0"/>
        <v xml:space="preserve">    (U1)ALERT_REQ_B_SMASTA_BCS2_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140" t="s">
        <v>68</v>
      </c>
      <c r="AD49" s="140" t="s">
        <v>68</v>
      </c>
      <c r="AE49" s="140" t="s">
        <v>68</v>
      </c>
      <c r="AF49" s="140" t="s">
        <v>68</v>
      </c>
      <c r="AG49" s="140" t="s">
        <v>68</v>
      </c>
      <c r="AH49" s="140" t="s">
        <v>68</v>
      </c>
      <c r="AI49" s="140" t="s">
        <v>68</v>
      </c>
      <c r="AJ49" s="24"/>
      <c r="AL49" t="str">
        <f t="shared" ca="1" si="0"/>
        <v xml:space="preserve">    (U1)ALERT_REQ_B_SMASTA_BCS2_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140" t="s">
        <v>68</v>
      </c>
      <c r="AD50" s="140" t="s">
        <v>68</v>
      </c>
      <c r="AE50" s="140" t="s">
        <v>68</v>
      </c>
      <c r="AF50" s="140" t="s">
        <v>68</v>
      </c>
      <c r="AG50" s="140" t="s">
        <v>68</v>
      </c>
      <c r="AH50" s="140" t="s">
        <v>68</v>
      </c>
      <c r="AI50" s="140" t="s">
        <v>68</v>
      </c>
      <c r="AJ50" s="24"/>
      <c r="AL50" t="str">
        <f t="shared" ca="1" si="0"/>
        <v xml:space="preserve">    (U1)ALERT_REQ_B_SMASTA_BCS2_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140" t="s">
        <v>68</v>
      </c>
      <c r="AD51" s="140" t="s">
        <v>68</v>
      </c>
      <c r="AE51" s="140" t="s">
        <v>68</v>
      </c>
      <c r="AF51" s="140" t="s">
        <v>68</v>
      </c>
      <c r="AG51" s="140" t="s">
        <v>68</v>
      </c>
      <c r="AH51" s="140" t="s">
        <v>68</v>
      </c>
      <c r="AI51" s="140" t="s">
        <v>68</v>
      </c>
      <c r="AJ51" s="24"/>
      <c r="AL51" t="str">
        <f t="shared" ca="1" si="0"/>
        <v xml:space="preserve">    (U1)ALERT_REQ_B_SMASTA_BCS2_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140" t="s">
        <v>68</v>
      </c>
      <c r="AD52" s="140" t="s">
        <v>68</v>
      </c>
      <c r="AE52" s="140" t="s">
        <v>68</v>
      </c>
      <c r="AF52" s="140" t="s">
        <v>68</v>
      </c>
      <c r="AG52" s="140" t="s">
        <v>68</v>
      </c>
      <c r="AH52" s="140" t="s">
        <v>68</v>
      </c>
      <c r="AI52" s="140" t="s">
        <v>68</v>
      </c>
      <c r="AJ52" s="24"/>
      <c r="AL52" t="str">
        <f t="shared" ca="1" si="0"/>
        <v xml:space="preserve">    (U1)ALERT_REQ_B_SMASTA_BCS2_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140" t="s">
        <v>68</v>
      </c>
      <c r="AD53" s="140" t="s">
        <v>68</v>
      </c>
      <c r="AE53" s="140" t="s">
        <v>68</v>
      </c>
      <c r="AF53" s="140" t="s">
        <v>68</v>
      </c>
      <c r="AG53" s="140" t="s">
        <v>68</v>
      </c>
      <c r="AH53" s="140" t="s">
        <v>68</v>
      </c>
      <c r="AI53" s="140" t="s">
        <v>68</v>
      </c>
      <c r="AJ53" s="24"/>
      <c r="AL53" t="str">
        <f t="shared" ca="1" si="0"/>
        <v xml:space="preserve">    (U1)ALERT_REQ_B_SMASTA_BCS2_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140" t="s">
        <v>68</v>
      </c>
      <c r="AD54" s="140" t="s">
        <v>68</v>
      </c>
      <c r="AE54" s="140" t="s">
        <v>68</v>
      </c>
      <c r="AF54" s="140" t="s">
        <v>68</v>
      </c>
      <c r="AG54" s="140" t="s">
        <v>68</v>
      </c>
      <c r="AH54" s="140" t="s">
        <v>68</v>
      </c>
      <c r="AI54" s="140" t="s">
        <v>68</v>
      </c>
      <c r="AJ54" s="24"/>
      <c r="AL54" t="str">
        <f t="shared" ca="1" si="0"/>
        <v xml:space="preserve">    (U1)ALERT_REQ_B_SMASTA_BCS2_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140" t="s">
        <v>68</v>
      </c>
      <c r="AD55" s="140" t="s">
        <v>68</v>
      </c>
      <c r="AE55" s="140" t="s">
        <v>68</v>
      </c>
      <c r="AF55" s="140" t="s">
        <v>68</v>
      </c>
      <c r="AG55" s="140" t="s">
        <v>68</v>
      </c>
      <c r="AH55" s="140" t="s">
        <v>68</v>
      </c>
      <c r="AI55" s="140" t="s">
        <v>68</v>
      </c>
      <c r="AJ55" s="24"/>
      <c r="AL55" t="str">
        <f t="shared" ca="1" si="0"/>
        <v xml:space="preserve">    (U1)ALERT_REQ_B_SMASTA_BCS2_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140" t="s">
        <v>68</v>
      </c>
      <c r="AD56" s="140" t="s">
        <v>68</v>
      </c>
      <c r="AE56" s="140" t="s">
        <v>68</v>
      </c>
      <c r="AF56" s="140" t="s">
        <v>68</v>
      </c>
      <c r="AG56" s="140" t="s">
        <v>68</v>
      </c>
      <c r="AH56" s="140" t="s">
        <v>68</v>
      </c>
      <c r="AI56" s="140" t="s">
        <v>68</v>
      </c>
      <c r="AJ56" s="24"/>
      <c r="AL56" t="str">
        <f t="shared" ca="1" si="0"/>
        <v xml:space="preserve">    (U1)ALERT_REQ_B_SMASTA_BCS2_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140" t="s">
        <v>68</v>
      </c>
      <c r="AD57" s="140" t="s">
        <v>68</v>
      </c>
      <c r="AE57" s="140" t="s">
        <v>68</v>
      </c>
      <c r="AF57" s="140" t="s">
        <v>68</v>
      </c>
      <c r="AG57" s="140" t="s">
        <v>68</v>
      </c>
      <c r="AH57" s="140" t="s">
        <v>68</v>
      </c>
      <c r="AI57" s="140" t="s">
        <v>68</v>
      </c>
      <c r="AJ57" s="24"/>
      <c r="AL57" t="str">
        <f t="shared" ca="1" si="0"/>
        <v xml:space="preserve">    (U1)ALERT_REQ_B_SMASTA_BCS2_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140" t="s">
        <v>68</v>
      </c>
      <c r="AD58" s="140" t="s">
        <v>68</v>
      </c>
      <c r="AE58" s="140" t="s">
        <v>68</v>
      </c>
      <c r="AF58" s="140" t="s">
        <v>68</v>
      </c>
      <c r="AG58" s="140" t="s">
        <v>68</v>
      </c>
      <c r="AH58" s="140" t="s">
        <v>68</v>
      </c>
      <c r="AI58" s="140" t="s">
        <v>68</v>
      </c>
      <c r="AJ58" s="24"/>
      <c r="AL58" t="str">
        <f t="shared" ca="1" si="0"/>
        <v xml:space="preserve">    (U1)ALERT_REQ_B_SMASTA_BCS2_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140" t="s">
        <v>68</v>
      </c>
      <c r="AD59" s="140" t="s">
        <v>68</v>
      </c>
      <c r="AE59" s="140" t="s">
        <v>68</v>
      </c>
      <c r="AF59" s="140" t="s">
        <v>68</v>
      </c>
      <c r="AG59" s="140" t="s">
        <v>68</v>
      </c>
      <c r="AH59" s="140" t="s">
        <v>68</v>
      </c>
      <c r="AI59" s="140" t="s">
        <v>68</v>
      </c>
      <c r="AJ59" s="24"/>
      <c r="AL59" t="str">
        <f t="shared" ca="1" si="0"/>
        <v xml:space="preserve">    (U1)ALERT_REQ_B_SMASTA_BCS2_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140" t="s">
        <v>68</v>
      </c>
      <c r="AD60" s="140" t="s">
        <v>68</v>
      </c>
      <c r="AE60" s="140" t="s">
        <v>68</v>
      </c>
      <c r="AF60" s="140" t="s">
        <v>68</v>
      </c>
      <c r="AG60" s="140" t="s">
        <v>68</v>
      </c>
      <c r="AH60" s="140" t="s">
        <v>68</v>
      </c>
      <c r="AI60" s="140" t="s">
        <v>68</v>
      </c>
      <c r="AJ60" s="24"/>
      <c r="AL60" t="str">
        <f t="shared" ca="1" si="0"/>
        <v xml:space="preserve">    (U1)ALERT_REQ_B_SMASTA_BCS2_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140" t="s">
        <v>68</v>
      </c>
      <c r="AD61" s="140" t="s">
        <v>68</v>
      </c>
      <c r="AE61" s="140" t="s">
        <v>68</v>
      </c>
      <c r="AF61" s="140" t="s">
        <v>68</v>
      </c>
      <c r="AG61" s="140" t="s">
        <v>68</v>
      </c>
      <c r="AH61" s="140" t="s">
        <v>68</v>
      </c>
      <c r="AI61" s="140" t="s">
        <v>68</v>
      </c>
      <c r="AJ61" s="24"/>
      <c r="AL61" t="str">
        <f t="shared" ca="1" si="0"/>
        <v xml:space="preserve">    (U1)ALERT_REQ_B_SMASTA_BCS2_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140" t="s">
        <v>68</v>
      </c>
      <c r="AD62" s="140" t="s">
        <v>68</v>
      </c>
      <c r="AE62" s="140" t="s">
        <v>68</v>
      </c>
      <c r="AF62" s="140" t="s">
        <v>68</v>
      </c>
      <c r="AG62" s="140" t="s">
        <v>68</v>
      </c>
      <c r="AH62" s="140" t="s">
        <v>68</v>
      </c>
      <c r="AI62" s="140" t="s">
        <v>68</v>
      </c>
      <c r="AJ62" s="24"/>
      <c r="AL62" t="str">
        <f t="shared" ca="1" si="0"/>
        <v xml:space="preserve">    (U1)ALERT_REQ_B_SMASTA_BCS2_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140" t="s">
        <v>68</v>
      </c>
      <c r="AD63" s="140" t="s">
        <v>68</v>
      </c>
      <c r="AE63" s="140" t="s">
        <v>68</v>
      </c>
      <c r="AF63" s="140" t="s">
        <v>68</v>
      </c>
      <c r="AG63" s="140" t="s">
        <v>68</v>
      </c>
      <c r="AH63" s="140" t="s">
        <v>68</v>
      </c>
      <c r="AI63" s="140" t="s">
        <v>68</v>
      </c>
      <c r="AJ63" s="24"/>
      <c r="AL63" t="str">
        <f t="shared" ca="1" si="0"/>
        <v xml:space="preserve">    (U1)ALERT_REQ_B_SMASTA_BCS2_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140" t="s">
        <v>68</v>
      </c>
      <c r="AD64" s="140" t="s">
        <v>68</v>
      </c>
      <c r="AE64" s="140" t="s">
        <v>68</v>
      </c>
      <c r="AF64" s="140" t="s">
        <v>68</v>
      </c>
      <c r="AG64" s="140" t="s">
        <v>68</v>
      </c>
      <c r="AH64" s="140" t="s">
        <v>68</v>
      </c>
      <c r="AI64" s="140" t="s">
        <v>68</v>
      </c>
      <c r="AJ64" s="24"/>
      <c r="AL64" t="str">
        <f t="shared" ca="1" si="0"/>
        <v xml:space="preserve">    (U1)ALERT_REQ_B_SMASTA_BCS2_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140" t="s">
        <v>68</v>
      </c>
      <c r="AD65" s="140" t="s">
        <v>68</v>
      </c>
      <c r="AE65" s="140" t="s">
        <v>68</v>
      </c>
      <c r="AF65" s="140" t="s">
        <v>68</v>
      </c>
      <c r="AG65" s="140" t="s">
        <v>68</v>
      </c>
      <c r="AH65" s="140" t="s">
        <v>68</v>
      </c>
      <c r="AI65" s="140" t="s">
        <v>68</v>
      </c>
      <c r="AJ65" s="24"/>
      <c r="AL65" t="str">
        <f t="shared" ca="1" si="0"/>
        <v xml:space="preserve">    (U1)ALERT_REQ_B_SMASTA_BCS2_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140" t="s">
        <v>68</v>
      </c>
      <c r="AD66" s="140" t="s">
        <v>68</v>
      </c>
      <c r="AE66" s="140" t="s">
        <v>68</v>
      </c>
      <c r="AF66" s="140" t="s">
        <v>68</v>
      </c>
      <c r="AG66" s="140" t="s">
        <v>68</v>
      </c>
      <c r="AH66" s="140" t="s">
        <v>68</v>
      </c>
      <c r="AI66" s="140" t="s">
        <v>68</v>
      </c>
      <c r="AJ66" s="24"/>
      <c r="AL66" t="str">
        <f t="shared" ca="1" si="0"/>
        <v xml:space="preserve">    (U1)ALERT_REQ_B_SMASTA_BCS2_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140" t="s">
        <v>68</v>
      </c>
      <c r="AD67" s="140" t="s">
        <v>68</v>
      </c>
      <c r="AE67" s="140" t="s">
        <v>68</v>
      </c>
      <c r="AF67" s="140" t="s">
        <v>68</v>
      </c>
      <c r="AG67" s="140" t="s">
        <v>68</v>
      </c>
      <c r="AH67" s="140" t="s">
        <v>68</v>
      </c>
      <c r="AI67" s="140" t="s">
        <v>68</v>
      </c>
      <c r="AJ67" s="24"/>
      <c r="AL67" t="str">
        <f t="shared" ca="1" si="0"/>
        <v xml:space="preserve">    (U1)ALERT_REQ_B_SMASTA_BCS2_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140" t="s">
        <v>68</v>
      </c>
      <c r="AD68" s="140" t="s">
        <v>68</v>
      </c>
      <c r="AE68" s="140" t="s">
        <v>68</v>
      </c>
      <c r="AF68" s="140" t="s">
        <v>68</v>
      </c>
      <c r="AG68" s="140" t="s">
        <v>68</v>
      </c>
      <c r="AH68" s="140" t="s">
        <v>68</v>
      </c>
      <c r="AI68" s="140" t="s">
        <v>68</v>
      </c>
      <c r="AJ68" s="24"/>
      <c r="AL68" t="str">
        <f t="shared" ca="1" si="0"/>
        <v xml:space="preserve">    (U1)ALERT_REQ_B_SMASTA_BCS2_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140" t="s">
        <v>68</v>
      </c>
      <c r="AD69" s="140" t="s">
        <v>68</v>
      </c>
      <c r="AE69" s="140" t="s">
        <v>68</v>
      </c>
      <c r="AF69" s="140" t="s">
        <v>68</v>
      </c>
      <c r="AG69" s="140" t="s">
        <v>68</v>
      </c>
      <c r="AH69" s="140" t="s">
        <v>68</v>
      </c>
      <c r="AI69" s="140" t="s">
        <v>68</v>
      </c>
      <c r="AJ69" s="24"/>
      <c r="AL69" t="str">
        <f t="shared" ca="1" si="0"/>
        <v xml:space="preserve">    (U1)ALERT_REQ_B_SMASTA_BCS2_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BCS2</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ON</v>
      </c>
      <c r="AK80" s="66"/>
      <c r="AL80" s="66" t="str">
        <f t="shared" si="9"/>
        <v>09</v>
      </c>
      <c r="AM80" s="68" t="str">
        <f t="shared" si="10"/>
        <v>00</v>
      </c>
      <c r="AN80" s="68" t="str">
        <f t="shared" si="11"/>
        <v>00</v>
      </c>
      <c r="AO80" s="68" t="str">
        <f t="shared" si="12"/>
        <v>00</v>
      </c>
      <c r="AQ80" t="str">
        <f t="shared" si="7"/>
        <v xml:space="preserve">    (U4)0x00000009U,                                                           /* 09 ON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BCS2</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0F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1</v>
      </c>
      <c r="AG138" s="137">
        <f t="shared" si="20"/>
        <v>1</v>
      </c>
      <c r="AH138" s="137">
        <f t="shared" si="20"/>
        <v>1</v>
      </c>
      <c r="AI138" s="137">
        <f t="shared" si="20"/>
        <v>1</v>
      </c>
      <c r="AJ138" s="53" t="str">
        <f t="shared" si="21"/>
        <v>UNKNOWN</v>
      </c>
      <c r="AK138" s="66"/>
      <c r="AL138" s="66" t="str">
        <f t="shared" si="24"/>
        <v>0F</v>
      </c>
      <c r="AM138" s="68" t="str">
        <f t="shared" si="25"/>
        <v>00</v>
      </c>
      <c r="AN138" s="68" t="str">
        <f t="shared" si="26"/>
        <v>00</v>
      </c>
      <c r="AO138" s="68" t="str">
        <f t="shared" si="27"/>
        <v>00</v>
      </c>
      <c r="AQ138" t="str">
        <f t="shared" si="22"/>
        <v xml:space="preserve">    (U4)0x0000000FU,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1</v>
      </c>
      <c r="AG139" s="137">
        <f t="shared" si="20"/>
        <v>1</v>
      </c>
      <c r="AH139" s="137">
        <f t="shared" si="20"/>
        <v>1</v>
      </c>
      <c r="AI139" s="137">
        <f t="shared" si="20"/>
        <v>1</v>
      </c>
      <c r="AJ139" s="53" t="str">
        <f t="shared" si="21"/>
        <v>UNKNOWN</v>
      </c>
      <c r="AK139" s="66"/>
      <c r="AL139" s="66" t="str">
        <f t="shared" si="24"/>
        <v>0F</v>
      </c>
      <c r="AM139" s="68" t="str">
        <f t="shared" si="25"/>
        <v>00</v>
      </c>
      <c r="AN139" s="68" t="str">
        <f t="shared" si="26"/>
        <v>00</v>
      </c>
      <c r="AO139" s="68" t="str">
        <f t="shared" si="27"/>
        <v>00</v>
      </c>
      <c r="AQ139" t="str">
        <f t="shared" si="22"/>
        <v xml:space="preserve">    (U4)0x0000000FU,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1</v>
      </c>
      <c r="AG140" s="137">
        <f t="shared" si="20"/>
        <v>1</v>
      </c>
      <c r="AH140" s="137">
        <f t="shared" si="20"/>
        <v>1</v>
      </c>
      <c r="AI140" s="137">
        <f t="shared" si="20"/>
        <v>1</v>
      </c>
      <c r="AJ140" s="53" t="str">
        <f t="shared" si="21"/>
        <v>UNKNOWN</v>
      </c>
      <c r="AK140" s="66"/>
      <c r="AL140" s="66" t="str">
        <f t="shared" si="24"/>
        <v>0F</v>
      </c>
      <c r="AM140" s="68" t="str">
        <f t="shared" si="25"/>
        <v>00</v>
      </c>
      <c r="AN140" s="68" t="str">
        <f t="shared" si="26"/>
        <v>00</v>
      </c>
      <c r="AO140" s="68" t="str">
        <f t="shared" si="27"/>
        <v>00</v>
      </c>
      <c r="AQ140" t="str">
        <f t="shared" si="22"/>
        <v xml:space="preserve">    (U4)0x0000000FU,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1</v>
      </c>
      <c r="AG141" s="137">
        <f t="shared" si="20"/>
        <v>1</v>
      </c>
      <c r="AH141" s="137">
        <f t="shared" si="20"/>
        <v>1</v>
      </c>
      <c r="AI141" s="137">
        <f t="shared" si="20"/>
        <v>1</v>
      </c>
      <c r="AJ141" s="53" t="str">
        <f t="shared" si="21"/>
        <v>UNKNOWN</v>
      </c>
      <c r="AK141" s="66"/>
      <c r="AL141" s="66" t="str">
        <f t="shared" si="24"/>
        <v>0F</v>
      </c>
      <c r="AM141" s="68" t="str">
        <f t="shared" si="25"/>
        <v>00</v>
      </c>
      <c r="AN141" s="68" t="str">
        <f t="shared" si="26"/>
        <v>00</v>
      </c>
      <c r="AO141" s="68" t="str">
        <f t="shared" si="27"/>
        <v>00</v>
      </c>
      <c r="AQ141" t="str">
        <f t="shared" si="22"/>
        <v xml:space="preserve">    (U4)0x0000000FU,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1</v>
      </c>
      <c r="AG142" s="137">
        <f t="shared" si="20"/>
        <v>1</v>
      </c>
      <c r="AH142" s="137">
        <f t="shared" si="20"/>
        <v>1</v>
      </c>
      <c r="AI142" s="137">
        <f t="shared" si="20"/>
        <v>1</v>
      </c>
      <c r="AJ142" s="53" t="str">
        <f t="shared" si="21"/>
        <v>UNKNOWN</v>
      </c>
      <c r="AK142" s="66"/>
      <c r="AL142" s="66" t="str">
        <f t="shared" si="24"/>
        <v>0F</v>
      </c>
      <c r="AM142" s="68" t="str">
        <f t="shared" si="25"/>
        <v>00</v>
      </c>
      <c r="AN142" s="68" t="str">
        <f t="shared" si="26"/>
        <v>00</v>
      </c>
      <c r="AO142" s="68" t="str">
        <f t="shared" si="27"/>
        <v>00</v>
      </c>
      <c r="AQ142" t="str">
        <f t="shared" si="22"/>
        <v xml:space="preserve">    (U4)0x0000000FU,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1</v>
      </c>
      <c r="AG143" s="137">
        <f t="shared" si="20"/>
        <v>1</v>
      </c>
      <c r="AH143" s="137">
        <f t="shared" si="20"/>
        <v>1</v>
      </c>
      <c r="AI143" s="137">
        <f>IF(OR(AI13=0,AI13=1),1,0)</f>
        <v>1</v>
      </c>
      <c r="AJ143" s="53" t="str">
        <f t="shared" si="21"/>
        <v>UNKNOWN</v>
      </c>
      <c r="AK143" s="66"/>
      <c r="AL143" s="66" t="str">
        <f t="shared" si="24"/>
        <v>0F</v>
      </c>
      <c r="AM143" s="68" t="str">
        <f t="shared" si="25"/>
        <v>00</v>
      </c>
      <c r="AN143" s="68" t="str">
        <f t="shared" si="26"/>
        <v>00</v>
      </c>
      <c r="AO143" s="68" t="str">
        <f t="shared" si="27"/>
        <v>00</v>
      </c>
      <c r="AQ143" t="str">
        <f t="shared" si="22"/>
        <v xml:space="preserve">    (U4)0x0000000FU,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1</v>
      </c>
      <c r="AG144" s="137">
        <f t="shared" si="28"/>
        <v>1</v>
      </c>
      <c r="AH144" s="137">
        <f t="shared" si="28"/>
        <v>1</v>
      </c>
      <c r="AI144" s="137">
        <f t="shared" si="28"/>
        <v>1</v>
      </c>
      <c r="AJ144" s="53" t="str">
        <f t="shared" si="21"/>
        <v>UNKNOWN</v>
      </c>
      <c r="AK144" s="66"/>
      <c r="AL144" s="66" t="str">
        <f t="shared" si="24"/>
        <v>0F</v>
      </c>
      <c r="AM144" s="68" t="str">
        <f t="shared" si="25"/>
        <v>00</v>
      </c>
      <c r="AN144" s="68" t="str">
        <f t="shared" si="26"/>
        <v>00</v>
      </c>
      <c r="AO144" s="68" t="str">
        <f t="shared" si="27"/>
        <v>00</v>
      </c>
      <c r="AQ144" t="str">
        <f t="shared" si="22"/>
        <v xml:space="preserve">    (U4)0x0000000FU,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1</v>
      </c>
      <c r="AG145" s="137">
        <f t="shared" si="28"/>
        <v>1</v>
      </c>
      <c r="AH145" s="137">
        <f t="shared" si="28"/>
        <v>1</v>
      </c>
      <c r="AI145" s="137">
        <f t="shared" si="28"/>
        <v>1</v>
      </c>
      <c r="AJ145" s="53" t="str">
        <f t="shared" si="21"/>
        <v>ON</v>
      </c>
      <c r="AK145" s="66"/>
      <c r="AL145" s="66" t="str">
        <f t="shared" si="24"/>
        <v>0F</v>
      </c>
      <c r="AM145" s="68" t="str">
        <f t="shared" si="25"/>
        <v>00</v>
      </c>
      <c r="AN145" s="68" t="str">
        <f t="shared" si="26"/>
        <v>00</v>
      </c>
      <c r="AO145" s="68" t="str">
        <f t="shared" si="27"/>
        <v>00</v>
      </c>
      <c r="AQ145" t="str">
        <f t="shared" si="22"/>
        <v xml:space="preserve">    (U4)0x0000000FU,                                                           /* 09 ON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1</v>
      </c>
      <c r="AG146" s="137">
        <f t="shared" si="28"/>
        <v>1</v>
      </c>
      <c r="AH146" s="137">
        <f t="shared" si="28"/>
        <v>1</v>
      </c>
      <c r="AI146" s="137">
        <f t="shared" si="28"/>
        <v>1</v>
      </c>
      <c r="AJ146" s="53" t="str">
        <f t="shared" si="21"/>
        <v>UNKNOWN</v>
      </c>
      <c r="AK146" s="66"/>
      <c r="AL146" s="66" t="str">
        <f t="shared" si="24"/>
        <v>0F</v>
      </c>
      <c r="AM146" s="68" t="str">
        <f t="shared" si="25"/>
        <v>00</v>
      </c>
      <c r="AN146" s="68" t="str">
        <f t="shared" si="26"/>
        <v>00</v>
      </c>
      <c r="AO146" s="68" t="str">
        <f t="shared" si="27"/>
        <v>00</v>
      </c>
      <c r="AQ146" t="str">
        <f t="shared" si="22"/>
        <v xml:space="preserve">    (U4)0x0000000FU,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1</v>
      </c>
      <c r="AG147" s="137">
        <f t="shared" si="28"/>
        <v>1</v>
      </c>
      <c r="AH147" s="137">
        <f t="shared" si="28"/>
        <v>1</v>
      </c>
      <c r="AI147" s="137">
        <f t="shared" si="28"/>
        <v>1</v>
      </c>
      <c r="AJ147" s="53" t="str">
        <f t="shared" si="21"/>
        <v>UNKNOWN</v>
      </c>
      <c r="AK147" s="66"/>
      <c r="AL147" s="66" t="str">
        <f t="shared" si="24"/>
        <v>0F</v>
      </c>
      <c r="AM147" s="68" t="str">
        <f t="shared" si="25"/>
        <v>00</v>
      </c>
      <c r="AN147" s="68" t="str">
        <f t="shared" si="26"/>
        <v>00</v>
      </c>
      <c r="AO147" s="68" t="str">
        <f t="shared" si="27"/>
        <v>00</v>
      </c>
      <c r="AQ147" t="str">
        <f t="shared" si="22"/>
        <v xml:space="preserve">    (U4)0x0000000FU,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1</v>
      </c>
      <c r="AG148" s="137">
        <f t="shared" si="28"/>
        <v>1</v>
      </c>
      <c r="AH148" s="137">
        <f t="shared" si="28"/>
        <v>1</v>
      </c>
      <c r="AI148" s="137">
        <f t="shared" si="28"/>
        <v>1</v>
      </c>
      <c r="AJ148" s="53" t="str">
        <f t="shared" si="21"/>
        <v>UNKNOWN</v>
      </c>
      <c r="AK148" s="66"/>
      <c r="AL148" s="66" t="str">
        <f t="shared" si="24"/>
        <v>0F</v>
      </c>
      <c r="AM148" s="68" t="str">
        <f t="shared" si="25"/>
        <v>00</v>
      </c>
      <c r="AN148" s="68" t="str">
        <f t="shared" si="26"/>
        <v>00</v>
      </c>
      <c r="AO148" s="68" t="str">
        <f t="shared" si="27"/>
        <v>00</v>
      </c>
      <c r="AQ148" t="str">
        <f t="shared" si="22"/>
        <v xml:space="preserve">    (U4)0x0000000FU,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1</v>
      </c>
      <c r="AG149" s="137">
        <f t="shared" si="28"/>
        <v>1</v>
      </c>
      <c r="AH149" s="137">
        <f t="shared" si="28"/>
        <v>1</v>
      </c>
      <c r="AI149" s="137">
        <f t="shared" si="28"/>
        <v>1</v>
      </c>
      <c r="AJ149" s="53" t="str">
        <f t="shared" si="21"/>
        <v>UNKNOWN</v>
      </c>
      <c r="AK149" s="66"/>
      <c r="AL149" s="66" t="str">
        <f t="shared" si="24"/>
        <v>0F</v>
      </c>
      <c r="AM149" s="68" t="str">
        <f t="shared" si="25"/>
        <v>00</v>
      </c>
      <c r="AN149" s="68" t="str">
        <f t="shared" si="26"/>
        <v>00</v>
      </c>
      <c r="AO149" s="68" t="str">
        <f t="shared" si="27"/>
        <v>00</v>
      </c>
      <c r="AQ149" t="str">
        <f t="shared" si="22"/>
        <v xml:space="preserve">    (U4)0x0000000FU,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1</v>
      </c>
      <c r="AG150" s="137">
        <f t="shared" si="28"/>
        <v>1</v>
      </c>
      <c r="AH150" s="137">
        <f t="shared" si="28"/>
        <v>1</v>
      </c>
      <c r="AI150" s="137">
        <f t="shared" si="28"/>
        <v>1</v>
      </c>
      <c r="AJ150" s="53" t="str">
        <f t="shared" si="21"/>
        <v>UNKNOWN</v>
      </c>
      <c r="AK150" s="66"/>
      <c r="AL150" s="66" t="str">
        <f t="shared" si="24"/>
        <v>0F</v>
      </c>
      <c r="AM150" s="68" t="str">
        <f t="shared" si="25"/>
        <v>00</v>
      </c>
      <c r="AN150" s="68" t="str">
        <f t="shared" si="26"/>
        <v>00</v>
      </c>
      <c r="AO150" s="68" t="str">
        <f t="shared" si="27"/>
        <v>00</v>
      </c>
      <c r="AQ150" t="str">
        <f t="shared" si="22"/>
        <v xml:space="preserve">    (U4)0x0000000FU,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1</v>
      </c>
      <c r="AG151" s="137">
        <f t="shared" si="28"/>
        <v>1</v>
      </c>
      <c r="AH151" s="137">
        <f t="shared" si="28"/>
        <v>1</v>
      </c>
      <c r="AI151" s="137">
        <f>IF(OR(AI21=0,AI21=1),1,0)</f>
        <v>1</v>
      </c>
      <c r="AJ151" s="53" t="str">
        <f t="shared" si="21"/>
        <v>UNKNOWN</v>
      </c>
      <c r="AK151" s="66"/>
      <c r="AL151" s="66" t="str">
        <f t="shared" si="24"/>
        <v>0F</v>
      </c>
      <c r="AM151" s="68" t="str">
        <f t="shared" si="25"/>
        <v>00</v>
      </c>
      <c r="AN151" s="68" t="str">
        <f t="shared" si="26"/>
        <v>00</v>
      </c>
      <c r="AO151" s="68" t="str">
        <f t="shared" si="27"/>
        <v>00</v>
      </c>
      <c r="AQ151" t="str">
        <f t="shared" si="22"/>
        <v xml:space="preserve">    (U4)0x0000000FU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22:AJ69 L3:AE3 D6:AE21" name="Table作成編集範囲"/>
    <protectedRange sqref="AG3:AI3" name="Table作成編集範囲_2"/>
    <protectedRange sqref="B3" name="Table作成編集範囲_1"/>
    <protectedRange sqref="AF6:AI21" name="Table作成編集範囲_3"/>
    <protectedRange sqref="AJ6:AJ21" name="Table作成編集範囲_3_1"/>
    <protectedRange sqref="AF3" name="Table作成編集範囲_4_1"/>
  </protectedRanges>
  <mergeCells count="4">
    <mergeCell ref="C2:C3"/>
    <mergeCell ref="AJ2:AJ3"/>
    <mergeCell ref="A4:B5"/>
    <mergeCell ref="AG3:AH3"/>
  </mergeCells>
  <phoneticPr fontId="2"/>
  <conditionalFormatting sqref="D6:AC10 D11:AD69">
    <cfRule type="cellIs" dxfId="23" priority="22" operator="equal">
      <formula>1</formula>
    </cfRule>
    <cfRule type="cellIs" dxfId="22" priority="23" operator="equal">
      <formula>"×"</formula>
    </cfRule>
  </conditionalFormatting>
  <conditionalFormatting sqref="AD6:AI69">
    <cfRule type="cellIs" dxfId="21" priority="1" operator="equal">
      <formula>1</formula>
    </cfRule>
    <cfRule type="cellIs" dxfId="20" priority="2" operator="equal">
      <formula>"×"</formula>
    </cfRule>
  </conditionalFormatting>
  <conditionalFormatting sqref="AE11:AE21">
    <cfRule type="cellIs" dxfId="19" priority="15" operator="equal">
      <formula>1</formula>
    </cfRule>
    <cfRule type="cellIs" dxfId="18" priority="16" operator="equal">
      <formula>"×"</formula>
    </cfRule>
  </conditionalFormatting>
  <conditionalFormatting sqref="AF14:AI21">
    <cfRule type="cellIs" dxfId="17" priority="7" operator="equal">
      <formula>1</formula>
    </cfRule>
    <cfRule type="cellIs" dxfId="16" priority="8" operator="equal">
      <formula>"×"</formula>
    </cfRule>
  </conditionalFormatting>
  <conditionalFormatting sqref="AR5:AS70">
    <cfRule type="expression" dxfId="15" priority="2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CH_Design!$C$3:$C$103</xm:f>
          </x14:formula1>
          <xm:sqref>AJ6:AJ69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52</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123</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67</v>
      </c>
      <c r="AC3" s="139" t="s">
        <v>67</v>
      </c>
      <c r="AD3" s="139" t="s">
        <v>67</v>
      </c>
      <c r="AE3" s="139" t="s">
        <v>67</v>
      </c>
      <c r="AF3" s="139" t="s">
        <v>67</v>
      </c>
      <c r="AG3" s="515" t="s">
        <v>532</v>
      </c>
      <c r="AH3" s="514"/>
      <c r="AI3" s="277" t="s">
        <v>679</v>
      </c>
      <c r="AJ3" s="508"/>
      <c r="AR3" s="100" t="s">
        <v>94</v>
      </c>
    </row>
    <row r="4" spans="1:49" ht="14.25" thickBot="1">
      <c r="A4" s="509" t="s">
        <v>64</v>
      </c>
      <c r="B4" s="510"/>
      <c r="C4" s="288"/>
      <c r="D4" s="288"/>
      <c r="E4" s="288"/>
      <c r="F4" s="288"/>
      <c r="G4" s="288"/>
      <c r="H4" s="288"/>
      <c r="I4" s="288"/>
      <c r="J4" s="288"/>
      <c r="K4" s="288"/>
      <c r="L4" s="288"/>
      <c r="M4" s="288"/>
      <c r="N4" s="288"/>
      <c r="O4" s="288"/>
      <c r="P4" s="288"/>
      <c r="Q4" s="288"/>
      <c r="R4" s="288"/>
      <c r="S4" s="288"/>
      <c r="T4" s="288"/>
      <c r="U4" s="288"/>
      <c r="V4" s="288"/>
      <c r="W4" s="288"/>
      <c r="X4" s="288"/>
      <c r="Y4" s="288"/>
      <c r="Z4" s="288"/>
      <c r="AA4" s="288"/>
      <c r="AB4" s="288"/>
      <c r="AC4" s="288"/>
      <c r="AD4" s="288"/>
      <c r="AE4" s="288"/>
      <c r="AF4" s="288"/>
      <c r="AG4" s="288"/>
      <c r="AH4" s="288"/>
      <c r="AI4" s="288"/>
      <c r="AJ4" s="141"/>
      <c r="AR4" s="88" t="s">
        <v>80</v>
      </c>
      <c r="AS4" s="89"/>
      <c r="AT4" s="89"/>
      <c r="AU4" s="89"/>
      <c r="AV4" s="89"/>
      <c r="AW4" s="90"/>
    </row>
    <row r="5" spans="1:49" ht="14.25" thickBot="1">
      <c r="A5" s="511"/>
      <c r="B5" s="512"/>
      <c r="C5" s="289"/>
      <c r="D5" s="289"/>
      <c r="E5" s="289"/>
      <c r="F5" s="289"/>
      <c r="G5" s="289"/>
      <c r="H5" s="289"/>
      <c r="I5" s="289"/>
      <c r="J5" s="289"/>
      <c r="K5" s="289"/>
      <c r="L5" s="289"/>
      <c r="M5" s="289"/>
      <c r="N5" s="289"/>
      <c r="O5" s="289"/>
      <c r="P5" s="289"/>
      <c r="Q5" s="289"/>
      <c r="R5" s="289"/>
      <c r="S5" s="289"/>
      <c r="T5" s="289"/>
      <c r="U5" s="289"/>
      <c r="V5" s="289"/>
      <c r="W5" s="289"/>
      <c r="X5" s="289"/>
      <c r="Y5" s="289"/>
      <c r="Z5" s="289"/>
      <c r="AA5" s="289"/>
      <c r="AB5" s="289"/>
      <c r="AC5" s="289"/>
      <c r="AD5" s="289"/>
      <c r="AE5" s="289"/>
      <c r="AF5" s="289"/>
      <c r="AG5" s="289"/>
      <c r="AH5" s="289"/>
      <c r="AI5" s="289"/>
      <c r="AJ5" s="142"/>
      <c r="AR5" s="91" t="str">
        <f ca="1">"static const U4  "&amp;AW8&amp;"["&amp;AW10&amp;"]"&amp;" = {"</f>
        <v>static const U4  u4_sp_ALERT_B_SMASTA_ASDW_CRIT[ALERT_B_SMASTA_ASDW_NUM_DST] = {</v>
      </c>
      <c r="AS5" s="91" t="str">
        <f ca="1">"static const U4  "&amp;$AW$9&amp;"["&amp;$AW$10&amp;"] = {"</f>
        <v>static const U4  u4_sp_ALERT_B_SMASTA_ASDW_MASK[ALERT_B_SMASTA_ASDW_NUM_DST] = {</v>
      </c>
      <c r="AT5" s="91" t="str">
        <f ca="1">"static const U1  "&amp;$AW$11&amp;"["&amp;$AW$10&amp;"] = {"</f>
        <v>static const U1  u1_sp_ALERT_B_SMASTA_ASDW_DST[ALERT_B_SMASTA_ASDW_NUM_DST] = {</v>
      </c>
      <c r="AU5" s="91" t="str">
        <f ca="1">"const ST_ALERT_MTRX "&amp;$AW$12&amp;" = {"</f>
        <v>const ST_ALERT_MTRX st_gp_ALERT_B_SMASTA_MTRX[15] = {</v>
      </c>
      <c r="AV5" s="71" t="str">
        <f ca="1">"#define "&amp;AW10&amp;REPT(" ",41-LEN(AW10))&amp;"("&amp;AW13&amp;"U)"</f>
        <v>#define ALERT_B_SMASTA_ASDW_NUM_DST              (8U)</v>
      </c>
      <c r="AW5" s="72"/>
    </row>
    <row r="6" spans="1:49">
      <c r="B6" s="145" t="str">
        <f ca="1">"Table "&amp;$AW$6</f>
        <v>Table ASDW</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t="s">
        <v>68</v>
      </c>
      <c r="AE6" s="140" t="s">
        <v>68</v>
      </c>
      <c r="AF6" s="140" t="s">
        <v>512</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(U4)0x00000007U,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ASDW</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140" t="s">
        <v>68</v>
      </c>
      <c r="AD7" s="140" t="s">
        <v>68</v>
      </c>
      <c r="AE7" s="140" t="s">
        <v>68</v>
      </c>
      <c r="AF7" s="140" t="s">
        <v>512</v>
      </c>
      <c r="AG7" s="140">
        <v>0</v>
      </c>
      <c r="AH7" s="140">
        <v>0</v>
      </c>
      <c r="AI7" s="140">
        <v>1</v>
      </c>
      <c r="AJ7" s="57" t="s">
        <v>26</v>
      </c>
      <c r="AL7" t="str">
        <f t="shared" ca="1" si="0"/>
        <v xml:space="preserve">    (U1)ALERT_REQ_B_SMASTA_ASDW_RW</v>
      </c>
      <c r="AR7" s="69" t="str">
        <f t="shared" ref="AR7:AR70" si="3">IF(AQ72&lt;&gt;"",AQ72,IF(AQ71&lt;&gt;"","};",""))</f>
        <v xml:space="preserve">    (U4)0x00000001U,                                                           /* 01 RW                                              */</v>
      </c>
      <c r="AS7" s="69" t="str">
        <f t="shared" ref="AS7:AS70" si="4">IF(AQ137&lt;&gt;"",AQ137,IF(AQ136&lt;&gt;"","};",""))</f>
        <v xml:space="preserve">    (U4)0x00000007U,                                                           /* 01 RW                                              */</v>
      </c>
      <c r="AT7" s="69" t="str">
        <f t="shared" ca="1" si="1"/>
        <v xml:space="preserve">    (U1)ALERT_REQ_B_SMASTA_ASDW_RW,                                            /* 01 RW                                              */</v>
      </c>
      <c r="AU7" s="69" t="str">
        <f ca="1">"        &amp;"&amp;$AW$14&amp;","&amp;REPT(" ",69-LEN($AW$14))&amp;"/* fp_u4_SRC_CHK                                      */"</f>
        <v xml:space="preserve">        &amp;u4_s_AlertB_smastaAsdwSrcchk,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140" t="s">
        <v>68</v>
      </c>
      <c r="AD8" s="140" t="s">
        <v>68</v>
      </c>
      <c r="AE8" s="140" t="s">
        <v>68</v>
      </c>
      <c r="AF8" s="140" t="s">
        <v>512</v>
      </c>
      <c r="AG8" s="140">
        <v>0</v>
      </c>
      <c r="AH8" s="140">
        <v>1</v>
      </c>
      <c r="AI8" s="67">
        <v>0</v>
      </c>
      <c r="AJ8" s="57" t="s">
        <v>33</v>
      </c>
      <c r="AL8" t="str">
        <f t="shared" si="0"/>
        <v xml:space="preserve">    (U1)ALERT_REQ_UNKNOWN</v>
      </c>
      <c r="AR8" s="69" t="str">
        <f t="shared" si="3"/>
        <v xml:space="preserve">    (U4)0x00000002U,                                                           /* 02 UNKNOWN                                         */</v>
      </c>
      <c r="AS8" s="69" t="str">
        <f t="shared" si="4"/>
        <v xml:space="preserve">    (U4)0x00000007U,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&amp;vd_s_AlertB_smastaAsdwRwTx,                                           /* fp_vd_XDST                                         */</v>
      </c>
      <c r="AV8" s="55" t="s">
        <v>71</v>
      </c>
      <c r="AW8" s="74" t="str">
        <f ca="1">"u4_sp_ALERT_"&amp;IF(AW6&lt;&gt;AW17,$AW$17&amp;"_"&amp;$AW$6,AW17)&amp;"_CRIT"</f>
        <v>u4_sp_ALERT_B_SMASTA_ASDW_CRIT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140" t="s">
        <v>68</v>
      </c>
      <c r="AD9" s="140" t="s">
        <v>68</v>
      </c>
      <c r="AE9" s="140" t="s">
        <v>68</v>
      </c>
      <c r="AF9" s="140" t="s">
        <v>512</v>
      </c>
      <c r="AG9" s="140">
        <v>0</v>
      </c>
      <c r="AH9" s="140">
        <v>1</v>
      </c>
      <c r="AI9" s="67">
        <v>1</v>
      </c>
      <c r="AJ9" s="57" t="s">
        <v>33</v>
      </c>
      <c r="AL9" t="str">
        <f t="shared" si="0"/>
        <v xml:space="preserve">    (U1)ALERT_REQ_UNKNOWN</v>
      </c>
      <c r="AR9" s="69" t="str">
        <f t="shared" si="3"/>
        <v xml:space="preserve">    (U4)0x00000003U,                                                           /* 03 UNKNOWN                                         */</v>
      </c>
      <c r="AS9" s="69" t="str">
        <f t="shared" si="4"/>
        <v xml:space="preserve">    (U4)0x00000007U,                                                           /* 03 UNKNOWN                                         */</v>
      </c>
      <c r="AT9" s="69" t="str">
        <f t="shared" si="1"/>
        <v xml:space="preserve">    (U1)ALERT_REQ_UNKNOWN,                                                     /* 03 UNKNOWN                                         */</v>
      </c>
      <c r="AU9" s="69"/>
      <c r="AV9" s="55" t="s">
        <v>72</v>
      </c>
      <c r="AW9" s="74" t="str">
        <f ca="1">"u4_sp_ALERT_"&amp;IF(AW6&lt;&gt;AW17,$AW$17&amp;"_"&amp;$AW$6,AW17)&amp;"_MASK"</f>
        <v>u4_sp_ALERT_B_SMASTA_ASDW_MASK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140" t="s">
        <v>68</v>
      </c>
      <c r="AD10" s="140" t="s">
        <v>68</v>
      </c>
      <c r="AE10" s="140" t="s">
        <v>68</v>
      </c>
      <c r="AF10" s="140" t="s">
        <v>512</v>
      </c>
      <c r="AG10" s="140">
        <v>1</v>
      </c>
      <c r="AH10" s="140">
        <v>0</v>
      </c>
      <c r="AI10" s="67">
        <v>0</v>
      </c>
      <c r="AJ10" s="57" t="s">
        <v>33</v>
      </c>
      <c r="AL10" t="str">
        <f t="shared" si="0"/>
        <v xml:space="preserve">    (U1)ALERT_REQ_UNKNOWN</v>
      </c>
      <c r="AR10" s="69" t="str">
        <f t="shared" si="3"/>
        <v xml:space="preserve">    (U4)0x00000004U,                                                           /* 04 UNKNOWN                                         */</v>
      </c>
      <c r="AS10" s="69" t="str">
        <f t="shared" si="4"/>
        <v xml:space="preserve">    (U4)0x00000007U,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ALERT_B_SMASTA_ASDW_NUM_DST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140" t="s">
        <v>68</v>
      </c>
      <c r="AD11" s="140" t="s">
        <v>68</v>
      </c>
      <c r="AE11" s="140" t="s">
        <v>68</v>
      </c>
      <c r="AF11" s="140" t="s">
        <v>512</v>
      </c>
      <c r="AG11" s="140">
        <v>1</v>
      </c>
      <c r="AH11" s="140">
        <v>0</v>
      </c>
      <c r="AI11" s="67">
        <v>1</v>
      </c>
      <c r="AJ11" s="57" t="s">
        <v>33</v>
      </c>
      <c r="AL11" t="str">
        <f t="shared" si="0"/>
        <v xml:space="preserve">    (U1)ALERT_REQ_UNKNOWN</v>
      </c>
      <c r="AR11" s="69" t="str">
        <f t="shared" si="3"/>
        <v xml:space="preserve">    (U4)0x00000005U,                                                           /* 05 UNKNOWN                                         */</v>
      </c>
      <c r="AS11" s="69" t="str">
        <f t="shared" si="4"/>
        <v xml:space="preserve">    (U4)0x00000007U,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u1_sp_ALERT_B_SMASTA_ASDW_DST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140" t="s">
        <v>68</v>
      </c>
      <c r="AD12" s="140" t="s">
        <v>68</v>
      </c>
      <c r="AE12" s="140" t="s">
        <v>68</v>
      </c>
      <c r="AF12" s="140" t="s">
        <v>512</v>
      </c>
      <c r="AG12" s="140">
        <v>1</v>
      </c>
      <c r="AH12" s="140">
        <v>1</v>
      </c>
      <c r="AI12" s="67">
        <v>0</v>
      </c>
      <c r="AJ12" s="57" t="s">
        <v>33</v>
      </c>
      <c r="AL12" t="str">
        <f t="shared" si="0"/>
        <v xml:space="preserve">    (U1)ALERT_REQ_UNKNOWN</v>
      </c>
      <c r="AR12" s="69" t="str">
        <f t="shared" si="3"/>
        <v xml:space="preserve">    (U4)0x00000006U,                                                           /* 06 UNKNOWN                                         */</v>
      </c>
      <c r="AS12" s="69" t="str">
        <f t="shared" si="4"/>
        <v xml:space="preserve">    (U4)0x00000007U,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140" t="s">
        <v>68</v>
      </c>
      <c r="AD13" s="140" t="s">
        <v>68</v>
      </c>
      <c r="AE13" s="140" t="s">
        <v>68</v>
      </c>
      <c r="AF13" s="140" t="s">
        <v>512</v>
      </c>
      <c r="AG13" s="140">
        <v>1</v>
      </c>
      <c r="AH13" s="140">
        <v>1</v>
      </c>
      <c r="AI13" s="67">
        <v>1</v>
      </c>
      <c r="AJ13" s="57" t="s">
        <v>33</v>
      </c>
      <c r="AL13" t="str">
        <f t="shared" si="0"/>
        <v xml:space="preserve">    (U1)ALERT_REQ_UNKNOWN</v>
      </c>
      <c r="AR13" s="69" t="str">
        <f t="shared" si="3"/>
        <v xml:space="preserve">    (U4)0x00000007U                                                            /* 07 UNKNOWN                                         */</v>
      </c>
      <c r="AS13" s="69" t="str">
        <f t="shared" si="4"/>
        <v xml:space="preserve">    (U4)0x00000007U                                                            /* 07 UNKNOWN                                         */</v>
      </c>
      <c r="AT13" s="69" t="str">
        <f t="shared" si="1"/>
        <v xml:space="preserve">    (U1)ALERT_REQ_UNKNOWN                                                      /* 07 UNKNOWN                                         */</v>
      </c>
      <c r="AU13" s="69" t="str">
        <f ca="1">"        &amp;"&amp;$AW$11&amp;"[0],"&amp;REPT(" ",66-LEN($AW$11))&amp;"/* u1p_DST                                            */"</f>
        <v xml:space="preserve">        &amp;u1_sp_ALERT_B_SMASTA_ASDW_DST[0],                                     /* u1p_DST                                            */</v>
      </c>
      <c r="AV13" s="55" t="s">
        <v>75</v>
      </c>
      <c r="AW13" s="144">
        <f>COUNTA($AJ$6:$AJ$69)</f>
        <v>8</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140" t="s">
        <v>68</v>
      </c>
      <c r="AD14" s="140" t="s">
        <v>68</v>
      </c>
      <c r="AE14" s="140" t="s">
        <v>68</v>
      </c>
      <c r="AF14" s="140" t="s">
        <v>512</v>
      </c>
      <c r="AG14" s="140" t="s">
        <v>512</v>
      </c>
      <c r="AH14" s="140" t="s">
        <v>512</v>
      </c>
      <c r="AI14" s="140" t="s">
        <v>512</v>
      </c>
      <c r="AJ14" s="57"/>
      <c r="AL14" t="str">
        <f t="shared" ca="1" si="0"/>
        <v xml:space="preserve">    (U1)ALERT_REQ_B_SMASTA_ASDW_</v>
      </c>
      <c r="AR14" s="69" t="str">
        <f t="shared" si="3"/>
        <v>};</v>
      </c>
      <c r="AS14" s="69" t="str">
        <f t="shared" si="4"/>
        <v>};</v>
      </c>
      <c r="AT14" s="69" t="str">
        <f t="shared" si="1"/>
        <v>};</v>
      </c>
      <c r="AU14" s="69" t="str">
        <f ca="1">"        (U2)"&amp;$AW$10&amp;","&amp;REPT(" ",66-LEN($AW$10))&amp;"/* u2_num_srch                                        */"</f>
        <v xml:space="preserve">        (U2)ALERT_B_SMASTA_ASDW_NUM_DST,                                       /* u2_num_srch                                        */</v>
      </c>
      <c r="AV14" s="55" t="s">
        <v>76</v>
      </c>
      <c r="AW14" s="74" t="str">
        <f ca="1">IF(AW6&lt;&gt;AW17,VLOOKUP(AW6,Matrix!$C$13:$G$37,4,FALSE),Matrix!F13)</f>
        <v>u4_s_AlertB_smastaAsdwSrcchk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140" t="s">
        <v>68</v>
      </c>
      <c r="AD15" s="140" t="s">
        <v>68</v>
      </c>
      <c r="AE15" s="140" t="s">
        <v>68</v>
      </c>
      <c r="AF15" s="140" t="s">
        <v>512</v>
      </c>
      <c r="AG15" s="140" t="s">
        <v>512</v>
      </c>
      <c r="AH15" s="140" t="s">
        <v>512</v>
      </c>
      <c r="AI15" s="140" t="s">
        <v>512</v>
      </c>
      <c r="AJ15" s="57"/>
      <c r="AL15" t="str">
        <f t="shared" ca="1" si="0"/>
        <v xml:space="preserve">    (U1)ALERT_REQ_B_SMASTA_ASDW_</v>
      </c>
      <c r="AR15" s="69" t="str">
        <f t="shared" si="3"/>
        <v/>
      </c>
      <c r="AS15" s="69" t="str">
        <f t="shared" si="4"/>
        <v/>
      </c>
      <c r="AT15" s="69" t="str">
        <f t="shared" si="1"/>
        <v/>
      </c>
      <c r="AU15" s="69" t="str">
        <f ca="1">"        (U1)"&amp;$AW$16&amp;REPT(" ",67-LEN($AW$16))&amp;"/* u1_vom_act                                         */"</f>
        <v xml:space="preserve">        (U1)ALERT_VOM_IGN_ON                                                   /* u1_vom_act                                         */</v>
      </c>
      <c r="AV15" s="55" t="s">
        <v>79</v>
      </c>
      <c r="AW15" s="74" t="str">
        <f ca="1">IF(AW6&lt;&gt;AW17,VLOOKUP(AW6,Matrix!$C$13:$G$37,5,FALSE),Matrix!G13)</f>
        <v>vd_s_AlertB_smastaAsdwRwTx</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140" t="s">
        <v>68</v>
      </c>
      <c r="AD16" s="140" t="s">
        <v>68</v>
      </c>
      <c r="AE16" s="140" t="s">
        <v>68</v>
      </c>
      <c r="AF16" s="140" t="s">
        <v>512</v>
      </c>
      <c r="AG16" s="140" t="s">
        <v>512</v>
      </c>
      <c r="AH16" s="140" t="s">
        <v>512</v>
      </c>
      <c r="AI16" s="140" t="s">
        <v>512</v>
      </c>
      <c r="AJ16" s="57"/>
      <c r="AL16" t="str">
        <f t="shared" ca="1" si="0"/>
        <v xml:space="preserve">    (U1)ALERT_REQ_B_SMASTA_ASDW_</v>
      </c>
      <c r="AR16" s="69" t="str">
        <f t="shared" si="3"/>
        <v/>
      </c>
      <c r="AS16" s="69" t="str">
        <f t="shared" si="4"/>
        <v/>
      </c>
      <c r="AT16" s="69" t="str">
        <f t="shared" si="1"/>
        <v/>
      </c>
      <c r="AU16" s="69" t="s">
        <v>722</v>
      </c>
      <c r="AV16" s="55" t="s">
        <v>77</v>
      </c>
      <c r="AW16" s="74" t="str">
        <f ca="1">IF(AW6&lt;&gt;AW17,VLOOKUP(AW6,Matrix!$C$13:$G$37,2,FALSE),Matrix!D13)</f>
        <v>ALERT_VOM_IGN_ON</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140" t="s">
        <v>68</v>
      </c>
      <c r="AD17" s="140" t="s">
        <v>68</v>
      </c>
      <c r="AE17" s="140" t="s">
        <v>68</v>
      </c>
      <c r="AF17" s="140" t="s">
        <v>512</v>
      </c>
      <c r="AG17" s="140" t="s">
        <v>512</v>
      </c>
      <c r="AH17" s="140" t="s">
        <v>512</v>
      </c>
      <c r="AI17" s="140" t="s">
        <v>512</v>
      </c>
      <c r="AJ17" s="57"/>
      <c r="AL17" t="str">
        <f t="shared" ca="1" si="0"/>
        <v xml:space="preserve">    (U1)ALERT_REQ_B_SMASTA_ASDW_</v>
      </c>
      <c r="AR17" s="69" t="str">
        <f t="shared" si="3"/>
        <v/>
      </c>
      <c r="AS17" s="69" t="str">
        <f t="shared" si="4"/>
        <v/>
      </c>
      <c r="AT17" s="69" t="str">
        <f t="shared" si="1"/>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140" t="s">
        <v>68</v>
      </c>
      <c r="AD18" s="140" t="s">
        <v>68</v>
      </c>
      <c r="AE18" s="140" t="s">
        <v>68</v>
      </c>
      <c r="AF18" s="140" t="s">
        <v>512</v>
      </c>
      <c r="AG18" s="140" t="s">
        <v>512</v>
      </c>
      <c r="AH18" s="140" t="s">
        <v>512</v>
      </c>
      <c r="AI18" s="140" t="s">
        <v>512</v>
      </c>
      <c r="AJ18" s="57"/>
      <c r="AL18" t="str">
        <f t="shared" ca="1" si="0"/>
        <v xml:space="preserve">    (U1)ALERT_REQ_B_SMASTA_ASDW_</v>
      </c>
      <c r="AR18" s="69" t="str">
        <f t="shared" si="3"/>
        <v/>
      </c>
      <c r="AS18" s="69" t="str">
        <f t="shared" si="4"/>
        <v/>
      </c>
      <c r="AT18" s="69" t="str">
        <f t="shared" si="1"/>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140" t="s">
        <v>68</v>
      </c>
      <c r="AD19" s="140" t="s">
        <v>68</v>
      </c>
      <c r="AE19" s="140" t="s">
        <v>68</v>
      </c>
      <c r="AF19" s="140" t="s">
        <v>512</v>
      </c>
      <c r="AG19" s="140" t="s">
        <v>512</v>
      </c>
      <c r="AH19" s="140" t="s">
        <v>512</v>
      </c>
      <c r="AI19" s="140" t="s">
        <v>512</v>
      </c>
      <c r="AJ19" s="57"/>
      <c r="AL19" t="str">
        <f t="shared" ca="1" si="0"/>
        <v xml:space="preserve">    (U1)ALERT_REQ_B_SMASTA_ASDW_</v>
      </c>
      <c r="AR19" s="69" t="str">
        <f t="shared" si="3"/>
        <v/>
      </c>
      <c r="AS19" s="69" t="str">
        <f t="shared" si="4"/>
        <v/>
      </c>
      <c r="AT19" s="69" t="str">
        <f t="shared" si="1"/>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140" t="s">
        <v>68</v>
      </c>
      <c r="AD20" s="140" t="s">
        <v>68</v>
      </c>
      <c r="AE20" s="140" t="s">
        <v>68</v>
      </c>
      <c r="AF20" s="140" t="s">
        <v>512</v>
      </c>
      <c r="AG20" s="140" t="s">
        <v>512</v>
      </c>
      <c r="AH20" s="140" t="s">
        <v>512</v>
      </c>
      <c r="AI20" s="140" t="s">
        <v>512</v>
      </c>
      <c r="AJ20" s="57"/>
      <c r="AL20" t="str">
        <f t="shared" ca="1" si="0"/>
        <v xml:space="preserve">    (U1)ALERT_REQ_B_SMASTA_ASDW_</v>
      </c>
      <c r="AR20" s="69" t="str">
        <f t="shared" si="3"/>
        <v/>
      </c>
      <c r="AS20" s="69" t="str">
        <f t="shared" si="4"/>
        <v/>
      </c>
      <c r="AT20" s="69" t="str">
        <f t="shared" si="1"/>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140" t="s">
        <v>68</v>
      </c>
      <c r="AD21" s="140" t="s">
        <v>68</v>
      </c>
      <c r="AE21" s="140" t="s">
        <v>68</v>
      </c>
      <c r="AF21" s="140" t="s">
        <v>512</v>
      </c>
      <c r="AG21" s="140" t="s">
        <v>512</v>
      </c>
      <c r="AH21" s="140" t="s">
        <v>512</v>
      </c>
      <c r="AI21" s="140" t="s">
        <v>512</v>
      </c>
      <c r="AJ21" s="57"/>
      <c r="AL21" t="str">
        <f t="shared" ca="1" si="0"/>
        <v xml:space="preserve">    (U1)ALERT_REQ_B_SMASTA_ASDW_</v>
      </c>
      <c r="AR21" s="69" t="str">
        <f t="shared" si="3"/>
        <v/>
      </c>
      <c r="AS21" s="69" t="str">
        <f t="shared" si="4"/>
        <v/>
      </c>
      <c r="AT21" s="69" t="str">
        <f t="shared" si="1"/>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140" t="s">
        <v>68</v>
      </c>
      <c r="AD22" s="140" t="s">
        <v>68</v>
      </c>
      <c r="AE22" s="140" t="s">
        <v>68</v>
      </c>
      <c r="AF22" s="140" t="s">
        <v>68</v>
      </c>
      <c r="AG22" s="140" t="s">
        <v>68</v>
      </c>
      <c r="AH22" s="140" t="s">
        <v>68</v>
      </c>
      <c r="AI22" s="140" t="s">
        <v>68</v>
      </c>
      <c r="AJ22" s="57"/>
      <c r="AL22" t="str">
        <f t="shared" ca="1" si="0"/>
        <v xml:space="preserve">    (U1)ALERT_REQ_B_SMASTA_ASDW_</v>
      </c>
      <c r="AR22" s="69" t="str">
        <f t="shared" si="3"/>
        <v/>
      </c>
      <c r="AS22" s="69" t="str">
        <f t="shared" si="4"/>
        <v/>
      </c>
      <c r="AT22" s="69" t="str">
        <f t="shared" si="1"/>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140" t="s">
        <v>68</v>
      </c>
      <c r="AD23" s="140" t="s">
        <v>68</v>
      </c>
      <c r="AE23" s="140" t="s">
        <v>68</v>
      </c>
      <c r="AF23" s="140" t="s">
        <v>68</v>
      </c>
      <c r="AG23" s="140" t="s">
        <v>68</v>
      </c>
      <c r="AH23" s="140" t="s">
        <v>68</v>
      </c>
      <c r="AI23" s="140" t="s">
        <v>68</v>
      </c>
      <c r="AJ23" s="57"/>
      <c r="AL23" t="str">
        <f t="shared" ca="1" si="0"/>
        <v xml:space="preserve">    (U1)ALERT_REQ_B_SMASTA_ASDW_</v>
      </c>
      <c r="AR23" s="69" t="str">
        <f t="shared" si="3"/>
        <v/>
      </c>
      <c r="AS23" s="69" t="str">
        <f t="shared" si="4"/>
        <v/>
      </c>
      <c r="AT23" s="69" t="str">
        <f t="shared" si="1"/>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140" t="s">
        <v>68</v>
      </c>
      <c r="AD24" s="140" t="s">
        <v>68</v>
      </c>
      <c r="AE24" s="140" t="s">
        <v>68</v>
      </c>
      <c r="AF24" s="140" t="s">
        <v>68</v>
      </c>
      <c r="AG24" s="140" t="s">
        <v>68</v>
      </c>
      <c r="AH24" s="140" t="s">
        <v>68</v>
      </c>
      <c r="AI24" s="140" t="s">
        <v>68</v>
      </c>
      <c r="AJ24" s="57"/>
      <c r="AL24" t="str">
        <f t="shared" ca="1" si="0"/>
        <v xml:space="preserve">    (U1)ALERT_REQ_B_SMASTA_ASDW_</v>
      </c>
      <c r="AR24" s="69" t="str">
        <f t="shared" si="3"/>
        <v/>
      </c>
      <c r="AS24" s="69" t="str">
        <f t="shared" si="4"/>
        <v/>
      </c>
      <c r="AT24" s="69" t="str">
        <f t="shared" si="1"/>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140" t="s">
        <v>68</v>
      </c>
      <c r="AD25" s="140" t="s">
        <v>68</v>
      </c>
      <c r="AE25" s="140" t="s">
        <v>68</v>
      </c>
      <c r="AF25" s="140" t="s">
        <v>68</v>
      </c>
      <c r="AG25" s="140" t="s">
        <v>68</v>
      </c>
      <c r="AH25" s="140" t="s">
        <v>68</v>
      </c>
      <c r="AI25" s="140" t="s">
        <v>68</v>
      </c>
      <c r="AJ25" s="24"/>
      <c r="AL25" t="str">
        <f t="shared" ca="1" si="0"/>
        <v xml:space="preserve">    (U1)ALERT_REQ_B_SMASTA_ASDW_</v>
      </c>
      <c r="AR25" s="69" t="str">
        <f t="shared" si="3"/>
        <v/>
      </c>
      <c r="AS25" s="69" t="str">
        <f t="shared" si="4"/>
        <v/>
      </c>
      <c r="AT25" s="69" t="str">
        <f t="shared" si="1"/>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140" t="s">
        <v>68</v>
      </c>
      <c r="AD26" s="140" t="s">
        <v>68</v>
      </c>
      <c r="AE26" s="140" t="s">
        <v>68</v>
      </c>
      <c r="AF26" s="140" t="s">
        <v>68</v>
      </c>
      <c r="AG26" s="140" t="s">
        <v>68</v>
      </c>
      <c r="AH26" s="140" t="s">
        <v>68</v>
      </c>
      <c r="AI26" s="140" t="s">
        <v>68</v>
      </c>
      <c r="AJ26" s="24"/>
      <c r="AL26" t="str">
        <f t="shared" ca="1" si="0"/>
        <v xml:space="preserve">    (U1)ALERT_REQ_B_SMASTA_ASDW_</v>
      </c>
      <c r="AR26" s="69" t="str">
        <f t="shared" si="3"/>
        <v/>
      </c>
      <c r="AS26" s="69" t="str">
        <f t="shared" si="4"/>
        <v/>
      </c>
      <c r="AT26" s="69" t="str">
        <f t="shared" si="1"/>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140" t="s">
        <v>68</v>
      </c>
      <c r="AD27" s="140" t="s">
        <v>68</v>
      </c>
      <c r="AE27" s="140" t="s">
        <v>68</v>
      </c>
      <c r="AF27" s="140" t="s">
        <v>68</v>
      </c>
      <c r="AG27" s="140" t="s">
        <v>68</v>
      </c>
      <c r="AH27" s="140" t="s">
        <v>68</v>
      </c>
      <c r="AI27" s="140" t="s">
        <v>68</v>
      </c>
      <c r="AJ27" s="24"/>
      <c r="AL27" t="str">
        <f t="shared" ca="1" si="0"/>
        <v xml:space="preserve">    (U1)ALERT_REQ_B_SMASTA_ASDW_</v>
      </c>
      <c r="AR27" s="69" t="str">
        <f t="shared" si="3"/>
        <v/>
      </c>
      <c r="AS27" s="69" t="str">
        <f t="shared" si="4"/>
        <v/>
      </c>
      <c r="AT27" s="69" t="str">
        <f t="shared" si="1"/>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140" t="s">
        <v>68</v>
      </c>
      <c r="AD28" s="140" t="s">
        <v>68</v>
      </c>
      <c r="AE28" s="140" t="s">
        <v>68</v>
      </c>
      <c r="AF28" s="140" t="s">
        <v>68</v>
      </c>
      <c r="AG28" s="140" t="s">
        <v>68</v>
      </c>
      <c r="AH28" s="140" t="s">
        <v>68</v>
      </c>
      <c r="AI28" s="140" t="s">
        <v>68</v>
      </c>
      <c r="AJ28" s="24"/>
      <c r="AL28" t="str">
        <f t="shared" ca="1" si="0"/>
        <v xml:space="preserve">    (U1)ALERT_REQ_B_SMASTA_ASDW_</v>
      </c>
      <c r="AR28" s="69" t="str">
        <f t="shared" si="3"/>
        <v/>
      </c>
      <c r="AS28" s="69" t="str">
        <f t="shared" si="4"/>
        <v/>
      </c>
      <c r="AT28" s="69" t="str">
        <f t="shared" si="1"/>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140" t="s">
        <v>68</v>
      </c>
      <c r="AD29" s="140" t="s">
        <v>68</v>
      </c>
      <c r="AE29" s="140" t="s">
        <v>68</v>
      </c>
      <c r="AF29" s="140" t="s">
        <v>68</v>
      </c>
      <c r="AG29" s="140" t="s">
        <v>68</v>
      </c>
      <c r="AH29" s="140" t="s">
        <v>68</v>
      </c>
      <c r="AI29" s="140" t="s">
        <v>68</v>
      </c>
      <c r="AJ29" s="24"/>
      <c r="AL29" t="str">
        <f t="shared" ca="1" si="0"/>
        <v xml:space="preserve">    (U1)ALERT_REQ_B_SMASTA_ASDW_</v>
      </c>
      <c r="AR29" s="69" t="str">
        <f t="shared" si="3"/>
        <v/>
      </c>
      <c r="AS29" s="69" t="str">
        <f t="shared" si="4"/>
        <v/>
      </c>
      <c r="AT29" s="69" t="str">
        <f t="shared" si="1"/>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140" t="s">
        <v>68</v>
      </c>
      <c r="AD30" s="140" t="s">
        <v>68</v>
      </c>
      <c r="AE30" s="140" t="s">
        <v>68</v>
      </c>
      <c r="AF30" s="140" t="s">
        <v>68</v>
      </c>
      <c r="AG30" s="140" t="s">
        <v>68</v>
      </c>
      <c r="AH30" s="140" t="s">
        <v>68</v>
      </c>
      <c r="AI30" s="140" t="s">
        <v>68</v>
      </c>
      <c r="AJ30" s="24"/>
      <c r="AL30" t="str">
        <f t="shared" ca="1" si="0"/>
        <v xml:space="preserve">    (U1)ALERT_REQ_B_SMASTA_ASDW_</v>
      </c>
      <c r="AR30" s="69" t="str">
        <f t="shared" si="3"/>
        <v/>
      </c>
      <c r="AS30" s="69" t="str">
        <f t="shared" si="4"/>
        <v/>
      </c>
      <c r="AT30" s="69" t="str">
        <f t="shared" si="1"/>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140" t="s">
        <v>68</v>
      </c>
      <c r="AD31" s="140" t="s">
        <v>68</v>
      </c>
      <c r="AE31" s="140" t="s">
        <v>68</v>
      </c>
      <c r="AF31" s="140" t="s">
        <v>68</v>
      </c>
      <c r="AG31" s="140" t="s">
        <v>68</v>
      </c>
      <c r="AH31" s="140" t="s">
        <v>68</v>
      </c>
      <c r="AI31" s="140" t="s">
        <v>68</v>
      </c>
      <c r="AJ31" s="24"/>
      <c r="AL31" t="str">
        <f t="shared" ca="1" si="0"/>
        <v xml:space="preserve">    (U1)ALERT_REQ_B_SMASTA_ASDW_</v>
      </c>
      <c r="AR31" s="69" t="str">
        <f t="shared" si="3"/>
        <v/>
      </c>
      <c r="AS31" s="69" t="str">
        <f t="shared" si="4"/>
        <v/>
      </c>
      <c r="AT31" s="69" t="str">
        <f t="shared" si="1"/>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140" t="s">
        <v>68</v>
      </c>
      <c r="AD32" s="140" t="s">
        <v>68</v>
      </c>
      <c r="AE32" s="140" t="s">
        <v>68</v>
      </c>
      <c r="AF32" s="140" t="s">
        <v>68</v>
      </c>
      <c r="AG32" s="140" t="s">
        <v>68</v>
      </c>
      <c r="AH32" s="140" t="s">
        <v>68</v>
      </c>
      <c r="AI32" s="140" t="s">
        <v>68</v>
      </c>
      <c r="AJ32" s="24"/>
      <c r="AL32" t="str">
        <f t="shared" ca="1" si="0"/>
        <v xml:space="preserve">    (U1)ALERT_REQ_B_SMASTA_ASDW_</v>
      </c>
      <c r="AR32" s="69" t="str">
        <f t="shared" si="3"/>
        <v/>
      </c>
      <c r="AS32" s="69" t="str">
        <f t="shared" si="4"/>
        <v/>
      </c>
      <c r="AT32" s="69" t="str">
        <f t="shared" si="1"/>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140" t="s">
        <v>68</v>
      </c>
      <c r="AD33" s="140" t="s">
        <v>68</v>
      </c>
      <c r="AE33" s="140" t="s">
        <v>68</v>
      </c>
      <c r="AF33" s="140" t="s">
        <v>68</v>
      </c>
      <c r="AG33" s="140" t="s">
        <v>68</v>
      </c>
      <c r="AH33" s="140" t="s">
        <v>68</v>
      </c>
      <c r="AI33" s="140" t="s">
        <v>68</v>
      </c>
      <c r="AJ33" s="24"/>
      <c r="AL33" t="str">
        <f t="shared" ca="1" si="0"/>
        <v xml:space="preserve">    (U1)ALERT_REQ_B_SMASTA_ASDW_</v>
      </c>
      <c r="AR33" s="69" t="str">
        <f t="shared" si="3"/>
        <v/>
      </c>
      <c r="AS33" s="69" t="str">
        <f t="shared" si="4"/>
        <v/>
      </c>
      <c r="AT33" s="69" t="str">
        <f t="shared" si="1"/>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140" t="s">
        <v>68</v>
      </c>
      <c r="AD34" s="140" t="s">
        <v>68</v>
      </c>
      <c r="AE34" s="140" t="s">
        <v>68</v>
      </c>
      <c r="AF34" s="140" t="s">
        <v>68</v>
      </c>
      <c r="AG34" s="140" t="s">
        <v>68</v>
      </c>
      <c r="AH34" s="140" t="s">
        <v>68</v>
      </c>
      <c r="AI34" s="140" t="s">
        <v>68</v>
      </c>
      <c r="AJ34" s="24"/>
      <c r="AL34" t="str">
        <f t="shared" ca="1" si="0"/>
        <v xml:space="preserve">    (U1)ALERT_REQ_B_SMASTA_ASDW_</v>
      </c>
      <c r="AR34" s="69" t="str">
        <f t="shared" si="3"/>
        <v/>
      </c>
      <c r="AS34" s="69" t="str">
        <f t="shared" si="4"/>
        <v/>
      </c>
      <c r="AT34" s="69" t="str">
        <f t="shared" si="1"/>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140" t="s">
        <v>68</v>
      </c>
      <c r="AD35" s="140" t="s">
        <v>68</v>
      </c>
      <c r="AE35" s="140" t="s">
        <v>68</v>
      </c>
      <c r="AF35" s="140" t="s">
        <v>68</v>
      </c>
      <c r="AG35" s="140" t="s">
        <v>68</v>
      </c>
      <c r="AH35" s="140" t="s">
        <v>68</v>
      </c>
      <c r="AI35" s="140" t="s">
        <v>68</v>
      </c>
      <c r="AJ35" s="24"/>
      <c r="AL35" t="str">
        <f t="shared" ca="1" si="0"/>
        <v xml:space="preserve">    (U1)ALERT_REQ_B_SMASTA_ASDW_</v>
      </c>
      <c r="AR35" s="69" t="str">
        <f t="shared" si="3"/>
        <v/>
      </c>
      <c r="AS35" s="69" t="str">
        <f t="shared" si="4"/>
        <v/>
      </c>
      <c r="AT35" s="69" t="str">
        <f t="shared" si="1"/>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140" t="s">
        <v>68</v>
      </c>
      <c r="AD36" s="140" t="s">
        <v>68</v>
      </c>
      <c r="AE36" s="140" t="s">
        <v>68</v>
      </c>
      <c r="AF36" s="140" t="s">
        <v>68</v>
      </c>
      <c r="AG36" s="140" t="s">
        <v>68</v>
      </c>
      <c r="AH36" s="140" t="s">
        <v>68</v>
      </c>
      <c r="AI36" s="140" t="s">
        <v>68</v>
      </c>
      <c r="AJ36" s="24"/>
      <c r="AL36" t="str">
        <f t="shared" ca="1" si="0"/>
        <v xml:space="preserve">    (U1)ALERT_REQ_B_SMASTA_ASDW_</v>
      </c>
      <c r="AR36" s="69" t="str">
        <f t="shared" si="3"/>
        <v/>
      </c>
      <c r="AS36" s="69" t="str">
        <f t="shared" si="4"/>
        <v/>
      </c>
      <c r="AT36" s="69" t="str">
        <f t="shared" si="1"/>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140" t="s">
        <v>68</v>
      </c>
      <c r="AD37" s="140" t="s">
        <v>68</v>
      </c>
      <c r="AE37" s="140" t="s">
        <v>68</v>
      </c>
      <c r="AF37" s="140" t="s">
        <v>68</v>
      </c>
      <c r="AG37" s="140" t="s">
        <v>68</v>
      </c>
      <c r="AH37" s="140" t="s">
        <v>68</v>
      </c>
      <c r="AI37" s="140" t="s">
        <v>68</v>
      </c>
      <c r="AJ37" s="24"/>
      <c r="AL37" t="str">
        <f t="shared" ca="1" si="0"/>
        <v xml:space="preserve">    (U1)ALERT_REQ_B_SMASTA_ASDW_</v>
      </c>
      <c r="AR37" s="69" t="str">
        <f t="shared" si="3"/>
        <v/>
      </c>
      <c r="AS37" s="69" t="str">
        <f t="shared" si="4"/>
        <v/>
      </c>
      <c r="AT37" s="69" t="str">
        <f t="shared" si="1"/>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140" t="s">
        <v>68</v>
      </c>
      <c r="AD38" s="140" t="s">
        <v>68</v>
      </c>
      <c r="AE38" s="140" t="s">
        <v>68</v>
      </c>
      <c r="AF38" s="140" t="s">
        <v>68</v>
      </c>
      <c r="AG38" s="140" t="s">
        <v>68</v>
      </c>
      <c r="AH38" s="140" t="s">
        <v>68</v>
      </c>
      <c r="AI38" s="140" t="s">
        <v>68</v>
      </c>
      <c r="AJ38" s="24"/>
      <c r="AL38" t="str">
        <f t="shared" ca="1" si="0"/>
        <v xml:space="preserve">    (U1)ALERT_REQ_B_SMASTA_ASDW_</v>
      </c>
      <c r="AR38" s="69" t="str">
        <f t="shared" si="3"/>
        <v/>
      </c>
      <c r="AS38" s="69" t="str">
        <f t="shared" si="4"/>
        <v/>
      </c>
      <c r="AT38" s="69" t="str">
        <f t="shared" si="1"/>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140" t="s">
        <v>68</v>
      </c>
      <c r="AD39" s="140" t="s">
        <v>68</v>
      </c>
      <c r="AE39" s="140" t="s">
        <v>68</v>
      </c>
      <c r="AF39" s="140" t="s">
        <v>68</v>
      </c>
      <c r="AG39" s="140" t="s">
        <v>68</v>
      </c>
      <c r="AH39" s="140" t="s">
        <v>68</v>
      </c>
      <c r="AI39" s="140" t="s">
        <v>68</v>
      </c>
      <c r="AJ39" s="24"/>
      <c r="AL39" t="str">
        <f t="shared" ca="1" si="0"/>
        <v xml:space="preserve">    (U1)ALERT_REQ_B_SMASTA_ASDW_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140" t="s">
        <v>68</v>
      </c>
      <c r="AD40" s="140" t="s">
        <v>68</v>
      </c>
      <c r="AE40" s="140" t="s">
        <v>68</v>
      </c>
      <c r="AF40" s="140" t="s">
        <v>68</v>
      </c>
      <c r="AG40" s="140" t="s">
        <v>68</v>
      </c>
      <c r="AH40" s="140" t="s">
        <v>68</v>
      </c>
      <c r="AI40" s="140" t="s">
        <v>68</v>
      </c>
      <c r="AJ40" s="24"/>
      <c r="AL40" t="str">
        <f t="shared" ca="1" si="0"/>
        <v xml:space="preserve">    (U1)ALERT_REQ_B_SMASTA_ASDW_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140" t="s">
        <v>68</v>
      </c>
      <c r="AD41" s="140" t="s">
        <v>68</v>
      </c>
      <c r="AE41" s="140" t="s">
        <v>68</v>
      </c>
      <c r="AF41" s="140" t="s">
        <v>68</v>
      </c>
      <c r="AG41" s="140" t="s">
        <v>68</v>
      </c>
      <c r="AH41" s="140" t="s">
        <v>68</v>
      </c>
      <c r="AI41" s="140" t="s">
        <v>68</v>
      </c>
      <c r="AJ41" s="24"/>
      <c r="AL41" t="str">
        <f t="shared" ca="1" si="0"/>
        <v xml:space="preserve">    (U1)ALERT_REQ_B_SMASTA_ASDW_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140" t="s">
        <v>68</v>
      </c>
      <c r="AD42" s="140" t="s">
        <v>68</v>
      </c>
      <c r="AE42" s="140" t="s">
        <v>68</v>
      </c>
      <c r="AF42" s="140" t="s">
        <v>68</v>
      </c>
      <c r="AG42" s="140" t="s">
        <v>68</v>
      </c>
      <c r="AH42" s="140" t="s">
        <v>68</v>
      </c>
      <c r="AI42" s="140" t="s">
        <v>68</v>
      </c>
      <c r="AJ42" s="24"/>
      <c r="AL42" t="str">
        <f t="shared" ca="1" si="0"/>
        <v xml:space="preserve">    (U1)ALERT_REQ_B_SMASTA_ASDW_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140" t="s">
        <v>68</v>
      </c>
      <c r="AD43" s="140" t="s">
        <v>68</v>
      </c>
      <c r="AE43" s="140" t="s">
        <v>68</v>
      </c>
      <c r="AF43" s="140" t="s">
        <v>68</v>
      </c>
      <c r="AG43" s="140" t="s">
        <v>68</v>
      </c>
      <c r="AH43" s="140" t="s">
        <v>68</v>
      </c>
      <c r="AI43" s="140" t="s">
        <v>68</v>
      </c>
      <c r="AJ43" s="24"/>
      <c r="AL43" t="str">
        <f t="shared" ca="1" si="0"/>
        <v xml:space="preserve">    (U1)ALERT_REQ_B_SMASTA_ASDW_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140" t="s">
        <v>68</v>
      </c>
      <c r="AD44" s="140" t="s">
        <v>68</v>
      </c>
      <c r="AE44" s="140" t="s">
        <v>68</v>
      </c>
      <c r="AF44" s="140" t="s">
        <v>68</v>
      </c>
      <c r="AG44" s="140" t="s">
        <v>68</v>
      </c>
      <c r="AH44" s="140" t="s">
        <v>68</v>
      </c>
      <c r="AI44" s="140" t="s">
        <v>68</v>
      </c>
      <c r="AJ44" s="24"/>
      <c r="AL44" t="str">
        <f t="shared" ca="1" si="0"/>
        <v xml:space="preserve">    (U1)ALERT_REQ_B_SMASTA_ASDW_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140" t="s">
        <v>68</v>
      </c>
      <c r="AD45" s="140" t="s">
        <v>68</v>
      </c>
      <c r="AE45" s="140" t="s">
        <v>68</v>
      </c>
      <c r="AF45" s="140" t="s">
        <v>68</v>
      </c>
      <c r="AG45" s="140" t="s">
        <v>68</v>
      </c>
      <c r="AH45" s="140" t="s">
        <v>68</v>
      </c>
      <c r="AI45" s="140" t="s">
        <v>68</v>
      </c>
      <c r="AJ45" s="24"/>
      <c r="AL45" t="str">
        <f t="shared" ca="1" si="0"/>
        <v xml:space="preserve">    (U1)ALERT_REQ_B_SMASTA_ASDW_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140" t="s">
        <v>68</v>
      </c>
      <c r="AD46" s="140" t="s">
        <v>68</v>
      </c>
      <c r="AE46" s="140" t="s">
        <v>68</v>
      </c>
      <c r="AF46" s="140" t="s">
        <v>68</v>
      </c>
      <c r="AG46" s="140" t="s">
        <v>68</v>
      </c>
      <c r="AH46" s="140" t="s">
        <v>68</v>
      </c>
      <c r="AI46" s="140" t="s">
        <v>68</v>
      </c>
      <c r="AJ46" s="24"/>
      <c r="AL46" t="str">
        <f t="shared" ca="1" si="0"/>
        <v xml:space="preserve">    (U1)ALERT_REQ_B_SMASTA_ASDW_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140" t="s">
        <v>68</v>
      </c>
      <c r="AD47" s="140" t="s">
        <v>68</v>
      </c>
      <c r="AE47" s="140" t="s">
        <v>68</v>
      </c>
      <c r="AF47" s="140" t="s">
        <v>68</v>
      </c>
      <c r="AG47" s="140" t="s">
        <v>68</v>
      </c>
      <c r="AH47" s="140" t="s">
        <v>68</v>
      </c>
      <c r="AI47" s="140" t="s">
        <v>68</v>
      </c>
      <c r="AJ47" s="24"/>
      <c r="AL47" t="str">
        <f t="shared" ca="1" si="0"/>
        <v xml:space="preserve">    (U1)ALERT_REQ_B_SMASTA_ASDW_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140" t="s">
        <v>68</v>
      </c>
      <c r="AD48" s="140" t="s">
        <v>68</v>
      </c>
      <c r="AE48" s="140" t="s">
        <v>68</v>
      </c>
      <c r="AF48" s="140" t="s">
        <v>68</v>
      </c>
      <c r="AG48" s="140" t="s">
        <v>68</v>
      </c>
      <c r="AH48" s="140" t="s">
        <v>68</v>
      </c>
      <c r="AI48" s="140" t="s">
        <v>68</v>
      </c>
      <c r="AJ48" s="24"/>
      <c r="AL48" t="str">
        <f t="shared" ca="1" si="0"/>
        <v xml:space="preserve">    (U1)ALERT_REQ_B_SMASTA_ASDW_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140" t="s">
        <v>68</v>
      </c>
      <c r="AD49" s="140" t="s">
        <v>68</v>
      </c>
      <c r="AE49" s="140" t="s">
        <v>68</v>
      </c>
      <c r="AF49" s="140" t="s">
        <v>68</v>
      </c>
      <c r="AG49" s="140" t="s">
        <v>68</v>
      </c>
      <c r="AH49" s="140" t="s">
        <v>68</v>
      </c>
      <c r="AI49" s="140" t="s">
        <v>68</v>
      </c>
      <c r="AJ49" s="24"/>
      <c r="AL49" t="str">
        <f t="shared" ca="1" si="0"/>
        <v xml:space="preserve">    (U1)ALERT_REQ_B_SMASTA_ASDW_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140" t="s">
        <v>68</v>
      </c>
      <c r="AD50" s="140" t="s">
        <v>68</v>
      </c>
      <c r="AE50" s="140" t="s">
        <v>68</v>
      </c>
      <c r="AF50" s="140" t="s">
        <v>68</v>
      </c>
      <c r="AG50" s="140" t="s">
        <v>68</v>
      </c>
      <c r="AH50" s="140" t="s">
        <v>68</v>
      </c>
      <c r="AI50" s="140" t="s">
        <v>68</v>
      </c>
      <c r="AJ50" s="24"/>
      <c r="AL50" t="str">
        <f t="shared" ca="1" si="0"/>
        <v xml:space="preserve">    (U1)ALERT_REQ_B_SMASTA_ASDW_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140" t="s">
        <v>68</v>
      </c>
      <c r="AD51" s="140" t="s">
        <v>68</v>
      </c>
      <c r="AE51" s="140" t="s">
        <v>68</v>
      </c>
      <c r="AF51" s="140" t="s">
        <v>68</v>
      </c>
      <c r="AG51" s="140" t="s">
        <v>68</v>
      </c>
      <c r="AH51" s="140" t="s">
        <v>68</v>
      </c>
      <c r="AI51" s="140" t="s">
        <v>68</v>
      </c>
      <c r="AJ51" s="24"/>
      <c r="AL51" t="str">
        <f t="shared" ca="1" si="0"/>
        <v xml:space="preserve">    (U1)ALERT_REQ_B_SMASTA_ASDW_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140" t="s">
        <v>68</v>
      </c>
      <c r="AD52" s="140" t="s">
        <v>68</v>
      </c>
      <c r="AE52" s="140" t="s">
        <v>68</v>
      </c>
      <c r="AF52" s="140" t="s">
        <v>68</v>
      </c>
      <c r="AG52" s="140" t="s">
        <v>68</v>
      </c>
      <c r="AH52" s="140" t="s">
        <v>68</v>
      </c>
      <c r="AI52" s="140" t="s">
        <v>68</v>
      </c>
      <c r="AJ52" s="24"/>
      <c r="AL52" t="str">
        <f t="shared" ca="1" si="0"/>
        <v xml:space="preserve">    (U1)ALERT_REQ_B_SMASTA_ASDW_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140" t="s">
        <v>68</v>
      </c>
      <c r="AD53" s="140" t="s">
        <v>68</v>
      </c>
      <c r="AE53" s="140" t="s">
        <v>68</v>
      </c>
      <c r="AF53" s="140" t="s">
        <v>68</v>
      </c>
      <c r="AG53" s="140" t="s">
        <v>68</v>
      </c>
      <c r="AH53" s="140" t="s">
        <v>68</v>
      </c>
      <c r="AI53" s="140" t="s">
        <v>68</v>
      </c>
      <c r="AJ53" s="24"/>
      <c r="AL53" t="str">
        <f t="shared" ca="1" si="0"/>
        <v xml:space="preserve">    (U1)ALERT_REQ_B_SMASTA_ASDW_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140" t="s">
        <v>68</v>
      </c>
      <c r="AD54" s="140" t="s">
        <v>68</v>
      </c>
      <c r="AE54" s="140" t="s">
        <v>68</v>
      </c>
      <c r="AF54" s="140" t="s">
        <v>68</v>
      </c>
      <c r="AG54" s="140" t="s">
        <v>68</v>
      </c>
      <c r="AH54" s="140" t="s">
        <v>68</v>
      </c>
      <c r="AI54" s="140" t="s">
        <v>68</v>
      </c>
      <c r="AJ54" s="24"/>
      <c r="AL54" t="str">
        <f t="shared" ca="1" si="0"/>
        <v xml:space="preserve">    (U1)ALERT_REQ_B_SMASTA_ASDW_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140" t="s">
        <v>68</v>
      </c>
      <c r="AD55" s="140" t="s">
        <v>68</v>
      </c>
      <c r="AE55" s="140" t="s">
        <v>68</v>
      </c>
      <c r="AF55" s="140" t="s">
        <v>68</v>
      </c>
      <c r="AG55" s="140" t="s">
        <v>68</v>
      </c>
      <c r="AH55" s="140" t="s">
        <v>68</v>
      </c>
      <c r="AI55" s="140" t="s">
        <v>68</v>
      </c>
      <c r="AJ55" s="24"/>
      <c r="AL55" t="str">
        <f t="shared" ca="1" si="0"/>
        <v xml:space="preserve">    (U1)ALERT_REQ_B_SMASTA_ASDW_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140" t="s">
        <v>68</v>
      </c>
      <c r="AD56" s="140" t="s">
        <v>68</v>
      </c>
      <c r="AE56" s="140" t="s">
        <v>68</v>
      </c>
      <c r="AF56" s="140" t="s">
        <v>68</v>
      </c>
      <c r="AG56" s="140" t="s">
        <v>68</v>
      </c>
      <c r="AH56" s="140" t="s">
        <v>68</v>
      </c>
      <c r="AI56" s="140" t="s">
        <v>68</v>
      </c>
      <c r="AJ56" s="24"/>
      <c r="AL56" t="str">
        <f t="shared" ca="1" si="0"/>
        <v xml:space="preserve">    (U1)ALERT_REQ_B_SMASTA_ASDW_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140" t="s">
        <v>68</v>
      </c>
      <c r="AD57" s="140" t="s">
        <v>68</v>
      </c>
      <c r="AE57" s="140" t="s">
        <v>68</v>
      </c>
      <c r="AF57" s="140" t="s">
        <v>68</v>
      </c>
      <c r="AG57" s="140" t="s">
        <v>68</v>
      </c>
      <c r="AH57" s="140" t="s">
        <v>68</v>
      </c>
      <c r="AI57" s="140" t="s">
        <v>68</v>
      </c>
      <c r="AJ57" s="24"/>
      <c r="AL57" t="str">
        <f t="shared" ca="1" si="0"/>
        <v xml:space="preserve">    (U1)ALERT_REQ_B_SMASTA_ASDW_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140" t="s">
        <v>68</v>
      </c>
      <c r="AD58" s="140" t="s">
        <v>68</v>
      </c>
      <c r="AE58" s="140" t="s">
        <v>68</v>
      </c>
      <c r="AF58" s="140" t="s">
        <v>68</v>
      </c>
      <c r="AG58" s="140" t="s">
        <v>68</v>
      </c>
      <c r="AH58" s="140" t="s">
        <v>68</v>
      </c>
      <c r="AI58" s="140" t="s">
        <v>68</v>
      </c>
      <c r="AJ58" s="24"/>
      <c r="AL58" t="str">
        <f t="shared" ca="1" si="0"/>
        <v xml:space="preserve">    (U1)ALERT_REQ_B_SMASTA_ASDW_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140" t="s">
        <v>68</v>
      </c>
      <c r="AD59" s="140" t="s">
        <v>68</v>
      </c>
      <c r="AE59" s="140" t="s">
        <v>68</v>
      </c>
      <c r="AF59" s="140" t="s">
        <v>68</v>
      </c>
      <c r="AG59" s="140" t="s">
        <v>68</v>
      </c>
      <c r="AH59" s="140" t="s">
        <v>68</v>
      </c>
      <c r="AI59" s="140" t="s">
        <v>68</v>
      </c>
      <c r="AJ59" s="24"/>
      <c r="AL59" t="str">
        <f t="shared" ca="1" si="0"/>
        <v xml:space="preserve">    (U1)ALERT_REQ_B_SMASTA_ASDW_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140" t="s">
        <v>68</v>
      </c>
      <c r="AD60" s="140" t="s">
        <v>68</v>
      </c>
      <c r="AE60" s="140" t="s">
        <v>68</v>
      </c>
      <c r="AF60" s="140" t="s">
        <v>68</v>
      </c>
      <c r="AG60" s="140" t="s">
        <v>68</v>
      </c>
      <c r="AH60" s="140" t="s">
        <v>68</v>
      </c>
      <c r="AI60" s="140" t="s">
        <v>68</v>
      </c>
      <c r="AJ60" s="24"/>
      <c r="AL60" t="str">
        <f t="shared" ca="1" si="0"/>
        <v xml:space="preserve">    (U1)ALERT_REQ_B_SMASTA_ASDW_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140" t="s">
        <v>68</v>
      </c>
      <c r="AD61" s="140" t="s">
        <v>68</v>
      </c>
      <c r="AE61" s="140" t="s">
        <v>68</v>
      </c>
      <c r="AF61" s="140" t="s">
        <v>68</v>
      </c>
      <c r="AG61" s="140" t="s">
        <v>68</v>
      </c>
      <c r="AH61" s="140" t="s">
        <v>68</v>
      </c>
      <c r="AI61" s="140" t="s">
        <v>68</v>
      </c>
      <c r="AJ61" s="24"/>
      <c r="AL61" t="str">
        <f t="shared" ca="1" si="0"/>
        <v xml:space="preserve">    (U1)ALERT_REQ_B_SMASTA_ASDW_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140" t="s">
        <v>68</v>
      </c>
      <c r="AD62" s="140" t="s">
        <v>68</v>
      </c>
      <c r="AE62" s="140" t="s">
        <v>68</v>
      </c>
      <c r="AF62" s="140" t="s">
        <v>68</v>
      </c>
      <c r="AG62" s="140" t="s">
        <v>68</v>
      </c>
      <c r="AH62" s="140" t="s">
        <v>68</v>
      </c>
      <c r="AI62" s="140" t="s">
        <v>68</v>
      </c>
      <c r="AJ62" s="24"/>
      <c r="AL62" t="str">
        <f t="shared" ca="1" si="0"/>
        <v xml:space="preserve">    (U1)ALERT_REQ_B_SMASTA_ASDW_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140" t="s">
        <v>68</v>
      </c>
      <c r="AD63" s="140" t="s">
        <v>68</v>
      </c>
      <c r="AE63" s="140" t="s">
        <v>68</v>
      </c>
      <c r="AF63" s="140" t="s">
        <v>68</v>
      </c>
      <c r="AG63" s="140" t="s">
        <v>68</v>
      </c>
      <c r="AH63" s="140" t="s">
        <v>68</v>
      </c>
      <c r="AI63" s="140" t="s">
        <v>68</v>
      </c>
      <c r="AJ63" s="24"/>
      <c r="AL63" t="str">
        <f t="shared" ca="1" si="0"/>
        <v xml:space="preserve">    (U1)ALERT_REQ_B_SMASTA_ASDW_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140" t="s">
        <v>68</v>
      </c>
      <c r="AD64" s="140" t="s">
        <v>68</v>
      </c>
      <c r="AE64" s="140" t="s">
        <v>68</v>
      </c>
      <c r="AF64" s="140" t="s">
        <v>68</v>
      </c>
      <c r="AG64" s="140" t="s">
        <v>68</v>
      </c>
      <c r="AH64" s="140" t="s">
        <v>68</v>
      </c>
      <c r="AI64" s="140" t="s">
        <v>68</v>
      </c>
      <c r="AJ64" s="24"/>
      <c r="AL64" t="str">
        <f t="shared" ca="1" si="0"/>
        <v xml:space="preserve">    (U1)ALERT_REQ_B_SMASTA_ASDW_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140" t="s">
        <v>68</v>
      </c>
      <c r="AD65" s="140" t="s">
        <v>68</v>
      </c>
      <c r="AE65" s="140" t="s">
        <v>68</v>
      </c>
      <c r="AF65" s="140" t="s">
        <v>68</v>
      </c>
      <c r="AG65" s="140" t="s">
        <v>68</v>
      </c>
      <c r="AH65" s="140" t="s">
        <v>68</v>
      </c>
      <c r="AI65" s="140" t="s">
        <v>68</v>
      </c>
      <c r="AJ65" s="24"/>
      <c r="AL65" t="str">
        <f t="shared" ca="1" si="0"/>
        <v xml:space="preserve">    (U1)ALERT_REQ_B_SMASTA_ASDW_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140" t="s">
        <v>68</v>
      </c>
      <c r="AD66" s="140" t="s">
        <v>68</v>
      </c>
      <c r="AE66" s="140" t="s">
        <v>68</v>
      </c>
      <c r="AF66" s="140" t="s">
        <v>68</v>
      </c>
      <c r="AG66" s="140" t="s">
        <v>68</v>
      </c>
      <c r="AH66" s="140" t="s">
        <v>68</v>
      </c>
      <c r="AI66" s="140" t="s">
        <v>68</v>
      </c>
      <c r="AJ66" s="24"/>
      <c r="AL66" t="str">
        <f t="shared" ca="1" si="0"/>
        <v xml:space="preserve">    (U1)ALERT_REQ_B_SMASTA_ASDW_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140" t="s">
        <v>68</v>
      </c>
      <c r="AD67" s="140" t="s">
        <v>68</v>
      </c>
      <c r="AE67" s="140" t="s">
        <v>68</v>
      </c>
      <c r="AF67" s="140" t="s">
        <v>68</v>
      </c>
      <c r="AG67" s="140" t="s">
        <v>68</v>
      </c>
      <c r="AH67" s="140" t="s">
        <v>68</v>
      </c>
      <c r="AI67" s="140" t="s">
        <v>68</v>
      </c>
      <c r="AJ67" s="24"/>
      <c r="AL67" t="str">
        <f t="shared" ca="1" si="0"/>
        <v xml:space="preserve">    (U1)ALERT_REQ_B_SMASTA_ASDW_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140" t="s">
        <v>68</v>
      </c>
      <c r="AD68" s="140" t="s">
        <v>68</v>
      </c>
      <c r="AE68" s="140" t="s">
        <v>68</v>
      </c>
      <c r="AF68" s="140" t="s">
        <v>68</v>
      </c>
      <c r="AG68" s="140" t="s">
        <v>68</v>
      </c>
      <c r="AH68" s="140" t="s">
        <v>68</v>
      </c>
      <c r="AI68" s="140" t="s">
        <v>68</v>
      </c>
      <c r="AJ68" s="24"/>
      <c r="AL68" t="str">
        <f t="shared" ca="1" si="0"/>
        <v xml:space="preserve">    (U1)ALERT_REQ_B_SMASTA_ASDW_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140" t="s">
        <v>68</v>
      </c>
      <c r="AD69" s="140" t="s">
        <v>68</v>
      </c>
      <c r="AE69" s="140" t="s">
        <v>68</v>
      </c>
      <c r="AF69" s="140" t="s">
        <v>68</v>
      </c>
      <c r="AG69" s="140" t="s">
        <v>68</v>
      </c>
      <c r="AH69" s="140" t="s">
        <v>68</v>
      </c>
      <c r="AI69" s="140" t="s">
        <v>68</v>
      </c>
      <c r="AJ69" s="24"/>
      <c r="AL69" t="str">
        <f t="shared" ca="1" si="0"/>
        <v xml:space="preserve">    (U1)ALERT_REQ_B_SMASTA_ASDW_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ASDW</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RW</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RW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0</v>
      </c>
      <c r="AG79" s="137">
        <f t="shared" si="13"/>
        <v>0</v>
      </c>
      <c r="AH79" s="137">
        <f t="shared" si="13"/>
        <v>0</v>
      </c>
      <c r="AI79" s="137">
        <f t="shared" si="13"/>
        <v>0</v>
      </c>
      <c r="AJ79" s="53" t="str">
        <f t="shared" si="6"/>
        <v/>
      </c>
      <c r="AK79" s="66"/>
      <c r="AL79" s="66" t="str">
        <f t="shared" si="9"/>
        <v>00</v>
      </c>
      <c r="AM79" s="68" t="str">
        <f t="shared" si="10"/>
        <v>00</v>
      </c>
      <c r="AN79" s="68" t="str">
        <f t="shared" si="11"/>
        <v>00</v>
      </c>
      <c r="AO79" s="68" t="str">
        <f t="shared" si="12"/>
        <v>00</v>
      </c>
      <c r="AQ79" t="str">
        <f t="shared" si="7"/>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0</v>
      </c>
      <c r="AG80" s="137">
        <f t="shared" si="13"/>
        <v>0</v>
      </c>
      <c r="AH80" s="137">
        <f t="shared" si="13"/>
        <v>0</v>
      </c>
      <c r="AI80" s="137">
        <f t="shared" si="13"/>
        <v>0</v>
      </c>
      <c r="AJ80" s="53" t="str">
        <f t="shared" si="6"/>
        <v/>
      </c>
      <c r="AK80" s="66"/>
      <c r="AL80" s="66" t="str">
        <f t="shared" si="9"/>
        <v>00</v>
      </c>
      <c r="AM80" s="68" t="str">
        <f t="shared" si="10"/>
        <v>00</v>
      </c>
      <c r="AN80" s="68" t="str">
        <f t="shared" si="11"/>
        <v>00</v>
      </c>
      <c r="AO80" s="68" t="str">
        <f t="shared" si="12"/>
        <v>00</v>
      </c>
      <c r="AQ80" t="str">
        <f t="shared" si="7"/>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0</v>
      </c>
      <c r="AG81" s="137">
        <f t="shared" si="13"/>
        <v>0</v>
      </c>
      <c r="AH81" s="137">
        <f t="shared" si="13"/>
        <v>0</v>
      </c>
      <c r="AI81" s="137">
        <f t="shared" si="13"/>
        <v>0</v>
      </c>
      <c r="AJ81" s="53" t="str">
        <f t="shared" si="6"/>
        <v/>
      </c>
      <c r="AK81" s="66"/>
      <c r="AL81" s="66" t="str">
        <f t="shared" si="9"/>
        <v>00</v>
      </c>
      <c r="AM81" s="68" t="str">
        <f t="shared" si="10"/>
        <v>00</v>
      </c>
      <c r="AN81" s="68" t="str">
        <f t="shared" si="11"/>
        <v>00</v>
      </c>
      <c r="AO81" s="68" t="str">
        <f t="shared" si="12"/>
        <v>00</v>
      </c>
      <c r="AQ81" t="str">
        <f t="shared" si="7"/>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0</v>
      </c>
      <c r="AG82" s="137">
        <f t="shared" si="13"/>
        <v>0</v>
      </c>
      <c r="AH82" s="137">
        <f t="shared" si="13"/>
        <v>0</v>
      </c>
      <c r="AI82" s="137">
        <f t="shared" si="13"/>
        <v>0</v>
      </c>
      <c r="AJ82" s="53" t="str">
        <f t="shared" si="6"/>
        <v/>
      </c>
      <c r="AK82" s="66"/>
      <c r="AL82" s="66" t="str">
        <f t="shared" si="9"/>
        <v>00</v>
      </c>
      <c r="AM82" s="68" t="str">
        <f t="shared" si="10"/>
        <v>00</v>
      </c>
      <c r="AN82" s="68" t="str">
        <f t="shared" si="11"/>
        <v>00</v>
      </c>
      <c r="AO82" s="68" t="str">
        <f t="shared" si="12"/>
        <v>00</v>
      </c>
      <c r="AQ82" t="str">
        <f t="shared" si="7"/>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0</v>
      </c>
      <c r="AG83" s="137">
        <f t="shared" si="13"/>
        <v>0</v>
      </c>
      <c r="AH83" s="137">
        <f t="shared" si="13"/>
        <v>0</v>
      </c>
      <c r="AI83" s="137">
        <f t="shared" si="13"/>
        <v>0</v>
      </c>
      <c r="AJ83" s="53" t="str">
        <f t="shared" si="6"/>
        <v/>
      </c>
      <c r="AK83" s="66"/>
      <c r="AL83" s="66" t="str">
        <f t="shared" si="9"/>
        <v>00</v>
      </c>
      <c r="AM83" s="68" t="str">
        <f t="shared" si="10"/>
        <v>00</v>
      </c>
      <c r="AN83" s="68" t="str">
        <f t="shared" si="11"/>
        <v>00</v>
      </c>
      <c r="AO83" s="68" t="str">
        <f t="shared" si="12"/>
        <v>00</v>
      </c>
      <c r="AQ83" t="str">
        <f t="shared" si="7"/>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0</v>
      </c>
      <c r="AG84" s="137">
        <f t="shared" si="13"/>
        <v>0</v>
      </c>
      <c r="AH84" s="137">
        <f t="shared" si="13"/>
        <v>0</v>
      </c>
      <c r="AI84" s="137">
        <f t="shared" si="13"/>
        <v>0</v>
      </c>
      <c r="AJ84" s="53" t="str">
        <f t="shared" si="6"/>
        <v/>
      </c>
      <c r="AK84" s="66"/>
      <c r="AL84" s="66" t="str">
        <f t="shared" si="9"/>
        <v>00</v>
      </c>
      <c r="AM84" s="68" t="str">
        <f t="shared" si="10"/>
        <v>00</v>
      </c>
      <c r="AN84" s="68" t="str">
        <f t="shared" si="11"/>
        <v>00</v>
      </c>
      <c r="AO84" s="68" t="str">
        <f t="shared" si="12"/>
        <v>00</v>
      </c>
      <c r="AQ84" t="str">
        <f t="shared" si="7"/>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0</v>
      </c>
      <c r="AG85" s="137">
        <f t="shared" si="13"/>
        <v>0</v>
      </c>
      <c r="AH85" s="137">
        <f t="shared" si="13"/>
        <v>0</v>
      </c>
      <c r="AI85" s="137">
        <f t="shared" si="13"/>
        <v>0</v>
      </c>
      <c r="AJ85" s="53" t="str">
        <f t="shared" si="6"/>
        <v/>
      </c>
      <c r="AK85" s="66"/>
      <c r="AL85" s="66" t="str">
        <f t="shared" si="9"/>
        <v>00</v>
      </c>
      <c r="AM85" s="68" t="str">
        <f t="shared" si="10"/>
        <v>00</v>
      </c>
      <c r="AN85" s="68" t="str">
        <f t="shared" si="11"/>
        <v>00</v>
      </c>
      <c r="AO85" s="68" t="str">
        <f t="shared" si="12"/>
        <v>00</v>
      </c>
      <c r="AQ85" t="str">
        <f t="shared" si="7"/>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0</v>
      </c>
      <c r="AG86" s="137">
        <f t="shared" si="13"/>
        <v>0</v>
      </c>
      <c r="AH86" s="137">
        <f t="shared" si="13"/>
        <v>0</v>
      </c>
      <c r="AI86" s="137">
        <f>IF(AI21=1,1,0)</f>
        <v>0</v>
      </c>
      <c r="AJ86" s="53" t="str">
        <f t="shared" si="6"/>
        <v/>
      </c>
      <c r="AK86" s="66"/>
      <c r="AL86" s="66" t="str">
        <f t="shared" si="9"/>
        <v>00</v>
      </c>
      <c r="AM86" s="68" t="str">
        <f t="shared" si="10"/>
        <v>00</v>
      </c>
      <c r="AN86" s="68" t="str">
        <f t="shared" si="11"/>
        <v>00</v>
      </c>
      <c r="AO86" s="68" t="str">
        <f t="shared" si="12"/>
        <v>00</v>
      </c>
      <c r="AQ86" t="str">
        <f t="shared" si="7"/>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0</v>
      </c>
      <c r="AF87" s="137">
        <f t="shared" si="14"/>
        <v>0</v>
      </c>
      <c r="AG87" s="137">
        <f t="shared" si="14"/>
        <v>0</v>
      </c>
      <c r="AH87" s="137">
        <f t="shared" si="14"/>
        <v>0</v>
      </c>
      <c r="AI87" s="137">
        <f t="shared" si="14"/>
        <v>0</v>
      </c>
      <c r="AJ87" s="53" t="str">
        <f t="shared" si="6"/>
        <v/>
      </c>
      <c r="AK87" s="66"/>
      <c r="AL87" s="66" t="str">
        <f t="shared" si="9"/>
        <v>00</v>
      </c>
      <c r="AM87" s="68" t="str">
        <f t="shared" si="10"/>
        <v>00</v>
      </c>
      <c r="AN87" s="68" t="str">
        <f t="shared" si="11"/>
        <v>00</v>
      </c>
      <c r="AO87" s="68" t="str">
        <f t="shared" si="12"/>
        <v>00</v>
      </c>
      <c r="AQ87" t="str">
        <f t="shared" si="7"/>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0</v>
      </c>
      <c r="AF88" s="137">
        <f t="shared" si="14"/>
        <v>0</v>
      </c>
      <c r="AG88" s="137">
        <f t="shared" si="14"/>
        <v>0</v>
      </c>
      <c r="AH88" s="137">
        <f t="shared" si="14"/>
        <v>0</v>
      </c>
      <c r="AI88" s="137">
        <f t="shared" si="14"/>
        <v>0</v>
      </c>
      <c r="AJ88" s="53" t="str">
        <f t="shared" si="6"/>
        <v/>
      </c>
      <c r="AK88" s="66"/>
      <c r="AL88" s="66" t="str">
        <f t="shared" si="9"/>
        <v>00</v>
      </c>
      <c r="AM88" s="68" t="str">
        <f t="shared" si="10"/>
        <v>00</v>
      </c>
      <c r="AN88" s="68" t="str">
        <f t="shared" si="11"/>
        <v>00</v>
      </c>
      <c r="AO88" s="68" t="str">
        <f t="shared" si="12"/>
        <v>00</v>
      </c>
      <c r="AQ88" t="str">
        <f t="shared" si="7"/>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0</v>
      </c>
      <c r="AF89" s="137">
        <f t="shared" si="14"/>
        <v>0</v>
      </c>
      <c r="AG89" s="137">
        <f t="shared" si="14"/>
        <v>0</v>
      </c>
      <c r="AH89" s="137">
        <f t="shared" si="14"/>
        <v>0</v>
      </c>
      <c r="AI89" s="137">
        <f t="shared" si="14"/>
        <v>0</v>
      </c>
      <c r="AJ89" s="53" t="str">
        <f t="shared" si="6"/>
        <v/>
      </c>
      <c r="AK89" s="66"/>
      <c r="AL89" s="66" t="str">
        <f t="shared" si="9"/>
        <v>00</v>
      </c>
      <c r="AM89" s="68" t="str">
        <f t="shared" si="10"/>
        <v>00</v>
      </c>
      <c r="AN89" s="68" t="str">
        <f t="shared" si="11"/>
        <v>00</v>
      </c>
      <c r="AO89" s="68" t="str">
        <f t="shared" si="12"/>
        <v>00</v>
      </c>
      <c r="AQ89" t="str">
        <f t="shared" si="7"/>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0</v>
      </c>
      <c r="AF90" s="137">
        <f t="shared" si="14"/>
        <v>0</v>
      </c>
      <c r="AG90" s="137">
        <f t="shared" si="14"/>
        <v>0</v>
      </c>
      <c r="AH90" s="137">
        <f t="shared" si="14"/>
        <v>0</v>
      </c>
      <c r="AI90" s="137">
        <f t="shared" si="14"/>
        <v>0</v>
      </c>
      <c r="AJ90" s="53" t="str">
        <f t="shared" si="6"/>
        <v/>
      </c>
      <c r="AK90" s="66"/>
      <c r="AL90" s="66" t="str">
        <f t="shared" si="9"/>
        <v>00</v>
      </c>
      <c r="AM90" s="68" t="str">
        <f t="shared" si="10"/>
        <v>00</v>
      </c>
      <c r="AN90" s="68" t="str">
        <f t="shared" si="11"/>
        <v>00</v>
      </c>
      <c r="AO90" s="68" t="str">
        <f t="shared" si="12"/>
        <v>00</v>
      </c>
      <c r="AQ90" t="str">
        <f t="shared" si="7"/>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0</v>
      </c>
      <c r="AF91" s="137">
        <f t="shared" si="14"/>
        <v>0</v>
      </c>
      <c r="AG91" s="137">
        <f t="shared" si="14"/>
        <v>0</v>
      </c>
      <c r="AH91" s="137">
        <f t="shared" si="14"/>
        <v>0</v>
      </c>
      <c r="AI91" s="137">
        <f t="shared" si="14"/>
        <v>0</v>
      </c>
      <c r="AJ91" s="53" t="str">
        <f t="shared" si="6"/>
        <v/>
      </c>
      <c r="AK91" s="66"/>
      <c r="AL91" s="66" t="str">
        <f t="shared" si="9"/>
        <v>00</v>
      </c>
      <c r="AM91" s="68" t="str">
        <f t="shared" si="10"/>
        <v>00</v>
      </c>
      <c r="AN91" s="68" t="str">
        <f t="shared" si="11"/>
        <v>00</v>
      </c>
      <c r="AO91" s="68" t="str">
        <f t="shared" si="12"/>
        <v>00</v>
      </c>
      <c r="AQ91" t="str">
        <f t="shared" si="7"/>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0</v>
      </c>
      <c r="AF92" s="137">
        <f t="shared" si="14"/>
        <v>0</v>
      </c>
      <c r="AG92" s="137">
        <f t="shared" si="14"/>
        <v>0</v>
      </c>
      <c r="AH92" s="137">
        <f t="shared" si="14"/>
        <v>0</v>
      </c>
      <c r="AI92" s="137">
        <f t="shared" si="14"/>
        <v>0</v>
      </c>
      <c r="AJ92" s="53" t="str">
        <f t="shared" si="6"/>
        <v/>
      </c>
      <c r="AK92" s="66"/>
      <c r="AL92" s="66" t="str">
        <f t="shared" si="9"/>
        <v>00</v>
      </c>
      <c r="AM92" s="68" t="str">
        <f t="shared" si="10"/>
        <v>00</v>
      </c>
      <c r="AN92" s="68" t="str">
        <f t="shared" si="11"/>
        <v>00</v>
      </c>
      <c r="AO92" s="68" t="str">
        <f t="shared" si="12"/>
        <v>00</v>
      </c>
      <c r="AQ92" t="str">
        <f t="shared" si="7"/>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0</v>
      </c>
      <c r="AF93" s="137">
        <f t="shared" si="14"/>
        <v>0</v>
      </c>
      <c r="AG93" s="137">
        <f t="shared" si="14"/>
        <v>0</v>
      </c>
      <c r="AH93" s="137">
        <f t="shared" si="14"/>
        <v>0</v>
      </c>
      <c r="AI93" s="137">
        <f t="shared" si="14"/>
        <v>0</v>
      </c>
      <c r="AJ93" s="53" t="str">
        <f t="shared" si="6"/>
        <v/>
      </c>
      <c r="AK93" s="66"/>
      <c r="AL93" s="66" t="str">
        <f t="shared" si="9"/>
        <v>00</v>
      </c>
      <c r="AM93" s="68" t="str">
        <f t="shared" si="10"/>
        <v>00</v>
      </c>
      <c r="AN93" s="68" t="str">
        <f t="shared" si="11"/>
        <v>00</v>
      </c>
      <c r="AO93" s="68" t="str">
        <f t="shared" si="12"/>
        <v>00</v>
      </c>
      <c r="AQ93" t="str">
        <f t="shared" si="7"/>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0</v>
      </c>
      <c r="AF94" s="137">
        <f t="shared" si="14"/>
        <v>0</v>
      </c>
      <c r="AG94" s="137">
        <f t="shared" si="14"/>
        <v>0</v>
      </c>
      <c r="AH94" s="137">
        <f t="shared" si="14"/>
        <v>0</v>
      </c>
      <c r="AI94" s="137">
        <f>IF(AI29=1,1,0)</f>
        <v>0</v>
      </c>
      <c r="AJ94" s="53" t="str">
        <f t="shared" si="6"/>
        <v/>
      </c>
      <c r="AK94" s="66"/>
      <c r="AL94" s="66" t="str">
        <f t="shared" si="9"/>
        <v>00</v>
      </c>
      <c r="AM94" s="68" t="str">
        <f t="shared" si="10"/>
        <v>00</v>
      </c>
      <c r="AN94" s="68" t="str">
        <f t="shared" si="11"/>
        <v>00</v>
      </c>
      <c r="AO94" s="68" t="str">
        <f t="shared" si="12"/>
        <v>00</v>
      </c>
      <c r="AQ94" t="str">
        <f t="shared" si="7"/>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0</v>
      </c>
      <c r="AF95" s="137">
        <f t="shared" si="15"/>
        <v>0</v>
      </c>
      <c r="AG95" s="137">
        <f t="shared" si="15"/>
        <v>0</v>
      </c>
      <c r="AH95" s="137">
        <f t="shared" si="15"/>
        <v>0</v>
      </c>
      <c r="AI95" s="137">
        <f t="shared" si="15"/>
        <v>0</v>
      </c>
      <c r="AJ95" s="53" t="str">
        <f t="shared" si="6"/>
        <v/>
      </c>
      <c r="AK95" s="66"/>
      <c r="AL95" s="66" t="str">
        <f t="shared" si="9"/>
        <v>00</v>
      </c>
      <c r="AM95" s="68" t="str">
        <f t="shared" si="10"/>
        <v>00</v>
      </c>
      <c r="AN95" s="68" t="str">
        <f t="shared" si="11"/>
        <v>00</v>
      </c>
      <c r="AO95" s="68" t="str">
        <f t="shared" si="12"/>
        <v>00</v>
      </c>
      <c r="AQ95" t="str">
        <f t="shared" si="7"/>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0</v>
      </c>
      <c r="AF96" s="137">
        <f t="shared" si="15"/>
        <v>0</v>
      </c>
      <c r="AG96" s="137">
        <f t="shared" si="15"/>
        <v>0</v>
      </c>
      <c r="AH96" s="137">
        <f t="shared" si="15"/>
        <v>0</v>
      </c>
      <c r="AI96" s="137">
        <f t="shared" si="15"/>
        <v>0</v>
      </c>
      <c r="AJ96" s="53" t="str">
        <f t="shared" si="6"/>
        <v/>
      </c>
      <c r="AK96" s="66"/>
      <c r="AL96" s="66" t="str">
        <f t="shared" si="9"/>
        <v>00</v>
      </c>
      <c r="AM96" s="68" t="str">
        <f t="shared" si="10"/>
        <v>00</v>
      </c>
      <c r="AN96" s="68" t="str">
        <f t="shared" si="11"/>
        <v>00</v>
      </c>
      <c r="AO96" s="68" t="str">
        <f t="shared" si="12"/>
        <v>00</v>
      </c>
      <c r="AQ96" t="str">
        <f t="shared" si="7"/>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0</v>
      </c>
      <c r="AF97" s="137">
        <f t="shared" si="15"/>
        <v>0</v>
      </c>
      <c r="AG97" s="137">
        <f t="shared" si="15"/>
        <v>0</v>
      </c>
      <c r="AH97" s="137">
        <f t="shared" si="15"/>
        <v>0</v>
      </c>
      <c r="AI97" s="137">
        <f t="shared" si="15"/>
        <v>0</v>
      </c>
      <c r="AJ97" s="53" t="str">
        <f t="shared" si="6"/>
        <v/>
      </c>
      <c r="AK97" s="66"/>
      <c r="AL97" s="66" t="str">
        <f t="shared" si="9"/>
        <v>00</v>
      </c>
      <c r="AM97" s="68" t="str">
        <f t="shared" si="10"/>
        <v>00</v>
      </c>
      <c r="AN97" s="68" t="str">
        <f t="shared" si="11"/>
        <v>00</v>
      </c>
      <c r="AO97" s="68" t="str">
        <f t="shared" si="12"/>
        <v>00</v>
      </c>
      <c r="AQ97" t="str">
        <f t="shared" si="7"/>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0</v>
      </c>
      <c r="AF98" s="137">
        <f t="shared" si="15"/>
        <v>0</v>
      </c>
      <c r="AG98" s="137">
        <f t="shared" si="15"/>
        <v>0</v>
      </c>
      <c r="AH98" s="137">
        <f t="shared" si="15"/>
        <v>0</v>
      </c>
      <c r="AI98" s="137">
        <f t="shared" si="15"/>
        <v>0</v>
      </c>
      <c r="AJ98" s="53" t="str">
        <f t="shared" si="6"/>
        <v/>
      </c>
      <c r="AK98" s="66"/>
      <c r="AL98" s="66" t="str">
        <f t="shared" si="9"/>
        <v>00</v>
      </c>
      <c r="AM98" s="68" t="str">
        <f t="shared" si="10"/>
        <v>00</v>
      </c>
      <c r="AN98" s="68" t="str">
        <f t="shared" si="11"/>
        <v>00</v>
      </c>
      <c r="AO98" s="68" t="str">
        <f t="shared" si="12"/>
        <v>00</v>
      </c>
      <c r="AQ98" t="str">
        <f t="shared" si="7"/>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0</v>
      </c>
      <c r="AF99" s="137">
        <f t="shared" si="15"/>
        <v>0</v>
      </c>
      <c r="AG99" s="137">
        <f t="shared" si="15"/>
        <v>0</v>
      </c>
      <c r="AH99" s="137">
        <f t="shared" si="15"/>
        <v>0</v>
      </c>
      <c r="AI99" s="137">
        <f t="shared" si="15"/>
        <v>0</v>
      </c>
      <c r="AJ99" s="53" t="str">
        <f t="shared" si="6"/>
        <v/>
      </c>
      <c r="AK99" s="66"/>
      <c r="AL99" s="66" t="str">
        <f t="shared" si="9"/>
        <v>00</v>
      </c>
      <c r="AM99" s="68" t="str">
        <f t="shared" si="10"/>
        <v>00</v>
      </c>
      <c r="AN99" s="68" t="str">
        <f t="shared" si="11"/>
        <v>00</v>
      </c>
      <c r="AO99" s="68" t="str">
        <f t="shared" si="12"/>
        <v>00</v>
      </c>
      <c r="AQ99" t="str">
        <f t="shared" si="7"/>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0</v>
      </c>
      <c r="AF100" s="137">
        <f t="shared" si="15"/>
        <v>0</v>
      </c>
      <c r="AG100" s="137">
        <f t="shared" si="15"/>
        <v>0</v>
      </c>
      <c r="AH100" s="137">
        <f t="shared" si="15"/>
        <v>0</v>
      </c>
      <c r="AI100" s="137">
        <f t="shared" si="15"/>
        <v>0</v>
      </c>
      <c r="AJ100" s="53" t="str">
        <f t="shared" si="6"/>
        <v/>
      </c>
      <c r="AK100" s="66"/>
      <c r="AL100" s="66" t="str">
        <f t="shared" si="9"/>
        <v>00</v>
      </c>
      <c r="AM100" s="68" t="str">
        <f t="shared" si="10"/>
        <v>00</v>
      </c>
      <c r="AN100" s="68" t="str">
        <f t="shared" si="11"/>
        <v>00</v>
      </c>
      <c r="AO100" s="68" t="str">
        <f t="shared" si="12"/>
        <v>00</v>
      </c>
      <c r="AQ100" t="str">
        <f t="shared" si="7"/>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0</v>
      </c>
      <c r="AF101" s="137">
        <f t="shared" si="15"/>
        <v>0</v>
      </c>
      <c r="AG101" s="137">
        <f t="shared" si="15"/>
        <v>0</v>
      </c>
      <c r="AH101" s="137">
        <f t="shared" si="15"/>
        <v>0</v>
      </c>
      <c r="AI101" s="137">
        <f t="shared" si="15"/>
        <v>0</v>
      </c>
      <c r="AJ101" s="53" t="str">
        <f t="shared" si="6"/>
        <v/>
      </c>
      <c r="AK101" s="66"/>
      <c r="AL101" s="66" t="str">
        <f t="shared" si="9"/>
        <v>00</v>
      </c>
      <c r="AM101" s="68" t="str">
        <f t="shared" si="10"/>
        <v>00</v>
      </c>
      <c r="AN101" s="68" t="str">
        <f t="shared" si="11"/>
        <v>00</v>
      </c>
      <c r="AO101" s="68" t="str">
        <f t="shared" si="12"/>
        <v>00</v>
      </c>
      <c r="AQ101" t="str">
        <f t="shared" si="7"/>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0</v>
      </c>
      <c r="AF102" s="137">
        <f t="shared" si="15"/>
        <v>0</v>
      </c>
      <c r="AG102" s="137">
        <f t="shared" si="15"/>
        <v>0</v>
      </c>
      <c r="AH102" s="137">
        <f t="shared" si="15"/>
        <v>0</v>
      </c>
      <c r="AI102" s="137">
        <f>IF(AI37=1,1,0)</f>
        <v>0</v>
      </c>
      <c r="AJ102" s="53" t="str">
        <f t="shared" si="6"/>
        <v/>
      </c>
      <c r="AK102" s="66"/>
      <c r="AL102" s="66" t="str">
        <f t="shared" si="9"/>
        <v>00</v>
      </c>
      <c r="AM102" s="68" t="str">
        <f t="shared" si="10"/>
        <v>00</v>
      </c>
      <c r="AN102" s="68" t="str">
        <f t="shared" si="11"/>
        <v>00</v>
      </c>
      <c r="AO102" s="68" t="str">
        <f t="shared" si="12"/>
        <v>00</v>
      </c>
      <c r="AQ102" t="str">
        <f t="shared" si="7"/>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ASDW</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0</v>
      </c>
      <c r="AF136" s="137">
        <f t="shared" si="20"/>
        <v>0</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07</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0</v>
      </c>
      <c r="AF137" s="137">
        <f t="shared" si="20"/>
        <v>0</v>
      </c>
      <c r="AG137" s="137">
        <f t="shared" si="20"/>
        <v>1</v>
      </c>
      <c r="AH137" s="137">
        <f t="shared" si="20"/>
        <v>1</v>
      </c>
      <c r="AI137" s="137">
        <f t="shared" si="20"/>
        <v>1</v>
      </c>
      <c r="AJ137" s="53" t="str">
        <f t="shared" si="21"/>
        <v>RW</v>
      </c>
      <c r="AK137" s="66"/>
      <c r="AL137" s="66" t="str">
        <f t="shared" ref="AL137:AL199" si="24">BIN2HEX(AB137&amp;AC137&amp;AD137&amp;AE137&amp;AF137&amp;AG137&amp;AH137&amp;AI137,2)</f>
        <v>07</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(U4)0x00000007U,                                                           /* 01 RW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0</v>
      </c>
      <c r="AF138" s="137">
        <f t="shared" si="20"/>
        <v>0</v>
      </c>
      <c r="AG138" s="137">
        <f t="shared" si="20"/>
        <v>1</v>
      </c>
      <c r="AH138" s="137">
        <f t="shared" si="20"/>
        <v>1</v>
      </c>
      <c r="AI138" s="137">
        <f t="shared" si="20"/>
        <v>1</v>
      </c>
      <c r="AJ138" s="53" t="str">
        <f t="shared" si="21"/>
        <v>UNKNOWN</v>
      </c>
      <c r="AK138" s="66"/>
      <c r="AL138" s="66" t="str">
        <f t="shared" si="24"/>
        <v>07</v>
      </c>
      <c r="AM138" s="68" t="str">
        <f t="shared" si="25"/>
        <v>00</v>
      </c>
      <c r="AN138" s="68" t="str">
        <f t="shared" si="26"/>
        <v>00</v>
      </c>
      <c r="AO138" s="68" t="str">
        <f t="shared" si="27"/>
        <v>00</v>
      </c>
      <c r="AQ138" t="str">
        <f t="shared" si="22"/>
        <v xml:space="preserve">    (U4)0x00000007U,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0</v>
      </c>
      <c r="AF139" s="137">
        <f t="shared" si="20"/>
        <v>0</v>
      </c>
      <c r="AG139" s="137">
        <f t="shared" si="20"/>
        <v>1</v>
      </c>
      <c r="AH139" s="137">
        <f t="shared" si="20"/>
        <v>1</v>
      </c>
      <c r="AI139" s="137">
        <f t="shared" si="20"/>
        <v>1</v>
      </c>
      <c r="AJ139" s="53" t="str">
        <f t="shared" si="21"/>
        <v>UNKNOWN</v>
      </c>
      <c r="AK139" s="66"/>
      <c r="AL139" s="66" t="str">
        <f t="shared" si="24"/>
        <v>07</v>
      </c>
      <c r="AM139" s="68" t="str">
        <f t="shared" si="25"/>
        <v>00</v>
      </c>
      <c r="AN139" s="68" t="str">
        <f t="shared" si="26"/>
        <v>00</v>
      </c>
      <c r="AO139" s="68" t="str">
        <f t="shared" si="27"/>
        <v>00</v>
      </c>
      <c r="AQ139" t="str">
        <f t="shared" si="22"/>
        <v xml:space="preserve">    (U4)0x00000007U,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0</v>
      </c>
      <c r="AF140" s="137">
        <f t="shared" si="20"/>
        <v>0</v>
      </c>
      <c r="AG140" s="137">
        <f t="shared" si="20"/>
        <v>1</v>
      </c>
      <c r="AH140" s="137">
        <f t="shared" si="20"/>
        <v>1</v>
      </c>
      <c r="AI140" s="137">
        <f t="shared" si="20"/>
        <v>1</v>
      </c>
      <c r="AJ140" s="53" t="str">
        <f t="shared" si="21"/>
        <v>UNKNOWN</v>
      </c>
      <c r="AK140" s="66"/>
      <c r="AL140" s="66" t="str">
        <f t="shared" si="24"/>
        <v>07</v>
      </c>
      <c r="AM140" s="68" t="str">
        <f t="shared" si="25"/>
        <v>00</v>
      </c>
      <c r="AN140" s="68" t="str">
        <f t="shared" si="26"/>
        <v>00</v>
      </c>
      <c r="AO140" s="68" t="str">
        <f t="shared" si="27"/>
        <v>00</v>
      </c>
      <c r="AQ140" t="str">
        <f t="shared" si="22"/>
        <v xml:space="preserve">    (U4)0x00000007U,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0</v>
      </c>
      <c r="AF141" s="137">
        <f t="shared" si="20"/>
        <v>0</v>
      </c>
      <c r="AG141" s="137">
        <f t="shared" si="20"/>
        <v>1</v>
      </c>
      <c r="AH141" s="137">
        <f t="shared" si="20"/>
        <v>1</v>
      </c>
      <c r="AI141" s="137">
        <f t="shared" si="20"/>
        <v>1</v>
      </c>
      <c r="AJ141" s="53" t="str">
        <f t="shared" si="21"/>
        <v>UNKNOWN</v>
      </c>
      <c r="AK141" s="66"/>
      <c r="AL141" s="66" t="str">
        <f t="shared" si="24"/>
        <v>07</v>
      </c>
      <c r="AM141" s="68" t="str">
        <f t="shared" si="25"/>
        <v>00</v>
      </c>
      <c r="AN141" s="68" t="str">
        <f t="shared" si="26"/>
        <v>00</v>
      </c>
      <c r="AO141" s="68" t="str">
        <f t="shared" si="27"/>
        <v>00</v>
      </c>
      <c r="AQ141" t="str">
        <f t="shared" si="22"/>
        <v xml:space="preserve">    (U4)0x00000007U,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0</v>
      </c>
      <c r="AF142" s="137">
        <f t="shared" si="20"/>
        <v>0</v>
      </c>
      <c r="AG142" s="137">
        <f t="shared" si="20"/>
        <v>1</v>
      </c>
      <c r="AH142" s="137">
        <f t="shared" si="20"/>
        <v>1</v>
      </c>
      <c r="AI142" s="137">
        <f t="shared" si="20"/>
        <v>1</v>
      </c>
      <c r="AJ142" s="53" t="str">
        <f t="shared" si="21"/>
        <v>UNKNOWN</v>
      </c>
      <c r="AK142" s="66"/>
      <c r="AL142" s="66" t="str">
        <f t="shared" si="24"/>
        <v>07</v>
      </c>
      <c r="AM142" s="68" t="str">
        <f t="shared" si="25"/>
        <v>00</v>
      </c>
      <c r="AN142" s="68" t="str">
        <f t="shared" si="26"/>
        <v>00</v>
      </c>
      <c r="AO142" s="68" t="str">
        <f t="shared" si="27"/>
        <v>00</v>
      </c>
      <c r="AQ142" t="str">
        <f t="shared" si="22"/>
        <v xml:space="preserve">    (U4)0x00000007U,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0</v>
      </c>
      <c r="AF143" s="137">
        <f t="shared" si="20"/>
        <v>0</v>
      </c>
      <c r="AG143" s="137">
        <f t="shared" si="20"/>
        <v>1</v>
      </c>
      <c r="AH143" s="137">
        <f t="shared" si="20"/>
        <v>1</v>
      </c>
      <c r="AI143" s="137">
        <f>IF(OR(AI13=0,AI13=1),1,0)</f>
        <v>1</v>
      </c>
      <c r="AJ143" s="53" t="str">
        <f t="shared" si="21"/>
        <v>UNKNOWN</v>
      </c>
      <c r="AK143" s="66"/>
      <c r="AL143" s="66" t="str">
        <f t="shared" si="24"/>
        <v>07</v>
      </c>
      <c r="AM143" s="68" t="str">
        <f t="shared" si="25"/>
        <v>00</v>
      </c>
      <c r="AN143" s="68" t="str">
        <f t="shared" si="26"/>
        <v>00</v>
      </c>
      <c r="AO143" s="68" t="str">
        <f t="shared" si="27"/>
        <v>00</v>
      </c>
      <c r="AQ143" t="str">
        <f t="shared" si="22"/>
        <v xml:space="preserve">    (U4)0x00000007U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0</v>
      </c>
      <c r="AF144" s="137">
        <f t="shared" si="28"/>
        <v>0</v>
      </c>
      <c r="AG144" s="137">
        <f t="shared" si="28"/>
        <v>0</v>
      </c>
      <c r="AH144" s="137">
        <f t="shared" si="28"/>
        <v>0</v>
      </c>
      <c r="AI144" s="137">
        <f t="shared" si="28"/>
        <v>0</v>
      </c>
      <c r="AJ144" s="53" t="str">
        <f t="shared" si="21"/>
        <v/>
      </c>
      <c r="AK144" s="66"/>
      <c r="AL144" s="66" t="str">
        <f t="shared" si="24"/>
        <v>00</v>
      </c>
      <c r="AM144" s="68" t="str">
        <f t="shared" si="25"/>
        <v>00</v>
      </c>
      <c r="AN144" s="68" t="str">
        <f t="shared" si="26"/>
        <v>00</v>
      </c>
      <c r="AO144" s="68" t="str">
        <f t="shared" si="27"/>
        <v>00</v>
      </c>
      <c r="AQ144" t="str">
        <f t="shared" si="22"/>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0</v>
      </c>
      <c r="AF145" s="137">
        <f t="shared" si="28"/>
        <v>0</v>
      </c>
      <c r="AG145" s="137">
        <f t="shared" si="28"/>
        <v>0</v>
      </c>
      <c r="AH145" s="137">
        <f t="shared" si="28"/>
        <v>0</v>
      </c>
      <c r="AI145" s="137">
        <f t="shared" si="28"/>
        <v>0</v>
      </c>
      <c r="AJ145" s="53" t="str">
        <f t="shared" si="21"/>
        <v/>
      </c>
      <c r="AK145" s="66"/>
      <c r="AL145" s="66" t="str">
        <f t="shared" si="24"/>
        <v>00</v>
      </c>
      <c r="AM145" s="68" t="str">
        <f t="shared" si="25"/>
        <v>00</v>
      </c>
      <c r="AN145" s="68" t="str">
        <f t="shared" si="26"/>
        <v>00</v>
      </c>
      <c r="AO145" s="68" t="str">
        <f t="shared" si="27"/>
        <v>00</v>
      </c>
      <c r="AQ145" t="str">
        <f t="shared" si="22"/>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0</v>
      </c>
      <c r="AF146" s="137">
        <f t="shared" si="28"/>
        <v>0</v>
      </c>
      <c r="AG146" s="137">
        <f t="shared" si="28"/>
        <v>0</v>
      </c>
      <c r="AH146" s="137">
        <f t="shared" si="28"/>
        <v>0</v>
      </c>
      <c r="AI146" s="137">
        <f t="shared" si="28"/>
        <v>0</v>
      </c>
      <c r="AJ146" s="53" t="str">
        <f t="shared" si="21"/>
        <v/>
      </c>
      <c r="AK146" s="66"/>
      <c r="AL146" s="66" t="str">
        <f t="shared" si="24"/>
        <v>00</v>
      </c>
      <c r="AM146" s="68" t="str">
        <f t="shared" si="25"/>
        <v>00</v>
      </c>
      <c r="AN146" s="68" t="str">
        <f t="shared" si="26"/>
        <v>00</v>
      </c>
      <c r="AO146" s="68" t="str">
        <f t="shared" si="27"/>
        <v>00</v>
      </c>
      <c r="AQ146" t="str">
        <f t="shared" si="22"/>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0</v>
      </c>
      <c r="AF147" s="137">
        <f t="shared" si="28"/>
        <v>0</v>
      </c>
      <c r="AG147" s="137">
        <f t="shared" si="28"/>
        <v>0</v>
      </c>
      <c r="AH147" s="137">
        <f t="shared" si="28"/>
        <v>0</v>
      </c>
      <c r="AI147" s="137">
        <f t="shared" si="28"/>
        <v>0</v>
      </c>
      <c r="AJ147" s="53" t="str">
        <f t="shared" si="21"/>
        <v/>
      </c>
      <c r="AK147" s="66"/>
      <c r="AL147" s="66" t="str">
        <f t="shared" si="24"/>
        <v>00</v>
      </c>
      <c r="AM147" s="68" t="str">
        <f t="shared" si="25"/>
        <v>00</v>
      </c>
      <c r="AN147" s="68" t="str">
        <f t="shared" si="26"/>
        <v>00</v>
      </c>
      <c r="AO147" s="68" t="str">
        <f t="shared" si="27"/>
        <v>00</v>
      </c>
      <c r="AQ147" t="str">
        <f t="shared" si="22"/>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0</v>
      </c>
      <c r="AF148" s="137">
        <f t="shared" si="28"/>
        <v>0</v>
      </c>
      <c r="AG148" s="137">
        <f t="shared" si="28"/>
        <v>0</v>
      </c>
      <c r="AH148" s="137">
        <f t="shared" si="28"/>
        <v>0</v>
      </c>
      <c r="AI148" s="137">
        <f t="shared" si="28"/>
        <v>0</v>
      </c>
      <c r="AJ148" s="53" t="str">
        <f t="shared" si="21"/>
        <v/>
      </c>
      <c r="AK148" s="66"/>
      <c r="AL148" s="66" t="str">
        <f t="shared" si="24"/>
        <v>00</v>
      </c>
      <c r="AM148" s="68" t="str">
        <f t="shared" si="25"/>
        <v>00</v>
      </c>
      <c r="AN148" s="68" t="str">
        <f t="shared" si="26"/>
        <v>00</v>
      </c>
      <c r="AO148" s="68" t="str">
        <f t="shared" si="27"/>
        <v>00</v>
      </c>
      <c r="AQ148" t="str">
        <f t="shared" si="22"/>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0</v>
      </c>
      <c r="AF149" s="137">
        <f t="shared" si="28"/>
        <v>0</v>
      </c>
      <c r="AG149" s="137">
        <f t="shared" si="28"/>
        <v>0</v>
      </c>
      <c r="AH149" s="137">
        <f t="shared" si="28"/>
        <v>0</v>
      </c>
      <c r="AI149" s="137">
        <f t="shared" si="28"/>
        <v>0</v>
      </c>
      <c r="AJ149" s="53" t="str">
        <f t="shared" si="21"/>
        <v/>
      </c>
      <c r="AK149" s="66"/>
      <c r="AL149" s="66" t="str">
        <f t="shared" si="24"/>
        <v>00</v>
      </c>
      <c r="AM149" s="68" t="str">
        <f t="shared" si="25"/>
        <v>00</v>
      </c>
      <c r="AN149" s="68" t="str">
        <f t="shared" si="26"/>
        <v>00</v>
      </c>
      <c r="AO149" s="68" t="str">
        <f t="shared" si="27"/>
        <v>00</v>
      </c>
      <c r="AQ149" t="str">
        <f t="shared" si="22"/>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0</v>
      </c>
      <c r="AF150" s="137">
        <f t="shared" si="28"/>
        <v>0</v>
      </c>
      <c r="AG150" s="137">
        <f t="shared" si="28"/>
        <v>0</v>
      </c>
      <c r="AH150" s="137">
        <f t="shared" si="28"/>
        <v>0</v>
      </c>
      <c r="AI150" s="137">
        <f t="shared" si="28"/>
        <v>0</v>
      </c>
      <c r="AJ150" s="53" t="str">
        <f t="shared" si="21"/>
        <v/>
      </c>
      <c r="AK150" s="66"/>
      <c r="AL150" s="66" t="str">
        <f t="shared" si="24"/>
        <v>00</v>
      </c>
      <c r="AM150" s="68" t="str">
        <f t="shared" si="25"/>
        <v>00</v>
      </c>
      <c r="AN150" s="68" t="str">
        <f t="shared" si="26"/>
        <v>00</v>
      </c>
      <c r="AO150" s="68" t="str">
        <f t="shared" si="27"/>
        <v>00</v>
      </c>
      <c r="AQ150" t="str">
        <f t="shared" si="22"/>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0</v>
      </c>
      <c r="AF151" s="137">
        <f t="shared" si="28"/>
        <v>0</v>
      </c>
      <c r="AG151" s="137">
        <f t="shared" si="28"/>
        <v>0</v>
      </c>
      <c r="AH151" s="137">
        <f t="shared" si="28"/>
        <v>0</v>
      </c>
      <c r="AI151" s="137">
        <f>IF(OR(AI21=0,AI21=1),1,0)</f>
        <v>0</v>
      </c>
      <c r="AJ151" s="53" t="str">
        <f t="shared" si="21"/>
        <v/>
      </c>
      <c r="AK151" s="66"/>
      <c r="AL151" s="66" t="str">
        <f t="shared" si="24"/>
        <v>00</v>
      </c>
      <c r="AM151" s="68" t="str">
        <f t="shared" si="25"/>
        <v>00</v>
      </c>
      <c r="AN151" s="68" t="str">
        <f t="shared" si="26"/>
        <v>00</v>
      </c>
      <c r="AO151" s="68" t="str">
        <f t="shared" si="27"/>
        <v>00</v>
      </c>
      <c r="AQ151" t="str">
        <f t="shared" si="22"/>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0</v>
      </c>
      <c r="AF152" s="137">
        <f t="shared" si="29"/>
        <v>0</v>
      </c>
      <c r="AG152" s="137">
        <f t="shared" si="29"/>
        <v>0</v>
      </c>
      <c r="AH152" s="137">
        <f t="shared" si="29"/>
        <v>0</v>
      </c>
      <c r="AI152" s="137">
        <f t="shared" si="29"/>
        <v>0</v>
      </c>
      <c r="AJ152" s="53" t="str">
        <f t="shared" si="21"/>
        <v/>
      </c>
      <c r="AK152" s="66"/>
      <c r="AL152" s="66" t="str">
        <f t="shared" si="24"/>
        <v>00</v>
      </c>
      <c r="AM152" s="68" t="str">
        <f t="shared" si="25"/>
        <v>00</v>
      </c>
      <c r="AN152" s="68" t="str">
        <f t="shared" si="26"/>
        <v>00</v>
      </c>
      <c r="AO152" s="68" t="str">
        <f t="shared" si="27"/>
        <v>00</v>
      </c>
      <c r="AQ152" t="str">
        <f t="shared" si="22"/>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0</v>
      </c>
      <c r="AF153" s="137">
        <f t="shared" si="29"/>
        <v>0</v>
      </c>
      <c r="AG153" s="137">
        <f t="shared" si="29"/>
        <v>0</v>
      </c>
      <c r="AH153" s="137">
        <f t="shared" si="29"/>
        <v>0</v>
      </c>
      <c r="AI153" s="137">
        <f t="shared" si="29"/>
        <v>0</v>
      </c>
      <c r="AJ153" s="53" t="str">
        <f t="shared" si="21"/>
        <v/>
      </c>
      <c r="AK153" s="66"/>
      <c r="AL153" s="66" t="str">
        <f t="shared" si="24"/>
        <v>00</v>
      </c>
      <c r="AM153" s="68" t="str">
        <f t="shared" si="25"/>
        <v>00</v>
      </c>
      <c r="AN153" s="68" t="str">
        <f t="shared" si="26"/>
        <v>00</v>
      </c>
      <c r="AO153" s="68" t="str">
        <f t="shared" si="27"/>
        <v>00</v>
      </c>
      <c r="AQ153" t="str">
        <f t="shared" si="22"/>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0</v>
      </c>
      <c r="AF154" s="137">
        <f t="shared" si="29"/>
        <v>0</v>
      </c>
      <c r="AG154" s="137">
        <f t="shared" si="29"/>
        <v>0</v>
      </c>
      <c r="AH154" s="137">
        <f t="shared" si="29"/>
        <v>0</v>
      </c>
      <c r="AI154" s="137">
        <f t="shared" si="29"/>
        <v>0</v>
      </c>
      <c r="AJ154" s="53" t="str">
        <f t="shared" si="21"/>
        <v/>
      </c>
      <c r="AK154" s="66"/>
      <c r="AL154" s="66" t="str">
        <f t="shared" si="24"/>
        <v>00</v>
      </c>
      <c r="AM154" s="68" t="str">
        <f t="shared" si="25"/>
        <v>00</v>
      </c>
      <c r="AN154" s="68" t="str">
        <f t="shared" si="26"/>
        <v>00</v>
      </c>
      <c r="AO154" s="68" t="str">
        <f t="shared" si="27"/>
        <v>00</v>
      </c>
      <c r="AQ154" t="str">
        <f t="shared" si="22"/>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0</v>
      </c>
      <c r="AF155" s="137">
        <f t="shared" si="29"/>
        <v>0</v>
      </c>
      <c r="AG155" s="137">
        <f t="shared" si="29"/>
        <v>0</v>
      </c>
      <c r="AH155" s="137">
        <f t="shared" si="29"/>
        <v>0</v>
      </c>
      <c r="AI155" s="137">
        <f t="shared" si="29"/>
        <v>0</v>
      </c>
      <c r="AJ155" s="53" t="str">
        <f t="shared" si="21"/>
        <v/>
      </c>
      <c r="AK155" s="66"/>
      <c r="AL155" s="66" t="str">
        <f t="shared" si="24"/>
        <v>00</v>
      </c>
      <c r="AM155" s="68" t="str">
        <f t="shared" si="25"/>
        <v>00</v>
      </c>
      <c r="AN155" s="68" t="str">
        <f t="shared" si="26"/>
        <v>00</v>
      </c>
      <c r="AO155" s="68" t="str">
        <f t="shared" si="27"/>
        <v>00</v>
      </c>
      <c r="AQ155" t="str">
        <f t="shared" si="22"/>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0</v>
      </c>
      <c r="AF156" s="137">
        <f t="shared" si="29"/>
        <v>0</v>
      </c>
      <c r="AG156" s="137">
        <f t="shared" si="29"/>
        <v>0</v>
      </c>
      <c r="AH156" s="137">
        <f t="shared" si="29"/>
        <v>0</v>
      </c>
      <c r="AI156" s="137">
        <f t="shared" si="29"/>
        <v>0</v>
      </c>
      <c r="AJ156" s="53" t="str">
        <f t="shared" si="21"/>
        <v/>
      </c>
      <c r="AK156" s="66"/>
      <c r="AL156" s="66" t="str">
        <f t="shared" si="24"/>
        <v>00</v>
      </c>
      <c r="AM156" s="68" t="str">
        <f t="shared" si="25"/>
        <v>00</v>
      </c>
      <c r="AN156" s="68" t="str">
        <f t="shared" si="26"/>
        <v>00</v>
      </c>
      <c r="AO156" s="68" t="str">
        <f t="shared" si="27"/>
        <v>00</v>
      </c>
      <c r="AQ156" t="str">
        <f t="shared" si="22"/>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0</v>
      </c>
      <c r="AF157" s="137">
        <f t="shared" si="29"/>
        <v>0</v>
      </c>
      <c r="AG157" s="137">
        <f t="shared" si="29"/>
        <v>0</v>
      </c>
      <c r="AH157" s="137">
        <f t="shared" si="29"/>
        <v>0</v>
      </c>
      <c r="AI157" s="137">
        <f t="shared" si="29"/>
        <v>0</v>
      </c>
      <c r="AJ157" s="53" t="str">
        <f t="shared" si="21"/>
        <v/>
      </c>
      <c r="AK157" s="66"/>
      <c r="AL157" s="66" t="str">
        <f t="shared" si="24"/>
        <v>00</v>
      </c>
      <c r="AM157" s="68" t="str">
        <f t="shared" si="25"/>
        <v>00</v>
      </c>
      <c r="AN157" s="68" t="str">
        <f t="shared" si="26"/>
        <v>00</v>
      </c>
      <c r="AO157" s="68" t="str">
        <f t="shared" si="27"/>
        <v>00</v>
      </c>
      <c r="AQ157" t="str">
        <f t="shared" si="22"/>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0</v>
      </c>
      <c r="AF158" s="137">
        <f t="shared" si="29"/>
        <v>0</v>
      </c>
      <c r="AG158" s="137">
        <f t="shared" si="29"/>
        <v>0</v>
      </c>
      <c r="AH158" s="137">
        <f t="shared" si="29"/>
        <v>0</v>
      </c>
      <c r="AI158" s="137">
        <f t="shared" si="29"/>
        <v>0</v>
      </c>
      <c r="AJ158" s="53" t="str">
        <f t="shared" si="21"/>
        <v/>
      </c>
      <c r="AK158" s="66"/>
      <c r="AL158" s="66" t="str">
        <f t="shared" si="24"/>
        <v>00</v>
      </c>
      <c r="AM158" s="68" t="str">
        <f t="shared" si="25"/>
        <v>00</v>
      </c>
      <c r="AN158" s="68" t="str">
        <f t="shared" si="26"/>
        <v>00</v>
      </c>
      <c r="AO158" s="68" t="str">
        <f t="shared" si="27"/>
        <v>00</v>
      </c>
      <c r="AQ158" t="str">
        <f t="shared" si="22"/>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0</v>
      </c>
      <c r="AF159" s="137">
        <f t="shared" si="29"/>
        <v>0</v>
      </c>
      <c r="AG159" s="137">
        <f t="shared" si="29"/>
        <v>0</v>
      </c>
      <c r="AH159" s="137">
        <f t="shared" si="29"/>
        <v>0</v>
      </c>
      <c r="AI159" s="137">
        <f>IF(OR(AI29=0,AI29=1),1,0)</f>
        <v>0</v>
      </c>
      <c r="AJ159" s="53" t="str">
        <f t="shared" si="21"/>
        <v/>
      </c>
      <c r="AK159" s="66"/>
      <c r="AL159" s="66" t="str">
        <f t="shared" si="24"/>
        <v>00</v>
      </c>
      <c r="AM159" s="68" t="str">
        <f t="shared" si="25"/>
        <v>00</v>
      </c>
      <c r="AN159" s="68" t="str">
        <f t="shared" si="26"/>
        <v>00</v>
      </c>
      <c r="AO159" s="68" t="str">
        <f t="shared" si="27"/>
        <v>00</v>
      </c>
      <c r="AQ159" t="str">
        <f t="shared" si="22"/>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0</v>
      </c>
      <c r="AF160" s="137">
        <f t="shared" si="30"/>
        <v>0</v>
      </c>
      <c r="AG160" s="137">
        <f t="shared" si="30"/>
        <v>0</v>
      </c>
      <c r="AH160" s="137">
        <f t="shared" si="30"/>
        <v>0</v>
      </c>
      <c r="AI160" s="137">
        <f t="shared" si="30"/>
        <v>0</v>
      </c>
      <c r="AJ160" s="53" t="str">
        <f t="shared" si="21"/>
        <v/>
      </c>
      <c r="AK160" s="66"/>
      <c r="AL160" s="66" t="str">
        <f t="shared" si="24"/>
        <v>00</v>
      </c>
      <c r="AM160" s="68" t="str">
        <f t="shared" si="25"/>
        <v>00</v>
      </c>
      <c r="AN160" s="68" t="str">
        <f t="shared" si="26"/>
        <v>00</v>
      </c>
      <c r="AO160" s="68" t="str">
        <f t="shared" si="27"/>
        <v>00</v>
      </c>
      <c r="AQ160" t="str">
        <f t="shared" si="22"/>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0</v>
      </c>
      <c r="AF161" s="137">
        <f t="shared" si="30"/>
        <v>0</v>
      </c>
      <c r="AG161" s="137">
        <f t="shared" si="30"/>
        <v>0</v>
      </c>
      <c r="AH161" s="137">
        <f t="shared" si="30"/>
        <v>0</v>
      </c>
      <c r="AI161" s="137">
        <f t="shared" si="30"/>
        <v>0</v>
      </c>
      <c r="AJ161" s="53" t="str">
        <f t="shared" si="21"/>
        <v/>
      </c>
      <c r="AK161" s="66"/>
      <c r="AL161" s="66" t="str">
        <f t="shared" si="24"/>
        <v>00</v>
      </c>
      <c r="AM161" s="68" t="str">
        <f t="shared" si="25"/>
        <v>00</v>
      </c>
      <c r="AN161" s="68" t="str">
        <f t="shared" si="26"/>
        <v>00</v>
      </c>
      <c r="AO161" s="68" t="str">
        <f t="shared" si="27"/>
        <v>00</v>
      </c>
      <c r="AQ161" t="str">
        <f t="shared" si="22"/>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0</v>
      </c>
      <c r="AF162" s="137">
        <f t="shared" si="30"/>
        <v>0</v>
      </c>
      <c r="AG162" s="137">
        <f t="shared" si="30"/>
        <v>0</v>
      </c>
      <c r="AH162" s="137">
        <f t="shared" si="30"/>
        <v>0</v>
      </c>
      <c r="AI162" s="137">
        <f t="shared" si="30"/>
        <v>0</v>
      </c>
      <c r="AJ162" s="53" t="str">
        <f t="shared" si="21"/>
        <v/>
      </c>
      <c r="AK162" s="66"/>
      <c r="AL162" s="66" t="str">
        <f t="shared" si="24"/>
        <v>00</v>
      </c>
      <c r="AM162" s="68" t="str">
        <f t="shared" si="25"/>
        <v>00</v>
      </c>
      <c r="AN162" s="68" t="str">
        <f t="shared" si="26"/>
        <v>00</v>
      </c>
      <c r="AO162" s="68" t="str">
        <f t="shared" si="27"/>
        <v>00</v>
      </c>
      <c r="AQ162" t="str">
        <f t="shared" si="22"/>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0</v>
      </c>
      <c r="AF163" s="137">
        <f t="shared" si="30"/>
        <v>0</v>
      </c>
      <c r="AG163" s="137">
        <f t="shared" si="30"/>
        <v>0</v>
      </c>
      <c r="AH163" s="137">
        <f t="shared" si="30"/>
        <v>0</v>
      </c>
      <c r="AI163" s="137">
        <f t="shared" si="30"/>
        <v>0</v>
      </c>
      <c r="AJ163" s="53" t="str">
        <f t="shared" si="21"/>
        <v/>
      </c>
      <c r="AK163" s="66"/>
      <c r="AL163" s="66" t="str">
        <f t="shared" si="24"/>
        <v>00</v>
      </c>
      <c r="AM163" s="68" t="str">
        <f t="shared" si="25"/>
        <v>00</v>
      </c>
      <c r="AN163" s="68" t="str">
        <f t="shared" si="26"/>
        <v>00</v>
      </c>
      <c r="AO163" s="68" t="str">
        <f t="shared" si="27"/>
        <v>00</v>
      </c>
      <c r="AQ163" t="str">
        <f t="shared" si="22"/>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0</v>
      </c>
      <c r="AF164" s="137">
        <f t="shared" si="30"/>
        <v>0</v>
      </c>
      <c r="AG164" s="137">
        <f t="shared" si="30"/>
        <v>0</v>
      </c>
      <c r="AH164" s="137">
        <f t="shared" si="30"/>
        <v>0</v>
      </c>
      <c r="AI164" s="137">
        <f t="shared" si="30"/>
        <v>0</v>
      </c>
      <c r="AJ164" s="53" t="str">
        <f t="shared" si="21"/>
        <v/>
      </c>
      <c r="AK164" s="66"/>
      <c r="AL164" s="66" t="str">
        <f t="shared" si="24"/>
        <v>00</v>
      </c>
      <c r="AM164" s="68" t="str">
        <f t="shared" si="25"/>
        <v>00</v>
      </c>
      <c r="AN164" s="68" t="str">
        <f t="shared" si="26"/>
        <v>00</v>
      </c>
      <c r="AO164" s="68" t="str">
        <f t="shared" si="27"/>
        <v>00</v>
      </c>
      <c r="AQ164" t="str">
        <f t="shared" si="22"/>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0</v>
      </c>
      <c r="AF165" s="137">
        <f t="shared" si="30"/>
        <v>0</v>
      </c>
      <c r="AG165" s="137">
        <f t="shared" si="30"/>
        <v>0</v>
      </c>
      <c r="AH165" s="137">
        <f t="shared" si="30"/>
        <v>0</v>
      </c>
      <c r="AI165" s="137">
        <f t="shared" si="30"/>
        <v>0</v>
      </c>
      <c r="AJ165" s="53" t="str">
        <f t="shared" si="21"/>
        <v/>
      </c>
      <c r="AK165" s="66"/>
      <c r="AL165" s="66" t="str">
        <f t="shared" si="24"/>
        <v>00</v>
      </c>
      <c r="AM165" s="68" t="str">
        <f t="shared" si="25"/>
        <v>00</v>
      </c>
      <c r="AN165" s="68" t="str">
        <f t="shared" si="26"/>
        <v>00</v>
      </c>
      <c r="AO165" s="68" t="str">
        <f t="shared" si="27"/>
        <v>00</v>
      </c>
      <c r="AQ165" t="str">
        <f t="shared" si="22"/>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0</v>
      </c>
      <c r="AF166" s="137">
        <f t="shared" si="30"/>
        <v>0</v>
      </c>
      <c r="AG166" s="137">
        <f t="shared" si="30"/>
        <v>0</v>
      </c>
      <c r="AH166" s="137">
        <f t="shared" si="30"/>
        <v>0</v>
      </c>
      <c r="AI166" s="137">
        <f t="shared" si="30"/>
        <v>0</v>
      </c>
      <c r="AJ166" s="53" t="str">
        <f t="shared" si="21"/>
        <v/>
      </c>
      <c r="AK166" s="66"/>
      <c r="AL166" s="66" t="str">
        <f t="shared" si="24"/>
        <v>00</v>
      </c>
      <c r="AM166" s="68" t="str">
        <f t="shared" si="25"/>
        <v>00</v>
      </c>
      <c r="AN166" s="68" t="str">
        <f t="shared" si="26"/>
        <v>00</v>
      </c>
      <c r="AO166" s="68" t="str">
        <f t="shared" si="27"/>
        <v>00</v>
      </c>
      <c r="AQ166" t="str">
        <f t="shared" si="22"/>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0</v>
      </c>
      <c r="AF167" s="137">
        <f t="shared" si="30"/>
        <v>0</v>
      </c>
      <c r="AG167" s="137">
        <f t="shared" si="30"/>
        <v>0</v>
      </c>
      <c r="AH167" s="137">
        <f t="shared" si="30"/>
        <v>0</v>
      </c>
      <c r="AI167" s="137">
        <f>IF(OR(AI37=0,AI37=1),1,0)</f>
        <v>0</v>
      </c>
      <c r="AJ167" s="53" t="str">
        <f t="shared" si="21"/>
        <v/>
      </c>
      <c r="AK167" s="66"/>
      <c r="AL167" s="66" t="str">
        <f t="shared" si="24"/>
        <v>00</v>
      </c>
      <c r="AM167" s="68" t="str">
        <f t="shared" si="25"/>
        <v>00</v>
      </c>
      <c r="AN167" s="68" t="str">
        <f t="shared" si="26"/>
        <v>00</v>
      </c>
      <c r="AO167" s="68" t="str">
        <f t="shared" si="27"/>
        <v>00</v>
      </c>
      <c r="AQ167" t="str">
        <f t="shared" si="22"/>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D6:AD69 AJ6:AJ69 AE6:AF13 AE14:AI69 L3:AF3" name="Table作成編集範囲"/>
    <protectedRange sqref="AG6:AI13" name="Table作成編集範囲_1"/>
    <protectedRange sqref="AG3:AI3" name="Table作成編集範囲_4_1"/>
    <protectedRange sqref="B3" name="Table作成編集範囲_2"/>
  </protectedRanges>
  <mergeCells count="4">
    <mergeCell ref="C2:C3"/>
    <mergeCell ref="AJ2:AJ3"/>
    <mergeCell ref="AG3:AH3"/>
    <mergeCell ref="A4:B5"/>
  </mergeCells>
  <phoneticPr fontId="2"/>
  <conditionalFormatting sqref="D6:AI69">
    <cfRule type="cellIs" dxfId="14" priority="7" operator="equal">
      <formula>1</formula>
    </cfRule>
    <cfRule type="cellIs" dxfId="13" priority="8" operator="equal">
      <formula>"×"</formula>
    </cfRule>
  </conditionalFormatting>
  <conditionalFormatting sqref="AE6:AE37 AF22:AI37">
    <cfRule type="cellIs" dxfId="12" priority="3" operator="equal">
      <formula>1</formula>
    </cfRule>
    <cfRule type="cellIs" dxfId="11" priority="4" operator="equal">
      <formula>"×"</formula>
    </cfRule>
  </conditionalFormatting>
  <conditionalFormatting sqref="AE38:AI69">
    <cfRule type="cellIs" dxfId="10" priority="5" operator="equal">
      <formula>1</formula>
    </cfRule>
    <cfRule type="cellIs" dxfId="9" priority="6" operator="equal">
      <formula>"×"</formula>
    </cfRule>
  </conditionalFormatting>
  <conditionalFormatting sqref="AF6:AF21 AG14:AI21">
    <cfRule type="cellIs" dxfId="8" priority="1" operator="equal">
      <formula>1</formula>
    </cfRule>
    <cfRule type="cellIs" dxfId="7" priority="2" operator="equal">
      <formula>"×"</formula>
    </cfRule>
  </conditionalFormatting>
  <conditionalFormatting sqref="AR5:AS70">
    <cfRule type="expression" dxfId="6"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CH_Design!$C$3:$C$103</xm:f>
          </x14:formula1>
          <xm:sqref>AJ6:AJ69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16095-2EB7-4916-B0CB-E2C60AF5ED97}">
  <sheetPr>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52</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123</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67</v>
      </c>
      <c r="AC3" s="139" t="s">
        <v>67</v>
      </c>
      <c r="AD3" s="252" t="s">
        <v>123</v>
      </c>
      <c r="AE3" s="323" t="s">
        <v>1033</v>
      </c>
      <c r="AF3" s="515" t="s">
        <v>809</v>
      </c>
      <c r="AG3" s="513"/>
      <c r="AH3" s="513"/>
      <c r="AI3" s="514"/>
      <c r="AJ3" s="508"/>
      <c r="AR3" s="100" t="s">
        <v>94</v>
      </c>
    </row>
    <row r="4" spans="1:49" ht="14.25" thickBot="1">
      <c r="A4" s="509" t="s">
        <v>64</v>
      </c>
      <c r="B4" s="510"/>
      <c r="C4" s="320"/>
      <c r="D4" s="320"/>
      <c r="E4" s="320"/>
      <c r="F4" s="320"/>
      <c r="G4" s="320"/>
      <c r="H4" s="320"/>
      <c r="I4" s="320"/>
      <c r="J4" s="320"/>
      <c r="K4" s="320"/>
      <c r="L4" s="320"/>
      <c r="M4" s="320"/>
      <c r="N4" s="320"/>
      <c r="O4" s="320"/>
      <c r="P4" s="320"/>
      <c r="Q4" s="320"/>
      <c r="R4" s="320"/>
      <c r="S4" s="320"/>
      <c r="T4" s="320"/>
      <c r="U4" s="320"/>
      <c r="V4" s="320"/>
      <c r="W4" s="320"/>
      <c r="X4" s="320"/>
      <c r="Y4" s="320"/>
      <c r="Z4" s="320"/>
      <c r="AA4" s="320"/>
      <c r="AB4" s="320"/>
      <c r="AC4" s="320"/>
      <c r="AD4" s="320"/>
      <c r="AE4" s="320"/>
      <c r="AF4" s="320"/>
      <c r="AG4" s="320"/>
      <c r="AH4" s="320"/>
      <c r="AI4" s="320"/>
      <c r="AJ4" s="141"/>
      <c r="AR4" s="88" t="s">
        <v>80</v>
      </c>
      <c r="AS4" s="89"/>
      <c r="AT4" s="89"/>
      <c r="AU4" s="89"/>
      <c r="AV4" s="89"/>
      <c r="AW4" s="90"/>
    </row>
    <row r="5" spans="1:49" ht="14.25" thickBot="1">
      <c r="A5" s="511"/>
      <c r="B5" s="512"/>
      <c r="C5" s="321"/>
      <c r="D5" s="321"/>
      <c r="E5" s="321"/>
      <c r="F5" s="321"/>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c r="AJ5" s="142"/>
      <c r="AR5" s="91" t="str">
        <f ca="1">"static const U4  "&amp;AW8&amp;"["&amp;AW10&amp;"]"&amp;" = {"</f>
        <v>static const U4  u4_sp_ALERT_B_SMASTA_BCD1B_CRIT[ALERT_B_SMASTA_BCD1B_NUM_DST] = {</v>
      </c>
      <c r="AS5" s="91" t="str">
        <f ca="1">"static const U4  "&amp;$AW$9&amp;"["&amp;$AW$10&amp;"] = {"</f>
        <v>static const U4  u4_sp_ALERT_B_SMASTA_BCD1B_MASK[ALERT_B_SMASTA_BCD1B_NUM_DST] = {</v>
      </c>
      <c r="AT5" s="91" t="str">
        <f ca="1">"static const U1  "&amp;$AW$11&amp;"["&amp;$AW$10&amp;"] = {"</f>
        <v>static const U1  u1_sp_ALERT_B_SMASTA_BCD1B_DST[ALERT_B_SMASTA_BCD1B_NUM_DST] = {</v>
      </c>
      <c r="AU5" s="91" t="str">
        <f ca="1">"const ST_ALERT_MTRX "&amp;$AW$12&amp;" = {"</f>
        <v>const ST_ALERT_MTRX st_gp_ALERT_B_SMASTA_MTRX[15] = {</v>
      </c>
      <c r="AV5" s="71" t="str">
        <f ca="1">"#define "&amp;AW10&amp;REPT(" ",41-LEN(AW10))&amp;"("&amp;AW13&amp;"U)"</f>
        <v>#define ALERT_B_SMASTA_BCD1B_NUM_DST             (64U)</v>
      </c>
      <c r="AW5" s="72"/>
    </row>
    <row r="6" spans="1:49">
      <c r="B6" s="145" t="str">
        <f ca="1">"Table "&amp;$AW$6</f>
        <v>Table BCD1B</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v>0</v>
      </c>
      <c r="AE6" s="140">
        <v>0</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BCD1B</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140" t="s">
        <v>68</v>
      </c>
      <c r="AD7" s="140">
        <v>0</v>
      </c>
      <c r="AE7" s="140">
        <v>0</v>
      </c>
      <c r="AF7" s="140">
        <v>0</v>
      </c>
      <c r="AG7" s="140">
        <v>0</v>
      </c>
      <c r="AH7" s="140">
        <v>0</v>
      </c>
      <c r="AI7" s="140">
        <v>1</v>
      </c>
      <c r="AJ7" s="57" t="s">
        <v>33</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(U4)0x0000003FU,                                                           /* 01 UNKNOWN                                         */</v>
      </c>
      <c r="AT7" s="69" t="str">
        <f t="shared" si="1"/>
        <v xml:space="preserve">    (U1)ALERT_REQ_UNKNOWN,                                                     /* 01 UNKNOWN                                         */</v>
      </c>
      <c r="AU7" s="69" t="str">
        <f ca="1">"        &amp;"&amp;$AW$14&amp;","&amp;REPT(" ",69-LEN($AW$14))&amp;"/* fp_u4_SRC_CHK                                      */"</f>
        <v xml:space="preserve">        &amp;u4_s_AlertB_smastaBcd1bSrcchk,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140" t="s">
        <v>68</v>
      </c>
      <c r="AD8" s="140">
        <v>0</v>
      </c>
      <c r="AE8" s="140">
        <v>0</v>
      </c>
      <c r="AF8" s="140">
        <v>0</v>
      </c>
      <c r="AG8" s="140">
        <v>0</v>
      </c>
      <c r="AH8" s="140">
        <v>1</v>
      </c>
      <c r="AI8" s="67">
        <v>0</v>
      </c>
      <c r="AJ8" s="57" t="s">
        <v>33</v>
      </c>
      <c r="AL8"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u4_sp_ALERT_B_SMASTA_BCD1B_CRIT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140" t="s">
        <v>68</v>
      </c>
      <c r="AD9" s="140">
        <v>0</v>
      </c>
      <c r="AE9" s="140">
        <v>0</v>
      </c>
      <c r="AF9" s="140">
        <v>0</v>
      </c>
      <c r="AG9" s="140">
        <v>0</v>
      </c>
      <c r="AH9" s="140">
        <v>1</v>
      </c>
      <c r="AI9" s="67">
        <v>1</v>
      </c>
      <c r="AJ9" s="57" t="s">
        <v>33</v>
      </c>
      <c r="AL9"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5" t="s">
        <v>72</v>
      </c>
      <c r="AW9" s="74" t="str">
        <f ca="1">"u4_sp_ALERT_"&amp;IF(AW6&lt;&gt;AW17,$AW$17&amp;"_"&amp;$AW$6,AW17)&amp;"_MASK"</f>
        <v>u4_sp_ALERT_B_SMASTA_BCD1B_MASK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140" t="s">
        <v>68</v>
      </c>
      <c r="AD10" s="140">
        <v>0</v>
      </c>
      <c r="AE10" s="140">
        <v>0</v>
      </c>
      <c r="AF10" s="140">
        <v>0</v>
      </c>
      <c r="AG10" s="140">
        <v>1</v>
      </c>
      <c r="AH10" s="140">
        <v>0</v>
      </c>
      <c r="AI10" s="67">
        <v>0</v>
      </c>
      <c r="AJ10" s="57" t="s">
        <v>33</v>
      </c>
      <c r="AL10"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ALERT_B_SMASTA_BCD1B_NUM_DST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140" t="s">
        <v>68</v>
      </c>
      <c r="AD11" s="140">
        <v>0</v>
      </c>
      <c r="AE11" s="140">
        <v>0</v>
      </c>
      <c r="AF11" s="140">
        <v>0</v>
      </c>
      <c r="AG11" s="140">
        <v>1</v>
      </c>
      <c r="AH11" s="140">
        <v>0</v>
      </c>
      <c r="AI11" s="67">
        <v>1</v>
      </c>
      <c r="AJ11" s="57" t="s">
        <v>33</v>
      </c>
      <c r="AL11" t="str">
        <f t="shared" si="0"/>
        <v xml:space="preserve">    (U1)ALERT_REQ_UNKNOWN</v>
      </c>
      <c r="AR11" s="69" t="str">
        <f t="shared" si="3"/>
        <v xml:space="preserve">    (U4)0x00000005U,                                                           /* 05 UNKNOWN                                         */</v>
      </c>
      <c r="AS11" s="69" t="str">
        <f t="shared" si="4"/>
        <v xml:space="preserve">    (U4)0x0000003FU,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u1_sp_ALERT_B_SMASTA_BCD1B_DST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140" t="s">
        <v>68</v>
      </c>
      <c r="AD12" s="140">
        <v>0</v>
      </c>
      <c r="AE12" s="140">
        <v>0</v>
      </c>
      <c r="AF12" s="140">
        <v>0</v>
      </c>
      <c r="AG12" s="140">
        <v>1</v>
      </c>
      <c r="AH12" s="140">
        <v>1</v>
      </c>
      <c r="AI12" s="67">
        <v>0</v>
      </c>
      <c r="AJ12" s="57" t="s">
        <v>33</v>
      </c>
      <c r="AL12" t="str">
        <f t="shared" si="0"/>
        <v xml:space="preserve">    (U1)ALERT_REQ_UNKNOWN</v>
      </c>
      <c r="AR12" s="69" t="str">
        <f t="shared" si="3"/>
        <v xml:space="preserve">    (U4)0x00000006U,                                                           /* 06 UNKNOWN                                         */</v>
      </c>
      <c r="AS12" s="69" t="str">
        <f t="shared" si="4"/>
        <v xml:space="preserve">    (U4)0x0000003FU,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140" t="s">
        <v>68</v>
      </c>
      <c r="AD13" s="140">
        <v>0</v>
      </c>
      <c r="AE13" s="140">
        <v>0</v>
      </c>
      <c r="AF13" s="140">
        <v>0</v>
      </c>
      <c r="AG13" s="140">
        <v>1</v>
      </c>
      <c r="AH13" s="140">
        <v>1</v>
      </c>
      <c r="AI13" s="67">
        <v>1</v>
      </c>
      <c r="AJ13" s="57" t="s">
        <v>33</v>
      </c>
      <c r="AL13"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&amp;u1_sp_ALERT_B_SMASTA_BCD1B_DST[0],                                    /* u1p_DST                                            */</v>
      </c>
      <c r="AV13" s="55" t="s">
        <v>75</v>
      </c>
      <c r="AW13" s="144">
        <f>COUNTA($AJ$6:$AJ$69)</f>
        <v>64</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140" t="s">
        <v>68</v>
      </c>
      <c r="AD14" s="140">
        <v>0</v>
      </c>
      <c r="AE14" s="140">
        <v>0</v>
      </c>
      <c r="AF14" s="140">
        <v>1</v>
      </c>
      <c r="AG14" s="140">
        <v>0</v>
      </c>
      <c r="AH14" s="140">
        <v>0</v>
      </c>
      <c r="AI14" s="67">
        <v>0</v>
      </c>
      <c r="AJ14" s="57" t="s">
        <v>33</v>
      </c>
      <c r="AL14"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(U2)ALERT_B_SMASTA_BCD1B_NUM_DST,                                      /* u2_num_srch                                        */</v>
      </c>
      <c r="AV14" s="55" t="s">
        <v>76</v>
      </c>
      <c r="AW14" s="74" t="str">
        <f ca="1">IF(AW6&lt;&gt;AW17,VLOOKUP(AW6,Matrix!$C$13:$G$37,4,FALSE),Matrix!F13)</f>
        <v>u4_s_AlertB_smastaBcd1bSrcchk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140" t="s">
        <v>68</v>
      </c>
      <c r="AD15" s="140">
        <v>0</v>
      </c>
      <c r="AE15" s="140">
        <v>0</v>
      </c>
      <c r="AF15" s="140">
        <v>1</v>
      </c>
      <c r="AG15" s="140">
        <v>0</v>
      </c>
      <c r="AH15" s="140">
        <v>0</v>
      </c>
      <c r="AI15" s="140">
        <v>1</v>
      </c>
      <c r="AJ15" s="57" t="s">
        <v>33</v>
      </c>
      <c r="AL15"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(U1)ALERT_VOM_BAT_WT                                                   /* u1_vom_act                                         */</v>
      </c>
      <c r="AV15" s="55" t="s">
        <v>79</v>
      </c>
      <c r="AW15" s="74" t="str">
        <f ca="1">IF(AW6&lt;&gt;AW17,VLOOKUP(AW6,Matrix!$C$13:$G$37,5,FALSE),Matrix!G13)</f>
        <v>NULL</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140" t="s">
        <v>68</v>
      </c>
      <c r="AD16" s="140">
        <v>0</v>
      </c>
      <c r="AE16" s="140">
        <v>0</v>
      </c>
      <c r="AF16" s="140">
        <v>1</v>
      </c>
      <c r="AG16" s="140">
        <v>0</v>
      </c>
      <c r="AH16" s="140">
        <v>1</v>
      </c>
      <c r="AI16" s="67">
        <v>0</v>
      </c>
      <c r="AJ16" s="57" t="s">
        <v>33</v>
      </c>
      <c r="AL1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722</v>
      </c>
      <c r="AV16" s="55" t="s">
        <v>77</v>
      </c>
      <c r="AW16" s="74" t="str">
        <f ca="1">IF(AW6&lt;&gt;AW17,VLOOKUP(AW6,Matrix!$C$13:$G$37,2,FALSE),Matrix!D13)</f>
        <v>ALERT_VOM_BAT_WT</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140" t="s">
        <v>68</v>
      </c>
      <c r="AD17" s="140">
        <v>0</v>
      </c>
      <c r="AE17" s="140">
        <v>0</v>
      </c>
      <c r="AF17" s="140">
        <v>1</v>
      </c>
      <c r="AG17" s="140">
        <v>0</v>
      </c>
      <c r="AH17" s="140">
        <v>1</v>
      </c>
      <c r="AI17" s="67">
        <v>1</v>
      </c>
      <c r="AJ17" s="57" t="s">
        <v>33</v>
      </c>
      <c r="AL17"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140" t="s">
        <v>68</v>
      </c>
      <c r="AD18" s="140">
        <v>0</v>
      </c>
      <c r="AE18" s="140">
        <v>0</v>
      </c>
      <c r="AF18" s="140">
        <v>1</v>
      </c>
      <c r="AG18" s="140">
        <v>1</v>
      </c>
      <c r="AH18" s="140">
        <v>0</v>
      </c>
      <c r="AI18" s="67">
        <v>0</v>
      </c>
      <c r="AJ18" s="57" t="s">
        <v>33</v>
      </c>
      <c r="AL18"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140" t="s">
        <v>68</v>
      </c>
      <c r="AD19" s="140">
        <v>0</v>
      </c>
      <c r="AE19" s="140">
        <v>0</v>
      </c>
      <c r="AF19" s="140">
        <v>1</v>
      </c>
      <c r="AG19" s="140">
        <v>1</v>
      </c>
      <c r="AH19" s="140">
        <v>0</v>
      </c>
      <c r="AI19" s="67">
        <v>1</v>
      </c>
      <c r="AJ19" s="57" t="s">
        <v>33</v>
      </c>
      <c r="AL19"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140" t="s">
        <v>68</v>
      </c>
      <c r="AD20" s="140">
        <v>0</v>
      </c>
      <c r="AE20" s="140">
        <v>0</v>
      </c>
      <c r="AF20" s="140">
        <v>1</v>
      </c>
      <c r="AG20" s="140">
        <v>1</v>
      </c>
      <c r="AH20" s="140">
        <v>1</v>
      </c>
      <c r="AI20" s="67">
        <v>0</v>
      </c>
      <c r="AJ20" s="57" t="s">
        <v>33</v>
      </c>
      <c r="AL20" t="str">
        <f t="shared" si="0"/>
        <v xml:space="preserve">    (U1)ALERT_REQ_UNKNOWN</v>
      </c>
      <c r="AR20" s="69" t="str">
        <f t="shared" si="3"/>
        <v xml:space="preserve">    (U4)0x0000000EU,                                                           /* 14 UNKNOWN                                         */</v>
      </c>
      <c r="AS20" s="69" t="str">
        <f t="shared" si="4"/>
        <v xml:space="preserve">    (U4)0x0000003FU,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140" t="s">
        <v>68</v>
      </c>
      <c r="AD21" s="140">
        <v>0</v>
      </c>
      <c r="AE21" s="140">
        <v>0</v>
      </c>
      <c r="AF21" s="140">
        <v>1</v>
      </c>
      <c r="AG21" s="140">
        <v>1</v>
      </c>
      <c r="AH21" s="140">
        <v>1</v>
      </c>
      <c r="AI21" s="67">
        <v>1</v>
      </c>
      <c r="AJ21" s="57" t="s">
        <v>33</v>
      </c>
      <c r="AL21"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140" t="s">
        <v>68</v>
      </c>
      <c r="AD22" s="67">
        <v>0</v>
      </c>
      <c r="AE22" s="67">
        <v>1</v>
      </c>
      <c r="AF22" s="140">
        <v>0</v>
      </c>
      <c r="AG22" s="140">
        <v>0</v>
      </c>
      <c r="AH22" s="140">
        <v>0</v>
      </c>
      <c r="AI22" s="67">
        <v>0</v>
      </c>
      <c r="AJ22" s="57" t="s">
        <v>33</v>
      </c>
      <c r="AL22"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140" t="s">
        <v>68</v>
      </c>
      <c r="AD23" s="67">
        <v>0</v>
      </c>
      <c r="AE23" s="67">
        <v>1</v>
      </c>
      <c r="AF23" s="140">
        <v>0</v>
      </c>
      <c r="AG23" s="140">
        <v>0</v>
      </c>
      <c r="AH23" s="140">
        <v>0</v>
      </c>
      <c r="AI23" s="140">
        <v>1</v>
      </c>
      <c r="AJ23" s="57" t="s">
        <v>33</v>
      </c>
      <c r="AL23"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140" t="s">
        <v>68</v>
      </c>
      <c r="AD24" s="67">
        <v>0</v>
      </c>
      <c r="AE24" s="67">
        <v>1</v>
      </c>
      <c r="AF24" s="140">
        <v>0</v>
      </c>
      <c r="AG24" s="140">
        <v>0</v>
      </c>
      <c r="AH24" s="140">
        <v>1</v>
      </c>
      <c r="AI24" s="67">
        <v>0</v>
      </c>
      <c r="AJ24" s="57" t="s">
        <v>33</v>
      </c>
      <c r="AL24"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140" t="s">
        <v>68</v>
      </c>
      <c r="AD25" s="67">
        <v>0</v>
      </c>
      <c r="AE25" s="67">
        <v>1</v>
      </c>
      <c r="AF25" s="140">
        <v>0</v>
      </c>
      <c r="AG25" s="140">
        <v>0</v>
      </c>
      <c r="AH25" s="140">
        <v>1</v>
      </c>
      <c r="AI25" s="67">
        <v>1</v>
      </c>
      <c r="AJ25" s="57" t="s">
        <v>33</v>
      </c>
      <c r="AL25"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140" t="s">
        <v>68</v>
      </c>
      <c r="AD26" s="67">
        <v>0</v>
      </c>
      <c r="AE26" s="67">
        <v>1</v>
      </c>
      <c r="AF26" s="140">
        <v>0</v>
      </c>
      <c r="AG26" s="140">
        <v>1</v>
      </c>
      <c r="AH26" s="140">
        <v>0</v>
      </c>
      <c r="AI26" s="67">
        <v>0</v>
      </c>
      <c r="AJ26" s="57" t="s">
        <v>33</v>
      </c>
      <c r="AL2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140" t="s">
        <v>68</v>
      </c>
      <c r="AD27" s="67">
        <v>0</v>
      </c>
      <c r="AE27" s="67">
        <v>1</v>
      </c>
      <c r="AF27" s="140">
        <v>0</v>
      </c>
      <c r="AG27" s="140">
        <v>1</v>
      </c>
      <c r="AH27" s="140">
        <v>0</v>
      </c>
      <c r="AI27" s="67">
        <v>1</v>
      </c>
      <c r="AJ27" s="57" t="s">
        <v>33</v>
      </c>
      <c r="AL27"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140" t="s">
        <v>68</v>
      </c>
      <c r="AD28" s="67">
        <v>0</v>
      </c>
      <c r="AE28" s="67">
        <v>1</v>
      </c>
      <c r="AF28" s="140">
        <v>0</v>
      </c>
      <c r="AG28" s="140">
        <v>1</v>
      </c>
      <c r="AH28" s="140">
        <v>1</v>
      </c>
      <c r="AI28" s="67">
        <v>0</v>
      </c>
      <c r="AJ28" s="57" t="s">
        <v>33</v>
      </c>
      <c r="AL28"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140" t="s">
        <v>68</v>
      </c>
      <c r="AD29" s="67">
        <v>0</v>
      </c>
      <c r="AE29" s="67">
        <v>1</v>
      </c>
      <c r="AF29" s="140">
        <v>0</v>
      </c>
      <c r="AG29" s="140">
        <v>1</v>
      </c>
      <c r="AH29" s="140">
        <v>1</v>
      </c>
      <c r="AI29" s="67">
        <v>1</v>
      </c>
      <c r="AJ29" s="57" t="s">
        <v>33</v>
      </c>
      <c r="AL29"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140" t="s">
        <v>68</v>
      </c>
      <c r="AD30" s="67">
        <v>0</v>
      </c>
      <c r="AE30" s="67">
        <v>1</v>
      </c>
      <c r="AF30" s="140">
        <v>1</v>
      </c>
      <c r="AG30" s="140">
        <v>0</v>
      </c>
      <c r="AH30" s="140">
        <v>0</v>
      </c>
      <c r="AI30" s="67">
        <v>0</v>
      </c>
      <c r="AJ30" s="57" t="s">
        <v>33</v>
      </c>
      <c r="AL30"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140" t="s">
        <v>68</v>
      </c>
      <c r="AD31" s="67">
        <v>0</v>
      </c>
      <c r="AE31" s="67">
        <v>1</v>
      </c>
      <c r="AF31" s="140">
        <v>1</v>
      </c>
      <c r="AG31" s="140">
        <v>0</v>
      </c>
      <c r="AH31" s="140">
        <v>0</v>
      </c>
      <c r="AI31" s="140">
        <v>1</v>
      </c>
      <c r="AJ31" s="57" t="s">
        <v>33</v>
      </c>
      <c r="AL31"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140" t="s">
        <v>68</v>
      </c>
      <c r="AD32" s="67">
        <v>0</v>
      </c>
      <c r="AE32" s="67">
        <v>1</v>
      </c>
      <c r="AF32" s="140">
        <v>1</v>
      </c>
      <c r="AG32" s="140">
        <v>0</v>
      </c>
      <c r="AH32" s="140">
        <v>1</v>
      </c>
      <c r="AI32" s="67">
        <v>0</v>
      </c>
      <c r="AJ32" s="57" t="s">
        <v>33</v>
      </c>
      <c r="AL32"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140" t="s">
        <v>68</v>
      </c>
      <c r="AD33" s="67">
        <v>0</v>
      </c>
      <c r="AE33" s="67">
        <v>1</v>
      </c>
      <c r="AF33" s="140">
        <v>1</v>
      </c>
      <c r="AG33" s="140">
        <v>0</v>
      </c>
      <c r="AH33" s="140">
        <v>1</v>
      </c>
      <c r="AI33" s="67">
        <v>1</v>
      </c>
      <c r="AJ33" s="57" t="s">
        <v>33</v>
      </c>
      <c r="AL33"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140" t="s">
        <v>68</v>
      </c>
      <c r="AD34" s="67">
        <v>0</v>
      </c>
      <c r="AE34" s="67">
        <v>1</v>
      </c>
      <c r="AF34" s="140">
        <v>1</v>
      </c>
      <c r="AG34" s="140">
        <v>1</v>
      </c>
      <c r="AH34" s="140">
        <v>0</v>
      </c>
      <c r="AI34" s="67">
        <v>0</v>
      </c>
      <c r="AJ34" s="57" t="s">
        <v>33</v>
      </c>
      <c r="AL34"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140" t="s">
        <v>68</v>
      </c>
      <c r="AD35" s="67">
        <v>0</v>
      </c>
      <c r="AE35" s="67">
        <v>1</v>
      </c>
      <c r="AF35" s="140">
        <v>1</v>
      </c>
      <c r="AG35" s="140">
        <v>1</v>
      </c>
      <c r="AH35" s="140">
        <v>0</v>
      </c>
      <c r="AI35" s="67">
        <v>1</v>
      </c>
      <c r="AJ35" s="57" t="s">
        <v>33</v>
      </c>
      <c r="AL35"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140" t="s">
        <v>68</v>
      </c>
      <c r="AD36" s="67">
        <v>0</v>
      </c>
      <c r="AE36" s="67">
        <v>1</v>
      </c>
      <c r="AF36" s="140">
        <v>1</v>
      </c>
      <c r="AG36" s="140">
        <v>1</v>
      </c>
      <c r="AH36" s="140">
        <v>1</v>
      </c>
      <c r="AI36" s="67">
        <v>0</v>
      </c>
      <c r="AJ36" s="57" t="s">
        <v>33</v>
      </c>
      <c r="AL3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140" t="s">
        <v>68</v>
      </c>
      <c r="AD37" s="67">
        <v>0</v>
      </c>
      <c r="AE37" s="67">
        <v>1</v>
      </c>
      <c r="AF37" s="140">
        <v>1</v>
      </c>
      <c r="AG37" s="140">
        <v>1</v>
      </c>
      <c r="AH37" s="140">
        <v>1</v>
      </c>
      <c r="AI37" s="67">
        <v>1</v>
      </c>
      <c r="AJ37" s="57" t="s">
        <v>33</v>
      </c>
      <c r="AL37"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140" t="s">
        <v>68</v>
      </c>
      <c r="AD38" s="67">
        <v>1</v>
      </c>
      <c r="AE38" s="140">
        <v>0</v>
      </c>
      <c r="AF38" s="140">
        <v>0</v>
      </c>
      <c r="AG38" s="140">
        <v>0</v>
      </c>
      <c r="AH38" s="140">
        <v>0</v>
      </c>
      <c r="AI38" s="140">
        <v>0</v>
      </c>
      <c r="AJ38" s="57" t="s">
        <v>33</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140" t="s">
        <v>68</v>
      </c>
      <c r="AD39" s="67">
        <v>1</v>
      </c>
      <c r="AE39" s="140">
        <v>0</v>
      </c>
      <c r="AF39" s="140">
        <v>0</v>
      </c>
      <c r="AG39" s="140">
        <v>0</v>
      </c>
      <c r="AH39" s="140">
        <v>0</v>
      </c>
      <c r="AI39" s="140">
        <v>1</v>
      </c>
      <c r="AJ39" s="57" t="s">
        <v>816</v>
      </c>
      <c r="AL39" t="str">
        <f t="shared" ca="1" si="0"/>
        <v xml:space="preserve">    (U1)ALERT_REQ_B_SMASTA_BCD1B_DGK_MAL</v>
      </c>
      <c r="AR39" s="69" t="str">
        <f t="shared" si="3"/>
        <v xml:space="preserve">    (U4)0x00000021U,                                                           /* 33 DGK_MAL                                         */</v>
      </c>
      <c r="AS39" s="69" t="str">
        <f t="shared" si="4"/>
        <v xml:space="preserve">    (U4)0x0000003FU,                                                           /* 33 DGK_MAL                                         */</v>
      </c>
      <c r="AT39" s="69" t="str">
        <f t="shared" ca="1" si="1"/>
        <v xml:space="preserve">    (U1)ALERT_REQ_B_SMASTA_BCD1B_DGK_MAL,                                      /* 33 DGK_MAL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140" t="s">
        <v>68</v>
      </c>
      <c r="AD40" s="67">
        <v>1</v>
      </c>
      <c r="AE40" s="140">
        <v>0</v>
      </c>
      <c r="AF40" s="140">
        <v>0</v>
      </c>
      <c r="AG40" s="140">
        <v>0</v>
      </c>
      <c r="AH40" s="140">
        <v>1</v>
      </c>
      <c r="AI40" s="67">
        <v>0</v>
      </c>
      <c r="AJ40" s="57" t="s">
        <v>33</v>
      </c>
      <c r="AL40" t="str">
        <f t="shared" si="0"/>
        <v xml:space="preserve">    (U1)ALERT_REQ_UNKNOWN</v>
      </c>
      <c r="AR40" s="69" t="str">
        <f t="shared" si="3"/>
        <v xml:space="preserve">    (U4)0x00000022U,                                                           /* 34 UNKNOWN                                         */</v>
      </c>
      <c r="AS40" s="69" t="str">
        <f t="shared" si="4"/>
        <v xml:space="preserve">    (U4)0x0000003FU,                                                           /* 34 UNKNOWN                                         */</v>
      </c>
      <c r="AT40" s="69" t="str">
        <f t="shared" si="1"/>
        <v xml:space="preserve">    (U1)ALERT_REQ_UNKNOWN,                                                     /* 34 UNKNOWN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140" t="s">
        <v>68</v>
      </c>
      <c r="AD41" s="67">
        <v>1</v>
      </c>
      <c r="AE41" s="140">
        <v>0</v>
      </c>
      <c r="AF41" s="140">
        <v>0</v>
      </c>
      <c r="AG41" s="140">
        <v>0</v>
      </c>
      <c r="AH41" s="140">
        <v>1</v>
      </c>
      <c r="AI41" s="67">
        <v>1</v>
      </c>
      <c r="AJ41" s="57" t="s">
        <v>33</v>
      </c>
      <c r="AL41" t="str">
        <f t="shared" si="0"/>
        <v xml:space="preserve">    (U1)ALERT_REQ_UNKNOWN</v>
      </c>
      <c r="AR41" s="69" t="str">
        <f t="shared" si="3"/>
        <v xml:space="preserve">    (U4)0x00000023U,                                                           /* 35 UNKNOWN                                         */</v>
      </c>
      <c r="AS41" s="69" t="str">
        <f t="shared" si="4"/>
        <v xml:space="preserve">    (U4)0x0000003FU,                                                           /* 35 UNKNOWN                                         */</v>
      </c>
      <c r="AT41" s="69" t="str">
        <f t="shared" si="1"/>
        <v xml:space="preserve">    (U1)ALERT_REQ_UNKNOWN,                                                     /* 35 UNKNOWN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140" t="s">
        <v>68</v>
      </c>
      <c r="AD42" s="67">
        <v>1</v>
      </c>
      <c r="AE42" s="140">
        <v>0</v>
      </c>
      <c r="AF42" s="140">
        <v>0</v>
      </c>
      <c r="AG42" s="140">
        <v>1</v>
      </c>
      <c r="AH42" s="140">
        <v>0</v>
      </c>
      <c r="AI42" s="67">
        <v>0</v>
      </c>
      <c r="AJ42" s="57" t="s">
        <v>817</v>
      </c>
      <c r="AL42" t="str">
        <f t="shared" ca="1" si="0"/>
        <v xml:space="preserve">    (U1)ALERT_REQ_B_SMASTA_BCD1B_L_AT_NG</v>
      </c>
      <c r="AR42" s="69" t="str">
        <f t="shared" si="3"/>
        <v xml:space="preserve">    (U4)0x00000024U,                                                           /* 36 L_AT_NG                                         */</v>
      </c>
      <c r="AS42" s="69" t="str">
        <f t="shared" si="4"/>
        <v xml:space="preserve">    (U4)0x0000003FU,                                                           /* 36 L_AT_NG                                         */</v>
      </c>
      <c r="AT42" s="69" t="str">
        <f t="shared" ca="1" si="1"/>
        <v xml:space="preserve">    (U1)ALERT_REQ_B_SMASTA_BCD1B_L_AT_NG,                                      /* 36 L_AT_NG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140" t="s">
        <v>68</v>
      </c>
      <c r="AD43" s="67">
        <v>1</v>
      </c>
      <c r="AE43" s="140">
        <v>0</v>
      </c>
      <c r="AF43" s="140">
        <v>0</v>
      </c>
      <c r="AG43" s="140">
        <v>1</v>
      </c>
      <c r="AH43" s="140">
        <v>0</v>
      </c>
      <c r="AI43" s="67">
        <v>1</v>
      </c>
      <c r="AJ43" s="57" t="s">
        <v>818</v>
      </c>
      <c r="AL43" t="str">
        <f t="shared" ca="1" si="0"/>
        <v xml:space="preserve">    (U1)ALERT_REQ_B_SMASTA_BCD1B_L_MT_NG</v>
      </c>
      <c r="AR43" s="69" t="str">
        <f t="shared" si="3"/>
        <v xml:space="preserve">    (U4)0x00000025U,                                                           /* 37 L_MT_NG                                         */</v>
      </c>
      <c r="AS43" s="69" t="str">
        <f t="shared" si="4"/>
        <v xml:space="preserve">    (U4)0x0000003FU,                                                           /* 37 L_MT_NG                                         */</v>
      </c>
      <c r="AT43" s="69" t="str">
        <f t="shared" ca="1" si="1"/>
        <v xml:space="preserve">    (U1)ALERT_REQ_B_SMASTA_BCD1B_L_MT_NG,                                      /* 37 L_MT_NG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140" t="s">
        <v>68</v>
      </c>
      <c r="AD44" s="67">
        <v>1</v>
      </c>
      <c r="AE44" s="140">
        <v>0</v>
      </c>
      <c r="AF44" s="140">
        <v>0</v>
      </c>
      <c r="AG44" s="140">
        <v>1</v>
      </c>
      <c r="AH44" s="140">
        <v>1</v>
      </c>
      <c r="AI44" s="67">
        <v>0</v>
      </c>
      <c r="AJ44" s="57" t="s">
        <v>819</v>
      </c>
      <c r="AL44" t="str">
        <f t="shared" ca="1" si="0"/>
        <v xml:space="preserve">    (U1)ALERT_REQ_B_SMASTA_BCD1B_R_AT_NG</v>
      </c>
      <c r="AR44" s="69" t="str">
        <f t="shared" si="3"/>
        <v xml:space="preserve">    (U4)0x00000026U,                                                           /* 38 R_AT_NG                                         */</v>
      </c>
      <c r="AS44" s="69" t="str">
        <f t="shared" si="4"/>
        <v xml:space="preserve">    (U4)0x0000003FU,                                                           /* 38 R_AT_NG                                         */</v>
      </c>
      <c r="AT44" s="69" t="str">
        <f t="shared" ca="1" si="1"/>
        <v xml:space="preserve">    (U1)ALERT_REQ_B_SMASTA_BCD1B_R_AT_NG,                                      /* 38 R_AT_NG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140" t="s">
        <v>68</v>
      </c>
      <c r="AD45" s="67">
        <v>1</v>
      </c>
      <c r="AE45" s="140">
        <v>0</v>
      </c>
      <c r="AF45" s="140">
        <v>0</v>
      </c>
      <c r="AG45" s="140">
        <v>1</v>
      </c>
      <c r="AH45" s="140">
        <v>1</v>
      </c>
      <c r="AI45" s="67">
        <v>1</v>
      </c>
      <c r="AJ45" s="57" t="s">
        <v>820</v>
      </c>
      <c r="AL45" t="str">
        <f t="shared" ca="1" si="0"/>
        <v xml:space="preserve">    (U1)ALERT_REQ_B_SMASTA_BCD1B_R_MT_NG</v>
      </c>
      <c r="AR45" s="69" t="str">
        <f t="shared" si="3"/>
        <v xml:space="preserve">    (U4)0x00000027U,                                                           /* 39 R_MT_NG                                         */</v>
      </c>
      <c r="AS45" s="69" t="str">
        <f t="shared" si="4"/>
        <v xml:space="preserve">    (U4)0x0000003FU,                                                           /* 39 R_MT_NG                                         */</v>
      </c>
      <c r="AT45" s="69" t="str">
        <f t="shared" ca="1" si="1"/>
        <v xml:space="preserve">    (U1)ALERT_REQ_B_SMASTA_BCD1B_R_MT_NG,                                      /* 39 R_MT_NG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140" t="s">
        <v>68</v>
      </c>
      <c r="AD46" s="67">
        <v>1</v>
      </c>
      <c r="AE46" s="140">
        <v>0</v>
      </c>
      <c r="AF46" s="140">
        <v>1</v>
      </c>
      <c r="AG46" s="140">
        <v>0</v>
      </c>
      <c r="AH46" s="140">
        <v>0</v>
      </c>
      <c r="AI46" s="67">
        <v>0</v>
      </c>
      <c r="AJ46" s="57" t="s">
        <v>33</v>
      </c>
      <c r="AL46" t="str">
        <f t="shared" si="0"/>
        <v xml:space="preserve">    (U1)ALERT_REQ_UNKNOWN</v>
      </c>
      <c r="AR46" s="69" t="str">
        <f t="shared" si="3"/>
        <v xml:space="preserve">    (U4)0x00000028U,                                                           /* 40 UNKNOWN                                         */</v>
      </c>
      <c r="AS46" s="69" t="str">
        <f t="shared" si="4"/>
        <v xml:space="preserve">    (U4)0x0000003FU,                                                           /* 40 UNKNOWN                                         */</v>
      </c>
      <c r="AT46" s="69" t="str">
        <f t="shared" si="1"/>
        <v xml:space="preserve">    (U1)ALERT_REQ_UNKNOWN,                                                     /* 40 UNKNOWN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140" t="s">
        <v>68</v>
      </c>
      <c r="AD47" s="67">
        <v>1</v>
      </c>
      <c r="AE47" s="140">
        <v>0</v>
      </c>
      <c r="AF47" s="140">
        <v>1</v>
      </c>
      <c r="AG47" s="140">
        <v>0</v>
      </c>
      <c r="AH47" s="140">
        <v>0</v>
      </c>
      <c r="AI47" s="140">
        <v>1</v>
      </c>
      <c r="AJ47" s="57" t="s">
        <v>33</v>
      </c>
      <c r="AL47" t="str">
        <f t="shared" si="0"/>
        <v xml:space="preserve">    (U1)ALERT_REQ_UNKNOWN</v>
      </c>
      <c r="AR47" s="69" t="str">
        <f t="shared" si="3"/>
        <v xml:space="preserve">    (U4)0x00000029U,                                                           /* 41 UNKNOWN                                         */</v>
      </c>
      <c r="AS47" s="69" t="str">
        <f t="shared" si="4"/>
        <v xml:space="preserve">    (U4)0x0000003FU,                                                           /* 41 UNKNOWN                                         */</v>
      </c>
      <c r="AT47" s="69" t="str">
        <f t="shared" si="1"/>
        <v xml:space="preserve">    (U1)ALERT_REQ_UNKNOWN,                                                     /* 41 UNKNOWN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140" t="s">
        <v>68</v>
      </c>
      <c r="AD48" s="67">
        <v>1</v>
      </c>
      <c r="AE48" s="140">
        <v>0</v>
      </c>
      <c r="AF48" s="140">
        <v>1</v>
      </c>
      <c r="AG48" s="140">
        <v>0</v>
      </c>
      <c r="AH48" s="140">
        <v>1</v>
      </c>
      <c r="AI48" s="67">
        <v>0</v>
      </c>
      <c r="AJ48" s="57" t="s">
        <v>33</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140" t="s">
        <v>68</v>
      </c>
      <c r="AD49" s="67">
        <v>1</v>
      </c>
      <c r="AE49" s="140">
        <v>0</v>
      </c>
      <c r="AF49" s="140">
        <v>1</v>
      </c>
      <c r="AG49" s="140">
        <v>0</v>
      </c>
      <c r="AH49" s="140">
        <v>1</v>
      </c>
      <c r="AI49" s="67">
        <v>1</v>
      </c>
      <c r="AJ49" s="57" t="s">
        <v>33</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140" t="s">
        <v>68</v>
      </c>
      <c r="AD50" s="67">
        <v>1</v>
      </c>
      <c r="AE50" s="140">
        <v>0</v>
      </c>
      <c r="AF50" s="140">
        <v>1</v>
      </c>
      <c r="AG50" s="140">
        <v>1</v>
      </c>
      <c r="AH50" s="140">
        <v>0</v>
      </c>
      <c r="AI50" s="67">
        <v>0</v>
      </c>
      <c r="AJ50" s="57" t="s">
        <v>33</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140" t="s">
        <v>68</v>
      </c>
      <c r="AD51" s="67">
        <v>1</v>
      </c>
      <c r="AE51" s="140">
        <v>0</v>
      </c>
      <c r="AF51" s="140">
        <v>1</v>
      </c>
      <c r="AG51" s="140">
        <v>1</v>
      </c>
      <c r="AH51" s="140">
        <v>0</v>
      </c>
      <c r="AI51" s="67">
        <v>1</v>
      </c>
      <c r="AJ51" s="57" t="s">
        <v>33</v>
      </c>
      <c r="AL51" t="str">
        <f t="shared" si="0"/>
        <v xml:space="preserve">    (U1)ALERT_REQ_UNKNOWN</v>
      </c>
      <c r="AR51" s="69" t="str">
        <f t="shared" si="3"/>
        <v xml:space="preserve">    (U4)0x0000002DU,                                                           /* 45 UNKNOWN                                         */</v>
      </c>
      <c r="AS51" s="69" t="str">
        <f t="shared" si="4"/>
        <v xml:space="preserve">    (U4)0x0000003FU,                                                           /* 45 UNKNOWN                                         */</v>
      </c>
      <c r="AT51" s="69" t="str">
        <f t="shared" si="1"/>
        <v xml:space="preserve">    (U1)ALERT_REQ_UNKNOWN,                                                     /* 45 UNKNOWN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140" t="s">
        <v>68</v>
      </c>
      <c r="AD52" s="67">
        <v>1</v>
      </c>
      <c r="AE52" s="140">
        <v>0</v>
      </c>
      <c r="AF52" s="140">
        <v>1</v>
      </c>
      <c r="AG52" s="140">
        <v>1</v>
      </c>
      <c r="AH52" s="140">
        <v>1</v>
      </c>
      <c r="AI52" s="67">
        <v>0</v>
      </c>
      <c r="AJ52" s="57" t="s">
        <v>33</v>
      </c>
      <c r="AL52" t="str">
        <f t="shared" si="0"/>
        <v xml:space="preserve">    (U1)ALERT_REQ_UNKNOWN</v>
      </c>
      <c r="AR52" s="69" t="str">
        <f t="shared" si="3"/>
        <v xml:space="preserve">    (U4)0x0000002EU,                                                           /* 46 UNKNOWN                                         */</v>
      </c>
      <c r="AS52" s="69" t="str">
        <f t="shared" si="4"/>
        <v xml:space="preserve">    (U4)0x0000003FU,                                                           /* 46 UNKNOWN                                         */</v>
      </c>
      <c r="AT52" s="69" t="str">
        <f t="shared" si="1"/>
        <v xml:space="preserve">    (U1)ALERT_REQ_UNKNOWN,                                                     /* 46 UNKNOWN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140" t="s">
        <v>68</v>
      </c>
      <c r="AD53" s="67">
        <v>1</v>
      </c>
      <c r="AE53" s="140">
        <v>0</v>
      </c>
      <c r="AF53" s="140">
        <v>1</v>
      </c>
      <c r="AG53" s="140">
        <v>1</v>
      </c>
      <c r="AH53" s="140">
        <v>1</v>
      </c>
      <c r="AI53" s="67">
        <v>1</v>
      </c>
      <c r="AJ53" s="57" t="s">
        <v>33</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140" t="s">
        <v>68</v>
      </c>
      <c r="AD54" s="67">
        <v>1</v>
      </c>
      <c r="AE54" s="67">
        <v>1</v>
      </c>
      <c r="AF54" s="140">
        <v>0</v>
      </c>
      <c r="AG54" s="140">
        <v>0</v>
      </c>
      <c r="AH54" s="140">
        <v>0</v>
      </c>
      <c r="AI54" s="67">
        <v>0</v>
      </c>
      <c r="AJ54" s="57" t="s">
        <v>33</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140" t="s">
        <v>68</v>
      </c>
      <c r="AD55" s="67">
        <v>1</v>
      </c>
      <c r="AE55" s="67">
        <v>1</v>
      </c>
      <c r="AF55" s="140">
        <v>0</v>
      </c>
      <c r="AG55" s="140">
        <v>0</v>
      </c>
      <c r="AH55" s="140">
        <v>0</v>
      </c>
      <c r="AI55" s="140">
        <v>1</v>
      </c>
      <c r="AJ55" s="57" t="s">
        <v>33</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140" t="s">
        <v>68</v>
      </c>
      <c r="AD56" s="67">
        <v>1</v>
      </c>
      <c r="AE56" s="67">
        <v>1</v>
      </c>
      <c r="AF56" s="140">
        <v>0</v>
      </c>
      <c r="AG56" s="140">
        <v>0</v>
      </c>
      <c r="AH56" s="140">
        <v>1</v>
      </c>
      <c r="AI56" s="67">
        <v>0</v>
      </c>
      <c r="AJ56" s="57" t="s">
        <v>33</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140" t="s">
        <v>68</v>
      </c>
      <c r="AD57" s="67">
        <v>1</v>
      </c>
      <c r="AE57" s="67">
        <v>1</v>
      </c>
      <c r="AF57" s="140">
        <v>0</v>
      </c>
      <c r="AG57" s="140">
        <v>0</v>
      </c>
      <c r="AH57" s="140">
        <v>1</v>
      </c>
      <c r="AI57" s="67">
        <v>1</v>
      </c>
      <c r="AJ57" s="57" t="s">
        <v>33</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140" t="s">
        <v>68</v>
      </c>
      <c r="AD58" s="67">
        <v>1</v>
      </c>
      <c r="AE58" s="67">
        <v>1</v>
      </c>
      <c r="AF58" s="140">
        <v>0</v>
      </c>
      <c r="AG58" s="140">
        <v>1</v>
      </c>
      <c r="AH58" s="140">
        <v>0</v>
      </c>
      <c r="AI58" s="67">
        <v>0</v>
      </c>
      <c r="AJ58" s="57" t="s">
        <v>33</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140" t="s">
        <v>68</v>
      </c>
      <c r="AD59" s="67">
        <v>1</v>
      </c>
      <c r="AE59" s="67">
        <v>1</v>
      </c>
      <c r="AF59" s="140">
        <v>0</v>
      </c>
      <c r="AG59" s="140">
        <v>1</v>
      </c>
      <c r="AH59" s="140">
        <v>0</v>
      </c>
      <c r="AI59" s="67">
        <v>1</v>
      </c>
      <c r="AJ59" s="57" t="s">
        <v>33</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140" t="s">
        <v>68</v>
      </c>
      <c r="AD60" s="67">
        <v>1</v>
      </c>
      <c r="AE60" s="67">
        <v>1</v>
      </c>
      <c r="AF60" s="140">
        <v>0</v>
      </c>
      <c r="AG60" s="140">
        <v>1</v>
      </c>
      <c r="AH60" s="140">
        <v>1</v>
      </c>
      <c r="AI60" s="67">
        <v>0</v>
      </c>
      <c r="AJ60" s="57" t="s">
        <v>33</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140" t="s">
        <v>68</v>
      </c>
      <c r="AD61" s="67">
        <v>1</v>
      </c>
      <c r="AE61" s="67">
        <v>1</v>
      </c>
      <c r="AF61" s="140">
        <v>0</v>
      </c>
      <c r="AG61" s="140">
        <v>1</v>
      </c>
      <c r="AH61" s="140">
        <v>1</v>
      </c>
      <c r="AI61" s="67">
        <v>1</v>
      </c>
      <c r="AJ61" s="57" t="s">
        <v>33</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140" t="s">
        <v>68</v>
      </c>
      <c r="AD62" s="67">
        <v>1</v>
      </c>
      <c r="AE62" s="67">
        <v>1</v>
      </c>
      <c r="AF62" s="140">
        <v>1</v>
      </c>
      <c r="AG62" s="140">
        <v>0</v>
      </c>
      <c r="AH62" s="140">
        <v>0</v>
      </c>
      <c r="AI62" s="67">
        <v>0</v>
      </c>
      <c r="AJ62" s="57" t="s">
        <v>33</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140" t="s">
        <v>68</v>
      </c>
      <c r="AD63" s="67">
        <v>1</v>
      </c>
      <c r="AE63" s="67">
        <v>1</v>
      </c>
      <c r="AF63" s="140">
        <v>1</v>
      </c>
      <c r="AG63" s="140">
        <v>0</v>
      </c>
      <c r="AH63" s="140">
        <v>0</v>
      </c>
      <c r="AI63" s="140">
        <v>1</v>
      </c>
      <c r="AJ63" s="57" t="s">
        <v>33</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140" t="s">
        <v>68</v>
      </c>
      <c r="AD64" s="67">
        <v>1</v>
      </c>
      <c r="AE64" s="67">
        <v>1</v>
      </c>
      <c r="AF64" s="140">
        <v>1</v>
      </c>
      <c r="AG64" s="140">
        <v>0</v>
      </c>
      <c r="AH64" s="140">
        <v>1</v>
      </c>
      <c r="AI64" s="67">
        <v>0</v>
      </c>
      <c r="AJ64" s="57" t="s">
        <v>33</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140" t="s">
        <v>68</v>
      </c>
      <c r="AD65" s="67">
        <v>1</v>
      </c>
      <c r="AE65" s="67">
        <v>1</v>
      </c>
      <c r="AF65" s="140">
        <v>1</v>
      </c>
      <c r="AG65" s="140">
        <v>0</v>
      </c>
      <c r="AH65" s="140">
        <v>1</v>
      </c>
      <c r="AI65" s="67">
        <v>1</v>
      </c>
      <c r="AJ65" s="57" t="s">
        <v>33</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140" t="s">
        <v>68</v>
      </c>
      <c r="AD66" s="67">
        <v>1</v>
      </c>
      <c r="AE66" s="67">
        <v>1</v>
      </c>
      <c r="AF66" s="140">
        <v>1</v>
      </c>
      <c r="AG66" s="140">
        <v>1</v>
      </c>
      <c r="AH66" s="140">
        <v>0</v>
      </c>
      <c r="AI66" s="67">
        <v>0</v>
      </c>
      <c r="AJ66" s="57" t="s">
        <v>33</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140" t="s">
        <v>68</v>
      </c>
      <c r="AD67" s="67">
        <v>1</v>
      </c>
      <c r="AE67" s="67">
        <v>1</v>
      </c>
      <c r="AF67" s="140">
        <v>1</v>
      </c>
      <c r="AG67" s="140">
        <v>1</v>
      </c>
      <c r="AH67" s="140">
        <v>0</v>
      </c>
      <c r="AI67" s="67">
        <v>1</v>
      </c>
      <c r="AJ67" s="57" t="s">
        <v>33</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140" t="s">
        <v>68</v>
      </c>
      <c r="AD68" s="67">
        <v>1</v>
      </c>
      <c r="AE68" s="67">
        <v>1</v>
      </c>
      <c r="AF68" s="140">
        <v>1</v>
      </c>
      <c r="AG68" s="140">
        <v>1</v>
      </c>
      <c r="AH68" s="140">
        <v>1</v>
      </c>
      <c r="AI68" s="67">
        <v>0</v>
      </c>
      <c r="AJ68" s="57" t="s">
        <v>33</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140" t="s">
        <v>68</v>
      </c>
      <c r="AD69" s="67">
        <v>1</v>
      </c>
      <c r="AE69" s="67">
        <v>1</v>
      </c>
      <c r="AF69" s="140">
        <v>1</v>
      </c>
      <c r="AG69" s="140">
        <v>1</v>
      </c>
      <c r="AH69" s="140">
        <v>1</v>
      </c>
      <c r="AI69" s="67">
        <v>1</v>
      </c>
      <c r="AJ69" s="57" t="s">
        <v>33</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IF(AJ70&lt;&gt;"",AL70&amp;IF(AJ71&lt;&gt;"",","," ")&amp;REPT(" ",78-LEN(AL70))&amp;"/* "&amp;IF(C70&lt;10,"0"&amp;C70,C70)&amp;" "&amp;AJ70&amp;REPT(" ",48-LEN(AJ70))&amp;"*/",IF(AJ69&lt;&gt;"","};",""))</f>
        <v>};</v>
      </c>
    </row>
    <row r="71" spans="1:46">
      <c r="B71" s="147" t="str">
        <f ca="1">IF(B6&lt;&gt;"",B6,"")</f>
        <v>Table BCD1B</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UNKNOWN</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UNKNOWN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1</v>
      </c>
      <c r="AE103" s="137">
        <f t="shared" si="16"/>
        <v>0</v>
      </c>
      <c r="AF103" s="137">
        <f t="shared" si="16"/>
        <v>0</v>
      </c>
      <c r="AG103" s="137">
        <f t="shared" si="16"/>
        <v>0</v>
      </c>
      <c r="AH103" s="137">
        <f t="shared" si="16"/>
        <v>0</v>
      </c>
      <c r="AI103" s="137">
        <f t="shared" si="16"/>
        <v>0</v>
      </c>
      <c r="AJ103" s="53" t="str">
        <f t="shared" si="6"/>
        <v>UNKNOWN</v>
      </c>
      <c r="AK103" s="66"/>
      <c r="AL103" s="66" t="str">
        <f t="shared" si="9"/>
        <v>20</v>
      </c>
      <c r="AM103" s="68" t="str">
        <f t="shared" si="10"/>
        <v>00</v>
      </c>
      <c r="AN103" s="68" t="str">
        <f t="shared" si="11"/>
        <v>00</v>
      </c>
      <c r="AO103" s="68" t="str">
        <f t="shared" si="12"/>
        <v>00</v>
      </c>
      <c r="AQ103" t="str">
        <f t="shared" si="7"/>
        <v xml:space="preserve">    (U4)0x00000020U,                                                           /* 32 UNKNOWN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1</v>
      </c>
      <c r="AE104" s="137">
        <f t="shared" si="16"/>
        <v>0</v>
      </c>
      <c r="AF104" s="137">
        <f t="shared" si="16"/>
        <v>0</v>
      </c>
      <c r="AG104" s="137">
        <f t="shared" si="16"/>
        <v>0</v>
      </c>
      <c r="AH104" s="137">
        <f t="shared" si="16"/>
        <v>0</v>
      </c>
      <c r="AI104" s="137">
        <f t="shared" si="16"/>
        <v>1</v>
      </c>
      <c r="AJ104" s="53" t="str">
        <f t="shared" si="6"/>
        <v>DGK_MAL</v>
      </c>
      <c r="AK104" s="66"/>
      <c r="AL104" s="66" t="str">
        <f t="shared" si="9"/>
        <v>21</v>
      </c>
      <c r="AM104" s="68" t="str">
        <f t="shared" si="10"/>
        <v>00</v>
      </c>
      <c r="AN104" s="68" t="str">
        <f t="shared" si="11"/>
        <v>00</v>
      </c>
      <c r="AO104" s="68" t="str">
        <f t="shared" si="12"/>
        <v>00</v>
      </c>
      <c r="AQ104" t="str">
        <f t="shared" si="7"/>
        <v xml:space="preserve">    (U4)0x00000021U,                                                           /* 33 DGK_MAL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1</v>
      </c>
      <c r="AE105" s="137">
        <f t="shared" si="16"/>
        <v>0</v>
      </c>
      <c r="AF105" s="137">
        <f t="shared" si="16"/>
        <v>0</v>
      </c>
      <c r="AG105" s="137">
        <f t="shared" si="16"/>
        <v>0</v>
      </c>
      <c r="AH105" s="137">
        <f t="shared" si="16"/>
        <v>1</v>
      </c>
      <c r="AI105" s="137">
        <f t="shared" si="16"/>
        <v>0</v>
      </c>
      <c r="AJ105" s="53" t="str">
        <f t="shared" si="6"/>
        <v>UNKNOWN</v>
      </c>
      <c r="AK105" s="66"/>
      <c r="AL105" s="66" t="str">
        <f t="shared" si="9"/>
        <v>22</v>
      </c>
      <c r="AM105" s="68" t="str">
        <f t="shared" si="10"/>
        <v>00</v>
      </c>
      <c r="AN105" s="68" t="str">
        <f t="shared" si="11"/>
        <v>00</v>
      </c>
      <c r="AO105" s="68" t="str">
        <f t="shared" si="12"/>
        <v>00</v>
      </c>
      <c r="AQ105" t="str">
        <f t="shared" si="7"/>
        <v xml:space="preserve">    (U4)0x00000022U,                                                           /* 34 UNKNOWN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1</v>
      </c>
      <c r="AE106" s="137">
        <f t="shared" si="16"/>
        <v>0</v>
      </c>
      <c r="AF106" s="137">
        <f t="shared" si="16"/>
        <v>0</v>
      </c>
      <c r="AG106" s="137">
        <f t="shared" si="16"/>
        <v>0</v>
      </c>
      <c r="AH106" s="137">
        <f t="shared" si="16"/>
        <v>1</v>
      </c>
      <c r="AI106" s="137">
        <f t="shared" si="16"/>
        <v>1</v>
      </c>
      <c r="AJ106" s="53" t="str">
        <f t="shared" si="6"/>
        <v>UNKNOWN</v>
      </c>
      <c r="AK106" s="66"/>
      <c r="AL106" s="66" t="str">
        <f t="shared" si="9"/>
        <v>23</v>
      </c>
      <c r="AM106" s="68" t="str">
        <f t="shared" si="10"/>
        <v>00</v>
      </c>
      <c r="AN106" s="68" t="str">
        <f t="shared" si="11"/>
        <v>00</v>
      </c>
      <c r="AO106" s="68" t="str">
        <f t="shared" si="12"/>
        <v>00</v>
      </c>
      <c r="AQ106" t="str">
        <f t="shared" si="7"/>
        <v xml:space="preserve">    (U4)0x00000023U,                                                           /* 35 UNKNOWN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1</v>
      </c>
      <c r="AE107" s="137">
        <f t="shared" si="16"/>
        <v>0</v>
      </c>
      <c r="AF107" s="137">
        <f t="shared" si="16"/>
        <v>0</v>
      </c>
      <c r="AG107" s="137">
        <f t="shared" si="16"/>
        <v>1</v>
      </c>
      <c r="AH107" s="137">
        <f t="shared" si="16"/>
        <v>0</v>
      </c>
      <c r="AI107" s="137">
        <f t="shared" si="16"/>
        <v>0</v>
      </c>
      <c r="AJ107" s="53" t="str">
        <f t="shared" si="6"/>
        <v>L_AT_NG</v>
      </c>
      <c r="AK107" s="66"/>
      <c r="AL107" s="66" t="str">
        <f t="shared" si="9"/>
        <v>24</v>
      </c>
      <c r="AM107" s="68" t="str">
        <f t="shared" si="10"/>
        <v>00</v>
      </c>
      <c r="AN107" s="68" t="str">
        <f t="shared" si="11"/>
        <v>00</v>
      </c>
      <c r="AO107" s="68" t="str">
        <f t="shared" si="12"/>
        <v>00</v>
      </c>
      <c r="AQ107" t="str">
        <f t="shared" si="7"/>
        <v xml:space="preserve">    (U4)0x00000024U,                                                           /* 36 L_AT_NG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1</v>
      </c>
      <c r="AE108" s="137">
        <f t="shared" si="16"/>
        <v>0</v>
      </c>
      <c r="AF108" s="137">
        <f t="shared" si="16"/>
        <v>0</v>
      </c>
      <c r="AG108" s="137">
        <f t="shared" si="16"/>
        <v>1</v>
      </c>
      <c r="AH108" s="137">
        <f t="shared" si="16"/>
        <v>0</v>
      </c>
      <c r="AI108" s="137">
        <f t="shared" si="16"/>
        <v>1</v>
      </c>
      <c r="AJ108" s="53" t="str">
        <f t="shared" si="6"/>
        <v>L_MT_NG</v>
      </c>
      <c r="AK108" s="66"/>
      <c r="AL108" s="66" t="str">
        <f t="shared" si="9"/>
        <v>25</v>
      </c>
      <c r="AM108" s="68" t="str">
        <f t="shared" si="10"/>
        <v>00</v>
      </c>
      <c r="AN108" s="68" t="str">
        <f t="shared" si="11"/>
        <v>00</v>
      </c>
      <c r="AO108" s="68" t="str">
        <f t="shared" si="12"/>
        <v>00</v>
      </c>
      <c r="AQ108" t="str">
        <f t="shared" si="7"/>
        <v xml:space="preserve">    (U4)0x00000025U,                                                           /* 37 L_MT_NG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1</v>
      </c>
      <c r="AE109" s="137">
        <f t="shared" si="16"/>
        <v>0</v>
      </c>
      <c r="AF109" s="137">
        <f t="shared" si="16"/>
        <v>0</v>
      </c>
      <c r="AG109" s="137">
        <f t="shared" si="16"/>
        <v>1</v>
      </c>
      <c r="AH109" s="137">
        <f t="shared" si="16"/>
        <v>1</v>
      </c>
      <c r="AI109" s="137">
        <f t="shared" si="16"/>
        <v>0</v>
      </c>
      <c r="AJ109" s="53" t="str">
        <f t="shared" si="6"/>
        <v>R_AT_NG</v>
      </c>
      <c r="AK109" s="66"/>
      <c r="AL109" s="66" t="str">
        <f t="shared" si="9"/>
        <v>26</v>
      </c>
      <c r="AM109" s="68" t="str">
        <f t="shared" si="10"/>
        <v>00</v>
      </c>
      <c r="AN109" s="68" t="str">
        <f t="shared" si="11"/>
        <v>00</v>
      </c>
      <c r="AO109" s="68" t="str">
        <f t="shared" si="12"/>
        <v>00</v>
      </c>
      <c r="AQ109" t="str">
        <f t="shared" si="7"/>
        <v xml:space="preserve">    (U4)0x00000026U,                                                           /* 38 R_AT_NG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1</v>
      </c>
      <c r="AE110" s="137">
        <f t="shared" si="16"/>
        <v>0</v>
      </c>
      <c r="AF110" s="137">
        <f t="shared" si="16"/>
        <v>0</v>
      </c>
      <c r="AG110" s="137">
        <f t="shared" si="16"/>
        <v>1</v>
      </c>
      <c r="AH110" s="137">
        <f t="shared" si="16"/>
        <v>1</v>
      </c>
      <c r="AI110" s="137">
        <f>IF(AI45=1,1,0)</f>
        <v>1</v>
      </c>
      <c r="AJ110" s="53" t="str">
        <f t="shared" si="6"/>
        <v>R_MT_NG</v>
      </c>
      <c r="AK110" s="66"/>
      <c r="AL110" s="66" t="str">
        <f t="shared" si="9"/>
        <v>27</v>
      </c>
      <c r="AM110" s="68" t="str">
        <f t="shared" si="10"/>
        <v>00</v>
      </c>
      <c r="AN110" s="68" t="str">
        <f t="shared" si="11"/>
        <v>00</v>
      </c>
      <c r="AO110" s="68" t="str">
        <f t="shared" si="12"/>
        <v>00</v>
      </c>
      <c r="AQ110" t="str">
        <f t="shared" si="7"/>
        <v xml:space="preserve">    (U4)0x00000027U,                                                           /* 39 R_MT_NG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1</v>
      </c>
      <c r="AE111" s="137">
        <f t="shared" si="17"/>
        <v>0</v>
      </c>
      <c r="AF111" s="137">
        <f t="shared" si="17"/>
        <v>1</v>
      </c>
      <c r="AG111" s="137">
        <f t="shared" si="17"/>
        <v>0</v>
      </c>
      <c r="AH111" s="137">
        <f t="shared" si="17"/>
        <v>0</v>
      </c>
      <c r="AI111" s="137">
        <f t="shared" si="17"/>
        <v>0</v>
      </c>
      <c r="AJ111" s="53" t="str">
        <f t="shared" si="6"/>
        <v>UNKNOWN</v>
      </c>
      <c r="AK111" s="66"/>
      <c r="AL111" s="66" t="str">
        <f t="shared" si="9"/>
        <v>28</v>
      </c>
      <c r="AM111" s="68" t="str">
        <f t="shared" si="10"/>
        <v>00</v>
      </c>
      <c r="AN111" s="68" t="str">
        <f t="shared" si="11"/>
        <v>00</v>
      </c>
      <c r="AO111" s="68" t="str">
        <f t="shared" si="12"/>
        <v>00</v>
      </c>
      <c r="AQ111" t="str">
        <f t="shared" si="7"/>
        <v xml:space="preserve">    (U4)0x00000028U,                                                           /* 40 UNKNOWN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1</v>
      </c>
      <c r="AE112" s="137">
        <f t="shared" si="17"/>
        <v>0</v>
      </c>
      <c r="AF112" s="137">
        <f t="shared" si="17"/>
        <v>1</v>
      </c>
      <c r="AG112" s="137">
        <f t="shared" si="17"/>
        <v>0</v>
      </c>
      <c r="AH112" s="137">
        <f t="shared" si="17"/>
        <v>0</v>
      </c>
      <c r="AI112" s="137">
        <f t="shared" si="17"/>
        <v>1</v>
      </c>
      <c r="AJ112" s="53" t="str">
        <f t="shared" si="6"/>
        <v>UNKNOWN</v>
      </c>
      <c r="AK112" s="66"/>
      <c r="AL112" s="66" t="str">
        <f t="shared" si="9"/>
        <v>29</v>
      </c>
      <c r="AM112" s="68" t="str">
        <f t="shared" si="10"/>
        <v>00</v>
      </c>
      <c r="AN112" s="68" t="str">
        <f t="shared" si="11"/>
        <v>00</v>
      </c>
      <c r="AO112" s="68" t="str">
        <f t="shared" si="12"/>
        <v>00</v>
      </c>
      <c r="AQ112" t="str">
        <f t="shared" si="7"/>
        <v xml:space="preserve">    (U4)0x00000029U,                                                           /* 41 UNKNOWN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1</v>
      </c>
      <c r="AE113" s="137">
        <f t="shared" si="17"/>
        <v>0</v>
      </c>
      <c r="AF113" s="137">
        <f t="shared" si="17"/>
        <v>1</v>
      </c>
      <c r="AG113" s="137">
        <f t="shared" si="17"/>
        <v>0</v>
      </c>
      <c r="AH113" s="137">
        <f t="shared" si="17"/>
        <v>1</v>
      </c>
      <c r="AI113" s="137">
        <f t="shared" si="17"/>
        <v>0</v>
      </c>
      <c r="AJ113" s="53" t="str">
        <f t="shared" si="6"/>
        <v>UNKNOWN</v>
      </c>
      <c r="AK113" s="66"/>
      <c r="AL113" s="66" t="str">
        <f t="shared" si="9"/>
        <v>2A</v>
      </c>
      <c r="AM113" s="68" t="str">
        <f t="shared" si="10"/>
        <v>00</v>
      </c>
      <c r="AN113" s="68" t="str">
        <f t="shared" si="11"/>
        <v>00</v>
      </c>
      <c r="AO113" s="68" t="str">
        <f t="shared" si="12"/>
        <v>00</v>
      </c>
      <c r="AQ113" t="str">
        <f t="shared" si="7"/>
        <v xml:space="preserve">    (U4)0x0000002AU,                                                           /* 42 UNKNOWN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1</v>
      </c>
      <c r="AE114" s="137">
        <f t="shared" si="17"/>
        <v>0</v>
      </c>
      <c r="AF114" s="137">
        <f t="shared" si="17"/>
        <v>1</v>
      </c>
      <c r="AG114" s="137">
        <f t="shared" si="17"/>
        <v>0</v>
      </c>
      <c r="AH114" s="137">
        <f t="shared" si="17"/>
        <v>1</v>
      </c>
      <c r="AI114" s="137">
        <f t="shared" si="17"/>
        <v>1</v>
      </c>
      <c r="AJ114" s="53" t="str">
        <f t="shared" si="6"/>
        <v>UNKNOWN</v>
      </c>
      <c r="AK114" s="66"/>
      <c r="AL114" s="66" t="str">
        <f t="shared" si="9"/>
        <v>2B</v>
      </c>
      <c r="AM114" s="68" t="str">
        <f t="shared" si="10"/>
        <v>00</v>
      </c>
      <c r="AN114" s="68" t="str">
        <f t="shared" si="11"/>
        <v>00</v>
      </c>
      <c r="AO114" s="68" t="str">
        <f t="shared" si="12"/>
        <v>00</v>
      </c>
      <c r="AQ114" t="str">
        <f t="shared" si="7"/>
        <v xml:space="preserve">    (U4)0x0000002BU,                                                           /* 43 UNKNOWN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1</v>
      </c>
      <c r="AE115" s="137">
        <f t="shared" si="17"/>
        <v>0</v>
      </c>
      <c r="AF115" s="137">
        <f t="shared" si="17"/>
        <v>1</v>
      </c>
      <c r="AG115" s="137">
        <f t="shared" si="17"/>
        <v>1</v>
      </c>
      <c r="AH115" s="137">
        <f t="shared" si="17"/>
        <v>0</v>
      </c>
      <c r="AI115" s="137">
        <f t="shared" si="17"/>
        <v>0</v>
      </c>
      <c r="AJ115" s="53" t="str">
        <f t="shared" si="6"/>
        <v>UNKNOWN</v>
      </c>
      <c r="AK115" s="66"/>
      <c r="AL115" s="66" t="str">
        <f t="shared" si="9"/>
        <v>2C</v>
      </c>
      <c r="AM115" s="68" t="str">
        <f t="shared" si="10"/>
        <v>00</v>
      </c>
      <c r="AN115" s="68" t="str">
        <f t="shared" si="11"/>
        <v>00</v>
      </c>
      <c r="AO115" s="68" t="str">
        <f t="shared" si="12"/>
        <v>00</v>
      </c>
      <c r="AQ115" t="str">
        <f t="shared" si="7"/>
        <v xml:space="preserve">    (U4)0x0000002CU,                                                           /* 44 UNKNOWN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1</v>
      </c>
      <c r="AE116" s="137">
        <f t="shared" si="17"/>
        <v>0</v>
      </c>
      <c r="AF116" s="137">
        <f t="shared" si="17"/>
        <v>1</v>
      </c>
      <c r="AG116" s="137">
        <f t="shared" si="17"/>
        <v>1</v>
      </c>
      <c r="AH116" s="137">
        <f t="shared" si="17"/>
        <v>0</v>
      </c>
      <c r="AI116" s="137">
        <f t="shared" si="17"/>
        <v>1</v>
      </c>
      <c r="AJ116" s="53" t="str">
        <f t="shared" si="6"/>
        <v>UNKNOWN</v>
      </c>
      <c r="AK116" s="66"/>
      <c r="AL116" s="66" t="str">
        <f t="shared" si="9"/>
        <v>2D</v>
      </c>
      <c r="AM116" s="68" t="str">
        <f t="shared" si="10"/>
        <v>00</v>
      </c>
      <c r="AN116" s="68" t="str">
        <f t="shared" si="11"/>
        <v>00</v>
      </c>
      <c r="AO116" s="68" t="str">
        <f t="shared" si="12"/>
        <v>00</v>
      </c>
      <c r="AQ116" t="str">
        <f t="shared" si="7"/>
        <v xml:space="preserve">    (U4)0x0000002DU,                                                           /* 45 UNKNOWN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1</v>
      </c>
      <c r="AE117" s="137">
        <f t="shared" si="17"/>
        <v>0</v>
      </c>
      <c r="AF117" s="137">
        <f t="shared" si="17"/>
        <v>1</v>
      </c>
      <c r="AG117" s="137">
        <f t="shared" si="17"/>
        <v>1</v>
      </c>
      <c r="AH117" s="137">
        <f t="shared" si="17"/>
        <v>1</v>
      </c>
      <c r="AI117" s="137">
        <f t="shared" si="17"/>
        <v>0</v>
      </c>
      <c r="AJ117" s="53" t="str">
        <f t="shared" si="6"/>
        <v>UNKNOWN</v>
      </c>
      <c r="AK117" s="66"/>
      <c r="AL117" s="66" t="str">
        <f t="shared" si="9"/>
        <v>2E</v>
      </c>
      <c r="AM117" s="68" t="str">
        <f t="shared" si="10"/>
        <v>00</v>
      </c>
      <c r="AN117" s="68" t="str">
        <f t="shared" si="11"/>
        <v>00</v>
      </c>
      <c r="AO117" s="68" t="str">
        <f t="shared" si="12"/>
        <v>00</v>
      </c>
      <c r="AQ117" t="str">
        <f t="shared" si="7"/>
        <v xml:space="preserve">    (U4)0x0000002EU,                                                           /* 46 UNKNOWN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1</v>
      </c>
      <c r="AE118" s="137">
        <f t="shared" si="17"/>
        <v>0</v>
      </c>
      <c r="AF118" s="137">
        <f t="shared" si="17"/>
        <v>1</v>
      </c>
      <c r="AG118" s="137">
        <f t="shared" si="17"/>
        <v>1</v>
      </c>
      <c r="AH118" s="137">
        <f t="shared" si="17"/>
        <v>1</v>
      </c>
      <c r="AI118" s="137">
        <f>IF(AI53=1,1,0)</f>
        <v>1</v>
      </c>
      <c r="AJ118" s="53" t="str">
        <f t="shared" si="6"/>
        <v>UNKNOWN</v>
      </c>
      <c r="AK118" s="66"/>
      <c r="AL118" s="66" t="str">
        <f t="shared" si="9"/>
        <v>2F</v>
      </c>
      <c r="AM118" s="68" t="str">
        <f t="shared" si="10"/>
        <v>00</v>
      </c>
      <c r="AN118" s="68" t="str">
        <f t="shared" si="11"/>
        <v>00</v>
      </c>
      <c r="AO118" s="68" t="str">
        <f t="shared" si="12"/>
        <v>00</v>
      </c>
      <c r="AQ118" t="str">
        <f t="shared" si="7"/>
        <v xml:space="preserve">    (U4)0x0000002FU,                                                           /* 47 UNKNOWN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1</v>
      </c>
      <c r="AE119" s="137">
        <f t="shared" si="18"/>
        <v>1</v>
      </c>
      <c r="AF119" s="137">
        <f t="shared" si="18"/>
        <v>0</v>
      </c>
      <c r="AG119" s="137">
        <f t="shared" si="18"/>
        <v>0</v>
      </c>
      <c r="AH119" s="137">
        <f t="shared" si="18"/>
        <v>0</v>
      </c>
      <c r="AI119" s="137">
        <f t="shared" si="18"/>
        <v>0</v>
      </c>
      <c r="AJ119" s="53" t="str">
        <f t="shared" si="6"/>
        <v>UNKNOWN</v>
      </c>
      <c r="AK119" s="66"/>
      <c r="AL119" s="66" t="str">
        <f t="shared" si="9"/>
        <v>30</v>
      </c>
      <c r="AM119" s="68" t="str">
        <f t="shared" si="10"/>
        <v>00</v>
      </c>
      <c r="AN119" s="68" t="str">
        <f t="shared" si="11"/>
        <v>00</v>
      </c>
      <c r="AO119" s="68" t="str">
        <f t="shared" si="12"/>
        <v>00</v>
      </c>
      <c r="AQ119" t="str">
        <f t="shared" si="7"/>
        <v xml:space="preserve">    (U4)0x00000030U,                                                           /* 48 UNKNOWN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1</v>
      </c>
      <c r="AE120" s="137">
        <f t="shared" si="18"/>
        <v>1</v>
      </c>
      <c r="AF120" s="137">
        <f t="shared" si="18"/>
        <v>0</v>
      </c>
      <c r="AG120" s="137">
        <f t="shared" si="18"/>
        <v>0</v>
      </c>
      <c r="AH120" s="137">
        <f t="shared" si="18"/>
        <v>0</v>
      </c>
      <c r="AI120" s="137">
        <f t="shared" si="18"/>
        <v>1</v>
      </c>
      <c r="AJ120" s="53" t="str">
        <f t="shared" si="6"/>
        <v>UNKNOWN</v>
      </c>
      <c r="AK120" s="66"/>
      <c r="AL120" s="66" t="str">
        <f t="shared" si="9"/>
        <v>31</v>
      </c>
      <c r="AM120" s="68" t="str">
        <f t="shared" si="10"/>
        <v>00</v>
      </c>
      <c r="AN120" s="68" t="str">
        <f t="shared" si="11"/>
        <v>00</v>
      </c>
      <c r="AO120" s="68" t="str">
        <f t="shared" si="12"/>
        <v>00</v>
      </c>
      <c r="AQ120" t="str">
        <f t="shared" si="7"/>
        <v xml:space="preserve">    (U4)0x00000031U,                                                           /* 49 UNKNOWN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1</v>
      </c>
      <c r="AE121" s="137">
        <f t="shared" si="18"/>
        <v>1</v>
      </c>
      <c r="AF121" s="137">
        <f t="shared" si="18"/>
        <v>0</v>
      </c>
      <c r="AG121" s="137">
        <f t="shared" si="18"/>
        <v>0</v>
      </c>
      <c r="AH121" s="137">
        <f t="shared" si="18"/>
        <v>1</v>
      </c>
      <c r="AI121" s="137">
        <f t="shared" si="18"/>
        <v>0</v>
      </c>
      <c r="AJ121" s="53" t="str">
        <f t="shared" si="6"/>
        <v>UNKNOWN</v>
      </c>
      <c r="AK121" s="66"/>
      <c r="AL121" s="66" t="str">
        <f t="shared" si="9"/>
        <v>32</v>
      </c>
      <c r="AM121" s="68" t="str">
        <f t="shared" si="10"/>
        <v>00</v>
      </c>
      <c r="AN121" s="68" t="str">
        <f t="shared" si="11"/>
        <v>00</v>
      </c>
      <c r="AO121" s="68" t="str">
        <f t="shared" si="12"/>
        <v>00</v>
      </c>
      <c r="AQ121" t="str">
        <f t="shared" si="7"/>
        <v xml:space="preserve">    (U4)0x00000032U,                                                           /* 50 UNKNOWN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1</v>
      </c>
      <c r="AE122" s="137">
        <f t="shared" si="18"/>
        <v>1</v>
      </c>
      <c r="AF122" s="137">
        <f t="shared" si="18"/>
        <v>0</v>
      </c>
      <c r="AG122" s="137">
        <f t="shared" si="18"/>
        <v>0</v>
      </c>
      <c r="AH122" s="137">
        <f t="shared" si="18"/>
        <v>1</v>
      </c>
      <c r="AI122" s="137">
        <f t="shared" si="18"/>
        <v>1</v>
      </c>
      <c r="AJ122" s="53" t="str">
        <f t="shared" si="6"/>
        <v>UNKNOWN</v>
      </c>
      <c r="AK122" s="66"/>
      <c r="AL122" s="66" t="str">
        <f t="shared" si="9"/>
        <v>33</v>
      </c>
      <c r="AM122" s="68" t="str">
        <f t="shared" si="10"/>
        <v>00</v>
      </c>
      <c r="AN122" s="68" t="str">
        <f t="shared" si="11"/>
        <v>00</v>
      </c>
      <c r="AO122" s="68" t="str">
        <f t="shared" si="12"/>
        <v>00</v>
      </c>
      <c r="AQ122" t="str">
        <f t="shared" si="7"/>
        <v xml:space="preserve">    (U4)0x00000033U,                                                           /* 51 UNKNOWN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1</v>
      </c>
      <c r="AE123" s="137">
        <f t="shared" si="18"/>
        <v>1</v>
      </c>
      <c r="AF123" s="137">
        <f t="shared" si="18"/>
        <v>0</v>
      </c>
      <c r="AG123" s="137">
        <f t="shared" si="18"/>
        <v>1</v>
      </c>
      <c r="AH123" s="137">
        <f t="shared" si="18"/>
        <v>0</v>
      </c>
      <c r="AI123" s="137">
        <f t="shared" si="18"/>
        <v>0</v>
      </c>
      <c r="AJ123" s="53" t="str">
        <f t="shared" si="6"/>
        <v>UNKNOWN</v>
      </c>
      <c r="AK123" s="66"/>
      <c r="AL123" s="66" t="str">
        <f t="shared" si="9"/>
        <v>34</v>
      </c>
      <c r="AM123" s="68" t="str">
        <f t="shared" si="10"/>
        <v>00</v>
      </c>
      <c r="AN123" s="68" t="str">
        <f t="shared" si="11"/>
        <v>00</v>
      </c>
      <c r="AO123" s="68" t="str">
        <f t="shared" si="12"/>
        <v>00</v>
      </c>
      <c r="AQ123" t="str">
        <f t="shared" si="7"/>
        <v xml:space="preserve">    (U4)0x00000034U,                                                           /* 52 UNKNOWN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1</v>
      </c>
      <c r="AE124" s="137">
        <f t="shared" si="18"/>
        <v>1</v>
      </c>
      <c r="AF124" s="137">
        <f t="shared" si="18"/>
        <v>0</v>
      </c>
      <c r="AG124" s="137">
        <f t="shared" si="18"/>
        <v>1</v>
      </c>
      <c r="AH124" s="137">
        <f t="shared" si="18"/>
        <v>0</v>
      </c>
      <c r="AI124" s="137">
        <f t="shared" si="18"/>
        <v>1</v>
      </c>
      <c r="AJ124" s="53" t="str">
        <f t="shared" si="6"/>
        <v>UNKNOWN</v>
      </c>
      <c r="AK124" s="66"/>
      <c r="AL124" s="66" t="str">
        <f t="shared" si="9"/>
        <v>35</v>
      </c>
      <c r="AM124" s="68" t="str">
        <f t="shared" si="10"/>
        <v>00</v>
      </c>
      <c r="AN124" s="68" t="str">
        <f t="shared" si="11"/>
        <v>00</v>
      </c>
      <c r="AO124" s="68" t="str">
        <f t="shared" si="12"/>
        <v>00</v>
      </c>
      <c r="AQ124" t="str">
        <f t="shared" si="7"/>
        <v xml:space="preserve">    (U4)0x00000035U,                                                           /* 53 UNKNOWN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1</v>
      </c>
      <c r="AE125" s="137">
        <f t="shared" si="18"/>
        <v>1</v>
      </c>
      <c r="AF125" s="137">
        <f t="shared" si="18"/>
        <v>0</v>
      </c>
      <c r="AG125" s="137">
        <f t="shared" si="18"/>
        <v>1</v>
      </c>
      <c r="AH125" s="137">
        <f t="shared" si="18"/>
        <v>1</v>
      </c>
      <c r="AI125" s="137">
        <f t="shared" si="18"/>
        <v>0</v>
      </c>
      <c r="AJ125" s="53" t="str">
        <f t="shared" si="6"/>
        <v>UNKNOWN</v>
      </c>
      <c r="AK125" s="66"/>
      <c r="AL125" s="66" t="str">
        <f t="shared" si="9"/>
        <v>36</v>
      </c>
      <c r="AM125" s="68" t="str">
        <f t="shared" si="10"/>
        <v>00</v>
      </c>
      <c r="AN125" s="68" t="str">
        <f t="shared" si="11"/>
        <v>00</v>
      </c>
      <c r="AO125" s="68" t="str">
        <f t="shared" si="12"/>
        <v>00</v>
      </c>
      <c r="AQ125" t="str">
        <f t="shared" si="7"/>
        <v xml:space="preserve">    (U4)0x00000036U,                                                           /* 54 UNKNOWN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1</v>
      </c>
      <c r="AE126" s="137">
        <f t="shared" si="18"/>
        <v>1</v>
      </c>
      <c r="AF126" s="137">
        <f t="shared" si="18"/>
        <v>0</v>
      </c>
      <c r="AG126" s="137">
        <f t="shared" si="18"/>
        <v>1</v>
      </c>
      <c r="AH126" s="137">
        <f t="shared" si="18"/>
        <v>1</v>
      </c>
      <c r="AI126" s="137">
        <f>IF(AI61=1,1,0)</f>
        <v>1</v>
      </c>
      <c r="AJ126" s="53" t="str">
        <f t="shared" si="6"/>
        <v>UNKNOWN</v>
      </c>
      <c r="AK126" s="66"/>
      <c r="AL126" s="66" t="str">
        <f t="shared" si="9"/>
        <v>37</v>
      </c>
      <c r="AM126" s="68" t="str">
        <f t="shared" si="10"/>
        <v>00</v>
      </c>
      <c r="AN126" s="68" t="str">
        <f t="shared" si="11"/>
        <v>00</v>
      </c>
      <c r="AO126" s="68" t="str">
        <f t="shared" si="12"/>
        <v>00</v>
      </c>
      <c r="AQ126" t="str">
        <f t="shared" si="7"/>
        <v xml:space="preserve">    (U4)0x00000037U,                                                           /* 55 UNKNOWN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1</v>
      </c>
      <c r="AE127" s="137">
        <f t="shared" si="19"/>
        <v>1</v>
      </c>
      <c r="AF127" s="137">
        <f t="shared" si="19"/>
        <v>1</v>
      </c>
      <c r="AG127" s="137">
        <f t="shared" si="19"/>
        <v>0</v>
      </c>
      <c r="AH127" s="137">
        <f t="shared" si="19"/>
        <v>0</v>
      </c>
      <c r="AI127" s="137">
        <f t="shared" si="19"/>
        <v>0</v>
      </c>
      <c r="AJ127" s="53" t="str">
        <f t="shared" si="6"/>
        <v>UNKNOWN</v>
      </c>
      <c r="AK127" s="66"/>
      <c r="AL127" s="66" t="str">
        <f t="shared" si="9"/>
        <v>38</v>
      </c>
      <c r="AM127" s="68" t="str">
        <f t="shared" si="10"/>
        <v>00</v>
      </c>
      <c r="AN127" s="68" t="str">
        <f t="shared" si="11"/>
        <v>00</v>
      </c>
      <c r="AO127" s="68" t="str">
        <f t="shared" si="12"/>
        <v>00</v>
      </c>
      <c r="AQ127" t="str">
        <f t="shared" si="7"/>
        <v xml:space="preserve">    (U4)0x00000038U,                                                           /* 56 UNKNOWN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1</v>
      </c>
      <c r="AE128" s="137">
        <f t="shared" si="19"/>
        <v>1</v>
      </c>
      <c r="AF128" s="137">
        <f t="shared" si="19"/>
        <v>1</v>
      </c>
      <c r="AG128" s="137">
        <f t="shared" si="19"/>
        <v>0</v>
      </c>
      <c r="AH128" s="137">
        <f t="shared" si="19"/>
        <v>0</v>
      </c>
      <c r="AI128" s="137">
        <f t="shared" si="19"/>
        <v>1</v>
      </c>
      <c r="AJ128" s="53" t="str">
        <f t="shared" si="6"/>
        <v>UNKNOWN</v>
      </c>
      <c r="AK128" s="66"/>
      <c r="AL128" s="66" t="str">
        <f t="shared" si="9"/>
        <v>39</v>
      </c>
      <c r="AM128" s="68" t="str">
        <f t="shared" si="10"/>
        <v>00</v>
      </c>
      <c r="AN128" s="68" t="str">
        <f t="shared" si="11"/>
        <v>00</v>
      </c>
      <c r="AO128" s="68" t="str">
        <f t="shared" si="12"/>
        <v>00</v>
      </c>
      <c r="AQ128" t="str">
        <f t="shared" si="7"/>
        <v xml:space="preserve">    (U4)0x00000039U,                                                           /* 57 UNKNOWN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1</v>
      </c>
      <c r="AE129" s="137">
        <f t="shared" si="19"/>
        <v>1</v>
      </c>
      <c r="AF129" s="137">
        <f t="shared" si="19"/>
        <v>1</v>
      </c>
      <c r="AG129" s="137">
        <f t="shared" si="19"/>
        <v>0</v>
      </c>
      <c r="AH129" s="137">
        <f t="shared" si="19"/>
        <v>1</v>
      </c>
      <c r="AI129" s="137">
        <f t="shared" si="19"/>
        <v>0</v>
      </c>
      <c r="AJ129" s="53" t="str">
        <f t="shared" si="6"/>
        <v>UNKNOWN</v>
      </c>
      <c r="AK129" s="66"/>
      <c r="AL129" s="66" t="str">
        <f t="shared" si="9"/>
        <v>3A</v>
      </c>
      <c r="AM129" s="68" t="str">
        <f t="shared" si="10"/>
        <v>00</v>
      </c>
      <c r="AN129" s="68" t="str">
        <f t="shared" si="11"/>
        <v>00</v>
      </c>
      <c r="AO129" s="68" t="str">
        <f t="shared" si="12"/>
        <v>00</v>
      </c>
      <c r="AQ129" t="str">
        <f t="shared" si="7"/>
        <v xml:space="preserve">    (U4)0x0000003AU,                                                           /* 58 UNKNOWN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1</v>
      </c>
      <c r="AE130" s="137">
        <f t="shared" si="19"/>
        <v>1</v>
      </c>
      <c r="AF130" s="137">
        <f t="shared" si="19"/>
        <v>1</v>
      </c>
      <c r="AG130" s="137">
        <f t="shared" si="19"/>
        <v>0</v>
      </c>
      <c r="AH130" s="137">
        <f t="shared" si="19"/>
        <v>1</v>
      </c>
      <c r="AI130" s="137">
        <f t="shared" si="19"/>
        <v>1</v>
      </c>
      <c r="AJ130" s="53" t="str">
        <f t="shared" si="6"/>
        <v>UNKNOWN</v>
      </c>
      <c r="AK130" s="66"/>
      <c r="AL130" s="66" t="str">
        <f t="shared" si="9"/>
        <v>3B</v>
      </c>
      <c r="AM130" s="68" t="str">
        <f t="shared" si="10"/>
        <v>00</v>
      </c>
      <c r="AN130" s="68" t="str">
        <f t="shared" si="11"/>
        <v>00</v>
      </c>
      <c r="AO130" s="68" t="str">
        <f t="shared" si="12"/>
        <v>00</v>
      </c>
      <c r="AQ130" t="str">
        <f t="shared" si="7"/>
        <v xml:space="preserve">    (U4)0x0000003BU,                                                           /* 59 UNKNOWN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1</v>
      </c>
      <c r="AE131" s="137">
        <f t="shared" si="19"/>
        <v>1</v>
      </c>
      <c r="AF131" s="137">
        <f t="shared" si="19"/>
        <v>1</v>
      </c>
      <c r="AG131" s="137">
        <f t="shared" si="19"/>
        <v>1</v>
      </c>
      <c r="AH131" s="137">
        <f t="shared" si="19"/>
        <v>0</v>
      </c>
      <c r="AI131" s="137">
        <f t="shared" si="19"/>
        <v>0</v>
      </c>
      <c r="AJ131" s="53" t="str">
        <f t="shared" si="6"/>
        <v>UNKNOWN</v>
      </c>
      <c r="AK131" s="66"/>
      <c r="AL131" s="66" t="str">
        <f t="shared" si="9"/>
        <v>3C</v>
      </c>
      <c r="AM131" s="68" t="str">
        <f t="shared" si="10"/>
        <v>00</v>
      </c>
      <c r="AN131" s="68" t="str">
        <f t="shared" si="11"/>
        <v>00</v>
      </c>
      <c r="AO131" s="68" t="str">
        <f t="shared" si="12"/>
        <v>00</v>
      </c>
      <c r="AQ131" t="str">
        <f t="shared" si="7"/>
        <v xml:space="preserve">    (U4)0x0000003CU,                                                           /* 60 UNKNOWN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1</v>
      </c>
      <c r="AE132" s="137">
        <f t="shared" si="19"/>
        <v>1</v>
      </c>
      <c r="AF132" s="137">
        <f t="shared" si="19"/>
        <v>1</v>
      </c>
      <c r="AG132" s="137">
        <f t="shared" si="19"/>
        <v>1</v>
      </c>
      <c r="AH132" s="137">
        <f t="shared" si="19"/>
        <v>0</v>
      </c>
      <c r="AI132" s="137">
        <f t="shared" si="19"/>
        <v>1</v>
      </c>
      <c r="AJ132" s="53" t="str">
        <f t="shared" si="6"/>
        <v>UNKNOWN</v>
      </c>
      <c r="AK132" s="66"/>
      <c r="AL132" s="66" t="str">
        <f t="shared" si="9"/>
        <v>3D</v>
      </c>
      <c r="AM132" s="68" t="str">
        <f t="shared" si="10"/>
        <v>00</v>
      </c>
      <c r="AN132" s="68" t="str">
        <f t="shared" si="11"/>
        <v>00</v>
      </c>
      <c r="AO132" s="68" t="str">
        <f t="shared" si="12"/>
        <v>00</v>
      </c>
      <c r="AQ132" t="str">
        <f t="shared" si="7"/>
        <v xml:space="preserve">    (U4)0x0000003DU,                                                           /* 61 UNKNOWN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1</v>
      </c>
      <c r="AE133" s="137">
        <f t="shared" si="19"/>
        <v>1</v>
      </c>
      <c r="AF133" s="137">
        <f t="shared" si="19"/>
        <v>1</v>
      </c>
      <c r="AG133" s="137">
        <f t="shared" si="19"/>
        <v>1</v>
      </c>
      <c r="AH133" s="137">
        <f t="shared" si="19"/>
        <v>1</v>
      </c>
      <c r="AI133" s="137">
        <f t="shared" si="19"/>
        <v>0</v>
      </c>
      <c r="AJ133" s="53" t="str">
        <f t="shared" si="6"/>
        <v>UNKNOWN</v>
      </c>
      <c r="AK133" s="66"/>
      <c r="AL133" s="66" t="str">
        <f t="shared" si="9"/>
        <v>3E</v>
      </c>
      <c r="AM133" s="68" t="str">
        <f t="shared" si="10"/>
        <v>00</v>
      </c>
      <c r="AN133" s="68" t="str">
        <f t="shared" si="11"/>
        <v>00</v>
      </c>
      <c r="AO133" s="68" t="str">
        <f t="shared" si="12"/>
        <v>00</v>
      </c>
      <c r="AQ133" t="str">
        <f t="shared" si="7"/>
        <v xml:space="preserve">    (U4)0x0000003EU,                                                           /* 62 UNKNOWN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1</v>
      </c>
      <c r="AE134" s="137">
        <f t="shared" si="19"/>
        <v>1</v>
      </c>
      <c r="AF134" s="137">
        <f t="shared" si="19"/>
        <v>1</v>
      </c>
      <c r="AG134" s="137">
        <f t="shared" si="19"/>
        <v>1</v>
      </c>
      <c r="AH134" s="137">
        <f t="shared" si="19"/>
        <v>1</v>
      </c>
      <c r="AI134" s="137">
        <f>IF(AI69=1,1,0)</f>
        <v>1</v>
      </c>
      <c r="AJ134" s="53" t="str">
        <f t="shared" si="6"/>
        <v>UNKNOWN</v>
      </c>
      <c r="AK134" s="66"/>
      <c r="AL134" s="66" t="str">
        <f t="shared" si="9"/>
        <v>3F</v>
      </c>
      <c r="AM134" s="68" t="str">
        <f t="shared" si="10"/>
        <v>00</v>
      </c>
      <c r="AN134" s="68" t="str">
        <f t="shared" si="11"/>
        <v>00</v>
      </c>
      <c r="AO134" s="68" t="str">
        <f t="shared" si="12"/>
        <v>00</v>
      </c>
      <c r="AQ134" t="str">
        <f t="shared" si="7"/>
        <v xml:space="preserve">    (U4)0x0000003FU                                                            /* 63 UNKNOWN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BCD1B</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1</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1</v>
      </c>
      <c r="AE137" s="137">
        <f t="shared" si="20"/>
        <v>1</v>
      </c>
      <c r="AF137" s="137">
        <f t="shared" si="20"/>
        <v>1</v>
      </c>
      <c r="AG137" s="137">
        <f t="shared" si="20"/>
        <v>1</v>
      </c>
      <c r="AH137" s="137">
        <f t="shared" si="20"/>
        <v>1</v>
      </c>
      <c r="AI137" s="137">
        <f t="shared" si="20"/>
        <v>1</v>
      </c>
      <c r="AJ137" s="53" t="str">
        <f t="shared" si="21"/>
        <v>UNKNOWN</v>
      </c>
      <c r="AK137" s="66"/>
      <c r="AL137" s="66" t="str">
        <f t="shared" ref="AL137:AL199" si="24">BIN2HEX(AB137&amp;AC137&amp;AD137&amp;AE137&amp;AF137&amp;AG137&amp;AH137&amp;AI137,2)</f>
        <v>3F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(U4)0x0000003FU,                                                           /* 01 UNKNOWN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1</v>
      </c>
      <c r="AE138" s="137">
        <f t="shared" si="20"/>
        <v>1</v>
      </c>
      <c r="AF138" s="137">
        <f t="shared" si="20"/>
        <v>1</v>
      </c>
      <c r="AG138" s="137">
        <f t="shared" si="20"/>
        <v>1</v>
      </c>
      <c r="AH138" s="137">
        <f t="shared" si="20"/>
        <v>1</v>
      </c>
      <c r="AI138" s="137">
        <f t="shared" si="20"/>
        <v>1</v>
      </c>
      <c r="AJ138" s="53" t="str">
        <f t="shared" si="21"/>
        <v>UNKNOWN</v>
      </c>
      <c r="AK138" s="66"/>
      <c r="AL138" s="66" t="str">
        <f t="shared" si="24"/>
        <v>3F</v>
      </c>
      <c r="AM138" s="68" t="str">
        <f t="shared" si="25"/>
        <v>00</v>
      </c>
      <c r="AN138" s="68" t="str">
        <f t="shared" si="26"/>
        <v>00</v>
      </c>
      <c r="AO138" s="68" t="str">
        <f t="shared" si="27"/>
        <v>00</v>
      </c>
      <c r="AQ138" t="str">
        <f t="shared" si="22"/>
        <v xml:space="preserve">    (U4)0x0000003FU,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1</v>
      </c>
      <c r="AE139" s="137">
        <f t="shared" si="20"/>
        <v>1</v>
      </c>
      <c r="AF139" s="137">
        <f t="shared" si="20"/>
        <v>1</v>
      </c>
      <c r="AG139" s="137">
        <f t="shared" si="20"/>
        <v>1</v>
      </c>
      <c r="AH139" s="137">
        <f t="shared" si="20"/>
        <v>1</v>
      </c>
      <c r="AI139" s="137">
        <f t="shared" si="20"/>
        <v>1</v>
      </c>
      <c r="AJ139" s="53" t="str">
        <f t="shared" si="21"/>
        <v>UNKNOWN</v>
      </c>
      <c r="AK139" s="66"/>
      <c r="AL139" s="66" t="str">
        <f t="shared" si="24"/>
        <v>3F</v>
      </c>
      <c r="AM139" s="68" t="str">
        <f t="shared" si="25"/>
        <v>00</v>
      </c>
      <c r="AN139" s="68" t="str">
        <f t="shared" si="26"/>
        <v>00</v>
      </c>
      <c r="AO139" s="68" t="str">
        <f t="shared" si="27"/>
        <v>00</v>
      </c>
      <c r="AQ139" t="str">
        <f t="shared" si="22"/>
        <v xml:space="preserve">    (U4)0x0000003FU,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1</v>
      </c>
      <c r="AE140" s="137">
        <f t="shared" si="20"/>
        <v>1</v>
      </c>
      <c r="AF140" s="137">
        <f t="shared" si="20"/>
        <v>1</v>
      </c>
      <c r="AG140" s="137">
        <f t="shared" si="20"/>
        <v>1</v>
      </c>
      <c r="AH140" s="137">
        <f t="shared" si="20"/>
        <v>1</v>
      </c>
      <c r="AI140" s="137">
        <f t="shared" si="20"/>
        <v>1</v>
      </c>
      <c r="AJ140" s="53" t="str">
        <f t="shared" si="21"/>
        <v>UNKNOWN</v>
      </c>
      <c r="AK140" s="66"/>
      <c r="AL140" s="66" t="str">
        <f t="shared" si="24"/>
        <v>3F</v>
      </c>
      <c r="AM140" s="68" t="str">
        <f t="shared" si="25"/>
        <v>00</v>
      </c>
      <c r="AN140" s="68" t="str">
        <f t="shared" si="26"/>
        <v>00</v>
      </c>
      <c r="AO140" s="68" t="str">
        <f t="shared" si="27"/>
        <v>00</v>
      </c>
      <c r="AQ140" t="str">
        <f t="shared" si="22"/>
        <v xml:space="preserve">    (U4)0x0000003FU,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1</v>
      </c>
      <c r="AE141" s="137">
        <f t="shared" si="20"/>
        <v>1</v>
      </c>
      <c r="AF141" s="137">
        <f t="shared" si="20"/>
        <v>1</v>
      </c>
      <c r="AG141" s="137">
        <f t="shared" si="20"/>
        <v>1</v>
      </c>
      <c r="AH141" s="137">
        <f t="shared" si="20"/>
        <v>1</v>
      </c>
      <c r="AI141" s="137">
        <f t="shared" si="20"/>
        <v>1</v>
      </c>
      <c r="AJ141" s="53" t="str">
        <f t="shared" si="21"/>
        <v>UNKNOWN</v>
      </c>
      <c r="AK141" s="66"/>
      <c r="AL141" s="66" t="str">
        <f t="shared" si="24"/>
        <v>3F</v>
      </c>
      <c r="AM141" s="68" t="str">
        <f t="shared" si="25"/>
        <v>00</v>
      </c>
      <c r="AN141" s="68" t="str">
        <f t="shared" si="26"/>
        <v>00</v>
      </c>
      <c r="AO141" s="68" t="str">
        <f t="shared" si="27"/>
        <v>00</v>
      </c>
      <c r="AQ141" t="str">
        <f t="shared" si="22"/>
        <v xml:space="preserve">    (U4)0x0000003FU,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1</v>
      </c>
      <c r="AE142" s="137">
        <f t="shared" si="20"/>
        <v>1</v>
      </c>
      <c r="AF142" s="137">
        <f t="shared" si="20"/>
        <v>1</v>
      </c>
      <c r="AG142" s="137">
        <f t="shared" si="20"/>
        <v>1</v>
      </c>
      <c r="AH142" s="137">
        <f t="shared" si="20"/>
        <v>1</v>
      </c>
      <c r="AI142" s="137">
        <f t="shared" si="20"/>
        <v>1</v>
      </c>
      <c r="AJ142" s="53" t="str">
        <f t="shared" si="21"/>
        <v>UNKNOWN</v>
      </c>
      <c r="AK142" s="66"/>
      <c r="AL142" s="66" t="str">
        <f t="shared" si="24"/>
        <v>3F</v>
      </c>
      <c r="AM142" s="68" t="str">
        <f t="shared" si="25"/>
        <v>00</v>
      </c>
      <c r="AN142" s="68" t="str">
        <f t="shared" si="26"/>
        <v>00</v>
      </c>
      <c r="AO142" s="68" t="str">
        <f t="shared" si="27"/>
        <v>00</v>
      </c>
      <c r="AQ142" t="str">
        <f t="shared" si="22"/>
        <v xml:space="preserve">    (U4)0x0000003FU,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1</v>
      </c>
      <c r="AE143" s="137">
        <f t="shared" si="20"/>
        <v>1</v>
      </c>
      <c r="AF143" s="137">
        <f t="shared" si="20"/>
        <v>1</v>
      </c>
      <c r="AG143" s="137">
        <f t="shared" si="20"/>
        <v>1</v>
      </c>
      <c r="AH143" s="137">
        <f t="shared" si="20"/>
        <v>1</v>
      </c>
      <c r="AI143" s="137">
        <f>IF(OR(AI13=0,AI13=1),1,0)</f>
        <v>1</v>
      </c>
      <c r="AJ143" s="53" t="str">
        <f t="shared" si="21"/>
        <v>UNKNOWN</v>
      </c>
      <c r="AK143" s="66"/>
      <c r="AL143" s="66" t="str">
        <f t="shared" si="24"/>
        <v>3F</v>
      </c>
      <c r="AM143" s="68" t="str">
        <f t="shared" si="25"/>
        <v>00</v>
      </c>
      <c r="AN143" s="68" t="str">
        <f t="shared" si="26"/>
        <v>00</v>
      </c>
      <c r="AO143" s="68" t="str">
        <f t="shared" si="27"/>
        <v>00</v>
      </c>
      <c r="AQ143" t="str">
        <f t="shared" si="22"/>
        <v xml:space="preserve">    (U4)0x0000003FU,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1</v>
      </c>
      <c r="AE144" s="137">
        <f t="shared" si="28"/>
        <v>1</v>
      </c>
      <c r="AF144" s="137">
        <f t="shared" si="28"/>
        <v>1</v>
      </c>
      <c r="AG144" s="137">
        <f t="shared" si="28"/>
        <v>1</v>
      </c>
      <c r="AH144" s="137">
        <f t="shared" si="28"/>
        <v>1</v>
      </c>
      <c r="AI144" s="137">
        <f t="shared" si="28"/>
        <v>1</v>
      </c>
      <c r="AJ144" s="53" t="str">
        <f t="shared" si="21"/>
        <v>UNKNOWN</v>
      </c>
      <c r="AK144" s="66"/>
      <c r="AL144" s="66" t="str">
        <f t="shared" si="24"/>
        <v>3F</v>
      </c>
      <c r="AM144" s="68" t="str">
        <f t="shared" si="25"/>
        <v>00</v>
      </c>
      <c r="AN144" s="68" t="str">
        <f t="shared" si="26"/>
        <v>00</v>
      </c>
      <c r="AO144" s="68" t="str">
        <f t="shared" si="27"/>
        <v>00</v>
      </c>
      <c r="AQ144" t="str">
        <f t="shared" si="22"/>
        <v xml:space="preserve">    (U4)0x0000003FU,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1</v>
      </c>
      <c r="AE145" s="137">
        <f t="shared" si="28"/>
        <v>1</v>
      </c>
      <c r="AF145" s="137">
        <f t="shared" si="28"/>
        <v>1</v>
      </c>
      <c r="AG145" s="137">
        <f t="shared" si="28"/>
        <v>1</v>
      </c>
      <c r="AH145" s="137">
        <f t="shared" si="28"/>
        <v>1</v>
      </c>
      <c r="AI145" s="137">
        <f t="shared" si="28"/>
        <v>1</v>
      </c>
      <c r="AJ145" s="53" t="str">
        <f t="shared" si="21"/>
        <v>UNKNOWN</v>
      </c>
      <c r="AK145" s="66"/>
      <c r="AL145" s="66" t="str">
        <f t="shared" si="24"/>
        <v>3F</v>
      </c>
      <c r="AM145" s="68" t="str">
        <f t="shared" si="25"/>
        <v>00</v>
      </c>
      <c r="AN145" s="68" t="str">
        <f t="shared" si="26"/>
        <v>00</v>
      </c>
      <c r="AO145" s="68" t="str">
        <f t="shared" si="27"/>
        <v>00</v>
      </c>
      <c r="AQ145" t="str">
        <f t="shared" si="22"/>
        <v xml:space="preserve">    (U4)0x0000003FU,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1</v>
      </c>
      <c r="AE146" s="137">
        <f t="shared" si="28"/>
        <v>1</v>
      </c>
      <c r="AF146" s="137">
        <f t="shared" si="28"/>
        <v>1</v>
      </c>
      <c r="AG146" s="137">
        <f t="shared" si="28"/>
        <v>1</v>
      </c>
      <c r="AH146" s="137">
        <f t="shared" si="28"/>
        <v>1</v>
      </c>
      <c r="AI146" s="137">
        <f t="shared" si="28"/>
        <v>1</v>
      </c>
      <c r="AJ146" s="53" t="str">
        <f t="shared" si="21"/>
        <v>UNKNOWN</v>
      </c>
      <c r="AK146" s="66"/>
      <c r="AL146" s="66" t="str">
        <f t="shared" si="24"/>
        <v>3F</v>
      </c>
      <c r="AM146" s="68" t="str">
        <f t="shared" si="25"/>
        <v>00</v>
      </c>
      <c r="AN146" s="68" t="str">
        <f t="shared" si="26"/>
        <v>00</v>
      </c>
      <c r="AO146" s="68" t="str">
        <f t="shared" si="27"/>
        <v>00</v>
      </c>
      <c r="AQ146" t="str">
        <f t="shared" si="22"/>
        <v xml:space="preserve">    (U4)0x0000003FU,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1</v>
      </c>
      <c r="AE147" s="137">
        <f t="shared" si="28"/>
        <v>1</v>
      </c>
      <c r="AF147" s="137">
        <f t="shared" si="28"/>
        <v>1</v>
      </c>
      <c r="AG147" s="137">
        <f t="shared" si="28"/>
        <v>1</v>
      </c>
      <c r="AH147" s="137">
        <f t="shared" si="28"/>
        <v>1</v>
      </c>
      <c r="AI147" s="137">
        <f t="shared" si="28"/>
        <v>1</v>
      </c>
      <c r="AJ147" s="53" t="str">
        <f t="shared" si="21"/>
        <v>UNKNOWN</v>
      </c>
      <c r="AK147" s="66"/>
      <c r="AL147" s="66" t="str">
        <f t="shared" si="24"/>
        <v>3F</v>
      </c>
      <c r="AM147" s="68" t="str">
        <f t="shared" si="25"/>
        <v>00</v>
      </c>
      <c r="AN147" s="68" t="str">
        <f t="shared" si="26"/>
        <v>00</v>
      </c>
      <c r="AO147" s="68" t="str">
        <f t="shared" si="27"/>
        <v>00</v>
      </c>
      <c r="AQ147" t="str">
        <f t="shared" si="22"/>
        <v xml:space="preserve">    (U4)0x0000003FU,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1</v>
      </c>
      <c r="AE148" s="137">
        <f t="shared" si="28"/>
        <v>1</v>
      </c>
      <c r="AF148" s="137">
        <f t="shared" si="28"/>
        <v>1</v>
      </c>
      <c r="AG148" s="137">
        <f t="shared" si="28"/>
        <v>1</v>
      </c>
      <c r="AH148" s="137">
        <f t="shared" si="28"/>
        <v>1</v>
      </c>
      <c r="AI148" s="137">
        <f t="shared" si="28"/>
        <v>1</v>
      </c>
      <c r="AJ148" s="53" t="str">
        <f t="shared" si="21"/>
        <v>UNKNOWN</v>
      </c>
      <c r="AK148" s="66"/>
      <c r="AL148" s="66" t="str">
        <f t="shared" si="24"/>
        <v>3F</v>
      </c>
      <c r="AM148" s="68" t="str">
        <f t="shared" si="25"/>
        <v>00</v>
      </c>
      <c r="AN148" s="68" t="str">
        <f t="shared" si="26"/>
        <v>00</v>
      </c>
      <c r="AO148" s="68" t="str">
        <f t="shared" si="27"/>
        <v>00</v>
      </c>
      <c r="AQ148" t="str">
        <f t="shared" si="22"/>
        <v xml:space="preserve">    (U4)0x0000003FU,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1</v>
      </c>
      <c r="AE149" s="137">
        <f t="shared" si="28"/>
        <v>1</v>
      </c>
      <c r="AF149" s="137">
        <f t="shared" si="28"/>
        <v>1</v>
      </c>
      <c r="AG149" s="137">
        <f t="shared" si="28"/>
        <v>1</v>
      </c>
      <c r="AH149" s="137">
        <f t="shared" si="28"/>
        <v>1</v>
      </c>
      <c r="AI149" s="137">
        <f t="shared" si="28"/>
        <v>1</v>
      </c>
      <c r="AJ149" s="53" t="str">
        <f t="shared" si="21"/>
        <v>UNKNOWN</v>
      </c>
      <c r="AK149" s="66"/>
      <c r="AL149" s="66" t="str">
        <f t="shared" si="24"/>
        <v>3F</v>
      </c>
      <c r="AM149" s="68" t="str">
        <f t="shared" si="25"/>
        <v>00</v>
      </c>
      <c r="AN149" s="68" t="str">
        <f t="shared" si="26"/>
        <v>00</v>
      </c>
      <c r="AO149" s="68" t="str">
        <f t="shared" si="27"/>
        <v>00</v>
      </c>
      <c r="AQ149" t="str">
        <f t="shared" si="22"/>
        <v xml:space="preserve">    (U4)0x0000003FU,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1</v>
      </c>
      <c r="AE150" s="137">
        <f t="shared" si="28"/>
        <v>1</v>
      </c>
      <c r="AF150" s="137">
        <f t="shared" si="28"/>
        <v>1</v>
      </c>
      <c r="AG150" s="137">
        <f t="shared" si="28"/>
        <v>1</v>
      </c>
      <c r="AH150" s="137">
        <f t="shared" si="28"/>
        <v>1</v>
      </c>
      <c r="AI150" s="137">
        <f t="shared" si="28"/>
        <v>1</v>
      </c>
      <c r="AJ150" s="53" t="str">
        <f t="shared" si="21"/>
        <v>UNKNOWN</v>
      </c>
      <c r="AK150" s="66"/>
      <c r="AL150" s="66" t="str">
        <f t="shared" si="24"/>
        <v>3F</v>
      </c>
      <c r="AM150" s="68" t="str">
        <f t="shared" si="25"/>
        <v>00</v>
      </c>
      <c r="AN150" s="68" t="str">
        <f t="shared" si="26"/>
        <v>00</v>
      </c>
      <c r="AO150" s="68" t="str">
        <f t="shared" si="27"/>
        <v>00</v>
      </c>
      <c r="AQ150" t="str">
        <f t="shared" si="22"/>
        <v xml:space="preserve">    (U4)0x0000003FU,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1</v>
      </c>
      <c r="AE151" s="137">
        <f t="shared" si="28"/>
        <v>1</v>
      </c>
      <c r="AF151" s="137">
        <f t="shared" si="28"/>
        <v>1</v>
      </c>
      <c r="AG151" s="137">
        <f t="shared" si="28"/>
        <v>1</v>
      </c>
      <c r="AH151" s="137">
        <f t="shared" si="28"/>
        <v>1</v>
      </c>
      <c r="AI151" s="137">
        <f>IF(OR(AI21=0,AI21=1),1,0)</f>
        <v>1</v>
      </c>
      <c r="AJ151" s="53" t="str">
        <f t="shared" si="21"/>
        <v>UNKNOWN</v>
      </c>
      <c r="AK151" s="66"/>
      <c r="AL151" s="66" t="str">
        <f t="shared" si="24"/>
        <v>3F</v>
      </c>
      <c r="AM151" s="68" t="str">
        <f t="shared" si="25"/>
        <v>00</v>
      </c>
      <c r="AN151" s="68" t="str">
        <f t="shared" si="26"/>
        <v>00</v>
      </c>
      <c r="AO151" s="68" t="str">
        <f t="shared" si="27"/>
        <v>00</v>
      </c>
      <c r="AQ151" t="str">
        <f t="shared" si="22"/>
        <v xml:space="preserve">    (U4)0x0000003FU,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1</v>
      </c>
      <c r="AE152" s="137">
        <f t="shared" si="29"/>
        <v>1</v>
      </c>
      <c r="AF152" s="137">
        <f t="shared" si="29"/>
        <v>1</v>
      </c>
      <c r="AG152" s="137">
        <f t="shared" si="29"/>
        <v>1</v>
      </c>
      <c r="AH152" s="137">
        <f t="shared" si="29"/>
        <v>1</v>
      </c>
      <c r="AI152" s="137">
        <f t="shared" si="29"/>
        <v>1</v>
      </c>
      <c r="AJ152" s="53" t="str">
        <f t="shared" si="21"/>
        <v>UNKNOWN</v>
      </c>
      <c r="AK152" s="66"/>
      <c r="AL152" s="66" t="str">
        <f t="shared" si="24"/>
        <v>3F</v>
      </c>
      <c r="AM152" s="68" t="str">
        <f t="shared" si="25"/>
        <v>00</v>
      </c>
      <c r="AN152" s="68" t="str">
        <f t="shared" si="26"/>
        <v>00</v>
      </c>
      <c r="AO152" s="68" t="str">
        <f t="shared" si="27"/>
        <v>00</v>
      </c>
      <c r="AQ152" t="str">
        <f t="shared" si="22"/>
        <v xml:space="preserve">    (U4)0x0000003FU,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1</v>
      </c>
      <c r="AE153" s="137">
        <f t="shared" si="29"/>
        <v>1</v>
      </c>
      <c r="AF153" s="137">
        <f t="shared" si="29"/>
        <v>1</v>
      </c>
      <c r="AG153" s="137">
        <f t="shared" si="29"/>
        <v>1</v>
      </c>
      <c r="AH153" s="137">
        <f t="shared" si="29"/>
        <v>1</v>
      </c>
      <c r="AI153" s="137">
        <f t="shared" si="29"/>
        <v>1</v>
      </c>
      <c r="AJ153" s="53" t="str">
        <f t="shared" si="21"/>
        <v>UNKNOWN</v>
      </c>
      <c r="AK153" s="66"/>
      <c r="AL153" s="66" t="str">
        <f t="shared" si="24"/>
        <v>3F</v>
      </c>
      <c r="AM153" s="68" t="str">
        <f t="shared" si="25"/>
        <v>00</v>
      </c>
      <c r="AN153" s="68" t="str">
        <f t="shared" si="26"/>
        <v>00</v>
      </c>
      <c r="AO153" s="68" t="str">
        <f t="shared" si="27"/>
        <v>00</v>
      </c>
      <c r="AQ153" t="str">
        <f t="shared" si="22"/>
        <v xml:space="preserve">    (U4)0x0000003FU,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1</v>
      </c>
      <c r="AE154" s="137">
        <f t="shared" si="29"/>
        <v>1</v>
      </c>
      <c r="AF154" s="137">
        <f t="shared" si="29"/>
        <v>1</v>
      </c>
      <c r="AG154" s="137">
        <f t="shared" si="29"/>
        <v>1</v>
      </c>
      <c r="AH154" s="137">
        <f t="shared" si="29"/>
        <v>1</v>
      </c>
      <c r="AI154" s="137">
        <f t="shared" si="29"/>
        <v>1</v>
      </c>
      <c r="AJ154" s="53" t="str">
        <f t="shared" si="21"/>
        <v>UNKNOWN</v>
      </c>
      <c r="AK154" s="66"/>
      <c r="AL154" s="66" t="str">
        <f t="shared" si="24"/>
        <v>3F</v>
      </c>
      <c r="AM154" s="68" t="str">
        <f t="shared" si="25"/>
        <v>00</v>
      </c>
      <c r="AN154" s="68" t="str">
        <f t="shared" si="26"/>
        <v>00</v>
      </c>
      <c r="AO154" s="68" t="str">
        <f t="shared" si="27"/>
        <v>00</v>
      </c>
      <c r="AQ154" t="str">
        <f t="shared" si="22"/>
        <v xml:space="preserve">    (U4)0x0000003FU,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1</v>
      </c>
      <c r="AE155" s="137">
        <f t="shared" si="29"/>
        <v>1</v>
      </c>
      <c r="AF155" s="137">
        <f t="shared" si="29"/>
        <v>1</v>
      </c>
      <c r="AG155" s="137">
        <f t="shared" si="29"/>
        <v>1</v>
      </c>
      <c r="AH155" s="137">
        <f t="shared" si="29"/>
        <v>1</v>
      </c>
      <c r="AI155" s="137">
        <f t="shared" si="29"/>
        <v>1</v>
      </c>
      <c r="AJ155" s="53" t="str">
        <f t="shared" si="21"/>
        <v>UNKNOWN</v>
      </c>
      <c r="AK155" s="66"/>
      <c r="AL155" s="66" t="str">
        <f t="shared" si="24"/>
        <v>3F</v>
      </c>
      <c r="AM155" s="68" t="str">
        <f t="shared" si="25"/>
        <v>00</v>
      </c>
      <c r="AN155" s="68" t="str">
        <f t="shared" si="26"/>
        <v>00</v>
      </c>
      <c r="AO155" s="68" t="str">
        <f t="shared" si="27"/>
        <v>00</v>
      </c>
      <c r="AQ155" t="str">
        <f t="shared" si="22"/>
        <v xml:space="preserve">    (U4)0x0000003FU,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1</v>
      </c>
      <c r="AE156" s="137">
        <f t="shared" si="29"/>
        <v>1</v>
      </c>
      <c r="AF156" s="137">
        <f t="shared" si="29"/>
        <v>1</v>
      </c>
      <c r="AG156" s="137">
        <f t="shared" si="29"/>
        <v>1</v>
      </c>
      <c r="AH156" s="137">
        <f t="shared" si="29"/>
        <v>1</v>
      </c>
      <c r="AI156" s="137">
        <f t="shared" si="29"/>
        <v>1</v>
      </c>
      <c r="AJ156" s="53" t="str">
        <f t="shared" si="21"/>
        <v>UNKNOWN</v>
      </c>
      <c r="AK156" s="66"/>
      <c r="AL156" s="66" t="str">
        <f t="shared" si="24"/>
        <v>3F</v>
      </c>
      <c r="AM156" s="68" t="str">
        <f t="shared" si="25"/>
        <v>00</v>
      </c>
      <c r="AN156" s="68" t="str">
        <f t="shared" si="26"/>
        <v>00</v>
      </c>
      <c r="AO156" s="68" t="str">
        <f t="shared" si="27"/>
        <v>00</v>
      </c>
      <c r="AQ156" t="str">
        <f t="shared" si="22"/>
        <v xml:space="preserve">    (U4)0x0000003FU,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1</v>
      </c>
      <c r="AE157" s="137">
        <f t="shared" si="29"/>
        <v>1</v>
      </c>
      <c r="AF157" s="137">
        <f t="shared" si="29"/>
        <v>1</v>
      </c>
      <c r="AG157" s="137">
        <f t="shared" si="29"/>
        <v>1</v>
      </c>
      <c r="AH157" s="137">
        <f t="shared" si="29"/>
        <v>1</v>
      </c>
      <c r="AI157" s="137">
        <f t="shared" si="29"/>
        <v>1</v>
      </c>
      <c r="AJ157" s="53" t="str">
        <f t="shared" si="21"/>
        <v>UNKNOWN</v>
      </c>
      <c r="AK157" s="66"/>
      <c r="AL157" s="66" t="str">
        <f t="shared" si="24"/>
        <v>3F</v>
      </c>
      <c r="AM157" s="68" t="str">
        <f t="shared" si="25"/>
        <v>00</v>
      </c>
      <c r="AN157" s="68" t="str">
        <f t="shared" si="26"/>
        <v>00</v>
      </c>
      <c r="AO157" s="68" t="str">
        <f t="shared" si="27"/>
        <v>00</v>
      </c>
      <c r="AQ157" t="str">
        <f t="shared" si="22"/>
        <v xml:space="preserve">    (U4)0x0000003FU,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1</v>
      </c>
      <c r="AE158" s="137">
        <f t="shared" si="29"/>
        <v>1</v>
      </c>
      <c r="AF158" s="137">
        <f t="shared" si="29"/>
        <v>1</v>
      </c>
      <c r="AG158" s="137">
        <f t="shared" si="29"/>
        <v>1</v>
      </c>
      <c r="AH158" s="137">
        <f t="shared" si="29"/>
        <v>1</v>
      </c>
      <c r="AI158" s="137">
        <f t="shared" si="29"/>
        <v>1</v>
      </c>
      <c r="AJ158" s="53" t="str">
        <f t="shared" si="21"/>
        <v>UNKNOWN</v>
      </c>
      <c r="AK158" s="66"/>
      <c r="AL158" s="66" t="str">
        <f t="shared" si="24"/>
        <v>3F</v>
      </c>
      <c r="AM158" s="68" t="str">
        <f t="shared" si="25"/>
        <v>00</v>
      </c>
      <c r="AN158" s="68" t="str">
        <f t="shared" si="26"/>
        <v>00</v>
      </c>
      <c r="AO158" s="68" t="str">
        <f t="shared" si="27"/>
        <v>00</v>
      </c>
      <c r="AQ158" t="str">
        <f t="shared" si="22"/>
        <v xml:space="preserve">    (U4)0x0000003FU,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1</v>
      </c>
      <c r="AE159" s="137">
        <f t="shared" si="29"/>
        <v>1</v>
      </c>
      <c r="AF159" s="137">
        <f t="shared" si="29"/>
        <v>1</v>
      </c>
      <c r="AG159" s="137">
        <f t="shared" si="29"/>
        <v>1</v>
      </c>
      <c r="AH159" s="137">
        <f t="shared" si="29"/>
        <v>1</v>
      </c>
      <c r="AI159" s="137">
        <f>IF(OR(AI29=0,AI29=1),1,0)</f>
        <v>1</v>
      </c>
      <c r="AJ159" s="53" t="str">
        <f t="shared" si="21"/>
        <v>UNKNOWN</v>
      </c>
      <c r="AK159" s="66"/>
      <c r="AL159" s="66" t="str">
        <f t="shared" si="24"/>
        <v>3F</v>
      </c>
      <c r="AM159" s="68" t="str">
        <f t="shared" si="25"/>
        <v>00</v>
      </c>
      <c r="AN159" s="68" t="str">
        <f t="shared" si="26"/>
        <v>00</v>
      </c>
      <c r="AO159" s="68" t="str">
        <f t="shared" si="27"/>
        <v>00</v>
      </c>
      <c r="AQ159" t="str">
        <f t="shared" si="22"/>
        <v xml:space="preserve">    (U4)0x0000003FU,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1</v>
      </c>
      <c r="AE160" s="137">
        <f t="shared" si="30"/>
        <v>1</v>
      </c>
      <c r="AF160" s="137">
        <f t="shared" si="30"/>
        <v>1</v>
      </c>
      <c r="AG160" s="137">
        <f t="shared" si="30"/>
        <v>1</v>
      </c>
      <c r="AH160" s="137">
        <f t="shared" si="30"/>
        <v>1</v>
      </c>
      <c r="AI160" s="137">
        <f t="shared" si="30"/>
        <v>1</v>
      </c>
      <c r="AJ160" s="53" t="str">
        <f t="shared" si="21"/>
        <v>UNKNOWN</v>
      </c>
      <c r="AK160" s="66"/>
      <c r="AL160" s="66" t="str">
        <f t="shared" si="24"/>
        <v>3F</v>
      </c>
      <c r="AM160" s="68" t="str">
        <f t="shared" si="25"/>
        <v>00</v>
      </c>
      <c r="AN160" s="68" t="str">
        <f t="shared" si="26"/>
        <v>00</v>
      </c>
      <c r="AO160" s="68" t="str">
        <f t="shared" si="27"/>
        <v>00</v>
      </c>
      <c r="AQ160" t="str">
        <f t="shared" si="22"/>
        <v xml:space="preserve">    (U4)0x0000003FU,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1</v>
      </c>
      <c r="AE161" s="137">
        <f t="shared" si="30"/>
        <v>1</v>
      </c>
      <c r="AF161" s="137">
        <f t="shared" si="30"/>
        <v>1</v>
      </c>
      <c r="AG161" s="137">
        <f t="shared" si="30"/>
        <v>1</v>
      </c>
      <c r="AH161" s="137">
        <f t="shared" si="30"/>
        <v>1</v>
      </c>
      <c r="AI161" s="137">
        <f t="shared" si="30"/>
        <v>1</v>
      </c>
      <c r="AJ161" s="53" t="str">
        <f t="shared" si="21"/>
        <v>UNKNOWN</v>
      </c>
      <c r="AK161" s="66"/>
      <c r="AL161" s="66" t="str">
        <f t="shared" si="24"/>
        <v>3F</v>
      </c>
      <c r="AM161" s="68" t="str">
        <f t="shared" si="25"/>
        <v>00</v>
      </c>
      <c r="AN161" s="68" t="str">
        <f t="shared" si="26"/>
        <v>00</v>
      </c>
      <c r="AO161" s="68" t="str">
        <f t="shared" si="27"/>
        <v>00</v>
      </c>
      <c r="AQ161" t="str">
        <f t="shared" si="22"/>
        <v xml:space="preserve">    (U4)0x0000003FU,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1</v>
      </c>
      <c r="AE162" s="137">
        <f t="shared" si="30"/>
        <v>1</v>
      </c>
      <c r="AF162" s="137">
        <f t="shared" si="30"/>
        <v>1</v>
      </c>
      <c r="AG162" s="137">
        <f t="shared" si="30"/>
        <v>1</v>
      </c>
      <c r="AH162" s="137">
        <f t="shared" si="30"/>
        <v>1</v>
      </c>
      <c r="AI162" s="137">
        <f t="shared" si="30"/>
        <v>1</v>
      </c>
      <c r="AJ162" s="53" t="str">
        <f t="shared" si="21"/>
        <v>UNKNOWN</v>
      </c>
      <c r="AK162" s="66"/>
      <c r="AL162" s="66" t="str">
        <f t="shared" si="24"/>
        <v>3F</v>
      </c>
      <c r="AM162" s="68" t="str">
        <f t="shared" si="25"/>
        <v>00</v>
      </c>
      <c r="AN162" s="68" t="str">
        <f t="shared" si="26"/>
        <v>00</v>
      </c>
      <c r="AO162" s="68" t="str">
        <f t="shared" si="27"/>
        <v>00</v>
      </c>
      <c r="AQ162" t="str">
        <f t="shared" si="22"/>
        <v xml:space="preserve">    (U4)0x0000003FU,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1</v>
      </c>
      <c r="AE163" s="137">
        <f t="shared" si="30"/>
        <v>1</v>
      </c>
      <c r="AF163" s="137">
        <f t="shared" si="30"/>
        <v>1</v>
      </c>
      <c r="AG163" s="137">
        <f t="shared" si="30"/>
        <v>1</v>
      </c>
      <c r="AH163" s="137">
        <f t="shared" si="30"/>
        <v>1</v>
      </c>
      <c r="AI163" s="137">
        <f t="shared" si="30"/>
        <v>1</v>
      </c>
      <c r="AJ163" s="53" t="str">
        <f t="shared" si="21"/>
        <v>UNKNOWN</v>
      </c>
      <c r="AK163" s="66"/>
      <c r="AL163" s="66" t="str">
        <f t="shared" si="24"/>
        <v>3F</v>
      </c>
      <c r="AM163" s="68" t="str">
        <f t="shared" si="25"/>
        <v>00</v>
      </c>
      <c r="AN163" s="68" t="str">
        <f t="shared" si="26"/>
        <v>00</v>
      </c>
      <c r="AO163" s="68" t="str">
        <f t="shared" si="27"/>
        <v>00</v>
      </c>
      <c r="AQ163" t="str">
        <f t="shared" si="22"/>
        <v xml:space="preserve">    (U4)0x0000003FU,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1</v>
      </c>
      <c r="AE164" s="137">
        <f t="shared" si="30"/>
        <v>1</v>
      </c>
      <c r="AF164" s="137">
        <f t="shared" si="30"/>
        <v>1</v>
      </c>
      <c r="AG164" s="137">
        <f t="shared" si="30"/>
        <v>1</v>
      </c>
      <c r="AH164" s="137">
        <f t="shared" si="30"/>
        <v>1</v>
      </c>
      <c r="AI164" s="137">
        <f t="shared" si="30"/>
        <v>1</v>
      </c>
      <c r="AJ164" s="53" t="str">
        <f t="shared" si="21"/>
        <v>UNKNOWN</v>
      </c>
      <c r="AK164" s="66"/>
      <c r="AL164" s="66" t="str">
        <f t="shared" si="24"/>
        <v>3F</v>
      </c>
      <c r="AM164" s="68" t="str">
        <f t="shared" si="25"/>
        <v>00</v>
      </c>
      <c r="AN164" s="68" t="str">
        <f t="shared" si="26"/>
        <v>00</v>
      </c>
      <c r="AO164" s="68" t="str">
        <f t="shared" si="27"/>
        <v>00</v>
      </c>
      <c r="AQ164" t="str">
        <f t="shared" si="22"/>
        <v xml:space="preserve">    (U4)0x0000003FU,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1</v>
      </c>
      <c r="AE165" s="137">
        <f t="shared" si="30"/>
        <v>1</v>
      </c>
      <c r="AF165" s="137">
        <f t="shared" si="30"/>
        <v>1</v>
      </c>
      <c r="AG165" s="137">
        <f t="shared" si="30"/>
        <v>1</v>
      </c>
      <c r="AH165" s="137">
        <f t="shared" si="30"/>
        <v>1</v>
      </c>
      <c r="AI165" s="137">
        <f t="shared" si="30"/>
        <v>1</v>
      </c>
      <c r="AJ165" s="53" t="str">
        <f t="shared" si="21"/>
        <v>UNKNOWN</v>
      </c>
      <c r="AK165" s="66"/>
      <c r="AL165" s="66" t="str">
        <f t="shared" si="24"/>
        <v>3F</v>
      </c>
      <c r="AM165" s="68" t="str">
        <f t="shared" si="25"/>
        <v>00</v>
      </c>
      <c r="AN165" s="68" t="str">
        <f t="shared" si="26"/>
        <v>00</v>
      </c>
      <c r="AO165" s="68" t="str">
        <f t="shared" si="27"/>
        <v>00</v>
      </c>
      <c r="AQ165" t="str">
        <f t="shared" si="22"/>
        <v xml:space="preserve">    (U4)0x0000003FU,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1</v>
      </c>
      <c r="AE166" s="137">
        <f t="shared" si="30"/>
        <v>1</v>
      </c>
      <c r="AF166" s="137">
        <f t="shared" si="30"/>
        <v>1</v>
      </c>
      <c r="AG166" s="137">
        <f t="shared" si="30"/>
        <v>1</v>
      </c>
      <c r="AH166" s="137">
        <f t="shared" si="30"/>
        <v>1</v>
      </c>
      <c r="AI166" s="137">
        <f t="shared" si="30"/>
        <v>1</v>
      </c>
      <c r="AJ166" s="53" t="str">
        <f t="shared" si="21"/>
        <v>UNKNOWN</v>
      </c>
      <c r="AK166" s="66"/>
      <c r="AL166" s="66" t="str">
        <f t="shared" si="24"/>
        <v>3F</v>
      </c>
      <c r="AM166" s="68" t="str">
        <f t="shared" si="25"/>
        <v>00</v>
      </c>
      <c r="AN166" s="68" t="str">
        <f t="shared" si="26"/>
        <v>00</v>
      </c>
      <c r="AO166" s="68" t="str">
        <f t="shared" si="27"/>
        <v>00</v>
      </c>
      <c r="AQ166" t="str">
        <f t="shared" si="22"/>
        <v xml:space="preserve">    (U4)0x0000003FU,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1</v>
      </c>
      <c r="AE167" s="137">
        <f t="shared" si="30"/>
        <v>1</v>
      </c>
      <c r="AF167" s="137">
        <f t="shared" si="30"/>
        <v>1</v>
      </c>
      <c r="AG167" s="137">
        <f t="shared" si="30"/>
        <v>1</v>
      </c>
      <c r="AH167" s="137">
        <f t="shared" si="30"/>
        <v>1</v>
      </c>
      <c r="AI167" s="137">
        <f>IF(OR(AI37=0,AI37=1),1,0)</f>
        <v>1</v>
      </c>
      <c r="AJ167" s="53" t="str">
        <f t="shared" si="21"/>
        <v>UNKNOWN</v>
      </c>
      <c r="AK167" s="66"/>
      <c r="AL167" s="66" t="str">
        <f t="shared" si="24"/>
        <v>3F</v>
      </c>
      <c r="AM167" s="68" t="str">
        <f t="shared" si="25"/>
        <v>00</v>
      </c>
      <c r="AN167" s="68" t="str">
        <f t="shared" si="26"/>
        <v>00</v>
      </c>
      <c r="AO167" s="68" t="str">
        <f t="shared" si="27"/>
        <v>00</v>
      </c>
      <c r="AQ167" t="str">
        <f t="shared" si="22"/>
        <v xml:space="preserve">    (U4)0x0000003FU,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1</v>
      </c>
      <c r="AE168" s="137">
        <f t="shared" si="31"/>
        <v>1</v>
      </c>
      <c r="AF168" s="137">
        <f t="shared" si="31"/>
        <v>1</v>
      </c>
      <c r="AG168" s="137">
        <f t="shared" si="31"/>
        <v>1</v>
      </c>
      <c r="AH168" s="137">
        <f t="shared" si="31"/>
        <v>1</v>
      </c>
      <c r="AI168" s="137">
        <f t="shared" si="31"/>
        <v>1</v>
      </c>
      <c r="AJ168" s="53" t="str">
        <f t="shared" si="21"/>
        <v>UNKNOWN</v>
      </c>
      <c r="AK168" s="66"/>
      <c r="AL168" s="66" t="str">
        <f t="shared" si="24"/>
        <v>3F</v>
      </c>
      <c r="AM168" s="68" t="str">
        <f t="shared" si="25"/>
        <v>00</v>
      </c>
      <c r="AN168" s="68" t="str">
        <f t="shared" si="26"/>
        <v>00</v>
      </c>
      <c r="AO168" s="68" t="str">
        <f t="shared" si="27"/>
        <v>00</v>
      </c>
      <c r="AQ168" t="str">
        <f t="shared" si="22"/>
        <v xml:space="preserve">    (U4)0x0000003FU,                                                           /* 32 UNKNOWN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1</v>
      </c>
      <c r="AE169" s="137">
        <f t="shared" si="31"/>
        <v>1</v>
      </c>
      <c r="AF169" s="137">
        <f t="shared" si="31"/>
        <v>1</v>
      </c>
      <c r="AG169" s="137">
        <f t="shared" si="31"/>
        <v>1</v>
      </c>
      <c r="AH169" s="137">
        <f t="shared" si="31"/>
        <v>1</v>
      </c>
      <c r="AI169" s="137">
        <f t="shared" si="31"/>
        <v>1</v>
      </c>
      <c r="AJ169" s="53" t="str">
        <f t="shared" si="21"/>
        <v>DGK_MAL</v>
      </c>
      <c r="AK169" s="66"/>
      <c r="AL169" s="66" t="str">
        <f t="shared" si="24"/>
        <v>3F</v>
      </c>
      <c r="AM169" s="68" t="str">
        <f t="shared" si="25"/>
        <v>00</v>
      </c>
      <c r="AN169" s="68" t="str">
        <f t="shared" si="26"/>
        <v>00</v>
      </c>
      <c r="AO169" s="68" t="str">
        <f t="shared" si="27"/>
        <v>00</v>
      </c>
      <c r="AQ169" t="str">
        <f t="shared" si="22"/>
        <v xml:space="preserve">    (U4)0x0000003FU,                                                           /* 33 DGK_MAL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1</v>
      </c>
      <c r="AE170" s="137">
        <f t="shared" si="31"/>
        <v>1</v>
      </c>
      <c r="AF170" s="137">
        <f t="shared" si="31"/>
        <v>1</v>
      </c>
      <c r="AG170" s="137">
        <f t="shared" si="31"/>
        <v>1</v>
      </c>
      <c r="AH170" s="137">
        <f t="shared" si="31"/>
        <v>1</v>
      </c>
      <c r="AI170" s="137">
        <f t="shared" si="31"/>
        <v>1</v>
      </c>
      <c r="AJ170" s="53" t="str">
        <f t="shared" si="21"/>
        <v>UNKNOWN</v>
      </c>
      <c r="AK170" s="66"/>
      <c r="AL170" s="66" t="str">
        <f t="shared" si="24"/>
        <v>3F</v>
      </c>
      <c r="AM170" s="68" t="str">
        <f t="shared" si="25"/>
        <v>00</v>
      </c>
      <c r="AN170" s="68" t="str">
        <f t="shared" si="26"/>
        <v>00</v>
      </c>
      <c r="AO170" s="68" t="str">
        <f t="shared" si="27"/>
        <v>00</v>
      </c>
      <c r="AQ170" t="str">
        <f t="shared" si="22"/>
        <v xml:space="preserve">    (U4)0x0000003FU,                                                           /* 34 UNKNOWN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1</v>
      </c>
      <c r="AE171" s="137">
        <f t="shared" si="31"/>
        <v>1</v>
      </c>
      <c r="AF171" s="137">
        <f t="shared" si="31"/>
        <v>1</v>
      </c>
      <c r="AG171" s="137">
        <f t="shared" si="31"/>
        <v>1</v>
      </c>
      <c r="AH171" s="137">
        <f t="shared" si="31"/>
        <v>1</v>
      </c>
      <c r="AI171" s="137">
        <f t="shared" si="31"/>
        <v>1</v>
      </c>
      <c r="AJ171" s="53" t="str">
        <f t="shared" si="21"/>
        <v>UNKNOWN</v>
      </c>
      <c r="AK171" s="66"/>
      <c r="AL171" s="66" t="str">
        <f t="shared" si="24"/>
        <v>3F</v>
      </c>
      <c r="AM171" s="68" t="str">
        <f t="shared" si="25"/>
        <v>00</v>
      </c>
      <c r="AN171" s="68" t="str">
        <f t="shared" si="26"/>
        <v>00</v>
      </c>
      <c r="AO171" s="68" t="str">
        <f t="shared" si="27"/>
        <v>00</v>
      </c>
      <c r="AQ171" t="str">
        <f t="shared" si="22"/>
        <v xml:space="preserve">    (U4)0x0000003FU,                                                           /* 35 UNKNOWN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1</v>
      </c>
      <c r="AE172" s="137">
        <f t="shared" si="31"/>
        <v>1</v>
      </c>
      <c r="AF172" s="137">
        <f t="shared" si="31"/>
        <v>1</v>
      </c>
      <c r="AG172" s="137">
        <f t="shared" si="31"/>
        <v>1</v>
      </c>
      <c r="AH172" s="137">
        <f t="shared" si="31"/>
        <v>1</v>
      </c>
      <c r="AI172" s="137">
        <f t="shared" si="31"/>
        <v>1</v>
      </c>
      <c r="AJ172" s="53" t="str">
        <f t="shared" si="21"/>
        <v>L_AT_NG</v>
      </c>
      <c r="AK172" s="66"/>
      <c r="AL172" s="66" t="str">
        <f t="shared" si="24"/>
        <v>3F</v>
      </c>
      <c r="AM172" s="68" t="str">
        <f t="shared" si="25"/>
        <v>00</v>
      </c>
      <c r="AN172" s="68" t="str">
        <f t="shared" si="26"/>
        <v>00</v>
      </c>
      <c r="AO172" s="68" t="str">
        <f t="shared" si="27"/>
        <v>00</v>
      </c>
      <c r="AQ172" t="str">
        <f t="shared" si="22"/>
        <v xml:space="preserve">    (U4)0x0000003FU,                                                           /* 36 L_AT_NG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1</v>
      </c>
      <c r="AE173" s="137">
        <f t="shared" si="31"/>
        <v>1</v>
      </c>
      <c r="AF173" s="137">
        <f t="shared" si="31"/>
        <v>1</v>
      </c>
      <c r="AG173" s="137">
        <f t="shared" si="31"/>
        <v>1</v>
      </c>
      <c r="AH173" s="137">
        <f t="shared" si="31"/>
        <v>1</v>
      </c>
      <c r="AI173" s="137">
        <f t="shared" si="31"/>
        <v>1</v>
      </c>
      <c r="AJ173" s="53" t="str">
        <f t="shared" si="21"/>
        <v>L_MT_NG</v>
      </c>
      <c r="AK173" s="66"/>
      <c r="AL173" s="66" t="str">
        <f t="shared" si="24"/>
        <v>3F</v>
      </c>
      <c r="AM173" s="68" t="str">
        <f t="shared" si="25"/>
        <v>00</v>
      </c>
      <c r="AN173" s="68" t="str">
        <f t="shared" si="26"/>
        <v>00</v>
      </c>
      <c r="AO173" s="68" t="str">
        <f t="shared" si="27"/>
        <v>00</v>
      </c>
      <c r="AQ173" t="str">
        <f t="shared" si="22"/>
        <v xml:space="preserve">    (U4)0x0000003FU,                                                           /* 37 L_MT_NG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1</v>
      </c>
      <c r="AE174" s="137">
        <f t="shared" si="31"/>
        <v>1</v>
      </c>
      <c r="AF174" s="137">
        <f t="shared" si="31"/>
        <v>1</v>
      </c>
      <c r="AG174" s="137">
        <f t="shared" si="31"/>
        <v>1</v>
      </c>
      <c r="AH174" s="137">
        <f t="shared" si="31"/>
        <v>1</v>
      </c>
      <c r="AI174" s="137">
        <f t="shared" si="31"/>
        <v>1</v>
      </c>
      <c r="AJ174" s="53" t="str">
        <f t="shared" si="21"/>
        <v>R_AT_NG</v>
      </c>
      <c r="AK174" s="66"/>
      <c r="AL174" s="66" t="str">
        <f t="shared" si="24"/>
        <v>3F</v>
      </c>
      <c r="AM174" s="68" t="str">
        <f t="shared" si="25"/>
        <v>00</v>
      </c>
      <c r="AN174" s="68" t="str">
        <f t="shared" si="26"/>
        <v>00</v>
      </c>
      <c r="AO174" s="68" t="str">
        <f t="shared" si="27"/>
        <v>00</v>
      </c>
      <c r="AQ174" t="str">
        <f t="shared" si="22"/>
        <v xml:space="preserve">    (U4)0x0000003FU,                                                           /* 38 R_AT_NG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1</v>
      </c>
      <c r="AE175" s="137">
        <f t="shared" si="31"/>
        <v>1</v>
      </c>
      <c r="AF175" s="137">
        <f t="shared" si="31"/>
        <v>1</v>
      </c>
      <c r="AG175" s="137">
        <f t="shared" si="31"/>
        <v>1</v>
      </c>
      <c r="AH175" s="137">
        <f t="shared" si="31"/>
        <v>1</v>
      </c>
      <c r="AI175" s="137">
        <f>IF(OR(AI45=0,AI45=1),1,0)</f>
        <v>1</v>
      </c>
      <c r="AJ175" s="53" t="str">
        <f t="shared" si="21"/>
        <v>R_MT_NG</v>
      </c>
      <c r="AK175" s="66"/>
      <c r="AL175" s="66" t="str">
        <f t="shared" si="24"/>
        <v>3F</v>
      </c>
      <c r="AM175" s="68" t="str">
        <f t="shared" si="25"/>
        <v>00</v>
      </c>
      <c r="AN175" s="68" t="str">
        <f t="shared" si="26"/>
        <v>00</v>
      </c>
      <c r="AO175" s="68" t="str">
        <f t="shared" si="27"/>
        <v>00</v>
      </c>
      <c r="AQ175" t="str">
        <f t="shared" si="22"/>
        <v xml:space="preserve">    (U4)0x0000003FU,                                                           /* 39 R_MT_NG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1</v>
      </c>
      <c r="AE176" s="137">
        <f t="shared" si="32"/>
        <v>1</v>
      </c>
      <c r="AF176" s="137">
        <f t="shared" si="32"/>
        <v>1</v>
      </c>
      <c r="AG176" s="137">
        <f t="shared" si="32"/>
        <v>1</v>
      </c>
      <c r="AH176" s="137">
        <f t="shared" si="32"/>
        <v>1</v>
      </c>
      <c r="AI176" s="137">
        <f t="shared" si="32"/>
        <v>1</v>
      </c>
      <c r="AJ176" s="53" t="str">
        <f t="shared" si="21"/>
        <v>UNKNOWN</v>
      </c>
      <c r="AK176" s="66"/>
      <c r="AL176" s="66" t="str">
        <f t="shared" si="24"/>
        <v>3F</v>
      </c>
      <c r="AM176" s="68" t="str">
        <f t="shared" si="25"/>
        <v>00</v>
      </c>
      <c r="AN176" s="68" t="str">
        <f t="shared" si="26"/>
        <v>00</v>
      </c>
      <c r="AO176" s="68" t="str">
        <f t="shared" si="27"/>
        <v>00</v>
      </c>
      <c r="AQ176" t="str">
        <f t="shared" si="22"/>
        <v xml:space="preserve">    (U4)0x0000003FU,                                                           /* 40 UNKNOWN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1</v>
      </c>
      <c r="AE177" s="137">
        <f t="shared" si="32"/>
        <v>1</v>
      </c>
      <c r="AF177" s="137">
        <f t="shared" si="32"/>
        <v>1</v>
      </c>
      <c r="AG177" s="137">
        <f t="shared" si="32"/>
        <v>1</v>
      </c>
      <c r="AH177" s="137">
        <f t="shared" si="32"/>
        <v>1</v>
      </c>
      <c r="AI177" s="137">
        <f t="shared" si="32"/>
        <v>1</v>
      </c>
      <c r="AJ177" s="53" t="str">
        <f t="shared" si="21"/>
        <v>UNKNOWN</v>
      </c>
      <c r="AK177" s="66"/>
      <c r="AL177" s="66" t="str">
        <f t="shared" si="24"/>
        <v>3F</v>
      </c>
      <c r="AM177" s="68" t="str">
        <f t="shared" si="25"/>
        <v>00</v>
      </c>
      <c r="AN177" s="68" t="str">
        <f t="shared" si="26"/>
        <v>00</v>
      </c>
      <c r="AO177" s="68" t="str">
        <f t="shared" si="27"/>
        <v>00</v>
      </c>
      <c r="AQ177" t="str">
        <f t="shared" si="22"/>
        <v xml:space="preserve">    (U4)0x0000003FU,                                                           /* 41 UNKNOWN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1</v>
      </c>
      <c r="AE178" s="137">
        <f t="shared" si="32"/>
        <v>1</v>
      </c>
      <c r="AF178" s="137">
        <f t="shared" si="32"/>
        <v>1</v>
      </c>
      <c r="AG178" s="137">
        <f t="shared" si="32"/>
        <v>1</v>
      </c>
      <c r="AH178" s="137">
        <f t="shared" si="32"/>
        <v>1</v>
      </c>
      <c r="AI178" s="137">
        <f t="shared" si="32"/>
        <v>1</v>
      </c>
      <c r="AJ178" s="53" t="str">
        <f t="shared" si="21"/>
        <v>UNKNOWN</v>
      </c>
      <c r="AK178" s="66"/>
      <c r="AL178" s="66" t="str">
        <f t="shared" si="24"/>
        <v>3F</v>
      </c>
      <c r="AM178" s="68" t="str">
        <f t="shared" si="25"/>
        <v>00</v>
      </c>
      <c r="AN178" s="68" t="str">
        <f t="shared" si="26"/>
        <v>00</v>
      </c>
      <c r="AO178" s="68" t="str">
        <f t="shared" si="27"/>
        <v>00</v>
      </c>
      <c r="AQ178" t="str">
        <f t="shared" si="22"/>
        <v xml:space="preserve">    (U4)0x0000003FU,                                                           /* 42 UNKNOWN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1</v>
      </c>
      <c r="AE179" s="137">
        <f t="shared" si="32"/>
        <v>1</v>
      </c>
      <c r="AF179" s="137">
        <f t="shared" si="32"/>
        <v>1</v>
      </c>
      <c r="AG179" s="137">
        <f t="shared" si="32"/>
        <v>1</v>
      </c>
      <c r="AH179" s="137">
        <f t="shared" si="32"/>
        <v>1</v>
      </c>
      <c r="AI179" s="137">
        <f t="shared" si="32"/>
        <v>1</v>
      </c>
      <c r="AJ179" s="53" t="str">
        <f t="shared" si="21"/>
        <v>UNKNOWN</v>
      </c>
      <c r="AK179" s="66"/>
      <c r="AL179" s="66" t="str">
        <f t="shared" si="24"/>
        <v>3F</v>
      </c>
      <c r="AM179" s="68" t="str">
        <f t="shared" si="25"/>
        <v>00</v>
      </c>
      <c r="AN179" s="68" t="str">
        <f t="shared" si="26"/>
        <v>00</v>
      </c>
      <c r="AO179" s="68" t="str">
        <f t="shared" si="27"/>
        <v>00</v>
      </c>
      <c r="AQ179" t="str">
        <f t="shared" si="22"/>
        <v xml:space="preserve">    (U4)0x0000003FU,                                                           /* 43 UNKNOWN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1</v>
      </c>
      <c r="AE180" s="137">
        <f t="shared" si="32"/>
        <v>1</v>
      </c>
      <c r="AF180" s="137">
        <f t="shared" si="32"/>
        <v>1</v>
      </c>
      <c r="AG180" s="137">
        <f t="shared" si="32"/>
        <v>1</v>
      </c>
      <c r="AH180" s="137">
        <f t="shared" si="32"/>
        <v>1</v>
      </c>
      <c r="AI180" s="137">
        <f t="shared" si="32"/>
        <v>1</v>
      </c>
      <c r="AJ180" s="53" t="str">
        <f t="shared" si="21"/>
        <v>UNKNOWN</v>
      </c>
      <c r="AK180" s="66"/>
      <c r="AL180" s="66" t="str">
        <f t="shared" si="24"/>
        <v>3F</v>
      </c>
      <c r="AM180" s="68" t="str">
        <f t="shared" si="25"/>
        <v>00</v>
      </c>
      <c r="AN180" s="68" t="str">
        <f t="shared" si="26"/>
        <v>00</v>
      </c>
      <c r="AO180" s="68" t="str">
        <f t="shared" si="27"/>
        <v>00</v>
      </c>
      <c r="AQ180" t="str">
        <f t="shared" si="22"/>
        <v xml:space="preserve">    (U4)0x0000003FU,                                                           /* 44 UNKNOWN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1</v>
      </c>
      <c r="AE181" s="137">
        <f t="shared" si="32"/>
        <v>1</v>
      </c>
      <c r="AF181" s="137">
        <f t="shared" si="32"/>
        <v>1</v>
      </c>
      <c r="AG181" s="137">
        <f t="shared" si="32"/>
        <v>1</v>
      </c>
      <c r="AH181" s="137">
        <f t="shared" si="32"/>
        <v>1</v>
      </c>
      <c r="AI181" s="137">
        <f t="shared" si="32"/>
        <v>1</v>
      </c>
      <c r="AJ181" s="53" t="str">
        <f t="shared" si="21"/>
        <v>UNKNOWN</v>
      </c>
      <c r="AK181" s="66"/>
      <c r="AL181" s="66" t="str">
        <f t="shared" si="24"/>
        <v>3F</v>
      </c>
      <c r="AM181" s="68" t="str">
        <f t="shared" si="25"/>
        <v>00</v>
      </c>
      <c r="AN181" s="68" t="str">
        <f t="shared" si="26"/>
        <v>00</v>
      </c>
      <c r="AO181" s="68" t="str">
        <f t="shared" si="27"/>
        <v>00</v>
      </c>
      <c r="AQ181" t="str">
        <f t="shared" si="22"/>
        <v xml:space="preserve">    (U4)0x0000003FU,                                                           /* 45 UNKNOWN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1</v>
      </c>
      <c r="AE182" s="137">
        <f t="shared" si="32"/>
        <v>1</v>
      </c>
      <c r="AF182" s="137">
        <f t="shared" si="32"/>
        <v>1</v>
      </c>
      <c r="AG182" s="137">
        <f t="shared" si="32"/>
        <v>1</v>
      </c>
      <c r="AH182" s="137">
        <f t="shared" si="32"/>
        <v>1</v>
      </c>
      <c r="AI182" s="137">
        <f t="shared" si="32"/>
        <v>1</v>
      </c>
      <c r="AJ182" s="53" t="str">
        <f t="shared" si="21"/>
        <v>UNKNOWN</v>
      </c>
      <c r="AK182" s="66"/>
      <c r="AL182" s="66" t="str">
        <f t="shared" si="24"/>
        <v>3F</v>
      </c>
      <c r="AM182" s="68" t="str">
        <f t="shared" si="25"/>
        <v>00</v>
      </c>
      <c r="AN182" s="68" t="str">
        <f t="shared" si="26"/>
        <v>00</v>
      </c>
      <c r="AO182" s="68" t="str">
        <f t="shared" si="27"/>
        <v>00</v>
      </c>
      <c r="AQ182" t="str">
        <f t="shared" si="22"/>
        <v xml:space="preserve">    (U4)0x0000003FU,                                                           /* 46 UNKNOWN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1</v>
      </c>
      <c r="AE183" s="137">
        <f t="shared" si="32"/>
        <v>1</v>
      </c>
      <c r="AF183" s="137">
        <f t="shared" si="32"/>
        <v>1</v>
      </c>
      <c r="AG183" s="137">
        <f t="shared" si="32"/>
        <v>1</v>
      </c>
      <c r="AH183" s="137">
        <f t="shared" si="32"/>
        <v>1</v>
      </c>
      <c r="AI183" s="137">
        <f>IF(OR(AI53=0,AI53=1),1,0)</f>
        <v>1</v>
      </c>
      <c r="AJ183" s="53" t="str">
        <f t="shared" si="21"/>
        <v>UNKNOWN</v>
      </c>
      <c r="AK183" s="66"/>
      <c r="AL183" s="66" t="str">
        <f t="shared" si="24"/>
        <v>3F</v>
      </c>
      <c r="AM183" s="68" t="str">
        <f t="shared" si="25"/>
        <v>00</v>
      </c>
      <c r="AN183" s="68" t="str">
        <f t="shared" si="26"/>
        <v>00</v>
      </c>
      <c r="AO183" s="68" t="str">
        <f t="shared" si="27"/>
        <v>00</v>
      </c>
      <c r="AQ183" t="str">
        <f t="shared" si="22"/>
        <v xml:space="preserve">    (U4)0x0000003FU,                                                           /* 47 UNKNOWN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1</v>
      </c>
      <c r="AE184" s="137">
        <f t="shared" si="33"/>
        <v>1</v>
      </c>
      <c r="AF184" s="137">
        <f t="shared" si="33"/>
        <v>1</v>
      </c>
      <c r="AG184" s="137">
        <f t="shared" si="33"/>
        <v>1</v>
      </c>
      <c r="AH184" s="137">
        <f t="shared" si="33"/>
        <v>1</v>
      </c>
      <c r="AI184" s="137">
        <f t="shared" si="33"/>
        <v>1</v>
      </c>
      <c r="AJ184" s="53" t="str">
        <f t="shared" si="21"/>
        <v>UNKNOWN</v>
      </c>
      <c r="AK184" s="66"/>
      <c r="AL184" s="66" t="str">
        <f t="shared" si="24"/>
        <v>3F</v>
      </c>
      <c r="AM184" s="68" t="str">
        <f t="shared" si="25"/>
        <v>00</v>
      </c>
      <c r="AN184" s="68" t="str">
        <f t="shared" si="26"/>
        <v>00</v>
      </c>
      <c r="AO184" s="68" t="str">
        <f t="shared" si="27"/>
        <v>00</v>
      </c>
      <c r="AQ184" t="str">
        <f t="shared" si="22"/>
        <v xml:space="preserve">    (U4)0x0000003FU,                                                           /* 48 UNKNOWN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1</v>
      </c>
      <c r="AE185" s="137">
        <f t="shared" si="33"/>
        <v>1</v>
      </c>
      <c r="AF185" s="137">
        <f t="shared" si="33"/>
        <v>1</v>
      </c>
      <c r="AG185" s="137">
        <f t="shared" si="33"/>
        <v>1</v>
      </c>
      <c r="AH185" s="137">
        <f t="shared" si="33"/>
        <v>1</v>
      </c>
      <c r="AI185" s="137">
        <f t="shared" si="33"/>
        <v>1</v>
      </c>
      <c r="AJ185" s="53" t="str">
        <f t="shared" si="21"/>
        <v>UNKNOWN</v>
      </c>
      <c r="AK185" s="66"/>
      <c r="AL185" s="66" t="str">
        <f t="shared" si="24"/>
        <v>3F</v>
      </c>
      <c r="AM185" s="68" t="str">
        <f t="shared" si="25"/>
        <v>00</v>
      </c>
      <c r="AN185" s="68" t="str">
        <f t="shared" si="26"/>
        <v>00</v>
      </c>
      <c r="AO185" s="68" t="str">
        <f t="shared" si="27"/>
        <v>00</v>
      </c>
      <c r="AQ185" t="str">
        <f t="shared" si="22"/>
        <v xml:space="preserve">    (U4)0x0000003FU,                                                           /* 49 UNKNOWN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1</v>
      </c>
      <c r="AE186" s="137">
        <f t="shared" si="33"/>
        <v>1</v>
      </c>
      <c r="AF186" s="137">
        <f t="shared" si="33"/>
        <v>1</v>
      </c>
      <c r="AG186" s="137">
        <f t="shared" si="33"/>
        <v>1</v>
      </c>
      <c r="AH186" s="137">
        <f t="shared" si="33"/>
        <v>1</v>
      </c>
      <c r="AI186" s="137">
        <f t="shared" si="33"/>
        <v>1</v>
      </c>
      <c r="AJ186" s="53" t="str">
        <f t="shared" si="21"/>
        <v>UNKNOWN</v>
      </c>
      <c r="AK186" s="66"/>
      <c r="AL186" s="66" t="str">
        <f t="shared" si="24"/>
        <v>3F</v>
      </c>
      <c r="AM186" s="68" t="str">
        <f t="shared" si="25"/>
        <v>00</v>
      </c>
      <c r="AN186" s="68" t="str">
        <f t="shared" si="26"/>
        <v>00</v>
      </c>
      <c r="AO186" s="68" t="str">
        <f t="shared" si="27"/>
        <v>00</v>
      </c>
      <c r="AQ186" t="str">
        <f t="shared" si="22"/>
        <v xml:space="preserve">    (U4)0x0000003FU,                                                           /* 50 UNKNOWN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1</v>
      </c>
      <c r="AE187" s="137">
        <f t="shared" si="33"/>
        <v>1</v>
      </c>
      <c r="AF187" s="137">
        <f t="shared" si="33"/>
        <v>1</v>
      </c>
      <c r="AG187" s="137">
        <f t="shared" si="33"/>
        <v>1</v>
      </c>
      <c r="AH187" s="137">
        <f t="shared" si="33"/>
        <v>1</v>
      </c>
      <c r="AI187" s="137">
        <f t="shared" si="33"/>
        <v>1</v>
      </c>
      <c r="AJ187" s="53" t="str">
        <f t="shared" si="21"/>
        <v>UNKNOWN</v>
      </c>
      <c r="AK187" s="66"/>
      <c r="AL187" s="66" t="str">
        <f t="shared" si="24"/>
        <v>3F</v>
      </c>
      <c r="AM187" s="68" t="str">
        <f t="shared" si="25"/>
        <v>00</v>
      </c>
      <c r="AN187" s="68" t="str">
        <f t="shared" si="26"/>
        <v>00</v>
      </c>
      <c r="AO187" s="68" t="str">
        <f t="shared" si="27"/>
        <v>00</v>
      </c>
      <c r="AQ187" t="str">
        <f t="shared" si="22"/>
        <v xml:space="preserve">    (U4)0x0000003FU,                                                           /* 51 UNKNOWN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1</v>
      </c>
      <c r="AE188" s="137">
        <f t="shared" si="33"/>
        <v>1</v>
      </c>
      <c r="AF188" s="137">
        <f t="shared" si="33"/>
        <v>1</v>
      </c>
      <c r="AG188" s="137">
        <f t="shared" si="33"/>
        <v>1</v>
      </c>
      <c r="AH188" s="137">
        <f t="shared" si="33"/>
        <v>1</v>
      </c>
      <c r="AI188" s="137">
        <f t="shared" si="33"/>
        <v>1</v>
      </c>
      <c r="AJ188" s="53" t="str">
        <f t="shared" si="21"/>
        <v>UNKNOWN</v>
      </c>
      <c r="AK188" s="66"/>
      <c r="AL188" s="66" t="str">
        <f t="shared" si="24"/>
        <v>3F</v>
      </c>
      <c r="AM188" s="68" t="str">
        <f t="shared" si="25"/>
        <v>00</v>
      </c>
      <c r="AN188" s="68" t="str">
        <f t="shared" si="26"/>
        <v>00</v>
      </c>
      <c r="AO188" s="68" t="str">
        <f t="shared" si="27"/>
        <v>00</v>
      </c>
      <c r="AQ188" t="str">
        <f t="shared" si="22"/>
        <v xml:space="preserve">    (U4)0x0000003FU,                                                           /* 52 UNKNOWN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1</v>
      </c>
      <c r="AE189" s="137">
        <f t="shared" si="33"/>
        <v>1</v>
      </c>
      <c r="AF189" s="137">
        <f t="shared" si="33"/>
        <v>1</v>
      </c>
      <c r="AG189" s="137">
        <f t="shared" si="33"/>
        <v>1</v>
      </c>
      <c r="AH189" s="137">
        <f t="shared" si="33"/>
        <v>1</v>
      </c>
      <c r="AI189" s="137">
        <f t="shared" si="33"/>
        <v>1</v>
      </c>
      <c r="AJ189" s="53" t="str">
        <f t="shared" si="21"/>
        <v>UNKNOWN</v>
      </c>
      <c r="AK189" s="66"/>
      <c r="AL189" s="66" t="str">
        <f t="shared" si="24"/>
        <v>3F</v>
      </c>
      <c r="AM189" s="68" t="str">
        <f t="shared" si="25"/>
        <v>00</v>
      </c>
      <c r="AN189" s="68" t="str">
        <f t="shared" si="26"/>
        <v>00</v>
      </c>
      <c r="AO189" s="68" t="str">
        <f t="shared" si="27"/>
        <v>00</v>
      </c>
      <c r="AQ189" t="str">
        <f t="shared" si="22"/>
        <v xml:space="preserve">    (U4)0x0000003FU,                                                           /* 53 UNKNOWN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1</v>
      </c>
      <c r="AE190" s="137">
        <f t="shared" si="33"/>
        <v>1</v>
      </c>
      <c r="AF190" s="137">
        <f t="shared" si="33"/>
        <v>1</v>
      </c>
      <c r="AG190" s="137">
        <f t="shared" si="33"/>
        <v>1</v>
      </c>
      <c r="AH190" s="137">
        <f t="shared" si="33"/>
        <v>1</v>
      </c>
      <c r="AI190" s="137">
        <f t="shared" si="33"/>
        <v>1</v>
      </c>
      <c r="AJ190" s="53" t="str">
        <f t="shared" si="21"/>
        <v>UNKNOWN</v>
      </c>
      <c r="AK190" s="66"/>
      <c r="AL190" s="66" t="str">
        <f t="shared" si="24"/>
        <v>3F</v>
      </c>
      <c r="AM190" s="68" t="str">
        <f t="shared" si="25"/>
        <v>00</v>
      </c>
      <c r="AN190" s="68" t="str">
        <f t="shared" si="26"/>
        <v>00</v>
      </c>
      <c r="AO190" s="68" t="str">
        <f t="shared" si="27"/>
        <v>00</v>
      </c>
      <c r="AQ190" t="str">
        <f t="shared" si="22"/>
        <v xml:space="preserve">    (U4)0x0000003FU,                                                           /* 54 UNKNOWN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1</v>
      </c>
      <c r="AE191" s="137">
        <f t="shared" si="33"/>
        <v>1</v>
      </c>
      <c r="AF191" s="137">
        <f t="shared" si="33"/>
        <v>1</v>
      </c>
      <c r="AG191" s="137">
        <f t="shared" si="33"/>
        <v>1</v>
      </c>
      <c r="AH191" s="137">
        <f t="shared" si="33"/>
        <v>1</v>
      </c>
      <c r="AI191" s="137">
        <f>IF(OR(AI61=0,AI61=1),1,0)</f>
        <v>1</v>
      </c>
      <c r="AJ191" s="53" t="str">
        <f t="shared" si="21"/>
        <v>UNKNOWN</v>
      </c>
      <c r="AK191" s="66"/>
      <c r="AL191" s="66" t="str">
        <f t="shared" si="24"/>
        <v>3F</v>
      </c>
      <c r="AM191" s="68" t="str">
        <f t="shared" si="25"/>
        <v>00</v>
      </c>
      <c r="AN191" s="68" t="str">
        <f t="shared" si="26"/>
        <v>00</v>
      </c>
      <c r="AO191" s="68" t="str">
        <f t="shared" si="27"/>
        <v>00</v>
      </c>
      <c r="AQ191" t="str">
        <f t="shared" si="22"/>
        <v xml:space="preserve">    (U4)0x0000003FU,                                                           /* 55 UNKNOWN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1</v>
      </c>
      <c r="AE192" s="137">
        <f t="shared" si="34"/>
        <v>1</v>
      </c>
      <c r="AF192" s="137">
        <f t="shared" si="34"/>
        <v>1</v>
      </c>
      <c r="AG192" s="137">
        <f t="shared" si="34"/>
        <v>1</v>
      </c>
      <c r="AH192" s="137">
        <f t="shared" si="34"/>
        <v>1</v>
      </c>
      <c r="AI192" s="137">
        <f t="shared" si="34"/>
        <v>1</v>
      </c>
      <c r="AJ192" s="53" t="str">
        <f t="shared" si="21"/>
        <v>UNKNOWN</v>
      </c>
      <c r="AK192" s="66"/>
      <c r="AL192" s="66" t="str">
        <f t="shared" si="24"/>
        <v>3F</v>
      </c>
      <c r="AM192" s="68" t="str">
        <f t="shared" si="25"/>
        <v>00</v>
      </c>
      <c r="AN192" s="68" t="str">
        <f t="shared" si="26"/>
        <v>00</v>
      </c>
      <c r="AO192" s="68" t="str">
        <f t="shared" si="27"/>
        <v>00</v>
      </c>
      <c r="AQ192" t="str">
        <f t="shared" si="22"/>
        <v xml:space="preserve">    (U4)0x0000003FU,                                                           /* 56 UNKNOWN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1</v>
      </c>
      <c r="AE193" s="137">
        <f t="shared" si="34"/>
        <v>1</v>
      </c>
      <c r="AF193" s="137">
        <f t="shared" si="34"/>
        <v>1</v>
      </c>
      <c r="AG193" s="137">
        <f t="shared" si="34"/>
        <v>1</v>
      </c>
      <c r="AH193" s="137">
        <f t="shared" si="34"/>
        <v>1</v>
      </c>
      <c r="AI193" s="137">
        <f t="shared" si="34"/>
        <v>1</v>
      </c>
      <c r="AJ193" s="53" t="str">
        <f t="shared" si="21"/>
        <v>UNKNOWN</v>
      </c>
      <c r="AK193" s="66"/>
      <c r="AL193" s="66" t="str">
        <f t="shared" si="24"/>
        <v>3F</v>
      </c>
      <c r="AM193" s="68" t="str">
        <f t="shared" si="25"/>
        <v>00</v>
      </c>
      <c r="AN193" s="68" t="str">
        <f t="shared" si="26"/>
        <v>00</v>
      </c>
      <c r="AO193" s="68" t="str">
        <f t="shared" si="27"/>
        <v>00</v>
      </c>
      <c r="AQ193" t="str">
        <f t="shared" si="22"/>
        <v xml:space="preserve">    (U4)0x0000003FU,                                                           /* 57 UNKNOWN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1</v>
      </c>
      <c r="AE194" s="137">
        <f t="shared" si="34"/>
        <v>1</v>
      </c>
      <c r="AF194" s="137">
        <f t="shared" si="34"/>
        <v>1</v>
      </c>
      <c r="AG194" s="137">
        <f t="shared" si="34"/>
        <v>1</v>
      </c>
      <c r="AH194" s="137">
        <f t="shared" si="34"/>
        <v>1</v>
      </c>
      <c r="AI194" s="137">
        <f t="shared" si="34"/>
        <v>1</v>
      </c>
      <c r="AJ194" s="53" t="str">
        <f t="shared" si="21"/>
        <v>UNKNOWN</v>
      </c>
      <c r="AK194" s="66"/>
      <c r="AL194" s="66" t="str">
        <f t="shared" si="24"/>
        <v>3F</v>
      </c>
      <c r="AM194" s="68" t="str">
        <f t="shared" si="25"/>
        <v>00</v>
      </c>
      <c r="AN194" s="68" t="str">
        <f t="shared" si="26"/>
        <v>00</v>
      </c>
      <c r="AO194" s="68" t="str">
        <f t="shared" si="27"/>
        <v>00</v>
      </c>
      <c r="AQ194" t="str">
        <f t="shared" si="22"/>
        <v xml:space="preserve">    (U4)0x0000003FU,                                                           /* 58 UNKNOWN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1</v>
      </c>
      <c r="AE195" s="137">
        <f t="shared" si="34"/>
        <v>1</v>
      </c>
      <c r="AF195" s="137">
        <f t="shared" si="34"/>
        <v>1</v>
      </c>
      <c r="AG195" s="137">
        <f t="shared" si="34"/>
        <v>1</v>
      </c>
      <c r="AH195" s="137">
        <f t="shared" si="34"/>
        <v>1</v>
      </c>
      <c r="AI195" s="137">
        <f t="shared" si="34"/>
        <v>1</v>
      </c>
      <c r="AJ195" s="53" t="str">
        <f t="shared" si="21"/>
        <v>UNKNOWN</v>
      </c>
      <c r="AK195" s="66"/>
      <c r="AL195" s="66" t="str">
        <f t="shared" si="24"/>
        <v>3F</v>
      </c>
      <c r="AM195" s="68" t="str">
        <f t="shared" si="25"/>
        <v>00</v>
      </c>
      <c r="AN195" s="68" t="str">
        <f t="shared" si="26"/>
        <v>00</v>
      </c>
      <c r="AO195" s="68" t="str">
        <f t="shared" si="27"/>
        <v>00</v>
      </c>
      <c r="AQ195" t="str">
        <f t="shared" si="22"/>
        <v xml:space="preserve">    (U4)0x0000003FU,                                                           /* 59 UNKNOWN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1</v>
      </c>
      <c r="AE196" s="137">
        <f t="shared" si="34"/>
        <v>1</v>
      </c>
      <c r="AF196" s="137">
        <f t="shared" si="34"/>
        <v>1</v>
      </c>
      <c r="AG196" s="137">
        <f t="shared" si="34"/>
        <v>1</v>
      </c>
      <c r="AH196" s="137">
        <f t="shared" si="34"/>
        <v>1</v>
      </c>
      <c r="AI196" s="137">
        <f t="shared" si="34"/>
        <v>1</v>
      </c>
      <c r="AJ196" s="53" t="str">
        <f t="shared" si="21"/>
        <v>UNKNOWN</v>
      </c>
      <c r="AK196" s="66"/>
      <c r="AL196" s="66" t="str">
        <f t="shared" si="24"/>
        <v>3F</v>
      </c>
      <c r="AM196" s="68" t="str">
        <f t="shared" si="25"/>
        <v>00</v>
      </c>
      <c r="AN196" s="68" t="str">
        <f t="shared" si="26"/>
        <v>00</v>
      </c>
      <c r="AO196" s="68" t="str">
        <f t="shared" si="27"/>
        <v>00</v>
      </c>
      <c r="AQ196" t="str">
        <f t="shared" si="22"/>
        <v xml:space="preserve">    (U4)0x0000003FU,                                                           /* 60 UNKNOWN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1</v>
      </c>
      <c r="AE197" s="137">
        <f t="shared" si="34"/>
        <v>1</v>
      </c>
      <c r="AF197" s="137">
        <f t="shared" si="34"/>
        <v>1</v>
      </c>
      <c r="AG197" s="137">
        <f t="shared" si="34"/>
        <v>1</v>
      </c>
      <c r="AH197" s="137">
        <f t="shared" si="34"/>
        <v>1</v>
      </c>
      <c r="AI197" s="137">
        <f t="shared" si="34"/>
        <v>1</v>
      </c>
      <c r="AJ197" s="53" t="str">
        <f t="shared" si="21"/>
        <v>UNKNOWN</v>
      </c>
      <c r="AK197" s="66"/>
      <c r="AL197" s="66" t="str">
        <f t="shared" si="24"/>
        <v>3F</v>
      </c>
      <c r="AM197" s="68" t="str">
        <f t="shared" si="25"/>
        <v>00</v>
      </c>
      <c r="AN197" s="68" t="str">
        <f t="shared" si="26"/>
        <v>00</v>
      </c>
      <c r="AO197" s="68" t="str">
        <f t="shared" si="27"/>
        <v>00</v>
      </c>
      <c r="AQ197" t="str">
        <f t="shared" si="22"/>
        <v xml:space="preserve">    (U4)0x0000003FU,                                                           /* 61 UNKNOWN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1</v>
      </c>
      <c r="AE198" s="137">
        <f t="shared" si="34"/>
        <v>1</v>
      </c>
      <c r="AF198" s="137">
        <f t="shared" si="34"/>
        <v>1</v>
      </c>
      <c r="AG198" s="137">
        <f t="shared" si="34"/>
        <v>1</v>
      </c>
      <c r="AH198" s="137">
        <f t="shared" si="34"/>
        <v>1</v>
      </c>
      <c r="AI198" s="137">
        <f t="shared" si="34"/>
        <v>1</v>
      </c>
      <c r="AJ198" s="53" t="str">
        <f t="shared" si="21"/>
        <v>UNKNOWN</v>
      </c>
      <c r="AK198" s="66"/>
      <c r="AL198" s="66" t="str">
        <f t="shared" si="24"/>
        <v>3F</v>
      </c>
      <c r="AM198" s="68" t="str">
        <f t="shared" si="25"/>
        <v>00</v>
      </c>
      <c r="AN198" s="68" t="str">
        <f t="shared" si="26"/>
        <v>00</v>
      </c>
      <c r="AO198" s="68" t="str">
        <f t="shared" si="27"/>
        <v>00</v>
      </c>
      <c r="AQ198" t="str">
        <f t="shared" si="22"/>
        <v xml:space="preserve">    (U4)0x0000003FU,                                                           /* 62 UNKNOWN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1</v>
      </c>
      <c r="AE199" s="137">
        <f t="shared" si="34"/>
        <v>1</v>
      </c>
      <c r="AF199" s="137">
        <f t="shared" si="34"/>
        <v>1</v>
      </c>
      <c r="AG199" s="137">
        <f t="shared" si="34"/>
        <v>1</v>
      </c>
      <c r="AH199" s="137">
        <f t="shared" si="34"/>
        <v>1</v>
      </c>
      <c r="AI199" s="137">
        <f>IF(OR(AI69=0,AI69=1),1,0)</f>
        <v>1</v>
      </c>
      <c r="AJ199" s="53" t="str">
        <f t="shared" si="21"/>
        <v>UNKNOWN</v>
      </c>
      <c r="AK199" s="66"/>
      <c r="AL199" s="66" t="str">
        <f t="shared" si="24"/>
        <v>3F</v>
      </c>
      <c r="AM199" s="68" t="str">
        <f t="shared" si="25"/>
        <v>00</v>
      </c>
      <c r="AN199" s="68" t="str">
        <f t="shared" si="26"/>
        <v>00</v>
      </c>
      <c r="AO199" s="68" t="str">
        <f t="shared" si="27"/>
        <v>00</v>
      </c>
      <c r="AQ199" t="str">
        <f t="shared" si="22"/>
        <v xml:space="preserve">    (U4)0x0000003FU                                                            /* 63 UNKNOWN                                         */</v>
      </c>
    </row>
  </sheetData>
  <protectedRanges>
    <protectedRange sqref="L3:AC3 D6:AC69" name="Table作成編集範囲"/>
    <protectedRange sqref="AF3" name="Table作成編集範囲_4_1"/>
    <protectedRange sqref="B3" name="Table作成編集範囲_2"/>
    <protectedRange sqref="AH3 AE3" name="Table作成編集範囲_2_1"/>
    <protectedRange sqref="AG3 AD3" name="Table作成編集範囲_3"/>
    <protectedRange sqref="AD6:AI69" name="Table作成編集範囲_1_1"/>
    <protectedRange sqref="AJ6:AJ69" name="Table作成編集範囲_4"/>
  </protectedRanges>
  <mergeCells count="4">
    <mergeCell ref="C2:C3"/>
    <mergeCell ref="AJ2:AJ3"/>
    <mergeCell ref="A4:B5"/>
    <mergeCell ref="AF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1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C0CCCB1-C9EB-4D64-AABB-9EC7E89C767D}">
          <x14:formula1>
            <xm:f>CH_Design!$C$3:$C$103</xm:f>
          </x14:formula1>
          <xm:sqref>AJ6:AJ69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2330A-5CC1-405E-BC45-BEAB069225E9}">
  <sheetPr>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6" t="s">
        <v>121</v>
      </c>
      <c r="C2" s="505"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507" t="s">
        <v>52</v>
      </c>
    </row>
    <row r="3" spans="1:49" ht="213" customHeight="1" thickBot="1">
      <c r="B3" s="293" t="str">
        <f>IF(OR(IF(COUNTIF(D6:AC69,"0")&lt;&gt;0,TRUE,FALSE),IF(COUNTIF(D6:AC69,"1")&lt;&gt;0,TRUE,FALSE)),"Search Table","Index Table")</f>
        <v>Index Table</v>
      </c>
      <c r="C3" s="506"/>
      <c r="D3" s="138" t="s">
        <v>62</v>
      </c>
      <c r="E3" s="138" t="s">
        <v>67</v>
      </c>
      <c r="F3" s="138" t="s">
        <v>50</v>
      </c>
      <c r="G3" s="138" t="s">
        <v>49</v>
      </c>
      <c r="H3" s="138" t="s">
        <v>119</v>
      </c>
      <c r="I3" s="138" t="s">
        <v>118</v>
      </c>
      <c r="J3" s="138" t="s">
        <v>123</v>
      </c>
      <c r="K3" s="138" t="s">
        <v>122</v>
      </c>
      <c r="L3" s="139" t="s">
        <v>67</v>
      </c>
      <c r="M3" s="139" t="s">
        <v>63</v>
      </c>
      <c r="N3" s="139" t="s">
        <v>63</v>
      </c>
      <c r="O3" s="139" t="s">
        <v>63</v>
      </c>
      <c r="P3" s="139" t="s">
        <v>63</v>
      </c>
      <c r="Q3" s="139" t="s">
        <v>63</v>
      </c>
      <c r="R3" s="139" t="s">
        <v>63</v>
      </c>
      <c r="S3" s="139" t="s">
        <v>63</v>
      </c>
      <c r="T3" s="139" t="s">
        <v>63</v>
      </c>
      <c r="U3" s="139" t="s">
        <v>63</v>
      </c>
      <c r="V3" s="139" t="s">
        <v>63</v>
      </c>
      <c r="W3" s="139" t="s">
        <v>63</v>
      </c>
      <c r="X3" s="139" t="s">
        <v>63</v>
      </c>
      <c r="Y3" s="139" t="s">
        <v>63</v>
      </c>
      <c r="Z3" s="139" t="s">
        <v>63</v>
      </c>
      <c r="AA3" s="139" t="s">
        <v>63</v>
      </c>
      <c r="AB3" s="139" t="s">
        <v>67</v>
      </c>
      <c r="AC3" s="139" t="s">
        <v>67</v>
      </c>
      <c r="AD3" s="139" t="s">
        <v>67</v>
      </c>
      <c r="AE3" s="323" t="s">
        <v>448</v>
      </c>
      <c r="AF3" s="515" t="s">
        <v>809</v>
      </c>
      <c r="AG3" s="513"/>
      <c r="AH3" s="513"/>
      <c r="AI3" s="514"/>
      <c r="AJ3" s="508"/>
      <c r="AR3" s="100" t="s">
        <v>94</v>
      </c>
    </row>
    <row r="4" spans="1:49" ht="14.25" thickBot="1">
      <c r="A4" s="509" t="s">
        <v>64</v>
      </c>
      <c r="B4" s="510"/>
      <c r="C4" s="400"/>
      <c r="D4" s="400"/>
      <c r="E4" s="400"/>
      <c r="F4" s="400"/>
      <c r="G4" s="400"/>
      <c r="H4" s="400"/>
      <c r="I4" s="400"/>
      <c r="J4" s="400"/>
      <c r="K4" s="400"/>
      <c r="L4" s="400"/>
      <c r="M4" s="400"/>
      <c r="N4" s="400"/>
      <c r="O4" s="400"/>
      <c r="P4" s="400"/>
      <c r="Q4" s="400"/>
      <c r="R4" s="400"/>
      <c r="S4" s="400"/>
      <c r="T4" s="400"/>
      <c r="U4" s="400"/>
      <c r="V4" s="400"/>
      <c r="W4" s="400"/>
      <c r="X4" s="400"/>
      <c r="Y4" s="400"/>
      <c r="Z4" s="400"/>
      <c r="AA4" s="400"/>
      <c r="AB4" s="400"/>
      <c r="AC4" s="400"/>
      <c r="AD4" s="400"/>
      <c r="AE4" s="400"/>
      <c r="AF4" s="400"/>
      <c r="AG4" s="400"/>
      <c r="AH4" s="400"/>
      <c r="AI4" s="400"/>
      <c r="AJ4" s="141"/>
      <c r="AR4" s="88" t="s">
        <v>80</v>
      </c>
      <c r="AS4" s="89"/>
      <c r="AT4" s="89"/>
      <c r="AU4" s="89"/>
      <c r="AV4" s="89"/>
      <c r="AW4" s="90"/>
    </row>
    <row r="5" spans="1:49" ht="14.25" thickBot="1">
      <c r="A5" s="511"/>
      <c r="B5" s="512"/>
      <c r="C5" s="401"/>
      <c r="D5" s="401"/>
      <c r="E5" s="401"/>
      <c r="F5" s="401"/>
      <c r="G5" s="401"/>
      <c r="H5" s="401"/>
      <c r="I5" s="401"/>
      <c r="J5" s="401"/>
      <c r="K5" s="401"/>
      <c r="L5" s="401"/>
      <c r="M5" s="401"/>
      <c r="N5" s="401"/>
      <c r="O5" s="401"/>
      <c r="P5" s="401"/>
      <c r="Q5" s="401"/>
      <c r="R5" s="401"/>
      <c r="S5" s="401"/>
      <c r="T5" s="401"/>
      <c r="U5" s="401"/>
      <c r="V5" s="401"/>
      <c r="W5" s="401"/>
      <c r="X5" s="401"/>
      <c r="Y5" s="401"/>
      <c r="Z5" s="401"/>
      <c r="AA5" s="401"/>
      <c r="AB5" s="401"/>
      <c r="AC5" s="401"/>
      <c r="AD5" s="401"/>
      <c r="AE5" s="401"/>
      <c r="AF5" s="401"/>
      <c r="AG5" s="401"/>
      <c r="AH5" s="401"/>
      <c r="AI5" s="401"/>
      <c r="AJ5" s="142"/>
      <c r="AR5" s="91" t="str">
        <f ca="1">"static const U4  "&amp;AW8&amp;"["&amp;AW10&amp;"]"&amp;" = {"</f>
        <v>static const U4  u4_sp_ALERT_B_SMASTA_BCD1IG_CRIT[ALERT_B_SMASTA_BCD1IG_NUM_DST] = {</v>
      </c>
      <c r="AS5" s="91" t="str">
        <f ca="1">"static const U4  "&amp;$AW$9&amp;"["&amp;$AW$10&amp;"] = {"</f>
        <v>static const U4  u4_sp_ALERT_B_SMASTA_BCD1IG_MASK[ALERT_B_SMASTA_BCD1IG_NUM_DST] = {</v>
      </c>
      <c r="AT5" s="91" t="str">
        <f ca="1">"static const U1  "&amp;$AW$11&amp;"["&amp;$AW$10&amp;"] = {"</f>
        <v>static const U1  u1_sp_ALERT_B_SMASTA_BCD1IG_DST[ALERT_B_SMASTA_BCD1IG_NUM_DST] = {</v>
      </c>
      <c r="AU5" s="91" t="str">
        <f ca="1">"const ST_ALERT_MTRX "&amp;$AW$12&amp;" = {"</f>
        <v>const ST_ALERT_MTRX st_gp_ALERT_B_SMASTA_MTRX[15] = {</v>
      </c>
      <c r="AV5" s="71" t="str">
        <f ca="1">"#define "&amp;AW10&amp;REPT(" ",41-LEN(AW10))&amp;"("&amp;AW13&amp;"U)"</f>
        <v>#define ALERT_B_SMASTA_BCD1IG_NUM_DST            (32U)</v>
      </c>
      <c r="AW5" s="72"/>
    </row>
    <row r="6" spans="1:49">
      <c r="B6" s="145" t="str">
        <f ca="1">"Table "&amp;$AW$6</f>
        <v>Table BCD1IG</v>
      </c>
      <c r="C6" s="58">
        <f>ROW()-ROW($C$6)</f>
        <v>0</v>
      </c>
      <c r="D6" s="140" t="s">
        <v>68</v>
      </c>
      <c r="E6" s="140" t="s">
        <v>68</v>
      </c>
      <c r="F6" s="140" t="s">
        <v>68</v>
      </c>
      <c r="G6" s="140" t="s">
        <v>68</v>
      </c>
      <c r="H6" s="140" t="s">
        <v>68</v>
      </c>
      <c r="I6" s="140" t="s">
        <v>68</v>
      </c>
      <c r="J6" s="140" t="s">
        <v>68</v>
      </c>
      <c r="K6" s="140" t="s">
        <v>68</v>
      </c>
      <c r="L6" s="140" t="s">
        <v>68</v>
      </c>
      <c r="M6" s="140" t="s">
        <v>68</v>
      </c>
      <c r="N6" s="140" t="s">
        <v>68</v>
      </c>
      <c r="O6" s="140" t="s">
        <v>68</v>
      </c>
      <c r="P6" s="140" t="s">
        <v>68</v>
      </c>
      <c r="Q6" s="140" t="s">
        <v>68</v>
      </c>
      <c r="R6" s="140" t="s">
        <v>68</v>
      </c>
      <c r="S6" s="140" t="s">
        <v>68</v>
      </c>
      <c r="T6" s="140" t="s">
        <v>68</v>
      </c>
      <c r="U6" s="140" t="s">
        <v>68</v>
      </c>
      <c r="V6" s="140" t="s">
        <v>68</v>
      </c>
      <c r="W6" s="140" t="s">
        <v>68</v>
      </c>
      <c r="X6" s="140" t="s">
        <v>68</v>
      </c>
      <c r="Y6" s="140" t="s">
        <v>68</v>
      </c>
      <c r="Z6" s="140" t="s">
        <v>68</v>
      </c>
      <c r="AA6" s="140" t="s">
        <v>68</v>
      </c>
      <c r="AB6" s="140" t="s">
        <v>68</v>
      </c>
      <c r="AC6" s="140" t="s">
        <v>68</v>
      </c>
      <c r="AD6" s="140" t="s">
        <v>68</v>
      </c>
      <c r="AE6" s="140">
        <v>0</v>
      </c>
      <c r="AF6" s="140">
        <v>0</v>
      </c>
      <c r="AG6" s="140">
        <v>0</v>
      </c>
      <c r="AH6" s="140">
        <v>0</v>
      </c>
      <c r="AI6" s="140">
        <v>0</v>
      </c>
      <c r="AJ6" s="57" t="s">
        <v>33</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(U4)0x0000001FU,                                                           /* 00 UNKNOWN                                         */</v>
      </c>
      <c r="AT6" s="69" t="str">
        <f t="shared" ref="AT6:AT69" si="1">IF(AJ6&lt;&gt;"",AL6&amp;IF(AJ7&lt;&gt;"",","," ")&amp;REPT(" ",78-LEN(AL6))&amp;"/* "&amp;IF(C6&lt;10,"0"&amp;C6,C6)&amp;" "&amp;AJ6&amp;REPT(" ",48-LEN(AJ6))&amp;"*/",IF(AJ5&lt;&gt;"","};",""))</f>
        <v xml:space="preserve">    (U1)ALERT_REQ_UNKNOWN,                                                     /* 00 UNKNOWN                                         */</v>
      </c>
      <c r="AU6" s="69" t="s">
        <v>533</v>
      </c>
      <c r="AV6" s="54" t="s">
        <v>69</v>
      </c>
      <c r="AW6" s="73" t="str">
        <f ca="1">UPPER(RIGHT(CELL("filename",A1),LEN(CELL("filename",A1))-FIND("]",CELL("filename",A1))))</f>
        <v>BCD1IG</v>
      </c>
    </row>
    <row r="7" spans="1:49">
      <c r="B7" s="145"/>
      <c r="C7" s="53">
        <f t="shared" ref="C7:C69" si="2">ROW()-ROW($C$6)</f>
        <v>1</v>
      </c>
      <c r="D7" s="67" t="s">
        <v>68</v>
      </c>
      <c r="E7" s="67" t="s">
        <v>68</v>
      </c>
      <c r="F7" s="67" t="s">
        <v>68</v>
      </c>
      <c r="G7" s="67" t="s">
        <v>68</v>
      </c>
      <c r="H7" s="67" t="s">
        <v>68</v>
      </c>
      <c r="I7" s="67" t="s">
        <v>68</v>
      </c>
      <c r="J7" s="140" t="s">
        <v>68</v>
      </c>
      <c r="K7" s="140" t="s">
        <v>68</v>
      </c>
      <c r="L7" s="67" t="s">
        <v>68</v>
      </c>
      <c r="M7" s="67" t="s">
        <v>68</v>
      </c>
      <c r="N7" s="67" t="s">
        <v>68</v>
      </c>
      <c r="O7" s="67" t="s">
        <v>68</v>
      </c>
      <c r="P7" s="67" t="s">
        <v>68</v>
      </c>
      <c r="Q7" s="67" t="s">
        <v>68</v>
      </c>
      <c r="R7" s="67" t="s">
        <v>68</v>
      </c>
      <c r="S7" s="67" t="s">
        <v>68</v>
      </c>
      <c r="T7" s="67" t="s">
        <v>68</v>
      </c>
      <c r="U7" s="67" t="s">
        <v>68</v>
      </c>
      <c r="V7" s="67" t="s">
        <v>68</v>
      </c>
      <c r="W7" s="67" t="s">
        <v>68</v>
      </c>
      <c r="X7" s="67" t="s">
        <v>68</v>
      </c>
      <c r="Y7" s="67" t="s">
        <v>68</v>
      </c>
      <c r="Z7" s="67" t="s">
        <v>68</v>
      </c>
      <c r="AA7" s="67" t="s">
        <v>68</v>
      </c>
      <c r="AB7" s="67" t="s">
        <v>68</v>
      </c>
      <c r="AC7" s="140" t="s">
        <v>68</v>
      </c>
      <c r="AD7" s="140" t="s">
        <v>68</v>
      </c>
      <c r="AE7" s="140">
        <v>0</v>
      </c>
      <c r="AF7" s="140">
        <v>0</v>
      </c>
      <c r="AG7" s="140">
        <v>0</v>
      </c>
      <c r="AH7" s="140">
        <v>0</v>
      </c>
      <c r="AI7" s="140">
        <v>1</v>
      </c>
      <c r="AJ7" s="57" t="s">
        <v>1037</v>
      </c>
      <c r="AL7" t="str">
        <f t="shared" ca="1" si="0"/>
        <v xml:space="preserve">    (U1)ALERT_REQ_B_SMASTA_BCD1IG_RW</v>
      </c>
      <c r="AR7" s="69" t="str">
        <f t="shared" ref="AR7:AR70" si="3">IF(AQ72&lt;&gt;"",AQ72,IF(AQ71&lt;&gt;"","};",""))</f>
        <v xml:space="preserve">    (U4)0x00000001U,                                                           /* 01 RW                                              */</v>
      </c>
      <c r="AS7" s="69" t="str">
        <f t="shared" ref="AS7:AS70" si="4">IF(AQ137&lt;&gt;"",AQ137,IF(AQ136&lt;&gt;"","};",""))</f>
        <v xml:space="preserve">    (U4)0x0000001FU,                                                           /* 01 RW                                              */</v>
      </c>
      <c r="AT7" s="69" t="str">
        <f t="shared" ca="1" si="1"/>
        <v xml:space="preserve">    (U1)ALERT_REQ_B_SMASTA_BCD1IG_RW,                                          /* 01 RW                                              */</v>
      </c>
      <c r="AU7" s="69" t="str">
        <f ca="1">"        &amp;"&amp;$AW$14&amp;","&amp;REPT(" ",69-LEN($AW$14))&amp;"/* fp_u4_SRC_CHK                                      */"</f>
        <v xml:space="preserve">        &amp;u4_s_AlertB_smastaBcd1igSrcchk,                                       /* fp_u4_SRC_CHK                                      */</v>
      </c>
      <c r="AV7" s="55" t="s">
        <v>70</v>
      </c>
      <c r="AW7" s="144">
        <f>IF(B3="Search Table",1,0)</f>
        <v>0</v>
      </c>
    </row>
    <row r="8" spans="1:49">
      <c r="B8" s="145"/>
      <c r="C8" s="53">
        <f t="shared" si="2"/>
        <v>2</v>
      </c>
      <c r="D8" s="67" t="s">
        <v>68</v>
      </c>
      <c r="E8" s="67" t="s">
        <v>68</v>
      </c>
      <c r="F8" s="67" t="s">
        <v>68</v>
      </c>
      <c r="G8" s="67" t="s">
        <v>68</v>
      </c>
      <c r="H8" s="67" t="s">
        <v>68</v>
      </c>
      <c r="I8" s="67" t="s">
        <v>68</v>
      </c>
      <c r="J8" s="67" t="s">
        <v>68</v>
      </c>
      <c r="K8" s="67" t="s">
        <v>68</v>
      </c>
      <c r="L8" s="67" t="s">
        <v>68</v>
      </c>
      <c r="M8" s="67" t="s">
        <v>68</v>
      </c>
      <c r="N8" s="67" t="s">
        <v>68</v>
      </c>
      <c r="O8" s="67" t="s">
        <v>68</v>
      </c>
      <c r="P8" s="67" t="s">
        <v>68</v>
      </c>
      <c r="Q8" s="67" t="s">
        <v>68</v>
      </c>
      <c r="R8" s="67" t="s">
        <v>68</v>
      </c>
      <c r="S8" s="67" t="s">
        <v>68</v>
      </c>
      <c r="T8" s="67" t="s">
        <v>68</v>
      </c>
      <c r="U8" s="67" t="s">
        <v>68</v>
      </c>
      <c r="V8" s="67" t="s">
        <v>68</v>
      </c>
      <c r="W8" s="67" t="s">
        <v>68</v>
      </c>
      <c r="X8" s="67" t="s">
        <v>68</v>
      </c>
      <c r="Y8" s="67" t="s">
        <v>68</v>
      </c>
      <c r="Z8" s="67" t="s">
        <v>68</v>
      </c>
      <c r="AA8" s="67" t="s">
        <v>68</v>
      </c>
      <c r="AB8" s="67" t="s">
        <v>68</v>
      </c>
      <c r="AC8" s="140" t="s">
        <v>68</v>
      </c>
      <c r="AD8" s="140" t="s">
        <v>68</v>
      </c>
      <c r="AE8" s="140">
        <v>0</v>
      </c>
      <c r="AF8" s="140">
        <v>0</v>
      </c>
      <c r="AG8" s="140">
        <v>0</v>
      </c>
      <c r="AH8" s="140">
        <v>1</v>
      </c>
      <c r="AI8" s="67">
        <v>0</v>
      </c>
      <c r="AJ8" s="57" t="s">
        <v>33</v>
      </c>
      <c r="AL8" t="str">
        <f t="shared" si="0"/>
        <v xml:space="preserve">    (U1)ALERT_REQ_UNKNOWN</v>
      </c>
      <c r="AR8" s="69" t="str">
        <f t="shared" si="3"/>
        <v xml:space="preserve">    (U4)0x00000002U,                                                           /* 02 UNKNOWN                                         */</v>
      </c>
      <c r="AS8" s="69" t="str">
        <f t="shared" si="4"/>
        <v xml:space="preserve">    (U4)0x0000001FU,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&amp;vd_s_AlertB_smastaBcd1igRwTx,                                         /* fp_vd_XDST                                         */</v>
      </c>
      <c r="AV8" s="55" t="s">
        <v>71</v>
      </c>
      <c r="AW8" s="74" t="str">
        <f ca="1">"u4_sp_ALERT_"&amp;IF(AW6&lt;&gt;AW17,$AW$17&amp;"_"&amp;$AW$6,AW17)&amp;"_CRIT"</f>
        <v>u4_sp_ALERT_B_SMASTA_BCD1IG_CRIT</v>
      </c>
    </row>
    <row r="9" spans="1:49">
      <c r="B9" s="145"/>
      <c r="C9" s="53">
        <f t="shared" si="2"/>
        <v>3</v>
      </c>
      <c r="D9" s="67" t="s">
        <v>68</v>
      </c>
      <c r="E9" s="67" t="s">
        <v>68</v>
      </c>
      <c r="F9" s="67" t="s">
        <v>68</v>
      </c>
      <c r="G9" s="67" t="s">
        <v>68</v>
      </c>
      <c r="H9" s="67" t="s">
        <v>68</v>
      </c>
      <c r="I9" s="67" t="s">
        <v>68</v>
      </c>
      <c r="J9" s="67" t="s">
        <v>68</v>
      </c>
      <c r="K9" s="67" t="s">
        <v>68</v>
      </c>
      <c r="L9" s="67" t="s">
        <v>68</v>
      </c>
      <c r="M9" s="67" t="s">
        <v>68</v>
      </c>
      <c r="N9" s="67" t="s">
        <v>68</v>
      </c>
      <c r="O9" s="67" t="s">
        <v>68</v>
      </c>
      <c r="P9" s="67" t="s">
        <v>68</v>
      </c>
      <c r="Q9" s="67" t="s">
        <v>68</v>
      </c>
      <c r="R9" s="67" t="s">
        <v>68</v>
      </c>
      <c r="S9" s="67" t="s">
        <v>68</v>
      </c>
      <c r="T9" s="67" t="s">
        <v>68</v>
      </c>
      <c r="U9" s="67" t="s">
        <v>68</v>
      </c>
      <c r="V9" s="67" t="s">
        <v>68</v>
      </c>
      <c r="W9" s="67" t="s">
        <v>68</v>
      </c>
      <c r="X9" s="67" t="s">
        <v>68</v>
      </c>
      <c r="Y9" s="67" t="s">
        <v>68</v>
      </c>
      <c r="Z9" s="67" t="s">
        <v>68</v>
      </c>
      <c r="AA9" s="67" t="s">
        <v>68</v>
      </c>
      <c r="AB9" s="67" t="s">
        <v>68</v>
      </c>
      <c r="AC9" s="140" t="s">
        <v>68</v>
      </c>
      <c r="AD9" s="140" t="s">
        <v>68</v>
      </c>
      <c r="AE9" s="140">
        <v>0</v>
      </c>
      <c r="AF9" s="140">
        <v>0</v>
      </c>
      <c r="AG9" s="140">
        <v>0</v>
      </c>
      <c r="AH9" s="140">
        <v>1</v>
      </c>
      <c r="AI9" s="67">
        <v>1</v>
      </c>
      <c r="AJ9" s="57" t="s">
        <v>33</v>
      </c>
      <c r="AL9" t="str">
        <f t="shared" si="0"/>
        <v xml:space="preserve">    (U1)ALERT_REQ_UNKNOWN</v>
      </c>
      <c r="AR9" s="69" t="str">
        <f t="shared" si="3"/>
        <v xml:space="preserve">    (U4)0x00000003U,                                                           /* 03 UNKNOWN                                         */</v>
      </c>
      <c r="AS9" s="69" t="str">
        <f t="shared" si="4"/>
        <v xml:space="preserve">    (U4)0x0000001FU,                                                           /* 03 UNKNOWN                                         */</v>
      </c>
      <c r="AT9" s="69" t="str">
        <f t="shared" si="1"/>
        <v xml:space="preserve">    (U1)ALERT_REQ_UNKNOWN,                                                     /* 03 UNKNOWN                                         */</v>
      </c>
      <c r="AU9" s="69"/>
      <c r="AV9" s="55" t="s">
        <v>72</v>
      </c>
      <c r="AW9" s="74" t="str">
        <f ca="1">"u4_sp_ALERT_"&amp;IF(AW6&lt;&gt;AW17,$AW$17&amp;"_"&amp;$AW$6,AW17)&amp;"_MASK"</f>
        <v>u4_sp_ALERT_B_SMASTA_BCD1IG_MASK</v>
      </c>
    </row>
    <row r="10" spans="1:49">
      <c r="B10" s="145"/>
      <c r="C10" s="53">
        <f t="shared" si="2"/>
        <v>4</v>
      </c>
      <c r="D10" s="67" t="s">
        <v>68</v>
      </c>
      <c r="E10" s="67" t="s">
        <v>68</v>
      </c>
      <c r="F10" s="67" t="s">
        <v>68</v>
      </c>
      <c r="G10" s="67" t="s">
        <v>68</v>
      </c>
      <c r="H10" s="67" t="s">
        <v>68</v>
      </c>
      <c r="I10" s="67" t="s">
        <v>68</v>
      </c>
      <c r="J10" s="67" t="s">
        <v>68</v>
      </c>
      <c r="K10" s="67" t="s">
        <v>68</v>
      </c>
      <c r="L10" s="67" t="s">
        <v>68</v>
      </c>
      <c r="M10" s="67" t="s">
        <v>68</v>
      </c>
      <c r="N10" s="67" t="s">
        <v>68</v>
      </c>
      <c r="O10" s="67" t="s">
        <v>68</v>
      </c>
      <c r="P10" s="67" t="s">
        <v>68</v>
      </c>
      <c r="Q10" s="67" t="s">
        <v>68</v>
      </c>
      <c r="R10" s="67" t="s">
        <v>68</v>
      </c>
      <c r="S10" s="67" t="s">
        <v>68</v>
      </c>
      <c r="T10" s="67" t="s">
        <v>68</v>
      </c>
      <c r="U10" s="67" t="s">
        <v>68</v>
      </c>
      <c r="V10" s="67" t="s">
        <v>68</v>
      </c>
      <c r="W10" s="67" t="s">
        <v>68</v>
      </c>
      <c r="X10" s="67" t="s">
        <v>68</v>
      </c>
      <c r="Y10" s="67" t="s">
        <v>68</v>
      </c>
      <c r="Z10" s="67" t="s">
        <v>68</v>
      </c>
      <c r="AA10" s="67" t="s">
        <v>68</v>
      </c>
      <c r="AB10" s="67" t="s">
        <v>68</v>
      </c>
      <c r="AC10" s="140" t="s">
        <v>68</v>
      </c>
      <c r="AD10" s="140" t="s">
        <v>68</v>
      </c>
      <c r="AE10" s="140">
        <v>0</v>
      </c>
      <c r="AF10" s="140">
        <v>0</v>
      </c>
      <c r="AG10" s="140">
        <v>1</v>
      </c>
      <c r="AH10" s="140">
        <v>0</v>
      </c>
      <c r="AI10" s="67">
        <v>0</v>
      </c>
      <c r="AJ10" s="57" t="s">
        <v>33</v>
      </c>
      <c r="AL10" t="str">
        <f t="shared" si="0"/>
        <v xml:space="preserve">    (U1)ALERT_REQ_UNKNOWN</v>
      </c>
      <c r="AR10" s="69" t="str">
        <f t="shared" si="3"/>
        <v xml:space="preserve">    (U4)0x00000004U,                                                           /* 04 UNKNOWN                                         */</v>
      </c>
      <c r="AS10" s="69" t="str">
        <f t="shared" si="4"/>
        <v xml:space="preserve">    (U4)0x0000001FU,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ALERT_B_SMASTA_BCD1IG_NUM_DST</v>
      </c>
    </row>
    <row r="11" spans="1:49">
      <c r="B11" s="145"/>
      <c r="C11" s="53">
        <f t="shared" si="2"/>
        <v>5</v>
      </c>
      <c r="D11" s="67" t="s">
        <v>68</v>
      </c>
      <c r="E11" s="67" t="s">
        <v>68</v>
      </c>
      <c r="F11" s="67" t="s">
        <v>68</v>
      </c>
      <c r="G11" s="67" t="s">
        <v>68</v>
      </c>
      <c r="H11" s="67" t="s">
        <v>68</v>
      </c>
      <c r="I11" s="67" t="s">
        <v>68</v>
      </c>
      <c r="J11" s="67" t="s">
        <v>68</v>
      </c>
      <c r="K11" s="67" t="s">
        <v>68</v>
      </c>
      <c r="L11" s="67" t="s">
        <v>68</v>
      </c>
      <c r="M11" s="67" t="s">
        <v>68</v>
      </c>
      <c r="N11" s="67" t="s">
        <v>68</v>
      </c>
      <c r="O11" s="67" t="s">
        <v>68</v>
      </c>
      <c r="P11" s="67" t="s">
        <v>68</v>
      </c>
      <c r="Q11" s="67" t="s">
        <v>68</v>
      </c>
      <c r="R11" s="67" t="s">
        <v>68</v>
      </c>
      <c r="S11" s="67" t="s">
        <v>68</v>
      </c>
      <c r="T11" s="67" t="s">
        <v>68</v>
      </c>
      <c r="U11" s="67" t="s">
        <v>68</v>
      </c>
      <c r="V11" s="67" t="s">
        <v>68</v>
      </c>
      <c r="W11" s="67" t="s">
        <v>68</v>
      </c>
      <c r="X11" s="67" t="s">
        <v>68</v>
      </c>
      <c r="Y11" s="67" t="s">
        <v>68</v>
      </c>
      <c r="Z11" s="67" t="s">
        <v>68</v>
      </c>
      <c r="AA11" s="67" t="s">
        <v>68</v>
      </c>
      <c r="AB11" s="67" t="s">
        <v>68</v>
      </c>
      <c r="AC11" s="140" t="s">
        <v>68</v>
      </c>
      <c r="AD11" s="140" t="s">
        <v>68</v>
      </c>
      <c r="AE11" s="140">
        <v>0</v>
      </c>
      <c r="AF11" s="140">
        <v>0</v>
      </c>
      <c r="AG11" s="140">
        <v>1</v>
      </c>
      <c r="AH11" s="140">
        <v>0</v>
      </c>
      <c r="AI11" s="67">
        <v>1</v>
      </c>
      <c r="AJ11" s="57" t="s">
        <v>33</v>
      </c>
      <c r="AL11" t="str">
        <f t="shared" si="0"/>
        <v xml:space="preserve">    (U1)ALERT_REQ_UNKNOWN</v>
      </c>
      <c r="AR11" s="69" t="str">
        <f t="shared" si="3"/>
        <v xml:space="preserve">    (U4)0x00000005U,                                                           /* 05 UNKNOWN                                         */</v>
      </c>
      <c r="AS11" s="69" t="str">
        <f t="shared" si="4"/>
        <v xml:space="preserve">    (U4)0x0000001FU,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u1_sp_ALERT_B_SMASTA_BCD1IG_DST</v>
      </c>
    </row>
    <row r="12" spans="1:49">
      <c r="B12" s="145"/>
      <c r="C12" s="53">
        <f t="shared" si="2"/>
        <v>6</v>
      </c>
      <c r="D12" s="67" t="s">
        <v>68</v>
      </c>
      <c r="E12" s="67" t="s">
        <v>68</v>
      </c>
      <c r="F12" s="67" t="s">
        <v>68</v>
      </c>
      <c r="G12" s="67" t="s">
        <v>68</v>
      </c>
      <c r="H12" s="67" t="s">
        <v>68</v>
      </c>
      <c r="I12" s="67" t="s">
        <v>68</v>
      </c>
      <c r="J12" s="67" t="s">
        <v>68</v>
      </c>
      <c r="K12" s="67" t="s">
        <v>68</v>
      </c>
      <c r="L12" s="67" t="s">
        <v>68</v>
      </c>
      <c r="M12" s="67" t="s">
        <v>68</v>
      </c>
      <c r="N12" s="67" t="s">
        <v>68</v>
      </c>
      <c r="O12" s="67" t="s">
        <v>68</v>
      </c>
      <c r="P12" s="67" t="s">
        <v>68</v>
      </c>
      <c r="Q12" s="67" t="s">
        <v>68</v>
      </c>
      <c r="R12" s="67" t="s">
        <v>68</v>
      </c>
      <c r="S12" s="67" t="s">
        <v>68</v>
      </c>
      <c r="T12" s="67" t="s">
        <v>68</v>
      </c>
      <c r="U12" s="67" t="s">
        <v>68</v>
      </c>
      <c r="V12" s="67" t="s">
        <v>68</v>
      </c>
      <c r="W12" s="67" t="s">
        <v>68</v>
      </c>
      <c r="X12" s="67" t="s">
        <v>68</v>
      </c>
      <c r="Y12" s="67" t="s">
        <v>68</v>
      </c>
      <c r="Z12" s="67" t="s">
        <v>68</v>
      </c>
      <c r="AA12" s="67" t="s">
        <v>68</v>
      </c>
      <c r="AB12" s="67" t="s">
        <v>68</v>
      </c>
      <c r="AC12" s="140" t="s">
        <v>68</v>
      </c>
      <c r="AD12" s="140" t="s">
        <v>68</v>
      </c>
      <c r="AE12" s="140">
        <v>0</v>
      </c>
      <c r="AF12" s="140">
        <v>0</v>
      </c>
      <c r="AG12" s="140">
        <v>1</v>
      </c>
      <c r="AH12" s="140">
        <v>1</v>
      </c>
      <c r="AI12" s="67">
        <v>0</v>
      </c>
      <c r="AJ12" s="57" t="s">
        <v>33</v>
      </c>
      <c r="AL12" t="str">
        <f t="shared" si="0"/>
        <v xml:space="preserve">    (U1)ALERT_REQ_UNKNOWN</v>
      </c>
      <c r="AR12" s="69" t="str">
        <f t="shared" si="3"/>
        <v xml:space="preserve">    (U4)0x00000006U,                                                           /* 06 UNKNOWN                                         */</v>
      </c>
      <c r="AS12" s="69" t="str">
        <f t="shared" si="4"/>
        <v xml:space="preserve">    (U4)0x0000001FU,                                                           /* 06 UNKNOWN                                         */</v>
      </c>
      <c r="AT12" s="69" t="str">
        <f t="shared" si="1"/>
        <v xml:space="preserve">    (U1)ALERT_REQ_UNKNOWN,                                                     /* 06 UNKNOWN                                         */</v>
      </c>
      <c r="AU12" s="69"/>
      <c r="AV12" s="55" t="s">
        <v>87</v>
      </c>
      <c r="AW12" s="74" t="str">
        <f ca="1">Matrix!D8&amp;"["&amp;Matrix!D7&amp;"]"</f>
        <v>st_gp_ALERT_B_SMASTA_MTRX[15]</v>
      </c>
    </row>
    <row r="13" spans="1:49">
      <c r="B13" s="145"/>
      <c r="C13" s="53">
        <f t="shared" si="2"/>
        <v>7</v>
      </c>
      <c r="D13" s="67" t="s">
        <v>68</v>
      </c>
      <c r="E13" s="67" t="s">
        <v>68</v>
      </c>
      <c r="F13" s="67" t="s">
        <v>68</v>
      </c>
      <c r="G13" s="67" t="s">
        <v>68</v>
      </c>
      <c r="H13" s="67" t="s">
        <v>68</v>
      </c>
      <c r="I13" s="67" t="s">
        <v>68</v>
      </c>
      <c r="J13" s="67" t="s">
        <v>68</v>
      </c>
      <c r="K13" s="67" t="s">
        <v>68</v>
      </c>
      <c r="L13" s="67" t="s">
        <v>68</v>
      </c>
      <c r="M13" s="67" t="s">
        <v>68</v>
      </c>
      <c r="N13" s="67" t="s">
        <v>68</v>
      </c>
      <c r="O13" s="67" t="s">
        <v>68</v>
      </c>
      <c r="P13" s="67" t="s">
        <v>68</v>
      </c>
      <c r="Q13" s="67" t="s">
        <v>68</v>
      </c>
      <c r="R13" s="67" t="s">
        <v>68</v>
      </c>
      <c r="S13" s="67" t="s">
        <v>68</v>
      </c>
      <c r="T13" s="67" t="s">
        <v>68</v>
      </c>
      <c r="U13" s="67" t="s">
        <v>68</v>
      </c>
      <c r="V13" s="67" t="s">
        <v>68</v>
      </c>
      <c r="W13" s="67" t="s">
        <v>68</v>
      </c>
      <c r="X13" s="67" t="s">
        <v>68</v>
      </c>
      <c r="Y13" s="67" t="s">
        <v>68</v>
      </c>
      <c r="Z13" s="67" t="s">
        <v>68</v>
      </c>
      <c r="AA13" s="67" t="s">
        <v>68</v>
      </c>
      <c r="AB13" s="67" t="s">
        <v>68</v>
      </c>
      <c r="AC13" s="140" t="s">
        <v>68</v>
      </c>
      <c r="AD13" s="140" t="s">
        <v>68</v>
      </c>
      <c r="AE13" s="140">
        <v>0</v>
      </c>
      <c r="AF13" s="140">
        <v>0</v>
      </c>
      <c r="AG13" s="140">
        <v>1</v>
      </c>
      <c r="AH13" s="140">
        <v>1</v>
      </c>
      <c r="AI13" s="67">
        <v>1</v>
      </c>
      <c r="AJ13" s="57" t="s">
        <v>33</v>
      </c>
      <c r="AL13" t="str">
        <f t="shared" si="0"/>
        <v xml:space="preserve">    (U1)ALERT_REQ_UNKNOWN</v>
      </c>
      <c r="AR13" s="69" t="str">
        <f t="shared" si="3"/>
        <v xml:space="preserve">    (U4)0x00000007U,                                                           /* 07 UNKNOWN                                         */</v>
      </c>
      <c r="AS13" s="69" t="str">
        <f t="shared" si="4"/>
        <v xml:space="preserve">    (U4)0x0000001FU,                                                           /* 07 UNKNOWN                                         */</v>
      </c>
      <c r="AT13" s="69" t="str">
        <f t="shared" si="1"/>
        <v xml:space="preserve">    (U1)ALERT_REQ_UNKNOWN,                                                     /* 07 UNKNOWN                                         */</v>
      </c>
      <c r="AU13" s="69" t="str">
        <f ca="1">"        &amp;"&amp;$AW$11&amp;"[0],"&amp;REPT(" ",66-LEN($AW$11))&amp;"/* u1p_DST                                            */"</f>
        <v xml:space="preserve">        &amp;u1_sp_ALERT_B_SMASTA_BCD1IG_DST[0],                                   /* u1p_DST                                            */</v>
      </c>
      <c r="AV13" s="55" t="s">
        <v>75</v>
      </c>
      <c r="AW13" s="144">
        <f>COUNTA($AJ$6:$AJ$69)</f>
        <v>32</v>
      </c>
    </row>
    <row r="14" spans="1:49">
      <c r="B14" s="145"/>
      <c r="C14" s="53">
        <f t="shared" si="2"/>
        <v>8</v>
      </c>
      <c r="D14" s="67" t="s">
        <v>68</v>
      </c>
      <c r="E14" s="67" t="s">
        <v>68</v>
      </c>
      <c r="F14" s="67" t="s">
        <v>68</v>
      </c>
      <c r="G14" s="67" t="s">
        <v>68</v>
      </c>
      <c r="H14" s="67" t="s">
        <v>68</v>
      </c>
      <c r="I14" s="67" t="s">
        <v>68</v>
      </c>
      <c r="J14" s="67" t="s">
        <v>68</v>
      </c>
      <c r="K14" s="67" t="s">
        <v>68</v>
      </c>
      <c r="L14" s="67" t="s">
        <v>68</v>
      </c>
      <c r="M14" s="67" t="s">
        <v>68</v>
      </c>
      <c r="N14" s="67" t="s">
        <v>68</v>
      </c>
      <c r="O14" s="67" t="s">
        <v>68</v>
      </c>
      <c r="P14" s="67" t="s">
        <v>68</v>
      </c>
      <c r="Q14" s="67" t="s">
        <v>68</v>
      </c>
      <c r="R14" s="67" t="s">
        <v>68</v>
      </c>
      <c r="S14" s="67" t="s">
        <v>68</v>
      </c>
      <c r="T14" s="67" t="s">
        <v>68</v>
      </c>
      <c r="U14" s="67" t="s">
        <v>68</v>
      </c>
      <c r="V14" s="67" t="s">
        <v>68</v>
      </c>
      <c r="W14" s="67" t="s">
        <v>68</v>
      </c>
      <c r="X14" s="67" t="s">
        <v>68</v>
      </c>
      <c r="Y14" s="67" t="s">
        <v>68</v>
      </c>
      <c r="Z14" s="67" t="s">
        <v>68</v>
      </c>
      <c r="AA14" s="67" t="s">
        <v>68</v>
      </c>
      <c r="AB14" s="67" t="s">
        <v>68</v>
      </c>
      <c r="AC14" s="140" t="s">
        <v>68</v>
      </c>
      <c r="AD14" s="140" t="s">
        <v>68</v>
      </c>
      <c r="AE14" s="140">
        <v>0</v>
      </c>
      <c r="AF14" s="140">
        <v>1</v>
      </c>
      <c r="AG14" s="140">
        <v>0</v>
      </c>
      <c r="AH14" s="140">
        <v>0</v>
      </c>
      <c r="AI14" s="67">
        <v>0</v>
      </c>
      <c r="AJ14" s="57" t="s">
        <v>33</v>
      </c>
      <c r="AL14" t="str">
        <f t="shared" si="0"/>
        <v xml:space="preserve">    (U1)ALERT_REQ_UNKNOWN</v>
      </c>
      <c r="AR14" s="69" t="str">
        <f t="shared" si="3"/>
        <v xml:space="preserve">    (U4)0x00000008U,                                                           /* 08 UNKNOWN                                         */</v>
      </c>
      <c r="AS14" s="69" t="str">
        <f t="shared" si="4"/>
        <v xml:space="preserve">    (U4)0x0000001FU,                                                           /* 08 UNKNOWN                                         */</v>
      </c>
      <c r="AT14" s="69" t="str">
        <f t="shared" si="1"/>
        <v xml:space="preserve">    (U1)ALERT_REQ_UNKNOWN,                                                     /* 08 UNKNOWN                                         */</v>
      </c>
      <c r="AU14" s="69" t="str">
        <f ca="1">"        (U2)"&amp;$AW$10&amp;","&amp;REPT(" ",66-LEN($AW$10))&amp;"/* u2_num_srch                                        */"</f>
        <v xml:space="preserve">        (U2)ALERT_B_SMASTA_BCD1IG_NUM_DST,                                     /* u2_num_srch                                        */</v>
      </c>
      <c r="AV14" s="55" t="s">
        <v>76</v>
      </c>
      <c r="AW14" s="74" t="str">
        <f ca="1">IF(AW6&lt;&gt;AW17,VLOOKUP(AW6,Matrix!$C$13:$G$37,4,FALSE),Matrix!F13)</f>
        <v>u4_s_AlertB_smastaBcd1igSrcchk</v>
      </c>
    </row>
    <row r="15" spans="1:49">
      <c r="B15" s="145"/>
      <c r="C15" s="53">
        <f t="shared" si="2"/>
        <v>9</v>
      </c>
      <c r="D15" s="67" t="s">
        <v>68</v>
      </c>
      <c r="E15" s="67" t="s">
        <v>68</v>
      </c>
      <c r="F15" s="67" t="s">
        <v>68</v>
      </c>
      <c r="G15" s="67" t="s">
        <v>68</v>
      </c>
      <c r="H15" s="67" t="s">
        <v>68</v>
      </c>
      <c r="I15" s="67" t="s">
        <v>68</v>
      </c>
      <c r="J15" s="67" t="s">
        <v>68</v>
      </c>
      <c r="K15" s="67" t="s">
        <v>68</v>
      </c>
      <c r="L15" s="67" t="s">
        <v>68</v>
      </c>
      <c r="M15" s="67" t="s">
        <v>68</v>
      </c>
      <c r="N15" s="67" t="s">
        <v>68</v>
      </c>
      <c r="O15" s="67" t="s">
        <v>68</v>
      </c>
      <c r="P15" s="67" t="s">
        <v>68</v>
      </c>
      <c r="Q15" s="67" t="s">
        <v>68</v>
      </c>
      <c r="R15" s="67" t="s">
        <v>68</v>
      </c>
      <c r="S15" s="67" t="s">
        <v>68</v>
      </c>
      <c r="T15" s="67" t="s">
        <v>68</v>
      </c>
      <c r="U15" s="67" t="s">
        <v>68</v>
      </c>
      <c r="V15" s="67" t="s">
        <v>68</v>
      </c>
      <c r="W15" s="67" t="s">
        <v>68</v>
      </c>
      <c r="X15" s="67" t="s">
        <v>68</v>
      </c>
      <c r="Y15" s="67" t="s">
        <v>68</v>
      </c>
      <c r="Z15" s="67" t="s">
        <v>68</v>
      </c>
      <c r="AA15" s="67" t="s">
        <v>68</v>
      </c>
      <c r="AB15" s="67" t="s">
        <v>68</v>
      </c>
      <c r="AC15" s="140" t="s">
        <v>68</v>
      </c>
      <c r="AD15" s="140" t="s">
        <v>68</v>
      </c>
      <c r="AE15" s="140">
        <v>0</v>
      </c>
      <c r="AF15" s="140">
        <v>1</v>
      </c>
      <c r="AG15" s="140">
        <v>0</v>
      </c>
      <c r="AH15" s="140">
        <v>0</v>
      </c>
      <c r="AI15" s="140">
        <v>1</v>
      </c>
      <c r="AJ15" s="57" t="s">
        <v>33</v>
      </c>
      <c r="AL15" t="str">
        <f t="shared" si="0"/>
        <v xml:space="preserve">    (U1)ALERT_REQ_UNKNOWN</v>
      </c>
      <c r="AR15" s="69" t="str">
        <f t="shared" si="3"/>
        <v xml:space="preserve">    (U4)0x00000009U,                                                           /* 09 UNKNOWN                                         */</v>
      </c>
      <c r="AS15" s="69" t="str">
        <f t="shared" si="4"/>
        <v xml:space="preserve">    (U4)0x0000001FU,                                                           /* 09 UNKNOWN                                         */</v>
      </c>
      <c r="AT15" s="69" t="str">
        <f t="shared" si="1"/>
        <v xml:space="preserve">    (U1)ALERT_REQ_UNKNOWN,                                                     /* 09 UNKNOWN                                         */</v>
      </c>
      <c r="AU15" s="69" t="str">
        <f ca="1">"        (U1)"&amp;$AW$16&amp;REPT(" ",67-LEN($AW$16))&amp;"/* u1_vom_act                                         */"</f>
        <v xml:space="preserve">        (U1)ALERT_VOM_IGN_ON                                                   /* u1_vom_act                                         */</v>
      </c>
      <c r="AV15" s="55" t="s">
        <v>79</v>
      </c>
      <c r="AW15" s="74" t="str">
        <f ca="1">IF(AW6&lt;&gt;AW17,VLOOKUP(AW6,Matrix!$C$13:$G$37,5,FALSE),Matrix!G13)</f>
        <v>vd_s_AlertB_smastaBcd1igRwTx</v>
      </c>
    </row>
    <row r="16" spans="1:49">
      <c r="B16" s="145"/>
      <c r="C16" s="53">
        <f t="shared" si="2"/>
        <v>10</v>
      </c>
      <c r="D16" s="67" t="s">
        <v>68</v>
      </c>
      <c r="E16" s="67" t="s">
        <v>68</v>
      </c>
      <c r="F16" s="67" t="s">
        <v>68</v>
      </c>
      <c r="G16" s="67" t="s">
        <v>68</v>
      </c>
      <c r="H16" s="67" t="s">
        <v>68</v>
      </c>
      <c r="I16" s="67" t="s">
        <v>68</v>
      </c>
      <c r="J16" s="67" t="s">
        <v>68</v>
      </c>
      <c r="K16" s="67" t="s">
        <v>68</v>
      </c>
      <c r="L16" s="67" t="s">
        <v>68</v>
      </c>
      <c r="M16" s="67" t="s">
        <v>68</v>
      </c>
      <c r="N16" s="67" t="s">
        <v>68</v>
      </c>
      <c r="O16" s="67" t="s">
        <v>68</v>
      </c>
      <c r="P16" s="67" t="s">
        <v>68</v>
      </c>
      <c r="Q16" s="67" t="s">
        <v>68</v>
      </c>
      <c r="R16" s="67" t="s">
        <v>68</v>
      </c>
      <c r="S16" s="67" t="s">
        <v>68</v>
      </c>
      <c r="T16" s="67" t="s">
        <v>68</v>
      </c>
      <c r="U16" s="67" t="s">
        <v>68</v>
      </c>
      <c r="V16" s="67" t="s">
        <v>68</v>
      </c>
      <c r="W16" s="67" t="s">
        <v>68</v>
      </c>
      <c r="X16" s="67" t="s">
        <v>68</v>
      </c>
      <c r="Y16" s="67" t="s">
        <v>68</v>
      </c>
      <c r="Z16" s="67" t="s">
        <v>68</v>
      </c>
      <c r="AA16" s="67" t="s">
        <v>68</v>
      </c>
      <c r="AB16" s="67" t="s">
        <v>68</v>
      </c>
      <c r="AC16" s="140" t="s">
        <v>68</v>
      </c>
      <c r="AD16" s="140" t="s">
        <v>68</v>
      </c>
      <c r="AE16" s="140">
        <v>0</v>
      </c>
      <c r="AF16" s="140">
        <v>1</v>
      </c>
      <c r="AG16" s="140">
        <v>0</v>
      </c>
      <c r="AH16" s="140">
        <v>1</v>
      </c>
      <c r="AI16" s="67">
        <v>0</v>
      </c>
      <c r="AJ16" s="57" t="s">
        <v>33</v>
      </c>
      <c r="AL16" t="str">
        <f t="shared" si="0"/>
        <v xml:space="preserve">    (U1)ALERT_REQ_UNKNOWN</v>
      </c>
      <c r="AR16" s="69" t="str">
        <f t="shared" si="3"/>
        <v xml:space="preserve">    (U4)0x0000000AU,                                                           /* 10 UNKNOWN                                         */</v>
      </c>
      <c r="AS16" s="69" t="str">
        <f t="shared" si="4"/>
        <v xml:space="preserve">    (U4)0x0000001FU,                                                           /* 10 UNKNOWN                                         */</v>
      </c>
      <c r="AT16" s="69" t="str">
        <f t="shared" si="1"/>
        <v xml:space="preserve">    (U1)ALERT_REQ_UNKNOWN,                                                     /* 10 UNKNOWN                                         */</v>
      </c>
      <c r="AU16" s="69" t="s">
        <v>722</v>
      </c>
      <c r="AV16" s="55" t="s">
        <v>77</v>
      </c>
      <c r="AW16" s="74" t="str">
        <f ca="1">IF(AW6&lt;&gt;AW17,VLOOKUP(AW6,Matrix!$C$13:$G$37,2,FALSE),Matrix!D13)</f>
        <v>ALERT_VOM_IGN_ON</v>
      </c>
    </row>
    <row r="17" spans="2:49" ht="14.25" thickBot="1">
      <c r="B17" s="145"/>
      <c r="C17" s="53">
        <f t="shared" si="2"/>
        <v>11</v>
      </c>
      <c r="D17" s="67" t="s">
        <v>68</v>
      </c>
      <c r="E17" s="67" t="s">
        <v>68</v>
      </c>
      <c r="F17" s="67" t="s">
        <v>68</v>
      </c>
      <c r="G17" s="67" t="s">
        <v>68</v>
      </c>
      <c r="H17" s="67" t="s">
        <v>68</v>
      </c>
      <c r="I17" s="67" t="s">
        <v>68</v>
      </c>
      <c r="J17" s="67" t="s">
        <v>68</v>
      </c>
      <c r="K17" s="67" t="s">
        <v>68</v>
      </c>
      <c r="L17" s="67" t="s">
        <v>68</v>
      </c>
      <c r="M17" s="67" t="s">
        <v>68</v>
      </c>
      <c r="N17" s="67" t="s">
        <v>68</v>
      </c>
      <c r="O17" s="67" t="s">
        <v>68</v>
      </c>
      <c r="P17" s="67" t="s">
        <v>68</v>
      </c>
      <c r="Q17" s="67" t="s">
        <v>68</v>
      </c>
      <c r="R17" s="67" t="s">
        <v>68</v>
      </c>
      <c r="S17" s="67" t="s">
        <v>68</v>
      </c>
      <c r="T17" s="67" t="s">
        <v>68</v>
      </c>
      <c r="U17" s="67" t="s">
        <v>68</v>
      </c>
      <c r="V17" s="67" t="s">
        <v>68</v>
      </c>
      <c r="W17" s="67" t="s">
        <v>68</v>
      </c>
      <c r="X17" s="67" t="s">
        <v>68</v>
      </c>
      <c r="Y17" s="67" t="s">
        <v>68</v>
      </c>
      <c r="Z17" s="67" t="s">
        <v>68</v>
      </c>
      <c r="AA17" s="67" t="s">
        <v>68</v>
      </c>
      <c r="AB17" s="67" t="s">
        <v>68</v>
      </c>
      <c r="AC17" s="140" t="s">
        <v>68</v>
      </c>
      <c r="AD17" s="140" t="s">
        <v>68</v>
      </c>
      <c r="AE17" s="140">
        <v>0</v>
      </c>
      <c r="AF17" s="140">
        <v>1</v>
      </c>
      <c r="AG17" s="140">
        <v>0</v>
      </c>
      <c r="AH17" s="140">
        <v>1</v>
      </c>
      <c r="AI17" s="67">
        <v>1</v>
      </c>
      <c r="AJ17" s="57" t="s">
        <v>33</v>
      </c>
      <c r="AL17" t="str">
        <f t="shared" si="0"/>
        <v xml:space="preserve">    (U1)ALERT_REQ_UNKNOWN</v>
      </c>
      <c r="AR17" s="69" t="str">
        <f t="shared" si="3"/>
        <v xml:space="preserve">    (U4)0x0000000BU,                                                           /* 11 UNKNOWN                                         */</v>
      </c>
      <c r="AS17" s="69" t="str">
        <f t="shared" si="4"/>
        <v xml:space="preserve">    (U4)0x0000001FU,                                                           /* 11 UNKNOWN                                         */</v>
      </c>
      <c r="AT17" s="69" t="str">
        <f t="shared" si="1"/>
        <v xml:space="preserve">    (U1)ALERT_REQ_UNKNOWN,                                                     /* 11 UNKNOWN                                         */</v>
      </c>
      <c r="AU17" s="70" t="s">
        <v>723</v>
      </c>
      <c r="AV17" s="56" t="s">
        <v>78</v>
      </c>
      <c r="AW17" s="75" t="str">
        <f ca="1">UPPER(Matrix!$D$6)</f>
        <v>B_SMASTA</v>
      </c>
    </row>
    <row r="18" spans="2:49">
      <c r="B18" s="145"/>
      <c r="C18" s="53">
        <f t="shared" si="2"/>
        <v>12</v>
      </c>
      <c r="D18" s="67" t="s">
        <v>68</v>
      </c>
      <c r="E18" s="67" t="s">
        <v>68</v>
      </c>
      <c r="F18" s="67" t="s">
        <v>68</v>
      </c>
      <c r="G18" s="67" t="s">
        <v>68</v>
      </c>
      <c r="H18" s="67" t="s">
        <v>68</v>
      </c>
      <c r="I18" s="67" t="s">
        <v>68</v>
      </c>
      <c r="J18" s="67" t="s">
        <v>68</v>
      </c>
      <c r="K18" s="67" t="s">
        <v>68</v>
      </c>
      <c r="L18" s="67" t="s">
        <v>68</v>
      </c>
      <c r="M18" s="67" t="s">
        <v>68</v>
      </c>
      <c r="N18" s="67" t="s">
        <v>68</v>
      </c>
      <c r="O18" s="67" t="s">
        <v>68</v>
      </c>
      <c r="P18" s="67" t="s">
        <v>68</v>
      </c>
      <c r="Q18" s="67" t="s">
        <v>68</v>
      </c>
      <c r="R18" s="67" t="s">
        <v>68</v>
      </c>
      <c r="S18" s="67" t="s">
        <v>68</v>
      </c>
      <c r="T18" s="67" t="s">
        <v>68</v>
      </c>
      <c r="U18" s="67" t="s">
        <v>68</v>
      </c>
      <c r="V18" s="67" t="s">
        <v>68</v>
      </c>
      <c r="W18" s="67" t="s">
        <v>68</v>
      </c>
      <c r="X18" s="67" t="s">
        <v>68</v>
      </c>
      <c r="Y18" s="67" t="s">
        <v>68</v>
      </c>
      <c r="Z18" s="67" t="s">
        <v>68</v>
      </c>
      <c r="AA18" s="67" t="s">
        <v>68</v>
      </c>
      <c r="AB18" s="67" t="s">
        <v>68</v>
      </c>
      <c r="AC18" s="140" t="s">
        <v>68</v>
      </c>
      <c r="AD18" s="140" t="s">
        <v>68</v>
      </c>
      <c r="AE18" s="140">
        <v>0</v>
      </c>
      <c r="AF18" s="140">
        <v>1</v>
      </c>
      <c r="AG18" s="140">
        <v>1</v>
      </c>
      <c r="AH18" s="140">
        <v>0</v>
      </c>
      <c r="AI18" s="67">
        <v>0</v>
      </c>
      <c r="AJ18" s="57" t="s">
        <v>33</v>
      </c>
      <c r="AL18" t="str">
        <f t="shared" si="0"/>
        <v xml:space="preserve">    (U1)ALERT_REQ_UNKNOWN</v>
      </c>
      <c r="AR18" s="69" t="str">
        <f t="shared" si="3"/>
        <v xml:space="preserve">    (U4)0x0000000CU,                                                           /* 12 UNKNOWN                                         */</v>
      </c>
      <c r="AS18" s="69" t="str">
        <f t="shared" si="4"/>
        <v xml:space="preserve">    (U4)0x0000001FU,                                                           /* 12 UNKNOWN                                         */</v>
      </c>
      <c r="AT18" s="69" t="str">
        <f t="shared" si="1"/>
        <v xml:space="preserve">    (U1)ALERT_REQ_UNKNOWN,                                                     /* 12 UNKNOWN                                         */</v>
      </c>
    </row>
    <row r="19" spans="2:49">
      <c r="B19" s="145"/>
      <c r="C19" s="53">
        <f t="shared" si="2"/>
        <v>13</v>
      </c>
      <c r="D19" s="67" t="s">
        <v>68</v>
      </c>
      <c r="E19" s="67" t="s">
        <v>68</v>
      </c>
      <c r="F19" s="67" t="s">
        <v>68</v>
      </c>
      <c r="G19" s="67" t="s">
        <v>68</v>
      </c>
      <c r="H19" s="67" t="s">
        <v>68</v>
      </c>
      <c r="I19" s="67" t="s">
        <v>68</v>
      </c>
      <c r="J19" s="67" t="s">
        <v>68</v>
      </c>
      <c r="K19" s="67" t="s">
        <v>68</v>
      </c>
      <c r="L19" s="67" t="s">
        <v>68</v>
      </c>
      <c r="M19" s="67" t="s">
        <v>68</v>
      </c>
      <c r="N19" s="67" t="s">
        <v>68</v>
      </c>
      <c r="O19" s="67" t="s">
        <v>68</v>
      </c>
      <c r="P19" s="67" t="s">
        <v>68</v>
      </c>
      <c r="Q19" s="67" t="s">
        <v>68</v>
      </c>
      <c r="R19" s="67" t="s">
        <v>68</v>
      </c>
      <c r="S19" s="67" t="s">
        <v>68</v>
      </c>
      <c r="T19" s="67" t="s">
        <v>68</v>
      </c>
      <c r="U19" s="67" t="s">
        <v>68</v>
      </c>
      <c r="V19" s="67" t="s">
        <v>68</v>
      </c>
      <c r="W19" s="67" t="s">
        <v>68</v>
      </c>
      <c r="X19" s="67" t="s">
        <v>68</v>
      </c>
      <c r="Y19" s="67" t="s">
        <v>68</v>
      </c>
      <c r="Z19" s="67" t="s">
        <v>68</v>
      </c>
      <c r="AA19" s="67" t="s">
        <v>68</v>
      </c>
      <c r="AB19" s="67" t="s">
        <v>68</v>
      </c>
      <c r="AC19" s="140" t="s">
        <v>68</v>
      </c>
      <c r="AD19" s="140" t="s">
        <v>68</v>
      </c>
      <c r="AE19" s="140">
        <v>0</v>
      </c>
      <c r="AF19" s="140">
        <v>1</v>
      </c>
      <c r="AG19" s="140">
        <v>1</v>
      </c>
      <c r="AH19" s="140">
        <v>0</v>
      </c>
      <c r="AI19" s="67">
        <v>1</v>
      </c>
      <c r="AJ19" s="57" t="s">
        <v>33</v>
      </c>
      <c r="AL19" t="str">
        <f t="shared" si="0"/>
        <v xml:space="preserve">    (U1)ALERT_REQ_UNKNOWN</v>
      </c>
      <c r="AR19" s="69" t="str">
        <f t="shared" si="3"/>
        <v xml:space="preserve">    (U4)0x0000000DU,                                                           /* 13 UNKNOWN                                         */</v>
      </c>
      <c r="AS19" s="69" t="str">
        <f t="shared" si="4"/>
        <v xml:space="preserve">    (U4)0x0000001FU,                                                           /* 13 UNKNOWN                                         */</v>
      </c>
      <c r="AT19" s="69" t="str">
        <f t="shared" si="1"/>
        <v xml:space="preserve">    (U1)ALERT_REQ_UNKNOWN,                                                     /* 13 UNKNOWN                                         */</v>
      </c>
    </row>
    <row r="20" spans="2:49">
      <c r="B20" s="145"/>
      <c r="C20" s="53">
        <f t="shared" si="2"/>
        <v>14</v>
      </c>
      <c r="D20" s="67" t="s">
        <v>68</v>
      </c>
      <c r="E20" s="67" t="s">
        <v>68</v>
      </c>
      <c r="F20" s="67" t="s">
        <v>68</v>
      </c>
      <c r="G20" s="67" t="s">
        <v>68</v>
      </c>
      <c r="H20" s="67" t="s">
        <v>68</v>
      </c>
      <c r="I20" s="67" t="s">
        <v>68</v>
      </c>
      <c r="J20" s="67" t="s">
        <v>68</v>
      </c>
      <c r="K20" s="67" t="s">
        <v>68</v>
      </c>
      <c r="L20" s="67" t="s">
        <v>68</v>
      </c>
      <c r="M20" s="67" t="s">
        <v>68</v>
      </c>
      <c r="N20" s="67" t="s">
        <v>68</v>
      </c>
      <c r="O20" s="67" t="s">
        <v>68</v>
      </c>
      <c r="P20" s="67" t="s">
        <v>68</v>
      </c>
      <c r="Q20" s="67" t="s">
        <v>68</v>
      </c>
      <c r="R20" s="67" t="s">
        <v>68</v>
      </c>
      <c r="S20" s="67" t="s">
        <v>68</v>
      </c>
      <c r="T20" s="67" t="s">
        <v>68</v>
      </c>
      <c r="U20" s="67" t="s">
        <v>68</v>
      </c>
      <c r="V20" s="67" t="s">
        <v>68</v>
      </c>
      <c r="W20" s="67" t="s">
        <v>68</v>
      </c>
      <c r="X20" s="67" t="s">
        <v>68</v>
      </c>
      <c r="Y20" s="67" t="s">
        <v>68</v>
      </c>
      <c r="Z20" s="67" t="s">
        <v>68</v>
      </c>
      <c r="AA20" s="67" t="s">
        <v>68</v>
      </c>
      <c r="AB20" s="67" t="s">
        <v>68</v>
      </c>
      <c r="AC20" s="140" t="s">
        <v>68</v>
      </c>
      <c r="AD20" s="140" t="s">
        <v>68</v>
      </c>
      <c r="AE20" s="140">
        <v>0</v>
      </c>
      <c r="AF20" s="140">
        <v>1</v>
      </c>
      <c r="AG20" s="140">
        <v>1</v>
      </c>
      <c r="AH20" s="140">
        <v>1</v>
      </c>
      <c r="AI20" s="67">
        <v>0</v>
      </c>
      <c r="AJ20" s="57" t="s">
        <v>33</v>
      </c>
      <c r="AL20" t="str">
        <f t="shared" si="0"/>
        <v xml:space="preserve">    (U1)ALERT_REQ_UNKNOWN</v>
      </c>
      <c r="AR20" s="69" t="str">
        <f t="shared" si="3"/>
        <v xml:space="preserve">    (U4)0x0000000EU,                                                           /* 14 UNKNOWN                                         */</v>
      </c>
      <c r="AS20" s="69" t="str">
        <f t="shared" si="4"/>
        <v xml:space="preserve">    (U4)0x0000001FU,                                                           /* 14 UNKNOWN                                         */</v>
      </c>
      <c r="AT20" s="69" t="str">
        <f t="shared" si="1"/>
        <v xml:space="preserve">    (U1)ALERT_REQ_UNKNOWN,                                                     /* 14 UNKNOWN                                         */</v>
      </c>
    </row>
    <row r="21" spans="2:49">
      <c r="B21" s="145"/>
      <c r="C21" s="53">
        <f t="shared" si="2"/>
        <v>15</v>
      </c>
      <c r="D21" s="67" t="s">
        <v>68</v>
      </c>
      <c r="E21" s="67" t="s">
        <v>68</v>
      </c>
      <c r="F21" s="67" t="s">
        <v>68</v>
      </c>
      <c r="G21" s="67" t="s">
        <v>68</v>
      </c>
      <c r="H21" s="67" t="s">
        <v>68</v>
      </c>
      <c r="I21" s="67" t="s">
        <v>68</v>
      </c>
      <c r="J21" s="67" t="s">
        <v>68</v>
      </c>
      <c r="K21" s="67" t="s">
        <v>68</v>
      </c>
      <c r="L21" s="67" t="s">
        <v>68</v>
      </c>
      <c r="M21" s="67" t="s">
        <v>68</v>
      </c>
      <c r="N21" s="67" t="s">
        <v>68</v>
      </c>
      <c r="O21" s="67" t="s">
        <v>68</v>
      </c>
      <c r="P21" s="67" t="s">
        <v>68</v>
      </c>
      <c r="Q21" s="67" t="s">
        <v>68</v>
      </c>
      <c r="R21" s="67" t="s">
        <v>68</v>
      </c>
      <c r="S21" s="67" t="s">
        <v>68</v>
      </c>
      <c r="T21" s="67" t="s">
        <v>68</v>
      </c>
      <c r="U21" s="67" t="s">
        <v>68</v>
      </c>
      <c r="V21" s="67" t="s">
        <v>68</v>
      </c>
      <c r="W21" s="67" t="s">
        <v>68</v>
      </c>
      <c r="X21" s="67" t="s">
        <v>68</v>
      </c>
      <c r="Y21" s="67" t="s">
        <v>68</v>
      </c>
      <c r="Z21" s="67" t="s">
        <v>68</v>
      </c>
      <c r="AA21" s="67" t="s">
        <v>68</v>
      </c>
      <c r="AB21" s="67" t="s">
        <v>68</v>
      </c>
      <c r="AC21" s="140" t="s">
        <v>68</v>
      </c>
      <c r="AD21" s="140" t="s">
        <v>68</v>
      </c>
      <c r="AE21" s="140">
        <v>0</v>
      </c>
      <c r="AF21" s="140">
        <v>1</v>
      </c>
      <c r="AG21" s="140">
        <v>1</v>
      </c>
      <c r="AH21" s="140">
        <v>1</v>
      </c>
      <c r="AI21" s="67">
        <v>1</v>
      </c>
      <c r="AJ21" s="57" t="s">
        <v>33</v>
      </c>
      <c r="AL21" t="str">
        <f t="shared" si="0"/>
        <v xml:space="preserve">    (U1)ALERT_REQ_UNKNOWN</v>
      </c>
      <c r="AR21" s="69" t="str">
        <f t="shared" si="3"/>
        <v xml:space="preserve">    (U4)0x0000000FU,                                                           /* 15 UNKNOWN                                         */</v>
      </c>
      <c r="AS21" s="69" t="str">
        <f t="shared" si="4"/>
        <v xml:space="preserve">    (U4)0x0000001FU,                                                           /* 15 UNKNOWN                                         */</v>
      </c>
      <c r="AT21" s="69" t="str">
        <f t="shared" si="1"/>
        <v xml:space="preserve">    (U1)ALERT_REQ_UNKNOWN,                                                     /* 15 UNKNOWN                                         */</v>
      </c>
    </row>
    <row r="22" spans="2:49">
      <c r="B22" s="145"/>
      <c r="C22" s="53">
        <f t="shared" si="2"/>
        <v>16</v>
      </c>
      <c r="D22" s="67" t="s">
        <v>68</v>
      </c>
      <c r="E22" s="67" t="s">
        <v>68</v>
      </c>
      <c r="F22" s="67" t="s">
        <v>68</v>
      </c>
      <c r="G22" s="67" t="s">
        <v>68</v>
      </c>
      <c r="H22" s="67" t="s">
        <v>68</v>
      </c>
      <c r="I22" s="67" t="s">
        <v>68</v>
      </c>
      <c r="J22" s="67" t="s">
        <v>68</v>
      </c>
      <c r="K22" s="67" t="s">
        <v>68</v>
      </c>
      <c r="L22" s="67" t="s">
        <v>68</v>
      </c>
      <c r="M22" s="67" t="s">
        <v>68</v>
      </c>
      <c r="N22" s="67" t="s">
        <v>68</v>
      </c>
      <c r="O22" s="67" t="s">
        <v>68</v>
      </c>
      <c r="P22" s="67" t="s">
        <v>68</v>
      </c>
      <c r="Q22" s="67" t="s">
        <v>68</v>
      </c>
      <c r="R22" s="67" t="s">
        <v>68</v>
      </c>
      <c r="S22" s="67" t="s">
        <v>68</v>
      </c>
      <c r="T22" s="67" t="s">
        <v>68</v>
      </c>
      <c r="U22" s="67" t="s">
        <v>68</v>
      </c>
      <c r="V22" s="67" t="s">
        <v>68</v>
      </c>
      <c r="W22" s="67" t="s">
        <v>68</v>
      </c>
      <c r="X22" s="67" t="s">
        <v>68</v>
      </c>
      <c r="Y22" s="67" t="s">
        <v>68</v>
      </c>
      <c r="Z22" s="67" t="s">
        <v>68</v>
      </c>
      <c r="AA22" s="67" t="s">
        <v>68</v>
      </c>
      <c r="AB22" s="67" t="s">
        <v>68</v>
      </c>
      <c r="AC22" s="140" t="s">
        <v>68</v>
      </c>
      <c r="AD22" s="140" t="s">
        <v>68</v>
      </c>
      <c r="AE22" s="67">
        <v>1</v>
      </c>
      <c r="AF22" s="140">
        <v>0</v>
      </c>
      <c r="AG22" s="140">
        <v>0</v>
      </c>
      <c r="AH22" s="140">
        <v>0</v>
      </c>
      <c r="AI22" s="67">
        <v>0</v>
      </c>
      <c r="AJ22" s="57" t="s">
        <v>33</v>
      </c>
      <c r="AL22" t="str">
        <f t="shared" si="0"/>
        <v xml:space="preserve">    (U1)ALERT_REQ_UNKNOWN</v>
      </c>
      <c r="AR22" s="69" t="str">
        <f t="shared" si="3"/>
        <v xml:space="preserve">    (U4)0x00000010U,                                                           /* 16 UNKNOWN                                         */</v>
      </c>
      <c r="AS22" s="69" t="str">
        <f t="shared" si="4"/>
        <v xml:space="preserve">    (U4)0x0000001FU,                                                           /* 16 UNKNOWN                                         */</v>
      </c>
      <c r="AT22" s="69" t="str">
        <f t="shared" si="1"/>
        <v xml:space="preserve">    (U1)ALERT_REQ_UNKNOWN,                                                     /* 16 UNKNOWN                                         */</v>
      </c>
    </row>
    <row r="23" spans="2:49">
      <c r="B23" s="145"/>
      <c r="C23" s="53">
        <f t="shared" si="2"/>
        <v>17</v>
      </c>
      <c r="D23" s="67" t="s">
        <v>68</v>
      </c>
      <c r="E23" s="67" t="s">
        <v>68</v>
      </c>
      <c r="F23" s="67" t="s">
        <v>68</v>
      </c>
      <c r="G23" s="67" t="s">
        <v>68</v>
      </c>
      <c r="H23" s="67" t="s">
        <v>68</v>
      </c>
      <c r="I23" s="67" t="s">
        <v>68</v>
      </c>
      <c r="J23" s="67" t="s">
        <v>68</v>
      </c>
      <c r="K23" s="67" t="s">
        <v>68</v>
      </c>
      <c r="L23" s="67" t="s">
        <v>68</v>
      </c>
      <c r="M23" s="67" t="s">
        <v>68</v>
      </c>
      <c r="N23" s="67" t="s">
        <v>68</v>
      </c>
      <c r="O23" s="67" t="s">
        <v>68</v>
      </c>
      <c r="P23" s="67" t="s">
        <v>68</v>
      </c>
      <c r="Q23" s="67" t="s">
        <v>68</v>
      </c>
      <c r="R23" s="67" t="s">
        <v>68</v>
      </c>
      <c r="S23" s="67" t="s">
        <v>68</v>
      </c>
      <c r="T23" s="67" t="s">
        <v>68</v>
      </c>
      <c r="U23" s="67" t="s">
        <v>68</v>
      </c>
      <c r="V23" s="67" t="s">
        <v>68</v>
      </c>
      <c r="W23" s="67" t="s">
        <v>68</v>
      </c>
      <c r="X23" s="67" t="s">
        <v>68</v>
      </c>
      <c r="Y23" s="67" t="s">
        <v>68</v>
      </c>
      <c r="Z23" s="67" t="s">
        <v>68</v>
      </c>
      <c r="AA23" s="67" t="s">
        <v>68</v>
      </c>
      <c r="AB23" s="67" t="s">
        <v>68</v>
      </c>
      <c r="AC23" s="140" t="s">
        <v>68</v>
      </c>
      <c r="AD23" s="140" t="s">
        <v>68</v>
      </c>
      <c r="AE23" s="67">
        <v>1</v>
      </c>
      <c r="AF23" s="140">
        <v>0</v>
      </c>
      <c r="AG23" s="140">
        <v>0</v>
      </c>
      <c r="AH23" s="140">
        <v>0</v>
      </c>
      <c r="AI23" s="140">
        <v>1</v>
      </c>
      <c r="AJ23" s="57" t="s">
        <v>33</v>
      </c>
      <c r="AL23" t="str">
        <f t="shared" si="0"/>
        <v xml:space="preserve">    (U1)ALERT_REQ_UNKNOWN</v>
      </c>
      <c r="AR23" s="69" t="str">
        <f t="shared" si="3"/>
        <v xml:space="preserve">    (U4)0x00000011U,                                                           /* 17 UNKNOWN                                         */</v>
      </c>
      <c r="AS23" s="69" t="str">
        <f t="shared" si="4"/>
        <v xml:space="preserve">    (U4)0x0000001FU,                                                           /* 17 UNKNOWN                                         */</v>
      </c>
      <c r="AT23" s="69" t="str">
        <f t="shared" si="1"/>
        <v xml:space="preserve">    (U1)ALERT_REQ_UNKNOWN,                                                     /* 17 UNKNOWN                                         */</v>
      </c>
    </row>
    <row r="24" spans="2:49">
      <c r="B24" s="145"/>
      <c r="C24" s="53">
        <f t="shared" si="2"/>
        <v>18</v>
      </c>
      <c r="D24" s="67" t="s">
        <v>68</v>
      </c>
      <c r="E24" s="67" t="s">
        <v>68</v>
      </c>
      <c r="F24" s="67" t="s">
        <v>68</v>
      </c>
      <c r="G24" s="67" t="s">
        <v>68</v>
      </c>
      <c r="H24" s="67" t="s">
        <v>68</v>
      </c>
      <c r="I24" s="67" t="s">
        <v>68</v>
      </c>
      <c r="J24" s="67" t="s">
        <v>68</v>
      </c>
      <c r="K24" s="67" t="s">
        <v>68</v>
      </c>
      <c r="L24" s="67" t="s">
        <v>68</v>
      </c>
      <c r="M24" s="67" t="s">
        <v>68</v>
      </c>
      <c r="N24" s="67" t="s">
        <v>68</v>
      </c>
      <c r="O24" s="67" t="s">
        <v>68</v>
      </c>
      <c r="P24" s="67" t="s">
        <v>68</v>
      </c>
      <c r="Q24" s="67" t="s">
        <v>68</v>
      </c>
      <c r="R24" s="67" t="s">
        <v>68</v>
      </c>
      <c r="S24" s="67" t="s">
        <v>68</v>
      </c>
      <c r="T24" s="67" t="s">
        <v>68</v>
      </c>
      <c r="U24" s="67" t="s">
        <v>68</v>
      </c>
      <c r="V24" s="67" t="s">
        <v>68</v>
      </c>
      <c r="W24" s="67" t="s">
        <v>68</v>
      </c>
      <c r="X24" s="67" t="s">
        <v>68</v>
      </c>
      <c r="Y24" s="67" t="s">
        <v>68</v>
      </c>
      <c r="Z24" s="67" t="s">
        <v>68</v>
      </c>
      <c r="AA24" s="67" t="s">
        <v>68</v>
      </c>
      <c r="AB24" s="67" t="s">
        <v>68</v>
      </c>
      <c r="AC24" s="140" t="s">
        <v>68</v>
      </c>
      <c r="AD24" s="140" t="s">
        <v>68</v>
      </c>
      <c r="AE24" s="67">
        <v>1</v>
      </c>
      <c r="AF24" s="140">
        <v>0</v>
      </c>
      <c r="AG24" s="140">
        <v>0</v>
      </c>
      <c r="AH24" s="140">
        <v>1</v>
      </c>
      <c r="AI24" s="67">
        <v>0</v>
      </c>
      <c r="AJ24" s="57" t="s">
        <v>33</v>
      </c>
      <c r="AL24" t="str">
        <f t="shared" si="0"/>
        <v xml:space="preserve">    (U1)ALERT_REQ_UNKNOWN</v>
      </c>
      <c r="AR24" s="69" t="str">
        <f t="shared" si="3"/>
        <v xml:space="preserve">    (U4)0x00000012U,                                                           /* 18 UNKNOWN                                         */</v>
      </c>
      <c r="AS24" s="69" t="str">
        <f t="shared" si="4"/>
        <v xml:space="preserve">    (U4)0x0000001FU,                                                           /* 18 UNKNOWN                                         */</v>
      </c>
      <c r="AT24" s="69" t="str">
        <f t="shared" si="1"/>
        <v xml:space="preserve">    (U1)ALERT_REQ_UNKNOWN,                                                     /* 18 UNKNOWN                                         */</v>
      </c>
    </row>
    <row r="25" spans="2:49">
      <c r="B25" s="145"/>
      <c r="C25" s="53">
        <f t="shared" si="2"/>
        <v>19</v>
      </c>
      <c r="D25" s="67" t="s">
        <v>68</v>
      </c>
      <c r="E25" s="67" t="s">
        <v>68</v>
      </c>
      <c r="F25" s="67" t="s">
        <v>68</v>
      </c>
      <c r="G25" s="67" t="s">
        <v>68</v>
      </c>
      <c r="H25" s="67" t="s">
        <v>68</v>
      </c>
      <c r="I25" s="67" t="s">
        <v>68</v>
      </c>
      <c r="J25" s="67" t="s">
        <v>68</v>
      </c>
      <c r="K25" s="67" t="s">
        <v>68</v>
      </c>
      <c r="L25" s="67" t="s">
        <v>68</v>
      </c>
      <c r="M25" s="67" t="s">
        <v>68</v>
      </c>
      <c r="N25" s="67" t="s">
        <v>68</v>
      </c>
      <c r="O25" s="67" t="s">
        <v>68</v>
      </c>
      <c r="P25" s="67" t="s">
        <v>68</v>
      </c>
      <c r="Q25" s="67" t="s">
        <v>68</v>
      </c>
      <c r="R25" s="67" t="s">
        <v>68</v>
      </c>
      <c r="S25" s="67" t="s">
        <v>68</v>
      </c>
      <c r="T25" s="67" t="s">
        <v>68</v>
      </c>
      <c r="U25" s="67" t="s">
        <v>68</v>
      </c>
      <c r="V25" s="67" t="s">
        <v>68</v>
      </c>
      <c r="W25" s="67" t="s">
        <v>68</v>
      </c>
      <c r="X25" s="67" t="s">
        <v>68</v>
      </c>
      <c r="Y25" s="67" t="s">
        <v>68</v>
      </c>
      <c r="Z25" s="67" t="s">
        <v>68</v>
      </c>
      <c r="AA25" s="67" t="s">
        <v>68</v>
      </c>
      <c r="AB25" s="67" t="s">
        <v>68</v>
      </c>
      <c r="AC25" s="140" t="s">
        <v>68</v>
      </c>
      <c r="AD25" s="140" t="s">
        <v>68</v>
      </c>
      <c r="AE25" s="67">
        <v>1</v>
      </c>
      <c r="AF25" s="140">
        <v>0</v>
      </c>
      <c r="AG25" s="140">
        <v>0</v>
      </c>
      <c r="AH25" s="140">
        <v>1</v>
      </c>
      <c r="AI25" s="67">
        <v>1</v>
      </c>
      <c r="AJ25" s="57" t="s">
        <v>33</v>
      </c>
      <c r="AL25" t="str">
        <f t="shared" si="0"/>
        <v xml:space="preserve">    (U1)ALERT_REQ_UNKNOWN</v>
      </c>
      <c r="AR25" s="69" t="str">
        <f t="shared" si="3"/>
        <v xml:space="preserve">    (U4)0x00000013U,                                                           /* 19 UNKNOWN                                         */</v>
      </c>
      <c r="AS25" s="69" t="str">
        <f t="shared" si="4"/>
        <v xml:space="preserve">    (U4)0x0000001FU,                                                           /* 19 UNKNOWN                                         */</v>
      </c>
      <c r="AT25" s="69" t="str">
        <f t="shared" si="1"/>
        <v xml:space="preserve">    (U1)ALERT_REQ_UNKNOWN,                                                     /* 19 UNKNOWN                                         */</v>
      </c>
    </row>
    <row r="26" spans="2:49">
      <c r="B26" s="145"/>
      <c r="C26" s="53">
        <f t="shared" si="2"/>
        <v>20</v>
      </c>
      <c r="D26" s="67" t="s">
        <v>68</v>
      </c>
      <c r="E26" s="67" t="s">
        <v>68</v>
      </c>
      <c r="F26" s="67" t="s">
        <v>68</v>
      </c>
      <c r="G26" s="67" t="s">
        <v>68</v>
      </c>
      <c r="H26" s="67" t="s">
        <v>68</v>
      </c>
      <c r="I26" s="67" t="s">
        <v>68</v>
      </c>
      <c r="J26" s="67" t="s">
        <v>68</v>
      </c>
      <c r="K26" s="67" t="s">
        <v>68</v>
      </c>
      <c r="L26" s="67" t="s">
        <v>68</v>
      </c>
      <c r="M26" s="67" t="s">
        <v>68</v>
      </c>
      <c r="N26" s="67" t="s">
        <v>68</v>
      </c>
      <c r="O26" s="67" t="s">
        <v>68</v>
      </c>
      <c r="P26" s="67" t="s">
        <v>68</v>
      </c>
      <c r="Q26" s="67" t="s">
        <v>68</v>
      </c>
      <c r="R26" s="67" t="s">
        <v>68</v>
      </c>
      <c r="S26" s="67" t="s">
        <v>68</v>
      </c>
      <c r="T26" s="67" t="s">
        <v>68</v>
      </c>
      <c r="U26" s="67" t="s">
        <v>68</v>
      </c>
      <c r="V26" s="67" t="s">
        <v>68</v>
      </c>
      <c r="W26" s="67" t="s">
        <v>68</v>
      </c>
      <c r="X26" s="67" t="s">
        <v>68</v>
      </c>
      <c r="Y26" s="67" t="s">
        <v>68</v>
      </c>
      <c r="Z26" s="67" t="s">
        <v>68</v>
      </c>
      <c r="AA26" s="67" t="s">
        <v>68</v>
      </c>
      <c r="AB26" s="67" t="s">
        <v>68</v>
      </c>
      <c r="AC26" s="140" t="s">
        <v>68</v>
      </c>
      <c r="AD26" s="140" t="s">
        <v>68</v>
      </c>
      <c r="AE26" s="67">
        <v>1</v>
      </c>
      <c r="AF26" s="140">
        <v>0</v>
      </c>
      <c r="AG26" s="140">
        <v>1</v>
      </c>
      <c r="AH26" s="140">
        <v>0</v>
      </c>
      <c r="AI26" s="67">
        <v>0</v>
      </c>
      <c r="AJ26" s="57" t="s">
        <v>33</v>
      </c>
      <c r="AL26" t="str">
        <f t="shared" si="0"/>
        <v xml:space="preserve">    (U1)ALERT_REQ_UNKNOWN</v>
      </c>
      <c r="AR26" s="69" t="str">
        <f t="shared" si="3"/>
        <v xml:space="preserve">    (U4)0x00000014U,                                                           /* 20 UNKNOWN                                         */</v>
      </c>
      <c r="AS26" s="69" t="str">
        <f t="shared" si="4"/>
        <v xml:space="preserve">    (U4)0x0000001FU,                                                           /* 20 UNKNOWN                                         */</v>
      </c>
      <c r="AT26" s="69" t="str">
        <f t="shared" si="1"/>
        <v xml:space="preserve">    (U1)ALERT_REQ_UNKNOWN,                                                     /* 20 UNKNOWN                                         */</v>
      </c>
    </row>
    <row r="27" spans="2:49">
      <c r="B27" s="145"/>
      <c r="C27" s="53">
        <f t="shared" si="2"/>
        <v>21</v>
      </c>
      <c r="D27" s="67" t="s">
        <v>68</v>
      </c>
      <c r="E27" s="67" t="s">
        <v>68</v>
      </c>
      <c r="F27" s="67" t="s">
        <v>68</v>
      </c>
      <c r="G27" s="67" t="s">
        <v>68</v>
      </c>
      <c r="H27" s="67" t="s">
        <v>68</v>
      </c>
      <c r="I27" s="67" t="s">
        <v>68</v>
      </c>
      <c r="J27" s="67" t="s">
        <v>68</v>
      </c>
      <c r="K27" s="67" t="s">
        <v>68</v>
      </c>
      <c r="L27" s="67" t="s">
        <v>68</v>
      </c>
      <c r="M27" s="67" t="s">
        <v>68</v>
      </c>
      <c r="N27" s="67" t="s">
        <v>68</v>
      </c>
      <c r="O27" s="67" t="s">
        <v>68</v>
      </c>
      <c r="P27" s="67" t="s">
        <v>68</v>
      </c>
      <c r="Q27" s="67" t="s">
        <v>68</v>
      </c>
      <c r="R27" s="67" t="s">
        <v>68</v>
      </c>
      <c r="S27" s="67" t="s">
        <v>68</v>
      </c>
      <c r="T27" s="67" t="s">
        <v>68</v>
      </c>
      <c r="U27" s="67" t="s">
        <v>68</v>
      </c>
      <c r="V27" s="67" t="s">
        <v>68</v>
      </c>
      <c r="W27" s="67" t="s">
        <v>68</v>
      </c>
      <c r="X27" s="67" t="s">
        <v>68</v>
      </c>
      <c r="Y27" s="67" t="s">
        <v>68</v>
      </c>
      <c r="Z27" s="67" t="s">
        <v>68</v>
      </c>
      <c r="AA27" s="67" t="s">
        <v>68</v>
      </c>
      <c r="AB27" s="67" t="s">
        <v>68</v>
      </c>
      <c r="AC27" s="140" t="s">
        <v>68</v>
      </c>
      <c r="AD27" s="140" t="s">
        <v>68</v>
      </c>
      <c r="AE27" s="67">
        <v>1</v>
      </c>
      <c r="AF27" s="140">
        <v>0</v>
      </c>
      <c r="AG27" s="140">
        <v>1</v>
      </c>
      <c r="AH27" s="140">
        <v>0</v>
      </c>
      <c r="AI27" s="67">
        <v>1</v>
      </c>
      <c r="AJ27" s="57" t="s">
        <v>33</v>
      </c>
      <c r="AL27" t="str">
        <f t="shared" si="0"/>
        <v xml:space="preserve">    (U1)ALERT_REQ_UNKNOWN</v>
      </c>
      <c r="AR27" s="69" t="str">
        <f t="shared" si="3"/>
        <v xml:space="preserve">    (U4)0x00000015U,                                                           /* 21 UNKNOWN                                         */</v>
      </c>
      <c r="AS27" s="69" t="str">
        <f t="shared" si="4"/>
        <v xml:space="preserve">    (U4)0x0000001FU,                                                           /* 21 UNKNOWN                                         */</v>
      </c>
      <c r="AT27" s="69" t="str">
        <f t="shared" si="1"/>
        <v xml:space="preserve">    (U1)ALERT_REQ_UNKNOWN,                                                     /* 21 UNKNOWN                                         */</v>
      </c>
    </row>
    <row r="28" spans="2:49">
      <c r="B28" s="145"/>
      <c r="C28" s="53">
        <f t="shared" si="2"/>
        <v>22</v>
      </c>
      <c r="D28" s="67" t="s">
        <v>68</v>
      </c>
      <c r="E28" s="67" t="s">
        <v>68</v>
      </c>
      <c r="F28" s="67" t="s">
        <v>68</v>
      </c>
      <c r="G28" s="67" t="s">
        <v>68</v>
      </c>
      <c r="H28" s="67" t="s">
        <v>68</v>
      </c>
      <c r="I28" s="67" t="s">
        <v>68</v>
      </c>
      <c r="J28" s="67" t="s">
        <v>68</v>
      </c>
      <c r="K28" s="67" t="s">
        <v>68</v>
      </c>
      <c r="L28" s="67" t="s">
        <v>68</v>
      </c>
      <c r="M28" s="67" t="s">
        <v>68</v>
      </c>
      <c r="N28" s="67" t="s">
        <v>68</v>
      </c>
      <c r="O28" s="67" t="s">
        <v>68</v>
      </c>
      <c r="P28" s="67" t="s">
        <v>68</v>
      </c>
      <c r="Q28" s="67" t="s">
        <v>68</v>
      </c>
      <c r="R28" s="67" t="s">
        <v>68</v>
      </c>
      <c r="S28" s="67" t="s">
        <v>68</v>
      </c>
      <c r="T28" s="67" t="s">
        <v>68</v>
      </c>
      <c r="U28" s="67" t="s">
        <v>68</v>
      </c>
      <c r="V28" s="67" t="s">
        <v>68</v>
      </c>
      <c r="W28" s="67" t="s">
        <v>68</v>
      </c>
      <c r="X28" s="67" t="s">
        <v>68</v>
      </c>
      <c r="Y28" s="67" t="s">
        <v>68</v>
      </c>
      <c r="Z28" s="67" t="s">
        <v>68</v>
      </c>
      <c r="AA28" s="67" t="s">
        <v>68</v>
      </c>
      <c r="AB28" s="67" t="s">
        <v>68</v>
      </c>
      <c r="AC28" s="140" t="s">
        <v>68</v>
      </c>
      <c r="AD28" s="140" t="s">
        <v>68</v>
      </c>
      <c r="AE28" s="67">
        <v>1</v>
      </c>
      <c r="AF28" s="140">
        <v>0</v>
      </c>
      <c r="AG28" s="140">
        <v>1</v>
      </c>
      <c r="AH28" s="140">
        <v>1</v>
      </c>
      <c r="AI28" s="67">
        <v>0</v>
      </c>
      <c r="AJ28" s="57" t="s">
        <v>33</v>
      </c>
      <c r="AL28" t="str">
        <f t="shared" si="0"/>
        <v xml:space="preserve">    (U1)ALERT_REQ_UNKNOWN</v>
      </c>
      <c r="AR28" s="69" t="str">
        <f t="shared" si="3"/>
        <v xml:space="preserve">    (U4)0x00000016U,                                                           /* 22 UNKNOWN                                         */</v>
      </c>
      <c r="AS28" s="69" t="str">
        <f t="shared" si="4"/>
        <v xml:space="preserve">    (U4)0x0000001FU,                                                           /* 22 UNKNOWN                                         */</v>
      </c>
      <c r="AT28" s="69" t="str">
        <f t="shared" si="1"/>
        <v xml:space="preserve">    (U1)ALERT_REQ_UNKNOWN,                                                     /* 22 UNKNOWN                                         */</v>
      </c>
    </row>
    <row r="29" spans="2:49">
      <c r="B29" s="145"/>
      <c r="C29" s="53">
        <f t="shared" si="2"/>
        <v>23</v>
      </c>
      <c r="D29" s="67" t="s">
        <v>68</v>
      </c>
      <c r="E29" s="67" t="s">
        <v>68</v>
      </c>
      <c r="F29" s="67" t="s">
        <v>68</v>
      </c>
      <c r="G29" s="67" t="s">
        <v>68</v>
      </c>
      <c r="H29" s="67" t="s">
        <v>68</v>
      </c>
      <c r="I29" s="67" t="s">
        <v>68</v>
      </c>
      <c r="J29" s="67" t="s">
        <v>68</v>
      </c>
      <c r="K29" s="67" t="s">
        <v>68</v>
      </c>
      <c r="L29" s="67" t="s">
        <v>68</v>
      </c>
      <c r="M29" s="67" t="s">
        <v>68</v>
      </c>
      <c r="N29" s="67" t="s">
        <v>68</v>
      </c>
      <c r="O29" s="67" t="s">
        <v>68</v>
      </c>
      <c r="P29" s="67" t="s">
        <v>68</v>
      </c>
      <c r="Q29" s="67" t="s">
        <v>68</v>
      </c>
      <c r="R29" s="67" t="s">
        <v>68</v>
      </c>
      <c r="S29" s="67" t="s">
        <v>68</v>
      </c>
      <c r="T29" s="67" t="s">
        <v>68</v>
      </c>
      <c r="U29" s="67" t="s">
        <v>68</v>
      </c>
      <c r="V29" s="67" t="s">
        <v>68</v>
      </c>
      <c r="W29" s="67" t="s">
        <v>68</v>
      </c>
      <c r="X29" s="67" t="s">
        <v>68</v>
      </c>
      <c r="Y29" s="67" t="s">
        <v>68</v>
      </c>
      <c r="Z29" s="67" t="s">
        <v>68</v>
      </c>
      <c r="AA29" s="67" t="s">
        <v>68</v>
      </c>
      <c r="AB29" s="67" t="s">
        <v>68</v>
      </c>
      <c r="AC29" s="140" t="s">
        <v>68</v>
      </c>
      <c r="AD29" s="140" t="s">
        <v>68</v>
      </c>
      <c r="AE29" s="67">
        <v>1</v>
      </c>
      <c r="AF29" s="140">
        <v>0</v>
      </c>
      <c r="AG29" s="140">
        <v>1</v>
      </c>
      <c r="AH29" s="140">
        <v>1</v>
      </c>
      <c r="AI29" s="67">
        <v>1</v>
      </c>
      <c r="AJ29" s="57" t="s">
        <v>33</v>
      </c>
      <c r="AL29" t="str">
        <f t="shared" si="0"/>
        <v xml:space="preserve">    (U1)ALERT_REQ_UNKNOWN</v>
      </c>
      <c r="AR29" s="69" t="str">
        <f t="shared" si="3"/>
        <v xml:space="preserve">    (U4)0x00000017U,                                                           /* 23 UNKNOWN                                         */</v>
      </c>
      <c r="AS29" s="69" t="str">
        <f t="shared" si="4"/>
        <v xml:space="preserve">    (U4)0x0000001FU,                                                           /* 23 UNKNOWN                                         */</v>
      </c>
      <c r="AT29" s="69" t="str">
        <f t="shared" si="1"/>
        <v xml:space="preserve">    (U1)ALERT_REQ_UNKNOWN,                                                     /* 23 UNKNOWN                                         */</v>
      </c>
    </row>
    <row r="30" spans="2:49">
      <c r="B30" s="145"/>
      <c r="C30" s="53">
        <f t="shared" si="2"/>
        <v>24</v>
      </c>
      <c r="D30" s="67" t="s">
        <v>68</v>
      </c>
      <c r="E30" s="67" t="s">
        <v>68</v>
      </c>
      <c r="F30" s="67" t="s">
        <v>68</v>
      </c>
      <c r="G30" s="67" t="s">
        <v>68</v>
      </c>
      <c r="H30" s="67" t="s">
        <v>68</v>
      </c>
      <c r="I30" s="67" t="s">
        <v>68</v>
      </c>
      <c r="J30" s="67" t="s">
        <v>68</v>
      </c>
      <c r="K30" s="67" t="s">
        <v>68</v>
      </c>
      <c r="L30" s="67" t="s">
        <v>68</v>
      </c>
      <c r="M30" s="67" t="s">
        <v>68</v>
      </c>
      <c r="N30" s="67" t="s">
        <v>68</v>
      </c>
      <c r="O30" s="67" t="s">
        <v>68</v>
      </c>
      <c r="P30" s="67" t="s">
        <v>68</v>
      </c>
      <c r="Q30" s="67" t="s">
        <v>68</v>
      </c>
      <c r="R30" s="67" t="s">
        <v>68</v>
      </c>
      <c r="S30" s="67" t="s">
        <v>68</v>
      </c>
      <c r="T30" s="67" t="s">
        <v>68</v>
      </c>
      <c r="U30" s="67" t="s">
        <v>68</v>
      </c>
      <c r="V30" s="67" t="s">
        <v>68</v>
      </c>
      <c r="W30" s="67" t="s">
        <v>68</v>
      </c>
      <c r="X30" s="67" t="s">
        <v>68</v>
      </c>
      <c r="Y30" s="67" t="s">
        <v>68</v>
      </c>
      <c r="Z30" s="67" t="s">
        <v>68</v>
      </c>
      <c r="AA30" s="67" t="s">
        <v>68</v>
      </c>
      <c r="AB30" s="67" t="s">
        <v>68</v>
      </c>
      <c r="AC30" s="140" t="s">
        <v>68</v>
      </c>
      <c r="AD30" s="140" t="s">
        <v>68</v>
      </c>
      <c r="AE30" s="67">
        <v>1</v>
      </c>
      <c r="AF30" s="140">
        <v>1</v>
      </c>
      <c r="AG30" s="140">
        <v>0</v>
      </c>
      <c r="AH30" s="140">
        <v>0</v>
      </c>
      <c r="AI30" s="67">
        <v>0</v>
      </c>
      <c r="AJ30" s="57" t="s">
        <v>33</v>
      </c>
      <c r="AL30" t="str">
        <f t="shared" si="0"/>
        <v xml:space="preserve">    (U1)ALERT_REQ_UNKNOWN</v>
      </c>
      <c r="AR30" s="69" t="str">
        <f t="shared" si="3"/>
        <v xml:space="preserve">    (U4)0x00000018U,                                                           /* 24 UNKNOWN                                         */</v>
      </c>
      <c r="AS30" s="69" t="str">
        <f t="shared" si="4"/>
        <v xml:space="preserve">    (U4)0x0000001FU,                                                           /* 24 UNKNOWN                                         */</v>
      </c>
      <c r="AT30" s="69" t="str">
        <f t="shared" si="1"/>
        <v xml:space="preserve">    (U1)ALERT_REQ_UNKNOWN,                                                     /* 24 UNKNOWN                                         */</v>
      </c>
    </row>
    <row r="31" spans="2:49">
      <c r="B31" s="145"/>
      <c r="C31" s="53">
        <f t="shared" si="2"/>
        <v>25</v>
      </c>
      <c r="D31" s="67" t="s">
        <v>68</v>
      </c>
      <c r="E31" s="67" t="s">
        <v>68</v>
      </c>
      <c r="F31" s="67" t="s">
        <v>68</v>
      </c>
      <c r="G31" s="67" t="s">
        <v>68</v>
      </c>
      <c r="H31" s="67" t="s">
        <v>68</v>
      </c>
      <c r="I31" s="67" t="s">
        <v>68</v>
      </c>
      <c r="J31" s="67" t="s">
        <v>68</v>
      </c>
      <c r="K31" s="67" t="s">
        <v>68</v>
      </c>
      <c r="L31" s="67" t="s">
        <v>68</v>
      </c>
      <c r="M31" s="67" t="s">
        <v>68</v>
      </c>
      <c r="N31" s="67" t="s">
        <v>68</v>
      </c>
      <c r="O31" s="67" t="s">
        <v>68</v>
      </c>
      <c r="P31" s="67" t="s">
        <v>68</v>
      </c>
      <c r="Q31" s="67" t="s">
        <v>68</v>
      </c>
      <c r="R31" s="67" t="s">
        <v>68</v>
      </c>
      <c r="S31" s="67" t="s">
        <v>68</v>
      </c>
      <c r="T31" s="67" t="s">
        <v>68</v>
      </c>
      <c r="U31" s="67" t="s">
        <v>68</v>
      </c>
      <c r="V31" s="67" t="s">
        <v>68</v>
      </c>
      <c r="W31" s="67" t="s">
        <v>68</v>
      </c>
      <c r="X31" s="67" t="s">
        <v>68</v>
      </c>
      <c r="Y31" s="67" t="s">
        <v>68</v>
      </c>
      <c r="Z31" s="67" t="s">
        <v>68</v>
      </c>
      <c r="AA31" s="67" t="s">
        <v>68</v>
      </c>
      <c r="AB31" s="67" t="s">
        <v>68</v>
      </c>
      <c r="AC31" s="140" t="s">
        <v>68</v>
      </c>
      <c r="AD31" s="140" t="s">
        <v>68</v>
      </c>
      <c r="AE31" s="67">
        <v>1</v>
      </c>
      <c r="AF31" s="140">
        <v>1</v>
      </c>
      <c r="AG31" s="140">
        <v>0</v>
      </c>
      <c r="AH31" s="140">
        <v>0</v>
      </c>
      <c r="AI31" s="140">
        <v>1</v>
      </c>
      <c r="AJ31" s="57" t="s">
        <v>33</v>
      </c>
      <c r="AL31" t="str">
        <f t="shared" si="0"/>
        <v xml:space="preserve">    (U1)ALERT_REQ_UNKNOWN</v>
      </c>
      <c r="AR31" s="69" t="str">
        <f t="shared" si="3"/>
        <v xml:space="preserve">    (U4)0x00000019U,                                                           /* 25 UNKNOWN                                         */</v>
      </c>
      <c r="AS31" s="69" t="str">
        <f t="shared" si="4"/>
        <v xml:space="preserve">    (U4)0x0000001FU,                                                           /* 25 UNKNOWN                                         */</v>
      </c>
      <c r="AT31" s="69" t="str">
        <f t="shared" si="1"/>
        <v xml:space="preserve">    (U1)ALERT_REQ_UNKNOWN,                                                     /* 25 UNKNOWN                                         */</v>
      </c>
    </row>
    <row r="32" spans="2:49">
      <c r="B32" s="145"/>
      <c r="C32" s="53">
        <f t="shared" si="2"/>
        <v>26</v>
      </c>
      <c r="D32" s="67" t="s">
        <v>68</v>
      </c>
      <c r="E32" s="67" t="s">
        <v>68</v>
      </c>
      <c r="F32" s="67" t="s">
        <v>68</v>
      </c>
      <c r="G32" s="67" t="s">
        <v>68</v>
      </c>
      <c r="H32" s="67" t="s">
        <v>68</v>
      </c>
      <c r="I32" s="67" t="s">
        <v>68</v>
      </c>
      <c r="J32" s="67" t="s">
        <v>68</v>
      </c>
      <c r="K32" s="67" t="s">
        <v>68</v>
      </c>
      <c r="L32" s="67" t="s">
        <v>68</v>
      </c>
      <c r="M32" s="67" t="s">
        <v>68</v>
      </c>
      <c r="N32" s="67" t="s">
        <v>68</v>
      </c>
      <c r="O32" s="67" t="s">
        <v>68</v>
      </c>
      <c r="P32" s="67" t="s">
        <v>68</v>
      </c>
      <c r="Q32" s="67" t="s">
        <v>68</v>
      </c>
      <c r="R32" s="67" t="s">
        <v>68</v>
      </c>
      <c r="S32" s="67" t="s">
        <v>68</v>
      </c>
      <c r="T32" s="67" t="s">
        <v>68</v>
      </c>
      <c r="U32" s="67" t="s">
        <v>68</v>
      </c>
      <c r="V32" s="67" t="s">
        <v>68</v>
      </c>
      <c r="W32" s="67" t="s">
        <v>68</v>
      </c>
      <c r="X32" s="67" t="s">
        <v>68</v>
      </c>
      <c r="Y32" s="67" t="s">
        <v>68</v>
      </c>
      <c r="Z32" s="67" t="s">
        <v>68</v>
      </c>
      <c r="AA32" s="67" t="s">
        <v>68</v>
      </c>
      <c r="AB32" s="67" t="s">
        <v>68</v>
      </c>
      <c r="AC32" s="140" t="s">
        <v>68</v>
      </c>
      <c r="AD32" s="140" t="s">
        <v>68</v>
      </c>
      <c r="AE32" s="67">
        <v>1</v>
      </c>
      <c r="AF32" s="140">
        <v>1</v>
      </c>
      <c r="AG32" s="140">
        <v>0</v>
      </c>
      <c r="AH32" s="140">
        <v>1</v>
      </c>
      <c r="AI32" s="67">
        <v>0</v>
      </c>
      <c r="AJ32" s="57" t="s">
        <v>33</v>
      </c>
      <c r="AL32" t="str">
        <f t="shared" si="0"/>
        <v xml:space="preserve">    (U1)ALERT_REQ_UNKNOWN</v>
      </c>
      <c r="AR32" s="69" t="str">
        <f t="shared" si="3"/>
        <v xml:space="preserve">    (U4)0x0000001AU,                                                           /* 26 UNKNOWN                                         */</v>
      </c>
      <c r="AS32" s="69" t="str">
        <f t="shared" si="4"/>
        <v xml:space="preserve">    (U4)0x0000001FU,                                                           /* 26 UNKNOWN                                         */</v>
      </c>
      <c r="AT32" s="69" t="str">
        <f t="shared" si="1"/>
        <v xml:space="preserve">    (U1)ALERT_REQ_UNKNOWN,                                                     /* 26 UNKNOWN                                         */</v>
      </c>
    </row>
    <row r="33" spans="2:46">
      <c r="B33" s="145"/>
      <c r="C33" s="53">
        <f t="shared" si="2"/>
        <v>27</v>
      </c>
      <c r="D33" s="67" t="s">
        <v>68</v>
      </c>
      <c r="E33" s="67" t="s">
        <v>68</v>
      </c>
      <c r="F33" s="67" t="s">
        <v>68</v>
      </c>
      <c r="G33" s="67" t="s">
        <v>68</v>
      </c>
      <c r="H33" s="67" t="s">
        <v>68</v>
      </c>
      <c r="I33" s="67" t="s">
        <v>68</v>
      </c>
      <c r="J33" s="67" t="s">
        <v>68</v>
      </c>
      <c r="K33" s="67" t="s">
        <v>68</v>
      </c>
      <c r="L33" s="67" t="s">
        <v>68</v>
      </c>
      <c r="M33" s="67" t="s">
        <v>68</v>
      </c>
      <c r="N33" s="67" t="s">
        <v>68</v>
      </c>
      <c r="O33" s="67" t="s">
        <v>68</v>
      </c>
      <c r="P33" s="67" t="s">
        <v>68</v>
      </c>
      <c r="Q33" s="67" t="s">
        <v>68</v>
      </c>
      <c r="R33" s="67" t="s">
        <v>68</v>
      </c>
      <c r="S33" s="67" t="s">
        <v>68</v>
      </c>
      <c r="T33" s="67" t="s">
        <v>68</v>
      </c>
      <c r="U33" s="67" t="s">
        <v>68</v>
      </c>
      <c r="V33" s="67" t="s">
        <v>68</v>
      </c>
      <c r="W33" s="67" t="s">
        <v>68</v>
      </c>
      <c r="X33" s="67" t="s">
        <v>68</v>
      </c>
      <c r="Y33" s="67" t="s">
        <v>68</v>
      </c>
      <c r="Z33" s="67" t="s">
        <v>68</v>
      </c>
      <c r="AA33" s="67" t="s">
        <v>68</v>
      </c>
      <c r="AB33" s="67" t="s">
        <v>68</v>
      </c>
      <c r="AC33" s="140" t="s">
        <v>68</v>
      </c>
      <c r="AD33" s="140" t="s">
        <v>68</v>
      </c>
      <c r="AE33" s="67">
        <v>1</v>
      </c>
      <c r="AF33" s="140">
        <v>1</v>
      </c>
      <c r="AG33" s="140">
        <v>0</v>
      </c>
      <c r="AH33" s="140">
        <v>1</v>
      </c>
      <c r="AI33" s="67">
        <v>1</v>
      </c>
      <c r="AJ33" s="57" t="s">
        <v>33</v>
      </c>
      <c r="AL33" t="str">
        <f t="shared" si="0"/>
        <v xml:space="preserve">    (U1)ALERT_REQ_UNKNOWN</v>
      </c>
      <c r="AR33" s="69" t="str">
        <f t="shared" si="3"/>
        <v xml:space="preserve">    (U4)0x0000001BU,                                                           /* 27 UNKNOWN                                         */</v>
      </c>
      <c r="AS33" s="69" t="str">
        <f t="shared" si="4"/>
        <v xml:space="preserve">    (U4)0x0000001FU,                                                           /* 27 UNKNOWN                                         */</v>
      </c>
      <c r="AT33" s="69" t="str">
        <f t="shared" si="1"/>
        <v xml:space="preserve">    (U1)ALERT_REQ_UNKNOWN,                                                     /* 27 UNKNOWN                                         */</v>
      </c>
    </row>
    <row r="34" spans="2:46">
      <c r="B34" s="145"/>
      <c r="C34" s="53">
        <f t="shared" si="2"/>
        <v>28</v>
      </c>
      <c r="D34" s="67" t="s">
        <v>68</v>
      </c>
      <c r="E34" s="67" t="s">
        <v>68</v>
      </c>
      <c r="F34" s="67" t="s">
        <v>68</v>
      </c>
      <c r="G34" s="67" t="s">
        <v>68</v>
      </c>
      <c r="H34" s="67" t="s">
        <v>68</v>
      </c>
      <c r="I34" s="67" t="s">
        <v>68</v>
      </c>
      <c r="J34" s="67" t="s">
        <v>68</v>
      </c>
      <c r="K34" s="67" t="s">
        <v>68</v>
      </c>
      <c r="L34" s="67" t="s">
        <v>68</v>
      </c>
      <c r="M34" s="67" t="s">
        <v>68</v>
      </c>
      <c r="N34" s="67" t="s">
        <v>68</v>
      </c>
      <c r="O34" s="67" t="s">
        <v>68</v>
      </c>
      <c r="P34" s="67" t="s">
        <v>68</v>
      </c>
      <c r="Q34" s="67" t="s">
        <v>68</v>
      </c>
      <c r="R34" s="67" t="s">
        <v>68</v>
      </c>
      <c r="S34" s="67" t="s">
        <v>68</v>
      </c>
      <c r="T34" s="67" t="s">
        <v>68</v>
      </c>
      <c r="U34" s="67" t="s">
        <v>68</v>
      </c>
      <c r="V34" s="67" t="s">
        <v>68</v>
      </c>
      <c r="W34" s="67" t="s">
        <v>68</v>
      </c>
      <c r="X34" s="67" t="s">
        <v>68</v>
      </c>
      <c r="Y34" s="67" t="s">
        <v>68</v>
      </c>
      <c r="Z34" s="67" t="s">
        <v>68</v>
      </c>
      <c r="AA34" s="67" t="s">
        <v>68</v>
      </c>
      <c r="AB34" s="67" t="s">
        <v>68</v>
      </c>
      <c r="AC34" s="140" t="s">
        <v>68</v>
      </c>
      <c r="AD34" s="140" t="s">
        <v>68</v>
      </c>
      <c r="AE34" s="67">
        <v>1</v>
      </c>
      <c r="AF34" s="140">
        <v>1</v>
      </c>
      <c r="AG34" s="140">
        <v>1</v>
      </c>
      <c r="AH34" s="140">
        <v>0</v>
      </c>
      <c r="AI34" s="67">
        <v>0</v>
      </c>
      <c r="AJ34" s="57" t="s">
        <v>33</v>
      </c>
      <c r="AL34" t="str">
        <f t="shared" si="0"/>
        <v xml:space="preserve">    (U1)ALERT_REQ_UNKNOWN</v>
      </c>
      <c r="AR34" s="69" t="str">
        <f t="shared" si="3"/>
        <v xml:space="preserve">    (U4)0x0000001CU,                                                           /* 28 UNKNOWN                                         */</v>
      </c>
      <c r="AS34" s="69" t="str">
        <f t="shared" si="4"/>
        <v xml:space="preserve">    (U4)0x0000001FU,                                                           /* 28 UNKNOWN                                         */</v>
      </c>
      <c r="AT34" s="69" t="str">
        <f t="shared" si="1"/>
        <v xml:space="preserve">    (U1)ALERT_REQ_UNKNOWN,                                                     /* 28 UNKNOWN                                         */</v>
      </c>
    </row>
    <row r="35" spans="2:46">
      <c r="B35" s="145"/>
      <c r="C35" s="53">
        <f t="shared" si="2"/>
        <v>29</v>
      </c>
      <c r="D35" s="67" t="s">
        <v>68</v>
      </c>
      <c r="E35" s="67" t="s">
        <v>68</v>
      </c>
      <c r="F35" s="67" t="s">
        <v>68</v>
      </c>
      <c r="G35" s="67" t="s">
        <v>68</v>
      </c>
      <c r="H35" s="67" t="s">
        <v>68</v>
      </c>
      <c r="I35" s="67" t="s">
        <v>68</v>
      </c>
      <c r="J35" s="67" t="s">
        <v>68</v>
      </c>
      <c r="K35" s="67" t="s">
        <v>68</v>
      </c>
      <c r="L35" s="67" t="s">
        <v>68</v>
      </c>
      <c r="M35" s="67" t="s">
        <v>68</v>
      </c>
      <c r="N35" s="67" t="s">
        <v>68</v>
      </c>
      <c r="O35" s="67" t="s">
        <v>68</v>
      </c>
      <c r="P35" s="67" t="s">
        <v>68</v>
      </c>
      <c r="Q35" s="67" t="s">
        <v>68</v>
      </c>
      <c r="R35" s="67" t="s">
        <v>68</v>
      </c>
      <c r="S35" s="67" t="s">
        <v>68</v>
      </c>
      <c r="T35" s="67" t="s">
        <v>68</v>
      </c>
      <c r="U35" s="67" t="s">
        <v>68</v>
      </c>
      <c r="V35" s="67" t="s">
        <v>68</v>
      </c>
      <c r="W35" s="67" t="s">
        <v>68</v>
      </c>
      <c r="X35" s="67" t="s">
        <v>68</v>
      </c>
      <c r="Y35" s="67" t="s">
        <v>68</v>
      </c>
      <c r="Z35" s="67" t="s">
        <v>68</v>
      </c>
      <c r="AA35" s="67" t="s">
        <v>68</v>
      </c>
      <c r="AB35" s="67" t="s">
        <v>68</v>
      </c>
      <c r="AC35" s="140" t="s">
        <v>68</v>
      </c>
      <c r="AD35" s="140" t="s">
        <v>68</v>
      </c>
      <c r="AE35" s="67">
        <v>1</v>
      </c>
      <c r="AF35" s="140">
        <v>1</v>
      </c>
      <c r="AG35" s="140">
        <v>1</v>
      </c>
      <c r="AH35" s="140">
        <v>0</v>
      </c>
      <c r="AI35" s="67">
        <v>1</v>
      </c>
      <c r="AJ35" s="57" t="s">
        <v>33</v>
      </c>
      <c r="AL35" t="str">
        <f t="shared" si="0"/>
        <v xml:space="preserve">    (U1)ALERT_REQ_UNKNOWN</v>
      </c>
      <c r="AR35" s="69" t="str">
        <f t="shared" si="3"/>
        <v xml:space="preserve">    (U4)0x0000001DU,                                                           /* 29 UNKNOWN                                         */</v>
      </c>
      <c r="AS35" s="69" t="str">
        <f t="shared" si="4"/>
        <v xml:space="preserve">    (U4)0x0000001FU,                                                           /* 29 UNKNOWN                                         */</v>
      </c>
      <c r="AT35" s="69" t="str">
        <f t="shared" si="1"/>
        <v xml:space="preserve">    (U1)ALERT_REQ_UNKNOWN,                                                     /* 29 UNKNOWN                                         */</v>
      </c>
    </row>
    <row r="36" spans="2:46">
      <c r="B36" s="145"/>
      <c r="C36" s="53">
        <f t="shared" si="2"/>
        <v>30</v>
      </c>
      <c r="D36" s="67" t="s">
        <v>68</v>
      </c>
      <c r="E36" s="67" t="s">
        <v>68</v>
      </c>
      <c r="F36" s="67" t="s">
        <v>68</v>
      </c>
      <c r="G36" s="67" t="s">
        <v>68</v>
      </c>
      <c r="H36" s="67" t="s">
        <v>68</v>
      </c>
      <c r="I36" s="67" t="s">
        <v>68</v>
      </c>
      <c r="J36" s="67" t="s">
        <v>68</v>
      </c>
      <c r="K36" s="67" t="s">
        <v>68</v>
      </c>
      <c r="L36" s="67" t="s">
        <v>68</v>
      </c>
      <c r="M36" s="67" t="s">
        <v>68</v>
      </c>
      <c r="N36" s="67" t="s">
        <v>68</v>
      </c>
      <c r="O36" s="67" t="s">
        <v>68</v>
      </c>
      <c r="P36" s="67" t="s">
        <v>68</v>
      </c>
      <c r="Q36" s="67" t="s">
        <v>68</v>
      </c>
      <c r="R36" s="67" t="s">
        <v>68</v>
      </c>
      <c r="S36" s="67" t="s">
        <v>68</v>
      </c>
      <c r="T36" s="67" t="s">
        <v>68</v>
      </c>
      <c r="U36" s="67" t="s">
        <v>68</v>
      </c>
      <c r="V36" s="67" t="s">
        <v>68</v>
      </c>
      <c r="W36" s="67" t="s">
        <v>68</v>
      </c>
      <c r="X36" s="67" t="s">
        <v>68</v>
      </c>
      <c r="Y36" s="67" t="s">
        <v>68</v>
      </c>
      <c r="Z36" s="67" t="s">
        <v>68</v>
      </c>
      <c r="AA36" s="67" t="s">
        <v>68</v>
      </c>
      <c r="AB36" s="67" t="s">
        <v>68</v>
      </c>
      <c r="AC36" s="140" t="s">
        <v>68</v>
      </c>
      <c r="AD36" s="140" t="s">
        <v>68</v>
      </c>
      <c r="AE36" s="67">
        <v>1</v>
      </c>
      <c r="AF36" s="140">
        <v>1</v>
      </c>
      <c r="AG36" s="140">
        <v>1</v>
      </c>
      <c r="AH36" s="140">
        <v>1</v>
      </c>
      <c r="AI36" s="67">
        <v>0</v>
      </c>
      <c r="AJ36" s="57" t="s">
        <v>33</v>
      </c>
      <c r="AL36" t="str">
        <f t="shared" si="0"/>
        <v xml:space="preserve">    (U1)ALERT_REQ_UNKNOWN</v>
      </c>
      <c r="AR36" s="69" t="str">
        <f t="shared" si="3"/>
        <v xml:space="preserve">    (U4)0x0000001EU,                                                           /* 30 UNKNOWN                                         */</v>
      </c>
      <c r="AS36" s="69" t="str">
        <f t="shared" si="4"/>
        <v xml:space="preserve">    (U4)0x0000001FU,                                                           /* 30 UNKNOWN                                         */</v>
      </c>
      <c r="AT36" s="69" t="str">
        <f t="shared" si="1"/>
        <v xml:space="preserve">    (U1)ALERT_REQ_UNKNOWN,                                                     /* 30 UNKNOWN                                         */</v>
      </c>
    </row>
    <row r="37" spans="2:46">
      <c r="B37" s="145"/>
      <c r="C37" s="53">
        <f t="shared" si="2"/>
        <v>31</v>
      </c>
      <c r="D37" s="67" t="s">
        <v>68</v>
      </c>
      <c r="E37" s="67" t="s">
        <v>68</v>
      </c>
      <c r="F37" s="67" t="s">
        <v>68</v>
      </c>
      <c r="G37" s="67" t="s">
        <v>68</v>
      </c>
      <c r="H37" s="67" t="s">
        <v>68</v>
      </c>
      <c r="I37" s="67" t="s">
        <v>68</v>
      </c>
      <c r="J37" s="67" t="s">
        <v>68</v>
      </c>
      <c r="K37" s="67" t="s">
        <v>68</v>
      </c>
      <c r="L37" s="67" t="s">
        <v>68</v>
      </c>
      <c r="M37" s="67" t="s">
        <v>68</v>
      </c>
      <c r="N37" s="67" t="s">
        <v>68</v>
      </c>
      <c r="O37" s="67" t="s">
        <v>68</v>
      </c>
      <c r="P37" s="67" t="s">
        <v>68</v>
      </c>
      <c r="Q37" s="67" t="s">
        <v>68</v>
      </c>
      <c r="R37" s="67" t="s">
        <v>68</v>
      </c>
      <c r="S37" s="67" t="s">
        <v>68</v>
      </c>
      <c r="T37" s="67" t="s">
        <v>68</v>
      </c>
      <c r="U37" s="67" t="s">
        <v>68</v>
      </c>
      <c r="V37" s="67" t="s">
        <v>68</v>
      </c>
      <c r="W37" s="67" t="s">
        <v>68</v>
      </c>
      <c r="X37" s="67" t="s">
        <v>68</v>
      </c>
      <c r="Y37" s="67" t="s">
        <v>68</v>
      </c>
      <c r="Z37" s="67" t="s">
        <v>68</v>
      </c>
      <c r="AA37" s="67" t="s">
        <v>68</v>
      </c>
      <c r="AB37" s="67" t="s">
        <v>68</v>
      </c>
      <c r="AC37" s="140" t="s">
        <v>68</v>
      </c>
      <c r="AD37" s="140" t="s">
        <v>68</v>
      </c>
      <c r="AE37" s="67">
        <v>1</v>
      </c>
      <c r="AF37" s="140">
        <v>1</v>
      </c>
      <c r="AG37" s="140">
        <v>1</v>
      </c>
      <c r="AH37" s="140">
        <v>1</v>
      </c>
      <c r="AI37" s="67">
        <v>1</v>
      </c>
      <c r="AJ37" s="57" t="s">
        <v>33</v>
      </c>
      <c r="AL37" t="str">
        <f t="shared" si="0"/>
        <v xml:space="preserve">    (U1)ALERT_REQ_UNKNOWN</v>
      </c>
      <c r="AR37" s="69" t="str">
        <f t="shared" si="3"/>
        <v xml:space="preserve">    (U4)0x0000001FU                                                            /* 31 UNKNOWN                                         */</v>
      </c>
      <c r="AS37" s="69" t="str">
        <f t="shared" si="4"/>
        <v xml:space="preserve">    (U4)0x0000001FU                                                            /* 31 UNKNOWN                                         */</v>
      </c>
      <c r="AT37" s="69" t="str">
        <f t="shared" si="1"/>
        <v xml:space="preserve">    (U1)ALERT_REQ_UNKNOWN                                                      /* 31 UNKNOWN                                         */</v>
      </c>
    </row>
    <row r="38" spans="2:46">
      <c r="B38" s="145"/>
      <c r="C38" s="53">
        <f t="shared" si="2"/>
        <v>32</v>
      </c>
      <c r="D38" s="67" t="s">
        <v>68</v>
      </c>
      <c r="E38" s="67" t="s">
        <v>68</v>
      </c>
      <c r="F38" s="67" t="s">
        <v>68</v>
      </c>
      <c r="G38" s="67" t="s">
        <v>68</v>
      </c>
      <c r="H38" s="67" t="s">
        <v>68</v>
      </c>
      <c r="I38" s="67" t="s">
        <v>68</v>
      </c>
      <c r="J38" s="67" t="s">
        <v>68</v>
      </c>
      <c r="K38" s="67" t="s">
        <v>68</v>
      </c>
      <c r="L38" s="67" t="s">
        <v>68</v>
      </c>
      <c r="M38" s="67" t="s">
        <v>68</v>
      </c>
      <c r="N38" s="67" t="s">
        <v>68</v>
      </c>
      <c r="O38" s="67" t="s">
        <v>68</v>
      </c>
      <c r="P38" s="67" t="s">
        <v>68</v>
      </c>
      <c r="Q38" s="67" t="s">
        <v>68</v>
      </c>
      <c r="R38" s="67" t="s">
        <v>68</v>
      </c>
      <c r="S38" s="67" t="s">
        <v>68</v>
      </c>
      <c r="T38" s="67" t="s">
        <v>68</v>
      </c>
      <c r="U38" s="67" t="s">
        <v>68</v>
      </c>
      <c r="V38" s="67" t="s">
        <v>68</v>
      </c>
      <c r="W38" s="67" t="s">
        <v>68</v>
      </c>
      <c r="X38" s="67" t="s">
        <v>68</v>
      </c>
      <c r="Y38" s="67" t="s">
        <v>68</v>
      </c>
      <c r="Z38" s="67" t="s">
        <v>68</v>
      </c>
      <c r="AA38" s="67" t="s">
        <v>68</v>
      </c>
      <c r="AB38" s="67" t="s">
        <v>68</v>
      </c>
      <c r="AC38" s="140" t="s">
        <v>68</v>
      </c>
      <c r="AD38" s="140" t="s">
        <v>68</v>
      </c>
      <c r="AE38" s="140" t="s">
        <v>68</v>
      </c>
      <c r="AF38" s="140" t="s">
        <v>68</v>
      </c>
      <c r="AG38" s="140" t="s">
        <v>68</v>
      </c>
      <c r="AH38" s="140" t="s">
        <v>68</v>
      </c>
      <c r="AI38" s="140" t="s">
        <v>68</v>
      </c>
      <c r="AJ38" s="57"/>
      <c r="AL38" t="str">
        <f t="shared" ca="1" si="0"/>
        <v xml:space="preserve">    (U1)ALERT_REQ_B_SMASTA_BCD1IG_</v>
      </c>
      <c r="AR38" s="69" t="str">
        <f t="shared" si="3"/>
        <v>};</v>
      </c>
      <c r="AS38" s="69" t="str">
        <f t="shared" si="4"/>
        <v>};</v>
      </c>
      <c r="AT38" s="69" t="str">
        <f t="shared" si="1"/>
        <v>};</v>
      </c>
    </row>
    <row r="39" spans="2:46">
      <c r="B39" s="145"/>
      <c r="C39" s="53">
        <f t="shared" si="2"/>
        <v>33</v>
      </c>
      <c r="D39" s="67" t="s">
        <v>68</v>
      </c>
      <c r="E39" s="67" t="s">
        <v>68</v>
      </c>
      <c r="F39" s="67" t="s">
        <v>68</v>
      </c>
      <c r="G39" s="67" t="s">
        <v>68</v>
      </c>
      <c r="H39" s="67" t="s">
        <v>68</v>
      </c>
      <c r="I39" s="67" t="s">
        <v>68</v>
      </c>
      <c r="J39" s="67" t="s">
        <v>68</v>
      </c>
      <c r="K39" s="67" t="s">
        <v>68</v>
      </c>
      <c r="L39" s="67" t="s">
        <v>68</v>
      </c>
      <c r="M39" s="67" t="s">
        <v>68</v>
      </c>
      <c r="N39" s="67" t="s">
        <v>68</v>
      </c>
      <c r="O39" s="67" t="s">
        <v>68</v>
      </c>
      <c r="P39" s="67" t="s">
        <v>68</v>
      </c>
      <c r="Q39" s="67" t="s">
        <v>68</v>
      </c>
      <c r="R39" s="67" t="s">
        <v>68</v>
      </c>
      <c r="S39" s="67" t="s">
        <v>68</v>
      </c>
      <c r="T39" s="67" t="s">
        <v>68</v>
      </c>
      <c r="U39" s="67" t="s">
        <v>68</v>
      </c>
      <c r="V39" s="67" t="s">
        <v>68</v>
      </c>
      <c r="W39" s="67" t="s">
        <v>68</v>
      </c>
      <c r="X39" s="67" t="s">
        <v>68</v>
      </c>
      <c r="Y39" s="67" t="s">
        <v>68</v>
      </c>
      <c r="Z39" s="67" t="s">
        <v>68</v>
      </c>
      <c r="AA39" s="67" t="s">
        <v>68</v>
      </c>
      <c r="AB39" s="67" t="s">
        <v>68</v>
      </c>
      <c r="AC39" s="140" t="s">
        <v>68</v>
      </c>
      <c r="AD39" s="140" t="s">
        <v>68</v>
      </c>
      <c r="AE39" s="140" t="s">
        <v>68</v>
      </c>
      <c r="AF39" s="140" t="s">
        <v>68</v>
      </c>
      <c r="AG39" s="140" t="s">
        <v>68</v>
      </c>
      <c r="AH39" s="140" t="s">
        <v>68</v>
      </c>
      <c r="AI39" s="140" t="s">
        <v>68</v>
      </c>
      <c r="AJ39" s="57"/>
      <c r="AL39" t="str">
        <f t="shared" ca="1" si="0"/>
        <v xml:space="preserve">    (U1)ALERT_REQ_B_SMASTA_BCD1IG_</v>
      </c>
      <c r="AR39" s="69" t="str">
        <f t="shared" si="3"/>
        <v/>
      </c>
      <c r="AS39" s="69" t="str">
        <f t="shared" si="4"/>
        <v/>
      </c>
      <c r="AT39" s="69" t="str">
        <f t="shared" si="1"/>
        <v/>
      </c>
    </row>
    <row r="40" spans="2:46">
      <c r="B40" s="145"/>
      <c r="C40" s="53">
        <f t="shared" si="2"/>
        <v>34</v>
      </c>
      <c r="D40" s="67" t="s">
        <v>68</v>
      </c>
      <c r="E40" s="67" t="s">
        <v>68</v>
      </c>
      <c r="F40" s="67" t="s">
        <v>68</v>
      </c>
      <c r="G40" s="67" t="s">
        <v>68</v>
      </c>
      <c r="H40" s="67" t="s">
        <v>68</v>
      </c>
      <c r="I40" s="67" t="s">
        <v>68</v>
      </c>
      <c r="J40" s="67" t="s">
        <v>68</v>
      </c>
      <c r="K40" s="67" t="s">
        <v>68</v>
      </c>
      <c r="L40" s="67" t="s">
        <v>68</v>
      </c>
      <c r="M40" s="67" t="s">
        <v>68</v>
      </c>
      <c r="N40" s="67" t="s">
        <v>68</v>
      </c>
      <c r="O40" s="67" t="s">
        <v>68</v>
      </c>
      <c r="P40" s="67" t="s">
        <v>68</v>
      </c>
      <c r="Q40" s="67" t="s">
        <v>68</v>
      </c>
      <c r="R40" s="67" t="s">
        <v>68</v>
      </c>
      <c r="S40" s="67" t="s">
        <v>68</v>
      </c>
      <c r="T40" s="67" t="s">
        <v>68</v>
      </c>
      <c r="U40" s="67" t="s">
        <v>68</v>
      </c>
      <c r="V40" s="67" t="s">
        <v>68</v>
      </c>
      <c r="W40" s="67" t="s">
        <v>68</v>
      </c>
      <c r="X40" s="67" t="s">
        <v>68</v>
      </c>
      <c r="Y40" s="67" t="s">
        <v>68</v>
      </c>
      <c r="Z40" s="67" t="s">
        <v>68</v>
      </c>
      <c r="AA40" s="67" t="s">
        <v>68</v>
      </c>
      <c r="AB40" s="67" t="s">
        <v>68</v>
      </c>
      <c r="AC40" s="140" t="s">
        <v>68</v>
      </c>
      <c r="AD40" s="140" t="s">
        <v>68</v>
      </c>
      <c r="AE40" s="140" t="s">
        <v>68</v>
      </c>
      <c r="AF40" s="140" t="s">
        <v>68</v>
      </c>
      <c r="AG40" s="140" t="s">
        <v>68</v>
      </c>
      <c r="AH40" s="140" t="s">
        <v>68</v>
      </c>
      <c r="AI40" s="140" t="s">
        <v>68</v>
      </c>
      <c r="AJ40" s="57"/>
      <c r="AL40" t="str">
        <f t="shared" ca="1" si="0"/>
        <v xml:space="preserve">    (U1)ALERT_REQ_B_SMASTA_BCD1IG_</v>
      </c>
      <c r="AR40" s="69" t="str">
        <f t="shared" si="3"/>
        <v/>
      </c>
      <c r="AS40" s="69" t="str">
        <f t="shared" si="4"/>
        <v/>
      </c>
      <c r="AT40" s="69" t="str">
        <f t="shared" si="1"/>
        <v/>
      </c>
    </row>
    <row r="41" spans="2:46">
      <c r="B41" s="145"/>
      <c r="C41" s="53">
        <f t="shared" si="2"/>
        <v>35</v>
      </c>
      <c r="D41" s="67" t="s">
        <v>68</v>
      </c>
      <c r="E41" s="67" t="s">
        <v>68</v>
      </c>
      <c r="F41" s="67" t="s">
        <v>68</v>
      </c>
      <c r="G41" s="67" t="s">
        <v>68</v>
      </c>
      <c r="H41" s="67" t="s">
        <v>68</v>
      </c>
      <c r="I41" s="67" t="s">
        <v>68</v>
      </c>
      <c r="J41" s="67" t="s">
        <v>68</v>
      </c>
      <c r="K41" s="67" t="s">
        <v>68</v>
      </c>
      <c r="L41" s="67" t="s">
        <v>68</v>
      </c>
      <c r="M41" s="67" t="s">
        <v>68</v>
      </c>
      <c r="N41" s="67" t="s">
        <v>68</v>
      </c>
      <c r="O41" s="67" t="s">
        <v>68</v>
      </c>
      <c r="P41" s="67" t="s">
        <v>68</v>
      </c>
      <c r="Q41" s="67" t="s">
        <v>68</v>
      </c>
      <c r="R41" s="67" t="s">
        <v>68</v>
      </c>
      <c r="S41" s="67" t="s">
        <v>68</v>
      </c>
      <c r="T41" s="67" t="s">
        <v>68</v>
      </c>
      <c r="U41" s="67" t="s">
        <v>68</v>
      </c>
      <c r="V41" s="67" t="s">
        <v>68</v>
      </c>
      <c r="W41" s="67" t="s">
        <v>68</v>
      </c>
      <c r="X41" s="67" t="s">
        <v>68</v>
      </c>
      <c r="Y41" s="67" t="s">
        <v>68</v>
      </c>
      <c r="Z41" s="67" t="s">
        <v>68</v>
      </c>
      <c r="AA41" s="67" t="s">
        <v>68</v>
      </c>
      <c r="AB41" s="67" t="s">
        <v>68</v>
      </c>
      <c r="AC41" s="140" t="s">
        <v>68</v>
      </c>
      <c r="AD41" s="140" t="s">
        <v>68</v>
      </c>
      <c r="AE41" s="140" t="s">
        <v>68</v>
      </c>
      <c r="AF41" s="140" t="s">
        <v>68</v>
      </c>
      <c r="AG41" s="140" t="s">
        <v>68</v>
      </c>
      <c r="AH41" s="140" t="s">
        <v>68</v>
      </c>
      <c r="AI41" s="140" t="s">
        <v>68</v>
      </c>
      <c r="AJ41" s="57"/>
      <c r="AL41" t="str">
        <f t="shared" ca="1" si="0"/>
        <v xml:space="preserve">    (U1)ALERT_REQ_B_SMASTA_BCD1IG_</v>
      </c>
      <c r="AR41" s="69" t="str">
        <f t="shared" si="3"/>
        <v/>
      </c>
      <c r="AS41" s="69" t="str">
        <f t="shared" si="4"/>
        <v/>
      </c>
      <c r="AT41" s="69" t="str">
        <f t="shared" si="1"/>
        <v/>
      </c>
    </row>
    <row r="42" spans="2:46">
      <c r="B42" s="145"/>
      <c r="C42" s="53">
        <f t="shared" si="2"/>
        <v>36</v>
      </c>
      <c r="D42" s="67" t="s">
        <v>68</v>
      </c>
      <c r="E42" s="67" t="s">
        <v>68</v>
      </c>
      <c r="F42" s="67" t="s">
        <v>68</v>
      </c>
      <c r="G42" s="67" t="s">
        <v>68</v>
      </c>
      <c r="H42" s="67" t="s">
        <v>68</v>
      </c>
      <c r="I42" s="67" t="s">
        <v>68</v>
      </c>
      <c r="J42" s="67" t="s">
        <v>68</v>
      </c>
      <c r="K42" s="67" t="s">
        <v>68</v>
      </c>
      <c r="L42" s="67" t="s">
        <v>68</v>
      </c>
      <c r="M42" s="67" t="s">
        <v>68</v>
      </c>
      <c r="N42" s="67" t="s">
        <v>68</v>
      </c>
      <c r="O42" s="67" t="s">
        <v>68</v>
      </c>
      <c r="P42" s="67" t="s">
        <v>68</v>
      </c>
      <c r="Q42" s="67" t="s">
        <v>68</v>
      </c>
      <c r="R42" s="67" t="s">
        <v>68</v>
      </c>
      <c r="S42" s="67" t="s">
        <v>68</v>
      </c>
      <c r="T42" s="67" t="s">
        <v>68</v>
      </c>
      <c r="U42" s="67" t="s">
        <v>68</v>
      </c>
      <c r="V42" s="67" t="s">
        <v>68</v>
      </c>
      <c r="W42" s="67" t="s">
        <v>68</v>
      </c>
      <c r="X42" s="67" t="s">
        <v>68</v>
      </c>
      <c r="Y42" s="67" t="s">
        <v>68</v>
      </c>
      <c r="Z42" s="67" t="s">
        <v>68</v>
      </c>
      <c r="AA42" s="67" t="s">
        <v>68</v>
      </c>
      <c r="AB42" s="67" t="s">
        <v>68</v>
      </c>
      <c r="AC42" s="140" t="s">
        <v>68</v>
      </c>
      <c r="AD42" s="140" t="s">
        <v>68</v>
      </c>
      <c r="AE42" s="140" t="s">
        <v>68</v>
      </c>
      <c r="AF42" s="140" t="s">
        <v>68</v>
      </c>
      <c r="AG42" s="140" t="s">
        <v>68</v>
      </c>
      <c r="AH42" s="140" t="s">
        <v>68</v>
      </c>
      <c r="AI42" s="140" t="s">
        <v>68</v>
      </c>
      <c r="AJ42" s="57"/>
      <c r="AL42" t="str">
        <f t="shared" ca="1" si="0"/>
        <v xml:space="preserve">    (U1)ALERT_REQ_B_SMASTA_BCD1IG_</v>
      </c>
      <c r="AR42" s="69" t="str">
        <f t="shared" si="3"/>
        <v/>
      </c>
      <c r="AS42" s="69" t="str">
        <f t="shared" si="4"/>
        <v/>
      </c>
      <c r="AT42" s="69" t="str">
        <f t="shared" si="1"/>
        <v/>
      </c>
    </row>
    <row r="43" spans="2:46">
      <c r="B43" s="145"/>
      <c r="C43" s="53">
        <f t="shared" si="2"/>
        <v>37</v>
      </c>
      <c r="D43" s="67" t="s">
        <v>68</v>
      </c>
      <c r="E43" s="67" t="s">
        <v>68</v>
      </c>
      <c r="F43" s="67" t="s">
        <v>68</v>
      </c>
      <c r="G43" s="67" t="s">
        <v>68</v>
      </c>
      <c r="H43" s="67" t="s">
        <v>68</v>
      </c>
      <c r="I43" s="67" t="s">
        <v>68</v>
      </c>
      <c r="J43" s="67" t="s">
        <v>68</v>
      </c>
      <c r="K43" s="67" t="s">
        <v>68</v>
      </c>
      <c r="L43" s="67" t="s">
        <v>68</v>
      </c>
      <c r="M43" s="67" t="s">
        <v>68</v>
      </c>
      <c r="N43" s="67" t="s">
        <v>68</v>
      </c>
      <c r="O43" s="67" t="s">
        <v>68</v>
      </c>
      <c r="P43" s="67" t="s">
        <v>68</v>
      </c>
      <c r="Q43" s="67" t="s">
        <v>68</v>
      </c>
      <c r="R43" s="67" t="s">
        <v>68</v>
      </c>
      <c r="S43" s="67" t="s">
        <v>68</v>
      </c>
      <c r="T43" s="67" t="s">
        <v>68</v>
      </c>
      <c r="U43" s="67" t="s">
        <v>68</v>
      </c>
      <c r="V43" s="67" t="s">
        <v>68</v>
      </c>
      <c r="W43" s="67" t="s">
        <v>68</v>
      </c>
      <c r="X43" s="67" t="s">
        <v>68</v>
      </c>
      <c r="Y43" s="67" t="s">
        <v>68</v>
      </c>
      <c r="Z43" s="67" t="s">
        <v>68</v>
      </c>
      <c r="AA43" s="67" t="s">
        <v>68</v>
      </c>
      <c r="AB43" s="67" t="s">
        <v>68</v>
      </c>
      <c r="AC43" s="140" t="s">
        <v>68</v>
      </c>
      <c r="AD43" s="140" t="s">
        <v>68</v>
      </c>
      <c r="AE43" s="140" t="s">
        <v>68</v>
      </c>
      <c r="AF43" s="140" t="s">
        <v>68</v>
      </c>
      <c r="AG43" s="140" t="s">
        <v>68</v>
      </c>
      <c r="AH43" s="140" t="s">
        <v>68</v>
      </c>
      <c r="AI43" s="140" t="s">
        <v>68</v>
      </c>
      <c r="AJ43" s="57"/>
      <c r="AL43" t="str">
        <f t="shared" ca="1" si="0"/>
        <v xml:space="preserve">    (U1)ALERT_REQ_B_SMASTA_BCD1IG_</v>
      </c>
      <c r="AR43" s="69" t="str">
        <f t="shared" si="3"/>
        <v/>
      </c>
      <c r="AS43" s="69" t="str">
        <f t="shared" si="4"/>
        <v/>
      </c>
      <c r="AT43" s="69" t="str">
        <f t="shared" si="1"/>
        <v/>
      </c>
    </row>
    <row r="44" spans="2:46">
      <c r="B44" s="145"/>
      <c r="C44" s="53">
        <f t="shared" si="2"/>
        <v>38</v>
      </c>
      <c r="D44" s="67" t="s">
        <v>68</v>
      </c>
      <c r="E44" s="67" t="s">
        <v>68</v>
      </c>
      <c r="F44" s="67" t="s">
        <v>68</v>
      </c>
      <c r="G44" s="67" t="s">
        <v>68</v>
      </c>
      <c r="H44" s="67" t="s">
        <v>68</v>
      </c>
      <c r="I44" s="67" t="s">
        <v>68</v>
      </c>
      <c r="J44" s="67" t="s">
        <v>68</v>
      </c>
      <c r="K44" s="67" t="s">
        <v>68</v>
      </c>
      <c r="L44" s="67" t="s">
        <v>68</v>
      </c>
      <c r="M44" s="67" t="s">
        <v>68</v>
      </c>
      <c r="N44" s="67" t="s">
        <v>68</v>
      </c>
      <c r="O44" s="67" t="s">
        <v>68</v>
      </c>
      <c r="P44" s="67" t="s">
        <v>68</v>
      </c>
      <c r="Q44" s="67" t="s">
        <v>68</v>
      </c>
      <c r="R44" s="67" t="s">
        <v>68</v>
      </c>
      <c r="S44" s="67" t="s">
        <v>68</v>
      </c>
      <c r="T44" s="67" t="s">
        <v>68</v>
      </c>
      <c r="U44" s="67" t="s">
        <v>68</v>
      </c>
      <c r="V44" s="67" t="s">
        <v>68</v>
      </c>
      <c r="W44" s="67" t="s">
        <v>68</v>
      </c>
      <c r="X44" s="67" t="s">
        <v>68</v>
      </c>
      <c r="Y44" s="67" t="s">
        <v>68</v>
      </c>
      <c r="Z44" s="67" t="s">
        <v>68</v>
      </c>
      <c r="AA44" s="67" t="s">
        <v>68</v>
      </c>
      <c r="AB44" s="67" t="s">
        <v>68</v>
      </c>
      <c r="AC44" s="140" t="s">
        <v>68</v>
      </c>
      <c r="AD44" s="140" t="s">
        <v>68</v>
      </c>
      <c r="AE44" s="140" t="s">
        <v>68</v>
      </c>
      <c r="AF44" s="140" t="s">
        <v>68</v>
      </c>
      <c r="AG44" s="140" t="s">
        <v>68</v>
      </c>
      <c r="AH44" s="140" t="s">
        <v>68</v>
      </c>
      <c r="AI44" s="140" t="s">
        <v>68</v>
      </c>
      <c r="AJ44" s="57"/>
      <c r="AL44" t="str">
        <f t="shared" ca="1" si="0"/>
        <v xml:space="preserve">    (U1)ALERT_REQ_B_SMASTA_BCD1IG_</v>
      </c>
      <c r="AR44" s="69" t="str">
        <f t="shared" si="3"/>
        <v/>
      </c>
      <c r="AS44" s="69" t="str">
        <f t="shared" si="4"/>
        <v/>
      </c>
      <c r="AT44" s="69" t="str">
        <f t="shared" si="1"/>
        <v/>
      </c>
    </row>
    <row r="45" spans="2:46">
      <c r="B45" s="145"/>
      <c r="C45" s="53">
        <f t="shared" si="2"/>
        <v>39</v>
      </c>
      <c r="D45" s="67" t="s">
        <v>68</v>
      </c>
      <c r="E45" s="67" t="s">
        <v>68</v>
      </c>
      <c r="F45" s="67" t="s">
        <v>68</v>
      </c>
      <c r="G45" s="67" t="s">
        <v>68</v>
      </c>
      <c r="H45" s="67" t="s">
        <v>68</v>
      </c>
      <c r="I45" s="67" t="s">
        <v>68</v>
      </c>
      <c r="J45" s="67" t="s">
        <v>68</v>
      </c>
      <c r="K45" s="67" t="s">
        <v>68</v>
      </c>
      <c r="L45" s="67" t="s">
        <v>68</v>
      </c>
      <c r="M45" s="67" t="s">
        <v>68</v>
      </c>
      <c r="N45" s="67" t="s">
        <v>68</v>
      </c>
      <c r="O45" s="67" t="s">
        <v>68</v>
      </c>
      <c r="P45" s="67" t="s">
        <v>68</v>
      </c>
      <c r="Q45" s="67" t="s">
        <v>68</v>
      </c>
      <c r="R45" s="67" t="s">
        <v>68</v>
      </c>
      <c r="S45" s="67" t="s">
        <v>68</v>
      </c>
      <c r="T45" s="67" t="s">
        <v>68</v>
      </c>
      <c r="U45" s="67" t="s">
        <v>68</v>
      </c>
      <c r="V45" s="67" t="s">
        <v>68</v>
      </c>
      <c r="W45" s="67" t="s">
        <v>68</v>
      </c>
      <c r="X45" s="67" t="s">
        <v>68</v>
      </c>
      <c r="Y45" s="67" t="s">
        <v>68</v>
      </c>
      <c r="Z45" s="67" t="s">
        <v>68</v>
      </c>
      <c r="AA45" s="67" t="s">
        <v>68</v>
      </c>
      <c r="AB45" s="67" t="s">
        <v>68</v>
      </c>
      <c r="AC45" s="140" t="s">
        <v>68</v>
      </c>
      <c r="AD45" s="140" t="s">
        <v>68</v>
      </c>
      <c r="AE45" s="140" t="s">
        <v>68</v>
      </c>
      <c r="AF45" s="140" t="s">
        <v>68</v>
      </c>
      <c r="AG45" s="140" t="s">
        <v>68</v>
      </c>
      <c r="AH45" s="140" t="s">
        <v>68</v>
      </c>
      <c r="AI45" s="140" t="s">
        <v>68</v>
      </c>
      <c r="AJ45" s="57"/>
      <c r="AL45" t="str">
        <f t="shared" ca="1" si="0"/>
        <v xml:space="preserve">    (U1)ALERT_REQ_B_SMASTA_BCD1IG_</v>
      </c>
      <c r="AR45" s="69" t="str">
        <f t="shared" si="3"/>
        <v/>
      </c>
      <c r="AS45" s="69" t="str">
        <f t="shared" si="4"/>
        <v/>
      </c>
      <c r="AT45" s="69" t="str">
        <f t="shared" si="1"/>
        <v/>
      </c>
    </row>
    <row r="46" spans="2:46">
      <c r="B46" s="145"/>
      <c r="C46" s="53">
        <f t="shared" si="2"/>
        <v>40</v>
      </c>
      <c r="D46" s="67" t="s">
        <v>68</v>
      </c>
      <c r="E46" s="67" t="s">
        <v>68</v>
      </c>
      <c r="F46" s="67" t="s">
        <v>68</v>
      </c>
      <c r="G46" s="67" t="s">
        <v>68</v>
      </c>
      <c r="H46" s="67" t="s">
        <v>68</v>
      </c>
      <c r="I46" s="67" t="s">
        <v>68</v>
      </c>
      <c r="J46" s="67" t="s">
        <v>68</v>
      </c>
      <c r="K46" s="67" t="s">
        <v>68</v>
      </c>
      <c r="L46" s="67" t="s">
        <v>68</v>
      </c>
      <c r="M46" s="67" t="s">
        <v>68</v>
      </c>
      <c r="N46" s="67" t="s">
        <v>68</v>
      </c>
      <c r="O46" s="67" t="s">
        <v>68</v>
      </c>
      <c r="P46" s="67" t="s">
        <v>68</v>
      </c>
      <c r="Q46" s="67" t="s">
        <v>68</v>
      </c>
      <c r="R46" s="67" t="s">
        <v>68</v>
      </c>
      <c r="S46" s="67" t="s">
        <v>68</v>
      </c>
      <c r="T46" s="67" t="s">
        <v>68</v>
      </c>
      <c r="U46" s="67" t="s">
        <v>68</v>
      </c>
      <c r="V46" s="67" t="s">
        <v>68</v>
      </c>
      <c r="W46" s="67" t="s">
        <v>68</v>
      </c>
      <c r="X46" s="67" t="s">
        <v>68</v>
      </c>
      <c r="Y46" s="67" t="s">
        <v>68</v>
      </c>
      <c r="Z46" s="67" t="s">
        <v>68</v>
      </c>
      <c r="AA46" s="67" t="s">
        <v>68</v>
      </c>
      <c r="AB46" s="67" t="s">
        <v>68</v>
      </c>
      <c r="AC46" s="140" t="s">
        <v>68</v>
      </c>
      <c r="AD46" s="140" t="s">
        <v>68</v>
      </c>
      <c r="AE46" s="140" t="s">
        <v>68</v>
      </c>
      <c r="AF46" s="140" t="s">
        <v>68</v>
      </c>
      <c r="AG46" s="140" t="s">
        <v>68</v>
      </c>
      <c r="AH46" s="140" t="s">
        <v>68</v>
      </c>
      <c r="AI46" s="140" t="s">
        <v>68</v>
      </c>
      <c r="AJ46" s="57"/>
      <c r="AL46" t="str">
        <f t="shared" ca="1" si="0"/>
        <v xml:space="preserve">    (U1)ALERT_REQ_B_SMASTA_BCD1IG_</v>
      </c>
      <c r="AR46" s="69" t="str">
        <f t="shared" si="3"/>
        <v/>
      </c>
      <c r="AS46" s="69" t="str">
        <f t="shared" si="4"/>
        <v/>
      </c>
      <c r="AT46" s="69" t="str">
        <f t="shared" si="1"/>
        <v/>
      </c>
    </row>
    <row r="47" spans="2:46">
      <c r="B47" s="145"/>
      <c r="C47" s="53">
        <f t="shared" si="2"/>
        <v>41</v>
      </c>
      <c r="D47" s="67" t="s">
        <v>68</v>
      </c>
      <c r="E47" s="67" t="s">
        <v>68</v>
      </c>
      <c r="F47" s="67" t="s">
        <v>68</v>
      </c>
      <c r="G47" s="67" t="s">
        <v>68</v>
      </c>
      <c r="H47" s="67" t="s">
        <v>68</v>
      </c>
      <c r="I47" s="67" t="s">
        <v>68</v>
      </c>
      <c r="J47" s="67" t="s">
        <v>68</v>
      </c>
      <c r="K47" s="67" t="s">
        <v>68</v>
      </c>
      <c r="L47" s="67" t="s">
        <v>68</v>
      </c>
      <c r="M47" s="67" t="s">
        <v>68</v>
      </c>
      <c r="N47" s="67" t="s">
        <v>68</v>
      </c>
      <c r="O47" s="67" t="s">
        <v>68</v>
      </c>
      <c r="P47" s="67" t="s">
        <v>68</v>
      </c>
      <c r="Q47" s="67" t="s">
        <v>68</v>
      </c>
      <c r="R47" s="67" t="s">
        <v>68</v>
      </c>
      <c r="S47" s="67" t="s">
        <v>68</v>
      </c>
      <c r="T47" s="67" t="s">
        <v>68</v>
      </c>
      <c r="U47" s="67" t="s">
        <v>68</v>
      </c>
      <c r="V47" s="67" t="s">
        <v>68</v>
      </c>
      <c r="W47" s="67" t="s">
        <v>68</v>
      </c>
      <c r="X47" s="67" t="s">
        <v>68</v>
      </c>
      <c r="Y47" s="67" t="s">
        <v>68</v>
      </c>
      <c r="Z47" s="67" t="s">
        <v>68</v>
      </c>
      <c r="AA47" s="67" t="s">
        <v>68</v>
      </c>
      <c r="AB47" s="67" t="s">
        <v>68</v>
      </c>
      <c r="AC47" s="140" t="s">
        <v>68</v>
      </c>
      <c r="AD47" s="140" t="s">
        <v>68</v>
      </c>
      <c r="AE47" s="140" t="s">
        <v>68</v>
      </c>
      <c r="AF47" s="140" t="s">
        <v>68</v>
      </c>
      <c r="AG47" s="140" t="s">
        <v>68</v>
      </c>
      <c r="AH47" s="140" t="s">
        <v>68</v>
      </c>
      <c r="AI47" s="140" t="s">
        <v>68</v>
      </c>
      <c r="AJ47" s="57"/>
      <c r="AL47" t="str">
        <f t="shared" ca="1" si="0"/>
        <v xml:space="preserve">    (U1)ALERT_REQ_B_SMASTA_BCD1IG_</v>
      </c>
      <c r="AR47" s="69" t="str">
        <f t="shared" si="3"/>
        <v/>
      </c>
      <c r="AS47" s="69" t="str">
        <f t="shared" si="4"/>
        <v/>
      </c>
      <c r="AT47" s="69" t="str">
        <f t="shared" si="1"/>
        <v/>
      </c>
    </row>
    <row r="48" spans="2:46">
      <c r="B48" s="145"/>
      <c r="C48" s="53">
        <f t="shared" si="2"/>
        <v>42</v>
      </c>
      <c r="D48" s="67" t="s">
        <v>68</v>
      </c>
      <c r="E48" s="67" t="s">
        <v>68</v>
      </c>
      <c r="F48" s="67" t="s">
        <v>68</v>
      </c>
      <c r="G48" s="67" t="s">
        <v>68</v>
      </c>
      <c r="H48" s="67" t="s">
        <v>68</v>
      </c>
      <c r="I48" s="67" t="s">
        <v>68</v>
      </c>
      <c r="J48" s="67" t="s">
        <v>68</v>
      </c>
      <c r="K48" s="67" t="s">
        <v>68</v>
      </c>
      <c r="L48" s="67" t="s">
        <v>68</v>
      </c>
      <c r="M48" s="67" t="s">
        <v>68</v>
      </c>
      <c r="N48" s="67" t="s">
        <v>68</v>
      </c>
      <c r="O48" s="67" t="s">
        <v>68</v>
      </c>
      <c r="P48" s="67" t="s">
        <v>68</v>
      </c>
      <c r="Q48" s="67" t="s">
        <v>68</v>
      </c>
      <c r="R48" s="67" t="s">
        <v>68</v>
      </c>
      <c r="S48" s="67" t="s">
        <v>68</v>
      </c>
      <c r="T48" s="67" t="s">
        <v>68</v>
      </c>
      <c r="U48" s="67" t="s">
        <v>68</v>
      </c>
      <c r="V48" s="67" t="s">
        <v>68</v>
      </c>
      <c r="W48" s="67" t="s">
        <v>68</v>
      </c>
      <c r="X48" s="67" t="s">
        <v>68</v>
      </c>
      <c r="Y48" s="67" t="s">
        <v>68</v>
      </c>
      <c r="Z48" s="67" t="s">
        <v>68</v>
      </c>
      <c r="AA48" s="67" t="s">
        <v>68</v>
      </c>
      <c r="AB48" s="67" t="s">
        <v>68</v>
      </c>
      <c r="AC48" s="140" t="s">
        <v>68</v>
      </c>
      <c r="AD48" s="140" t="s">
        <v>68</v>
      </c>
      <c r="AE48" s="140" t="s">
        <v>68</v>
      </c>
      <c r="AF48" s="140" t="s">
        <v>68</v>
      </c>
      <c r="AG48" s="140" t="s">
        <v>68</v>
      </c>
      <c r="AH48" s="140" t="s">
        <v>68</v>
      </c>
      <c r="AI48" s="140" t="s">
        <v>68</v>
      </c>
      <c r="AJ48" s="57"/>
      <c r="AL48" t="str">
        <f t="shared" ca="1" si="0"/>
        <v xml:space="preserve">    (U1)ALERT_REQ_B_SMASTA_BCD1IG_</v>
      </c>
      <c r="AR48" s="69" t="str">
        <f t="shared" si="3"/>
        <v/>
      </c>
      <c r="AS48" s="69" t="str">
        <f t="shared" si="4"/>
        <v/>
      </c>
      <c r="AT48" s="69" t="str">
        <f t="shared" si="1"/>
        <v/>
      </c>
    </row>
    <row r="49" spans="2:46">
      <c r="B49" s="145"/>
      <c r="C49" s="53">
        <f t="shared" si="2"/>
        <v>43</v>
      </c>
      <c r="D49" s="67" t="s">
        <v>68</v>
      </c>
      <c r="E49" s="67" t="s">
        <v>68</v>
      </c>
      <c r="F49" s="67" t="s">
        <v>68</v>
      </c>
      <c r="G49" s="67" t="s">
        <v>68</v>
      </c>
      <c r="H49" s="67" t="s">
        <v>68</v>
      </c>
      <c r="I49" s="67" t="s">
        <v>68</v>
      </c>
      <c r="J49" s="67" t="s">
        <v>68</v>
      </c>
      <c r="K49" s="67" t="s">
        <v>68</v>
      </c>
      <c r="L49" s="67" t="s">
        <v>68</v>
      </c>
      <c r="M49" s="67" t="s">
        <v>68</v>
      </c>
      <c r="N49" s="67" t="s">
        <v>68</v>
      </c>
      <c r="O49" s="67" t="s">
        <v>68</v>
      </c>
      <c r="P49" s="67" t="s">
        <v>68</v>
      </c>
      <c r="Q49" s="67" t="s">
        <v>68</v>
      </c>
      <c r="R49" s="67" t="s">
        <v>68</v>
      </c>
      <c r="S49" s="67" t="s">
        <v>68</v>
      </c>
      <c r="T49" s="67" t="s">
        <v>68</v>
      </c>
      <c r="U49" s="67" t="s">
        <v>68</v>
      </c>
      <c r="V49" s="67" t="s">
        <v>68</v>
      </c>
      <c r="W49" s="67" t="s">
        <v>68</v>
      </c>
      <c r="X49" s="67" t="s">
        <v>68</v>
      </c>
      <c r="Y49" s="67" t="s">
        <v>68</v>
      </c>
      <c r="Z49" s="67" t="s">
        <v>68</v>
      </c>
      <c r="AA49" s="67" t="s">
        <v>68</v>
      </c>
      <c r="AB49" s="67" t="s">
        <v>68</v>
      </c>
      <c r="AC49" s="140" t="s">
        <v>68</v>
      </c>
      <c r="AD49" s="140" t="s">
        <v>68</v>
      </c>
      <c r="AE49" s="140" t="s">
        <v>68</v>
      </c>
      <c r="AF49" s="140" t="s">
        <v>68</v>
      </c>
      <c r="AG49" s="140" t="s">
        <v>68</v>
      </c>
      <c r="AH49" s="140" t="s">
        <v>68</v>
      </c>
      <c r="AI49" s="140" t="s">
        <v>68</v>
      </c>
      <c r="AJ49" s="57"/>
      <c r="AL49" t="str">
        <f t="shared" ca="1" si="0"/>
        <v xml:space="preserve">    (U1)ALERT_REQ_B_SMASTA_BCD1IG_</v>
      </c>
      <c r="AR49" s="69" t="str">
        <f t="shared" si="3"/>
        <v/>
      </c>
      <c r="AS49" s="69" t="str">
        <f t="shared" si="4"/>
        <v/>
      </c>
      <c r="AT49" s="69" t="str">
        <f t="shared" si="1"/>
        <v/>
      </c>
    </row>
    <row r="50" spans="2:46">
      <c r="B50" s="145"/>
      <c r="C50" s="53">
        <f t="shared" si="2"/>
        <v>44</v>
      </c>
      <c r="D50" s="67" t="s">
        <v>68</v>
      </c>
      <c r="E50" s="67" t="s">
        <v>68</v>
      </c>
      <c r="F50" s="67" t="s">
        <v>68</v>
      </c>
      <c r="G50" s="67" t="s">
        <v>68</v>
      </c>
      <c r="H50" s="67" t="s">
        <v>68</v>
      </c>
      <c r="I50" s="67" t="s">
        <v>68</v>
      </c>
      <c r="J50" s="67" t="s">
        <v>68</v>
      </c>
      <c r="K50" s="67" t="s">
        <v>68</v>
      </c>
      <c r="L50" s="67" t="s">
        <v>68</v>
      </c>
      <c r="M50" s="67" t="s">
        <v>68</v>
      </c>
      <c r="N50" s="67" t="s">
        <v>68</v>
      </c>
      <c r="O50" s="67" t="s">
        <v>68</v>
      </c>
      <c r="P50" s="67" t="s">
        <v>68</v>
      </c>
      <c r="Q50" s="67" t="s">
        <v>68</v>
      </c>
      <c r="R50" s="67" t="s">
        <v>68</v>
      </c>
      <c r="S50" s="67" t="s">
        <v>68</v>
      </c>
      <c r="T50" s="67" t="s">
        <v>68</v>
      </c>
      <c r="U50" s="67" t="s">
        <v>68</v>
      </c>
      <c r="V50" s="67" t="s">
        <v>68</v>
      </c>
      <c r="W50" s="67" t="s">
        <v>68</v>
      </c>
      <c r="X50" s="67" t="s">
        <v>68</v>
      </c>
      <c r="Y50" s="67" t="s">
        <v>68</v>
      </c>
      <c r="Z50" s="67" t="s">
        <v>68</v>
      </c>
      <c r="AA50" s="67" t="s">
        <v>68</v>
      </c>
      <c r="AB50" s="67" t="s">
        <v>68</v>
      </c>
      <c r="AC50" s="140" t="s">
        <v>68</v>
      </c>
      <c r="AD50" s="140" t="s">
        <v>68</v>
      </c>
      <c r="AE50" s="140" t="s">
        <v>68</v>
      </c>
      <c r="AF50" s="140" t="s">
        <v>68</v>
      </c>
      <c r="AG50" s="140" t="s">
        <v>68</v>
      </c>
      <c r="AH50" s="140" t="s">
        <v>68</v>
      </c>
      <c r="AI50" s="140" t="s">
        <v>68</v>
      </c>
      <c r="AJ50" s="57"/>
      <c r="AL50" t="str">
        <f t="shared" ca="1" si="0"/>
        <v xml:space="preserve">    (U1)ALERT_REQ_B_SMASTA_BCD1IG_</v>
      </c>
      <c r="AR50" s="69" t="str">
        <f t="shared" si="3"/>
        <v/>
      </c>
      <c r="AS50" s="69" t="str">
        <f t="shared" si="4"/>
        <v/>
      </c>
      <c r="AT50" s="69" t="str">
        <f t="shared" si="1"/>
        <v/>
      </c>
    </row>
    <row r="51" spans="2:46">
      <c r="B51" s="145"/>
      <c r="C51" s="53">
        <f t="shared" si="2"/>
        <v>45</v>
      </c>
      <c r="D51" s="67" t="s">
        <v>68</v>
      </c>
      <c r="E51" s="67" t="s">
        <v>68</v>
      </c>
      <c r="F51" s="67" t="s">
        <v>68</v>
      </c>
      <c r="G51" s="67" t="s">
        <v>68</v>
      </c>
      <c r="H51" s="67" t="s">
        <v>68</v>
      </c>
      <c r="I51" s="67" t="s">
        <v>68</v>
      </c>
      <c r="J51" s="67" t="s">
        <v>68</v>
      </c>
      <c r="K51" s="67" t="s">
        <v>68</v>
      </c>
      <c r="L51" s="67" t="s">
        <v>68</v>
      </c>
      <c r="M51" s="67" t="s">
        <v>68</v>
      </c>
      <c r="N51" s="67" t="s">
        <v>68</v>
      </c>
      <c r="O51" s="67" t="s">
        <v>68</v>
      </c>
      <c r="P51" s="67" t="s">
        <v>68</v>
      </c>
      <c r="Q51" s="67" t="s">
        <v>68</v>
      </c>
      <c r="R51" s="67" t="s">
        <v>68</v>
      </c>
      <c r="S51" s="67" t="s">
        <v>68</v>
      </c>
      <c r="T51" s="67" t="s">
        <v>68</v>
      </c>
      <c r="U51" s="67" t="s">
        <v>68</v>
      </c>
      <c r="V51" s="67" t="s">
        <v>68</v>
      </c>
      <c r="W51" s="67" t="s">
        <v>68</v>
      </c>
      <c r="X51" s="67" t="s">
        <v>68</v>
      </c>
      <c r="Y51" s="67" t="s">
        <v>68</v>
      </c>
      <c r="Z51" s="67" t="s">
        <v>68</v>
      </c>
      <c r="AA51" s="67" t="s">
        <v>68</v>
      </c>
      <c r="AB51" s="67" t="s">
        <v>68</v>
      </c>
      <c r="AC51" s="140" t="s">
        <v>68</v>
      </c>
      <c r="AD51" s="140" t="s">
        <v>68</v>
      </c>
      <c r="AE51" s="140" t="s">
        <v>68</v>
      </c>
      <c r="AF51" s="140" t="s">
        <v>68</v>
      </c>
      <c r="AG51" s="140" t="s">
        <v>68</v>
      </c>
      <c r="AH51" s="140" t="s">
        <v>68</v>
      </c>
      <c r="AI51" s="140" t="s">
        <v>68</v>
      </c>
      <c r="AJ51" s="57"/>
      <c r="AL51" t="str">
        <f t="shared" ca="1" si="0"/>
        <v xml:space="preserve">    (U1)ALERT_REQ_B_SMASTA_BCD1IG_</v>
      </c>
      <c r="AR51" s="69" t="str">
        <f t="shared" si="3"/>
        <v/>
      </c>
      <c r="AS51" s="69" t="str">
        <f t="shared" si="4"/>
        <v/>
      </c>
      <c r="AT51" s="69" t="str">
        <f t="shared" si="1"/>
        <v/>
      </c>
    </row>
    <row r="52" spans="2:46">
      <c r="B52" s="145"/>
      <c r="C52" s="53">
        <f t="shared" si="2"/>
        <v>46</v>
      </c>
      <c r="D52" s="67" t="s">
        <v>68</v>
      </c>
      <c r="E52" s="67" t="s">
        <v>68</v>
      </c>
      <c r="F52" s="67" t="s">
        <v>68</v>
      </c>
      <c r="G52" s="67" t="s">
        <v>68</v>
      </c>
      <c r="H52" s="67" t="s">
        <v>68</v>
      </c>
      <c r="I52" s="67" t="s">
        <v>68</v>
      </c>
      <c r="J52" s="67" t="s">
        <v>68</v>
      </c>
      <c r="K52" s="67" t="s">
        <v>68</v>
      </c>
      <c r="L52" s="67" t="s">
        <v>68</v>
      </c>
      <c r="M52" s="67" t="s">
        <v>68</v>
      </c>
      <c r="N52" s="67" t="s">
        <v>68</v>
      </c>
      <c r="O52" s="67" t="s">
        <v>68</v>
      </c>
      <c r="P52" s="67" t="s">
        <v>68</v>
      </c>
      <c r="Q52" s="67" t="s">
        <v>68</v>
      </c>
      <c r="R52" s="67" t="s">
        <v>68</v>
      </c>
      <c r="S52" s="67" t="s">
        <v>68</v>
      </c>
      <c r="T52" s="67" t="s">
        <v>68</v>
      </c>
      <c r="U52" s="67" t="s">
        <v>68</v>
      </c>
      <c r="V52" s="67" t="s">
        <v>68</v>
      </c>
      <c r="W52" s="67" t="s">
        <v>68</v>
      </c>
      <c r="X52" s="67" t="s">
        <v>68</v>
      </c>
      <c r="Y52" s="67" t="s">
        <v>68</v>
      </c>
      <c r="Z52" s="67" t="s">
        <v>68</v>
      </c>
      <c r="AA52" s="67" t="s">
        <v>68</v>
      </c>
      <c r="AB52" s="67" t="s">
        <v>68</v>
      </c>
      <c r="AC52" s="140" t="s">
        <v>68</v>
      </c>
      <c r="AD52" s="140" t="s">
        <v>68</v>
      </c>
      <c r="AE52" s="140" t="s">
        <v>68</v>
      </c>
      <c r="AF52" s="140" t="s">
        <v>68</v>
      </c>
      <c r="AG52" s="140" t="s">
        <v>68</v>
      </c>
      <c r="AH52" s="140" t="s">
        <v>68</v>
      </c>
      <c r="AI52" s="140" t="s">
        <v>68</v>
      </c>
      <c r="AJ52" s="57"/>
      <c r="AL52" t="str">
        <f t="shared" ca="1" si="0"/>
        <v xml:space="preserve">    (U1)ALERT_REQ_B_SMASTA_BCD1IG_</v>
      </c>
      <c r="AR52" s="69" t="str">
        <f t="shared" si="3"/>
        <v/>
      </c>
      <c r="AS52" s="69" t="str">
        <f t="shared" si="4"/>
        <v/>
      </c>
      <c r="AT52" s="69" t="str">
        <f t="shared" si="1"/>
        <v/>
      </c>
    </row>
    <row r="53" spans="2:46">
      <c r="B53" s="145"/>
      <c r="C53" s="53">
        <f t="shared" si="2"/>
        <v>47</v>
      </c>
      <c r="D53" s="67" t="s">
        <v>68</v>
      </c>
      <c r="E53" s="67" t="s">
        <v>68</v>
      </c>
      <c r="F53" s="67" t="s">
        <v>68</v>
      </c>
      <c r="G53" s="67" t="s">
        <v>68</v>
      </c>
      <c r="H53" s="67" t="s">
        <v>68</v>
      </c>
      <c r="I53" s="67" t="s">
        <v>68</v>
      </c>
      <c r="J53" s="67" t="s">
        <v>68</v>
      </c>
      <c r="K53" s="67" t="s">
        <v>68</v>
      </c>
      <c r="L53" s="67" t="s">
        <v>68</v>
      </c>
      <c r="M53" s="67" t="s">
        <v>68</v>
      </c>
      <c r="N53" s="67" t="s">
        <v>68</v>
      </c>
      <c r="O53" s="67" t="s">
        <v>68</v>
      </c>
      <c r="P53" s="67" t="s">
        <v>68</v>
      </c>
      <c r="Q53" s="67" t="s">
        <v>68</v>
      </c>
      <c r="R53" s="67" t="s">
        <v>68</v>
      </c>
      <c r="S53" s="67" t="s">
        <v>68</v>
      </c>
      <c r="T53" s="67" t="s">
        <v>68</v>
      </c>
      <c r="U53" s="67" t="s">
        <v>68</v>
      </c>
      <c r="V53" s="67" t="s">
        <v>68</v>
      </c>
      <c r="W53" s="67" t="s">
        <v>68</v>
      </c>
      <c r="X53" s="67" t="s">
        <v>68</v>
      </c>
      <c r="Y53" s="67" t="s">
        <v>68</v>
      </c>
      <c r="Z53" s="67" t="s">
        <v>68</v>
      </c>
      <c r="AA53" s="67" t="s">
        <v>68</v>
      </c>
      <c r="AB53" s="67" t="s">
        <v>68</v>
      </c>
      <c r="AC53" s="140" t="s">
        <v>68</v>
      </c>
      <c r="AD53" s="140" t="s">
        <v>68</v>
      </c>
      <c r="AE53" s="140" t="s">
        <v>68</v>
      </c>
      <c r="AF53" s="140" t="s">
        <v>68</v>
      </c>
      <c r="AG53" s="140" t="s">
        <v>68</v>
      </c>
      <c r="AH53" s="140" t="s">
        <v>68</v>
      </c>
      <c r="AI53" s="140" t="s">
        <v>68</v>
      </c>
      <c r="AJ53" s="57"/>
      <c r="AL53" t="str">
        <f t="shared" ca="1" si="0"/>
        <v xml:space="preserve">    (U1)ALERT_REQ_B_SMASTA_BCD1IG_</v>
      </c>
      <c r="AR53" s="69" t="str">
        <f t="shared" si="3"/>
        <v/>
      </c>
      <c r="AS53" s="69" t="str">
        <f t="shared" si="4"/>
        <v/>
      </c>
      <c r="AT53" s="69" t="str">
        <f t="shared" si="1"/>
        <v/>
      </c>
    </row>
    <row r="54" spans="2:46">
      <c r="B54" s="145"/>
      <c r="C54" s="53">
        <f t="shared" si="2"/>
        <v>48</v>
      </c>
      <c r="D54" s="67" t="s">
        <v>68</v>
      </c>
      <c r="E54" s="67" t="s">
        <v>68</v>
      </c>
      <c r="F54" s="67" t="s">
        <v>68</v>
      </c>
      <c r="G54" s="67" t="s">
        <v>68</v>
      </c>
      <c r="H54" s="67" t="s">
        <v>68</v>
      </c>
      <c r="I54" s="67" t="s">
        <v>68</v>
      </c>
      <c r="J54" s="67" t="s">
        <v>68</v>
      </c>
      <c r="K54" s="67" t="s">
        <v>68</v>
      </c>
      <c r="L54" s="67" t="s">
        <v>68</v>
      </c>
      <c r="M54" s="67" t="s">
        <v>68</v>
      </c>
      <c r="N54" s="67" t="s">
        <v>68</v>
      </c>
      <c r="O54" s="67" t="s">
        <v>68</v>
      </c>
      <c r="P54" s="67" t="s">
        <v>68</v>
      </c>
      <c r="Q54" s="67" t="s">
        <v>68</v>
      </c>
      <c r="R54" s="67" t="s">
        <v>68</v>
      </c>
      <c r="S54" s="67" t="s">
        <v>68</v>
      </c>
      <c r="T54" s="67" t="s">
        <v>68</v>
      </c>
      <c r="U54" s="67" t="s">
        <v>68</v>
      </c>
      <c r="V54" s="67" t="s">
        <v>68</v>
      </c>
      <c r="W54" s="67" t="s">
        <v>68</v>
      </c>
      <c r="X54" s="67" t="s">
        <v>68</v>
      </c>
      <c r="Y54" s="67" t="s">
        <v>68</v>
      </c>
      <c r="Z54" s="67" t="s">
        <v>68</v>
      </c>
      <c r="AA54" s="67" t="s">
        <v>68</v>
      </c>
      <c r="AB54" s="67" t="s">
        <v>68</v>
      </c>
      <c r="AC54" s="140" t="s">
        <v>68</v>
      </c>
      <c r="AD54" s="140" t="s">
        <v>68</v>
      </c>
      <c r="AE54" s="140" t="s">
        <v>68</v>
      </c>
      <c r="AF54" s="140" t="s">
        <v>68</v>
      </c>
      <c r="AG54" s="140" t="s">
        <v>68</v>
      </c>
      <c r="AH54" s="140" t="s">
        <v>68</v>
      </c>
      <c r="AI54" s="140" t="s">
        <v>68</v>
      </c>
      <c r="AJ54" s="57"/>
      <c r="AL54" t="str">
        <f t="shared" ca="1" si="0"/>
        <v xml:space="preserve">    (U1)ALERT_REQ_B_SMASTA_BCD1IG_</v>
      </c>
      <c r="AR54" s="69" t="str">
        <f t="shared" si="3"/>
        <v/>
      </c>
      <c r="AS54" s="69" t="str">
        <f t="shared" si="4"/>
        <v/>
      </c>
      <c r="AT54" s="69" t="str">
        <f t="shared" si="1"/>
        <v/>
      </c>
    </row>
    <row r="55" spans="2:46">
      <c r="B55" s="145"/>
      <c r="C55" s="53">
        <f t="shared" si="2"/>
        <v>49</v>
      </c>
      <c r="D55" s="67" t="s">
        <v>68</v>
      </c>
      <c r="E55" s="67" t="s">
        <v>68</v>
      </c>
      <c r="F55" s="67" t="s">
        <v>68</v>
      </c>
      <c r="G55" s="67" t="s">
        <v>68</v>
      </c>
      <c r="H55" s="67" t="s">
        <v>68</v>
      </c>
      <c r="I55" s="67" t="s">
        <v>68</v>
      </c>
      <c r="J55" s="67" t="s">
        <v>68</v>
      </c>
      <c r="K55" s="67" t="s">
        <v>68</v>
      </c>
      <c r="L55" s="67" t="s">
        <v>68</v>
      </c>
      <c r="M55" s="67" t="s">
        <v>68</v>
      </c>
      <c r="N55" s="67" t="s">
        <v>68</v>
      </c>
      <c r="O55" s="67" t="s">
        <v>68</v>
      </c>
      <c r="P55" s="67" t="s">
        <v>68</v>
      </c>
      <c r="Q55" s="67" t="s">
        <v>68</v>
      </c>
      <c r="R55" s="67" t="s">
        <v>68</v>
      </c>
      <c r="S55" s="67" t="s">
        <v>68</v>
      </c>
      <c r="T55" s="67" t="s">
        <v>68</v>
      </c>
      <c r="U55" s="67" t="s">
        <v>68</v>
      </c>
      <c r="V55" s="67" t="s">
        <v>68</v>
      </c>
      <c r="W55" s="67" t="s">
        <v>68</v>
      </c>
      <c r="X55" s="67" t="s">
        <v>68</v>
      </c>
      <c r="Y55" s="67" t="s">
        <v>68</v>
      </c>
      <c r="Z55" s="67" t="s">
        <v>68</v>
      </c>
      <c r="AA55" s="67" t="s">
        <v>68</v>
      </c>
      <c r="AB55" s="67" t="s">
        <v>68</v>
      </c>
      <c r="AC55" s="140" t="s">
        <v>68</v>
      </c>
      <c r="AD55" s="140" t="s">
        <v>68</v>
      </c>
      <c r="AE55" s="140" t="s">
        <v>68</v>
      </c>
      <c r="AF55" s="140" t="s">
        <v>68</v>
      </c>
      <c r="AG55" s="140" t="s">
        <v>68</v>
      </c>
      <c r="AH55" s="140" t="s">
        <v>68</v>
      </c>
      <c r="AI55" s="140" t="s">
        <v>68</v>
      </c>
      <c r="AJ55" s="57"/>
      <c r="AL55" t="str">
        <f t="shared" ca="1" si="0"/>
        <v xml:space="preserve">    (U1)ALERT_REQ_B_SMASTA_BCD1IG_</v>
      </c>
      <c r="AR55" s="69" t="str">
        <f t="shared" si="3"/>
        <v/>
      </c>
      <c r="AS55" s="69" t="str">
        <f t="shared" si="4"/>
        <v/>
      </c>
      <c r="AT55" s="69" t="str">
        <f t="shared" si="1"/>
        <v/>
      </c>
    </row>
    <row r="56" spans="2:46">
      <c r="B56" s="145"/>
      <c r="C56" s="53">
        <f t="shared" si="2"/>
        <v>50</v>
      </c>
      <c r="D56" s="67" t="s">
        <v>68</v>
      </c>
      <c r="E56" s="67" t="s">
        <v>68</v>
      </c>
      <c r="F56" s="67" t="s">
        <v>68</v>
      </c>
      <c r="G56" s="67" t="s">
        <v>68</v>
      </c>
      <c r="H56" s="67" t="s">
        <v>68</v>
      </c>
      <c r="I56" s="67" t="s">
        <v>68</v>
      </c>
      <c r="J56" s="67" t="s">
        <v>68</v>
      </c>
      <c r="K56" s="67" t="s">
        <v>68</v>
      </c>
      <c r="L56" s="67" t="s">
        <v>68</v>
      </c>
      <c r="M56" s="67" t="s">
        <v>68</v>
      </c>
      <c r="N56" s="67" t="s">
        <v>68</v>
      </c>
      <c r="O56" s="67" t="s">
        <v>68</v>
      </c>
      <c r="P56" s="67" t="s">
        <v>68</v>
      </c>
      <c r="Q56" s="67" t="s">
        <v>68</v>
      </c>
      <c r="R56" s="67" t="s">
        <v>68</v>
      </c>
      <c r="S56" s="67" t="s">
        <v>68</v>
      </c>
      <c r="T56" s="67" t="s">
        <v>68</v>
      </c>
      <c r="U56" s="67" t="s">
        <v>68</v>
      </c>
      <c r="V56" s="67" t="s">
        <v>68</v>
      </c>
      <c r="W56" s="67" t="s">
        <v>68</v>
      </c>
      <c r="X56" s="67" t="s">
        <v>68</v>
      </c>
      <c r="Y56" s="67" t="s">
        <v>68</v>
      </c>
      <c r="Z56" s="67" t="s">
        <v>68</v>
      </c>
      <c r="AA56" s="67" t="s">
        <v>68</v>
      </c>
      <c r="AB56" s="67" t="s">
        <v>68</v>
      </c>
      <c r="AC56" s="140" t="s">
        <v>68</v>
      </c>
      <c r="AD56" s="140" t="s">
        <v>68</v>
      </c>
      <c r="AE56" s="140" t="s">
        <v>68</v>
      </c>
      <c r="AF56" s="140" t="s">
        <v>68</v>
      </c>
      <c r="AG56" s="140" t="s">
        <v>68</v>
      </c>
      <c r="AH56" s="140" t="s">
        <v>68</v>
      </c>
      <c r="AI56" s="140" t="s">
        <v>68</v>
      </c>
      <c r="AJ56" s="57"/>
      <c r="AL56" t="str">
        <f t="shared" ca="1" si="0"/>
        <v xml:space="preserve">    (U1)ALERT_REQ_B_SMASTA_BCD1IG_</v>
      </c>
      <c r="AR56" s="69" t="str">
        <f t="shared" si="3"/>
        <v/>
      </c>
      <c r="AS56" s="69" t="str">
        <f t="shared" si="4"/>
        <v/>
      </c>
      <c r="AT56" s="69" t="str">
        <f t="shared" si="1"/>
        <v/>
      </c>
    </row>
    <row r="57" spans="2:46">
      <c r="B57" s="145"/>
      <c r="C57" s="53">
        <f t="shared" si="2"/>
        <v>51</v>
      </c>
      <c r="D57" s="67" t="s">
        <v>68</v>
      </c>
      <c r="E57" s="67" t="s">
        <v>68</v>
      </c>
      <c r="F57" s="67" t="s">
        <v>68</v>
      </c>
      <c r="G57" s="67" t="s">
        <v>68</v>
      </c>
      <c r="H57" s="67" t="s">
        <v>68</v>
      </c>
      <c r="I57" s="67" t="s">
        <v>68</v>
      </c>
      <c r="J57" s="67" t="s">
        <v>68</v>
      </c>
      <c r="K57" s="67" t="s">
        <v>68</v>
      </c>
      <c r="L57" s="67" t="s">
        <v>68</v>
      </c>
      <c r="M57" s="67" t="s">
        <v>68</v>
      </c>
      <c r="N57" s="67" t="s">
        <v>68</v>
      </c>
      <c r="O57" s="67" t="s">
        <v>68</v>
      </c>
      <c r="P57" s="67" t="s">
        <v>68</v>
      </c>
      <c r="Q57" s="67" t="s">
        <v>68</v>
      </c>
      <c r="R57" s="67" t="s">
        <v>68</v>
      </c>
      <c r="S57" s="67" t="s">
        <v>68</v>
      </c>
      <c r="T57" s="67" t="s">
        <v>68</v>
      </c>
      <c r="U57" s="67" t="s">
        <v>68</v>
      </c>
      <c r="V57" s="67" t="s">
        <v>68</v>
      </c>
      <c r="W57" s="67" t="s">
        <v>68</v>
      </c>
      <c r="X57" s="67" t="s">
        <v>68</v>
      </c>
      <c r="Y57" s="67" t="s">
        <v>68</v>
      </c>
      <c r="Z57" s="67" t="s">
        <v>68</v>
      </c>
      <c r="AA57" s="67" t="s">
        <v>68</v>
      </c>
      <c r="AB57" s="67" t="s">
        <v>68</v>
      </c>
      <c r="AC57" s="140" t="s">
        <v>68</v>
      </c>
      <c r="AD57" s="140" t="s">
        <v>68</v>
      </c>
      <c r="AE57" s="140" t="s">
        <v>68</v>
      </c>
      <c r="AF57" s="140" t="s">
        <v>68</v>
      </c>
      <c r="AG57" s="140" t="s">
        <v>68</v>
      </c>
      <c r="AH57" s="140" t="s">
        <v>68</v>
      </c>
      <c r="AI57" s="140" t="s">
        <v>68</v>
      </c>
      <c r="AJ57" s="57"/>
      <c r="AL57" t="str">
        <f t="shared" ca="1" si="0"/>
        <v xml:space="preserve">    (U1)ALERT_REQ_B_SMASTA_BCD1IG_</v>
      </c>
      <c r="AR57" s="69" t="str">
        <f t="shared" si="3"/>
        <v/>
      </c>
      <c r="AS57" s="69" t="str">
        <f t="shared" si="4"/>
        <v/>
      </c>
      <c r="AT57" s="69" t="str">
        <f t="shared" si="1"/>
        <v/>
      </c>
    </row>
    <row r="58" spans="2:46">
      <c r="B58" s="145"/>
      <c r="C58" s="53">
        <f t="shared" si="2"/>
        <v>52</v>
      </c>
      <c r="D58" s="67" t="s">
        <v>68</v>
      </c>
      <c r="E58" s="67" t="s">
        <v>68</v>
      </c>
      <c r="F58" s="67" t="s">
        <v>68</v>
      </c>
      <c r="G58" s="67" t="s">
        <v>68</v>
      </c>
      <c r="H58" s="67" t="s">
        <v>68</v>
      </c>
      <c r="I58" s="67" t="s">
        <v>68</v>
      </c>
      <c r="J58" s="67" t="s">
        <v>68</v>
      </c>
      <c r="K58" s="67" t="s">
        <v>68</v>
      </c>
      <c r="L58" s="67" t="s">
        <v>68</v>
      </c>
      <c r="M58" s="67" t="s">
        <v>68</v>
      </c>
      <c r="N58" s="67" t="s">
        <v>68</v>
      </c>
      <c r="O58" s="67" t="s">
        <v>68</v>
      </c>
      <c r="P58" s="67" t="s">
        <v>68</v>
      </c>
      <c r="Q58" s="67" t="s">
        <v>68</v>
      </c>
      <c r="R58" s="67" t="s">
        <v>68</v>
      </c>
      <c r="S58" s="67" t="s">
        <v>68</v>
      </c>
      <c r="T58" s="67" t="s">
        <v>68</v>
      </c>
      <c r="U58" s="67" t="s">
        <v>68</v>
      </c>
      <c r="V58" s="67" t="s">
        <v>68</v>
      </c>
      <c r="W58" s="67" t="s">
        <v>68</v>
      </c>
      <c r="X58" s="67" t="s">
        <v>68</v>
      </c>
      <c r="Y58" s="67" t="s">
        <v>68</v>
      </c>
      <c r="Z58" s="67" t="s">
        <v>68</v>
      </c>
      <c r="AA58" s="67" t="s">
        <v>68</v>
      </c>
      <c r="AB58" s="67" t="s">
        <v>68</v>
      </c>
      <c r="AC58" s="140" t="s">
        <v>68</v>
      </c>
      <c r="AD58" s="140" t="s">
        <v>68</v>
      </c>
      <c r="AE58" s="140" t="s">
        <v>68</v>
      </c>
      <c r="AF58" s="140" t="s">
        <v>68</v>
      </c>
      <c r="AG58" s="140" t="s">
        <v>68</v>
      </c>
      <c r="AH58" s="140" t="s">
        <v>68</v>
      </c>
      <c r="AI58" s="140" t="s">
        <v>68</v>
      </c>
      <c r="AJ58" s="57"/>
      <c r="AL58" t="str">
        <f t="shared" ca="1" si="0"/>
        <v xml:space="preserve">    (U1)ALERT_REQ_B_SMASTA_BCD1IG_</v>
      </c>
      <c r="AR58" s="69" t="str">
        <f t="shared" si="3"/>
        <v/>
      </c>
      <c r="AS58" s="69" t="str">
        <f t="shared" si="4"/>
        <v/>
      </c>
      <c r="AT58" s="69" t="str">
        <f t="shared" si="1"/>
        <v/>
      </c>
    </row>
    <row r="59" spans="2:46">
      <c r="B59" s="145"/>
      <c r="C59" s="53">
        <f t="shared" si="2"/>
        <v>53</v>
      </c>
      <c r="D59" s="67" t="s">
        <v>68</v>
      </c>
      <c r="E59" s="67" t="s">
        <v>68</v>
      </c>
      <c r="F59" s="67" t="s">
        <v>68</v>
      </c>
      <c r="G59" s="67" t="s">
        <v>68</v>
      </c>
      <c r="H59" s="67" t="s">
        <v>68</v>
      </c>
      <c r="I59" s="67" t="s">
        <v>68</v>
      </c>
      <c r="J59" s="67" t="s">
        <v>68</v>
      </c>
      <c r="K59" s="67" t="s">
        <v>68</v>
      </c>
      <c r="L59" s="67" t="s">
        <v>68</v>
      </c>
      <c r="M59" s="67" t="s">
        <v>68</v>
      </c>
      <c r="N59" s="67" t="s">
        <v>68</v>
      </c>
      <c r="O59" s="67" t="s">
        <v>68</v>
      </c>
      <c r="P59" s="67" t="s">
        <v>68</v>
      </c>
      <c r="Q59" s="67" t="s">
        <v>68</v>
      </c>
      <c r="R59" s="67" t="s">
        <v>68</v>
      </c>
      <c r="S59" s="67" t="s">
        <v>68</v>
      </c>
      <c r="T59" s="67" t="s">
        <v>68</v>
      </c>
      <c r="U59" s="67" t="s">
        <v>68</v>
      </c>
      <c r="V59" s="67" t="s">
        <v>68</v>
      </c>
      <c r="W59" s="67" t="s">
        <v>68</v>
      </c>
      <c r="X59" s="67" t="s">
        <v>68</v>
      </c>
      <c r="Y59" s="67" t="s">
        <v>68</v>
      </c>
      <c r="Z59" s="67" t="s">
        <v>68</v>
      </c>
      <c r="AA59" s="67" t="s">
        <v>68</v>
      </c>
      <c r="AB59" s="67" t="s">
        <v>68</v>
      </c>
      <c r="AC59" s="140" t="s">
        <v>68</v>
      </c>
      <c r="AD59" s="140" t="s">
        <v>68</v>
      </c>
      <c r="AE59" s="140" t="s">
        <v>68</v>
      </c>
      <c r="AF59" s="140" t="s">
        <v>68</v>
      </c>
      <c r="AG59" s="140" t="s">
        <v>68</v>
      </c>
      <c r="AH59" s="140" t="s">
        <v>68</v>
      </c>
      <c r="AI59" s="140" t="s">
        <v>68</v>
      </c>
      <c r="AJ59" s="57"/>
      <c r="AL59" t="str">
        <f t="shared" ca="1" si="0"/>
        <v xml:space="preserve">    (U1)ALERT_REQ_B_SMASTA_BCD1IG_</v>
      </c>
      <c r="AR59" s="69" t="str">
        <f t="shared" si="3"/>
        <v/>
      </c>
      <c r="AS59" s="69" t="str">
        <f t="shared" si="4"/>
        <v/>
      </c>
      <c r="AT59" s="69" t="str">
        <f t="shared" si="1"/>
        <v/>
      </c>
    </row>
    <row r="60" spans="2:46">
      <c r="B60" s="145"/>
      <c r="C60" s="53">
        <f t="shared" si="2"/>
        <v>54</v>
      </c>
      <c r="D60" s="67" t="s">
        <v>68</v>
      </c>
      <c r="E60" s="67" t="s">
        <v>68</v>
      </c>
      <c r="F60" s="67" t="s">
        <v>68</v>
      </c>
      <c r="G60" s="67" t="s">
        <v>68</v>
      </c>
      <c r="H60" s="67" t="s">
        <v>68</v>
      </c>
      <c r="I60" s="67" t="s">
        <v>68</v>
      </c>
      <c r="J60" s="67" t="s">
        <v>68</v>
      </c>
      <c r="K60" s="67" t="s">
        <v>68</v>
      </c>
      <c r="L60" s="67" t="s">
        <v>68</v>
      </c>
      <c r="M60" s="67" t="s">
        <v>68</v>
      </c>
      <c r="N60" s="67" t="s">
        <v>68</v>
      </c>
      <c r="O60" s="67" t="s">
        <v>68</v>
      </c>
      <c r="P60" s="67" t="s">
        <v>68</v>
      </c>
      <c r="Q60" s="67" t="s">
        <v>68</v>
      </c>
      <c r="R60" s="67" t="s">
        <v>68</v>
      </c>
      <c r="S60" s="67" t="s">
        <v>68</v>
      </c>
      <c r="T60" s="67" t="s">
        <v>68</v>
      </c>
      <c r="U60" s="67" t="s">
        <v>68</v>
      </c>
      <c r="V60" s="67" t="s">
        <v>68</v>
      </c>
      <c r="W60" s="67" t="s">
        <v>68</v>
      </c>
      <c r="X60" s="67" t="s">
        <v>68</v>
      </c>
      <c r="Y60" s="67" t="s">
        <v>68</v>
      </c>
      <c r="Z60" s="67" t="s">
        <v>68</v>
      </c>
      <c r="AA60" s="67" t="s">
        <v>68</v>
      </c>
      <c r="AB60" s="67" t="s">
        <v>68</v>
      </c>
      <c r="AC60" s="140" t="s">
        <v>68</v>
      </c>
      <c r="AD60" s="140" t="s">
        <v>68</v>
      </c>
      <c r="AE60" s="140" t="s">
        <v>68</v>
      </c>
      <c r="AF60" s="140" t="s">
        <v>68</v>
      </c>
      <c r="AG60" s="140" t="s">
        <v>68</v>
      </c>
      <c r="AH60" s="140" t="s">
        <v>68</v>
      </c>
      <c r="AI60" s="140" t="s">
        <v>68</v>
      </c>
      <c r="AJ60" s="57"/>
      <c r="AL60" t="str">
        <f t="shared" ca="1" si="0"/>
        <v xml:space="preserve">    (U1)ALERT_REQ_B_SMASTA_BCD1IG_</v>
      </c>
      <c r="AR60" s="69" t="str">
        <f t="shared" si="3"/>
        <v/>
      </c>
      <c r="AS60" s="69" t="str">
        <f t="shared" si="4"/>
        <v/>
      </c>
      <c r="AT60" s="69" t="str">
        <f t="shared" si="1"/>
        <v/>
      </c>
    </row>
    <row r="61" spans="2:46">
      <c r="B61" s="145"/>
      <c r="C61" s="53">
        <f t="shared" si="2"/>
        <v>55</v>
      </c>
      <c r="D61" s="67" t="s">
        <v>68</v>
      </c>
      <c r="E61" s="67" t="s">
        <v>68</v>
      </c>
      <c r="F61" s="67" t="s">
        <v>68</v>
      </c>
      <c r="G61" s="67" t="s">
        <v>68</v>
      </c>
      <c r="H61" s="67" t="s">
        <v>68</v>
      </c>
      <c r="I61" s="67" t="s">
        <v>68</v>
      </c>
      <c r="J61" s="67" t="s">
        <v>68</v>
      </c>
      <c r="K61" s="67" t="s">
        <v>68</v>
      </c>
      <c r="L61" s="67" t="s">
        <v>68</v>
      </c>
      <c r="M61" s="67" t="s">
        <v>68</v>
      </c>
      <c r="N61" s="67" t="s">
        <v>68</v>
      </c>
      <c r="O61" s="67" t="s">
        <v>68</v>
      </c>
      <c r="P61" s="67" t="s">
        <v>68</v>
      </c>
      <c r="Q61" s="67" t="s">
        <v>68</v>
      </c>
      <c r="R61" s="67" t="s">
        <v>68</v>
      </c>
      <c r="S61" s="67" t="s">
        <v>68</v>
      </c>
      <c r="T61" s="67" t="s">
        <v>68</v>
      </c>
      <c r="U61" s="67" t="s">
        <v>68</v>
      </c>
      <c r="V61" s="67" t="s">
        <v>68</v>
      </c>
      <c r="W61" s="67" t="s">
        <v>68</v>
      </c>
      <c r="X61" s="67" t="s">
        <v>68</v>
      </c>
      <c r="Y61" s="67" t="s">
        <v>68</v>
      </c>
      <c r="Z61" s="67" t="s">
        <v>68</v>
      </c>
      <c r="AA61" s="67" t="s">
        <v>68</v>
      </c>
      <c r="AB61" s="67" t="s">
        <v>68</v>
      </c>
      <c r="AC61" s="140" t="s">
        <v>68</v>
      </c>
      <c r="AD61" s="140" t="s">
        <v>68</v>
      </c>
      <c r="AE61" s="140" t="s">
        <v>68</v>
      </c>
      <c r="AF61" s="140" t="s">
        <v>68</v>
      </c>
      <c r="AG61" s="140" t="s">
        <v>68</v>
      </c>
      <c r="AH61" s="140" t="s">
        <v>68</v>
      </c>
      <c r="AI61" s="140" t="s">
        <v>68</v>
      </c>
      <c r="AJ61" s="57"/>
      <c r="AL61" t="str">
        <f t="shared" ca="1" si="0"/>
        <v xml:space="preserve">    (U1)ALERT_REQ_B_SMASTA_BCD1IG_</v>
      </c>
      <c r="AR61" s="69" t="str">
        <f t="shared" si="3"/>
        <v/>
      </c>
      <c r="AS61" s="69" t="str">
        <f t="shared" si="4"/>
        <v/>
      </c>
      <c r="AT61" s="69" t="str">
        <f t="shared" si="1"/>
        <v/>
      </c>
    </row>
    <row r="62" spans="2:46">
      <c r="B62" s="145"/>
      <c r="C62" s="53">
        <f t="shared" si="2"/>
        <v>56</v>
      </c>
      <c r="D62" s="67" t="s">
        <v>68</v>
      </c>
      <c r="E62" s="67" t="s">
        <v>68</v>
      </c>
      <c r="F62" s="67" t="s">
        <v>68</v>
      </c>
      <c r="G62" s="67" t="s">
        <v>68</v>
      </c>
      <c r="H62" s="67" t="s">
        <v>68</v>
      </c>
      <c r="I62" s="67" t="s">
        <v>68</v>
      </c>
      <c r="J62" s="67" t="s">
        <v>68</v>
      </c>
      <c r="K62" s="67" t="s">
        <v>68</v>
      </c>
      <c r="L62" s="67" t="s">
        <v>68</v>
      </c>
      <c r="M62" s="67" t="s">
        <v>68</v>
      </c>
      <c r="N62" s="67" t="s">
        <v>68</v>
      </c>
      <c r="O62" s="67" t="s">
        <v>68</v>
      </c>
      <c r="P62" s="67" t="s">
        <v>68</v>
      </c>
      <c r="Q62" s="67" t="s">
        <v>68</v>
      </c>
      <c r="R62" s="67" t="s">
        <v>68</v>
      </c>
      <c r="S62" s="67" t="s">
        <v>68</v>
      </c>
      <c r="T62" s="67" t="s">
        <v>68</v>
      </c>
      <c r="U62" s="67" t="s">
        <v>68</v>
      </c>
      <c r="V62" s="67" t="s">
        <v>68</v>
      </c>
      <c r="W62" s="67" t="s">
        <v>68</v>
      </c>
      <c r="X62" s="67" t="s">
        <v>68</v>
      </c>
      <c r="Y62" s="67" t="s">
        <v>68</v>
      </c>
      <c r="Z62" s="67" t="s">
        <v>68</v>
      </c>
      <c r="AA62" s="67" t="s">
        <v>68</v>
      </c>
      <c r="AB62" s="67" t="s">
        <v>68</v>
      </c>
      <c r="AC62" s="140" t="s">
        <v>68</v>
      </c>
      <c r="AD62" s="140" t="s">
        <v>68</v>
      </c>
      <c r="AE62" s="140" t="s">
        <v>68</v>
      </c>
      <c r="AF62" s="140" t="s">
        <v>68</v>
      </c>
      <c r="AG62" s="140" t="s">
        <v>68</v>
      </c>
      <c r="AH62" s="140" t="s">
        <v>68</v>
      </c>
      <c r="AI62" s="140" t="s">
        <v>68</v>
      </c>
      <c r="AJ62" s="57"/>
      <c r="AL62" t="str">
        <f t="shared" ca="1" si="0"/>
        <v xml:space="preserve">    (U1)ALERT_REQ_B_SMASTA_BCD1IG_</v>
      </c>
      <c r="AR62" s="69" t="str">
        <f t="shared" si="3"/>
        <v/>
      </c>
      <c r="AS62" s="69" t="str">
        <f t="shared" si="4"/>
        <v/>
      </c>
      <c r="AT62" s="69" t="str">
        <f t="shared" si="1"/>
        <v/>
      </c>
    </row>
    <row r="63" spans="2:46">
      <c r="B63" s="145"/>
      <c r="C63" s="53">
        <f t="shared" si="2"/>
        <v>57</v>
      </c>
      <c r="D63" s="67" t="s">
        <v>68</v>
      </c>
      <c r="E63" s="67" t="s">
        <v>68</v>
      </c>
      <c r="F63" s="67" t="s">
        <v>68</v>
      </c>
      <c r="G63" s="67" t="s">
        <v>68</v>
      </c>
      <c r="H63" s="67" t="s">
        <v>68</v>
      </c>
      <c r="I63" s="67" t="s">
        <v>68</v>
      </c>
      <c r="J63" s="67" t="s">
        <v>68</v>
      </c>
      <c r="K63" s="67" t="s">
        <v>68</v>
      </c>
      <c r="L63" s="67" t="s">
        <v>68</v>
      </c>
      <c r="M63" s="67" t="s">
        <v>68</v>
      </c>
      <c r="N63" s="67" t="s">
        <v>68</v>
      </c>
      <c r="O63" s="67" t="s">
        <v>68</v>
      </c>
      <c r="P63" s="67" t="s">
        <v>68</v>
      </c>
      <c r="Q63" s="67" t="s">
        <v>68</v>
      </c>
      <c r="R63" s="67" t="s">
        <v>68</v>
      </c>
      <c r="S63" s="67" t="s">
        <v>68</v>
      </c>
      <c r="T63" s="67" t="s">
        <v>68</v>
      </c>
      <c r="U63" s="67" t="s">
        <v>68</v>
      </c>
      <c r="V63" s="67" t="s">
        <v>68</v>
      </c>
      <c r="W63" s="67" t="s">
        <v>68</v>
      </c>
      <c r="X63" s="67" t="s">
        <v>68</v>
      </c>
      <c r="Y63" s="67" t="s">
        <v>68</v>
      </c>
      <c r="Z63" s="67" t="s">
        <v>68</v>
      </c>
      <c r="AA63" s="67" t="s">
        <v>68</v>
      </c>
      <c r="AB63" s="67" t="s">
        <v>68</v>
      </c>
      <c r="AC63" s="140" t="s">
        <v>68</v>
      </c>
      <c r="AD63" s="140" t="s">
        <v>68</v>
      </c>
      <c r="AE63" s="140" t="s">
        <v>68</v>
      </c>
      <c r="AF63" s="140" t="s">
        <v>68</v>
      </c>
      <c r="AG63" s="140" t="s">
        <v>68</v>
      </c>
      <c r="AH63" s="140" t="s">
        <v>68</v>
      </c>
      <c r="AI63" s="140" t="s">
        <v>68</v>
      </c>
      <c r="AJ63" s="57"/>
      <c r="AL63" t="str">
        <f t="shared" ca="1" si="0"/>
        <v xml:space="preserve">    (U1)ALERT_REQ_B_SMASTA_BCD1IG_</v>
      </c>
      <c r="AR63" s="69" t="str">
        <f t="shared" si="3"/>
        <v/>
      </c>
      <c r="AS63" s="69" t="str">
        <f t="shared" si="4"/>
        <v/>
      </c>
      <c r="AT63" s="69" t="str">
        <f t="shared" si="1"/>
        <v/>
      </c>
    </row>
    <row r="64" spans="2:46">
      <c r="B64" s="145"/>
      <c r="C64" s="53">
        <f t="shared" si="2"/>
        <v>58</v>
      </c>
      <c r="D64" s="67" t="s">
        <v>68</v>
      </c>
      <c r="E64" s="67" t="s">
        <v>68</v>
      </c>
      <c r="F64" s="67" t="s">
        <v>68</v>
      </c>
      <c r="G64" s="67" t="s">
        <v>68</v>
      </c>
      <c r="H64" s="67" t="s">
        <v>68</v>
      </c>
      <c r="I64" s="67" t="s">
        <v>68</v>
      </c>
      <c r="J64" s="67" t="s">
        <v>68</v>
      </c>
      <c r="K64" s="67" t="s">
        <v>68</v>
      </c>
      <c r="L64" s="67" t="s">
        <v>68</v>
      </c>
      <c r="M64" s="67" t="s">
        <v>68</v>
      </c>
      <c r="N64" s="67" t="s">
        <v>68</v>
      </c>
      <c r="O64" s="67" t="s">
        <v>68</v>
      </c>
      <c r="P64" s="67" t="s">
        <v>68</v>
      </c>
      <c r="Q64" s="67" t="s">
        <v>68</v>
      </c>
      <c r="R64" s="67" t="s">
        <v>68</v>
      </c>
      <c r="S64" s="67" t="s">
        <v>68</v>
      </c>
      <c r="T64" s="67" t="s">
        <v>68</v>
      </c>
      <c r="U64" s="67" t="s">
        <v>68</v>
      </c>
      <c r="V64" s="67" t="s">
        <v>68</v>
      </c>
      <c r="W64" s="67" t="s">
        <v>68</v>
      </c>
      <c r="X64" s="67" t="s">
        <v>68</v>
      </c>
      <c r="Y64" s="67" t="s">
        <v>68</v>
      </c>
      <c r="Z64" s="67" t="s">
        <v>68</v>
      </c>
      <c r="AA64" s="67" t="s">
        <v>68</v>
      </c>
      <c r="AB64" s="67" t="s">
        <v>68</v>
      </c>
      <c r="AC64" s="140" t="s">
        <v>68</v>
      </c>
      <c r="AD64" s="140" t="s">
        <v>68</v>
      </c>
      <c r="AE64" s="140" t="s">
        <v>68</v>
      </c>
      <c r="AF64" s="140" t="s">
        <v>68</v>
      </c>
      <c r="AG64" s="140" t="s">
        <v>68</v>
      </c>
      <c r="AH64" s="140" t="s">
        <v>68</v>
      </c>
      <c r="AI64" s="140" t="s">
        <v>68</v>
      </c>
      <c r="AJ64" s="57"/>
      <c r="AL64" t="str">
        <f t="shared" ca="1" si="0"/>
        <v xml:space="preserve">    (U1)ALERT_REQ_B_SMASTA_BCD1IG_</v>
      </c>
      <c r="AR64" s="69" t="str">
        <f t="shared" si="3"/>
        <v/>
      </c>
      <c r="AS64" s="69" t="str">
        <f t="shared" si="4"/>
        <v/>
      </c>
      <c r="AT64" s="69" t="str">
        <f t="shared" si="1"/>
        <v/>
      </c>
    </row>
    <row r="65" spans="1:46">
      <c r="B65" s="145"/>
      <c r="C65" s="53">
        <f t="shared" si="2"/>
        <v>59</v>
      </c>
      <c r="D65" s="67" t="s">
        <v>68</v>
      </c>
      <c r="E65" s="67" t="s">
        <v>68</v>
      </c>
      <c r="F65" s="67" t="s">
        <v>68</v>
      </c>
      <c r="G65" s="67" t="s">
        <v>68</v>
      </c>
      <c r="H65" s="67" t="s">
        <v>68</v>
      </c>
      <c r="I65" s="67" t="s">
        <v>68</v>
      </c>
      <c r="J65" s="67" t="s">
        <v>68</v>
      </c>
      <c r="K65" s="67" t="s">
        <v>68</v>
      </c>
      <c r="L65" s="67" t="s">
        <v>68</v>
      </c>
      <c r="M65" s="67" t="s">
        <v>68</v>
      </c>
      <c r="N65" s="67" t="s">
        <v>68</v>
      </c>
      <c r="O65" s="67" t="s">
        <v>68</v>
      </c>
      <c r="P65" s="67" t="s">
        <v>68</v>
      </c>
      <c r="Q65" s="67" t="s">
        <v>68</v>
      </c>
      <c r="R65" s="67" t="s">
        <v>68</v>
      </c>
      <c r="S65" s="67" t="s">
        <v>68</v>
      </c>
      <c r="T65" s="67" t="s">
        <v>68</v>
      </c>
      <c r="U65" s="67" t="s">
        <v>68</v>
      </c>
      <c r="V65" s="67" t="s">
        <v>68</v>
      </c>
      <c r="W65" s="67" t="s">
        <v>68</v>
      </c>
      <c r="X65" s="67" t="s">
        <v>68</v>
      </c>
      <c r="Y65" s="67" t="s">
        <v>68</v>
      </c>
      <c r="Z65" s="67" t="s">
        <v>68</v>
      </c>
      <c r="AA65" s="67" t="s">
        <v>68</v>
      </c>
      <c r="AB65" s="67" t="s">
        <v>68</v>
      </c>
      <c r="AC65" s="140" t="s">
        <v>68</v>
      </c>
      <c r="AD65" s="140" t="s">
        <v>68</v>
      </c>
      <c r="AE65" s="140" t="s">
        <v>68</v>
      </c>
      <c r="AF65" s="140" t="s">
        <v>68</v>
      </c>
      <c r="AG65" s="140" t="s">
        <v>68</v>
      </c>
      <c r="AH65" s="140" t="s">
        <v>68</v>
      </c>
      <c r="AI65" s="140" t="s">
        <v>68</v>
      </c>
      <c r="AJ65" s="57"/>
      <c r="AL65" t="str">
        <f t="shared" ca="1" si="0"/>
        <v xml:space="preserve">    (U1)ALERT_REQ_B_SMASTA_BCD1IG_</v>
      </c>
      <c r="AR65" s="69" t="str">
        <f t="shared" si="3"/>
        <v/>
      </c>
      <c r="AS65" s="69" t="str">
        <f t="shared" si="4"/>
        <v/>
      </c>
      <c r="AT65" s="69" t="str">
        <f t="shared" si="1"/>
        <v/>
      </c>
    </row>
    <row r="66" spans="1:46">
      <c r="B66" s="145"/>
      <c r="C66" s="53">
        <f t="shared" si="2"/>
        <v>60</v>
      </c>
      <c r="D66" s="67" t="s">
        <v>68</v>
      </c>
      <c r="E66" s="67" t="s">
        <v>68</v>
      </c>
      <c r="F66" s="67" t="s">
        <v>68</v>
      </c>
      <c r="G66" s="67" t="s">
        <v>68</v>
      </c>
      <c r="H66" s="67" t="s">
        <v>68</v>
      </c>
      <c r="I66" s="67" t="s">
        <v>68</v>
      </c>
      <c r="J66" s="67" t="s">
        <v>68</v>
      </c>
      <c r="K66" s="67" t="s">
        <v>68</v>
      </c>
      <c r="L66" s="67" t="s">
        <v>68</v>
      </c>
      <c r="M66" s="67" t="s">
        <v>68</v>
      </c>
      <c r="N66" s="67" t="s">
        <v>68</v>
      </c>
      <c r="O66" s="67" t="s">
        <v>68</v>
      </c>
      <c r="P66" s="67" t="s">
        <v>68</v>
      </c>
      <c r="Q66" s="67" t="s">
        <v>68</v>
      </c>
      <c r="R66" s="67" t="s">
        <v>68</v>
      </c>
      <c r="S66" s="67" t="s">
        <v>68</v>
      </c>
      <c r="T66" s="67" t="s">
        <v>68</v>
      </c>
      <c r="U66" s="67" t="s">
        <v>68</v>
      </c>
      <c r="V66" s="67" t="s">
        <v>68</v>
      </c>
      <c r="W66" s="67" t="s">
        <v>68</v>
      </c>
      <c r="X66" s="67" t="s">
        <v>68</v>
      </c>
      <c r="Y66" s="67" t="s">
        <v>68</v>
      </c>
      <c r="Z66" s="67" t="s">
        <v>68</v>
      </c>
      <c r="AA66" s="67" t="s">
        <v>68</v>
      </c>
      <c r="AB66" s="67" t="s">
        <v>68</v>
      </c>
      <c r="AC66" s="140" t="s">
        <v>68</v>
      </c>
      <c r="AD66" s="140" t="s">
        <v>68</v>
      </c>
      <c r="AE66" s="140" t="s">
        <v>68</v>
      </c>
      <c r="AF66" s="140" t="s">
        <v>68</v>
      </c>
      <c r="AG66" s="140" t="s">
        <v>68</v>
      </c>
      <c r="AH66" s="140" t="s">
        <v>68</v>
      </c>
      <c r="AI66" s="140" t="s">
        <v>68</v>
      </c>
      <c r="AJ66" s="57"/>
      <c r="AL66" t="str">
        <f t="shared" ca="1" si="0"/>
        <v xml:space="preserve">    (U1)ALERT_REQ_B_SMASTA_BCD1IG_</v>
      </c>
      <c r="AR66" s="69" t="str">
        <f t="shared" si="3"/>
        <v/>
      </c>
      <c r="AS66" s="69" t="str">
        <f t="shared" si="4"/>
        <v/>
      </c>
      <c r="AT66" s="69" t="str">
        <f t="shared" si="1"/>
        <v/>
      </c>
    </row>
    <row r="67" spans="1:46">
      <c r="B67" s="145"/>
      <c r="C67" s="53">
        <f t="shared" si="2"/>
        <v>61</v>
      </c>
      <c r="D67" s="67" t="s">
        <v>68</v>
      </c>
      <c r="E67" s="67" t="s">
        <v>68</v>
      </c>
      <c r="F67" s="67" t="s">
        <v>68</v>
      </c>
      <c r="G67" s="67" t="s">
        <v>68</v>
      </c>
      <c r="H67" s="67" t="s">
        <v>68</v>
      </c>
      <c r="I67" s="67" t="s">
        <v>68</v>
      </c>
      <c r="J67" s="67" t="s">
        <v>68</v>
      </c>
      <c r="K67" s="67" t="s">
        <v>68</v>
      </c>
      <c r="L67" s="67" t="s">
        <v>68</v>
      </c>
      <c r="M67" s="67" t="s">
        <v>68</v>
      </c>
      <c r="N67" s="67" t="s">
        <v>68</v>
      </c>
      <c r="O67" s="67" t="s">
        <v>68</v>
      </c>
      <c r="P67" s="67" t="s">
        <v>68</v>
      </c>
      <c r="Q67" s="67" t="s">
        <v>68</v>
      </c>
      <c r="R67" s="67" t="s">
        <v>68</v>
      </c>
      <c r="S67" s="67" t="s">
        <v>68</v>
      </c>
      <c r="T67" s="67" t="s">
        <v>68</v>
      </c>
      <c r="U67" s="67" t="s">
        <v>68</v>
      </c>
      <c r="V67" s="67" t="s">
        <v>68</v>
      </c>
      <c r="W67" s="67" t="s">
        <v>68</v>
      </c>
      <c r="X67" s="67" t="s">
        <v>68</v>
      </c>
      <c r="Y67" s="67" t="s">
        <v>68</v>
      </c>
      <c r="Z67" s="67" t="s">
        <v>68</v>
      </c>
      <c r="AA67" s="67" t="s">
        <v>68</v>
      </c>
      <c r="AB67" s="67" t="s">
        <v>68</v>
      </c>
      <c r="AC67" s="140" t="s">
        <v>68</v>
      </c>
      <c r="AD67" s="140" t="s">
        <v>68</v>
      </c>
      <c r="AE67" s="140" t="s">
        <v>68</v>
      </c>
      <c r="AF67" s="140" t="s">
        <v>68</v>
      </c>
      <c r="AG67" s="140" t="s">
        <v>68</v>
      </c>
      <c r="AH67" s="140" t="s">
        <v>68</v>
      </c>
      <c r="AI67" s="140" t="s">
        <v>68</v>
      </c>
      <c r="AJ67" s="57"/>
      <c r="AL67" t="str">
        <f t="shared" ca="1" si="0"/>
        <v xml:space="preserve">    (U1)ALERT_REQ_B_SMASTA_BCD1IG_</v>
      </c>
      <c r="AR67" s="69" t="str">
        <f t="shared" si="3"/>
        <v/>
      </c>
      <c r="AS67" s="69" t="str">
        <f t="shared" si="4"/>
        <v/>
      </c>
      <c r="AT67" s="69" t="str">
        <f t="shared" si="1"/>
        <v/>
      </c>
    </row>
    <row r="68" spans="1:46">
      <c r="B68" s="145"/>
      <c r="C68" s="53">
        <f t="shared" si="2"/>
        <v>62</v>
      </c>
      <c r="D68" s="67" t="s">
        <v>68</v>
      </c>
      <c r="E68" s="67" t="s">
        <v>68</v>
      </c>
      <c r="F68" s="67" t="s">
        <v>68</v>
      </c>
      <c r="G68" s="67" t="s">
        <v>68</v>
      </c>
      <c r="H68" s="67" t="s">
        <v>68</v>
      </c>
      <c r="I68" s="67" t="s">
        <v>68</v>
      </c>
      <c r="J68" s="67" t="s">
        <v>68</v>
      </c>
      <c r="K68" s="67" t="s">
        <v>68</v>
      </c>
      <c r="L68" s="67" t="s">
        <v>68</v>
      </c>
      <c r="M68" s="67" t="s">
        <v>68</v>
      </c>
      <c r="N68" s="67" t="s">
        <v>68</v>
      </c>
      <c r="O68" s="67" t="s">
        <v>68</v>
      </c>
      <c r="P68" s="67" t="s">
        <v>68</v>
      </c>
      <c r="Q68" s="67" t="s">
        <v>68</v>
      </c>
      <c r="R68" s="67" t="s">
        <v>68</v>
      </c>
      <c r="S68" s="67" t="s">
        <v>68</v>
      </c>
      <c r="T68" s="67" t="s">
        <v>68</v>
      </c>
      <c r="U68" s="67" t="s">
        <v>68</v>
      </c>
      <c r="V68" s="67" t="s">
        <v>68</v>
      </c>
      <c r="W68" s="67" t="s">
        <v>68</v>
      </c>
      <c r="X68" s="67" t="s">
        <v>68</v>
      </c>
      <c r="Y68" s="67" t="s">
        <v>68</v>
      </c>
      <c r="Z68" s="67" t="s">
        <v>68</v>
      </c>
      <c r="AA68" s="67" t="s">
        <v>68</v>
      </c>
      <c r="AB68" s="67" t="s">
        <v>68</v>
      </c>
      <c r="AC68" s="140" t="s">
        <v>68</v>
      </c>
      <c r="AD68" s="140" t="s">
        <v>68</v>
      </c>
      <c r="AE68" s="140" t="s">
        <v>68</v>
      </c>
      <c r="AF68" s="140" t="s">
        <v>68</v>
      </c>
      <c r="AG68" s="140" t="s">
        <v>68</v>
      </c>
      <c r="AH68" s="140" t="s">
        <v>68</v>
      </c>
      <c r="AI68" s="140" t="s">
        <v>68</v>
      </c>
      <c r="AJ68" s="57"/>
      <c r="AL68" t="str">
        <f t="shared" ca="1" si="0"/>
        <v xml:space="preserve">    (U1)ALERT_REQ_B_SMASTA_BCD1IG_</v>
      </c>
      <c r="AR68" s="69" t="str">
        <f t="shared" si="3"/>
        <v/>
      </c>
      <c r="AS68" s="69" t="str">
        <f t="shared" si="4"/>
        <v/>
      </c>
      <c r="AT68" s="69" t="str">
        <f t="shared" si="1"/>
        <v/>
      </c>
    </row>
    <row r="69" spans="1:46">
      <c r="B69" s="146"/>
      <c r="C69" s="53">
        <f t="shared" si="2"/>
        <v>63</v>
      </c>
      <c r="D69" s="67" t="s">
        <v>68</v>
      </c>
      <c r="E69" s="67" t="s">
        <v>68</v>
      </c>
      <c r="F69" s="67" t="s">
        <v>68</v>
      </c>
      <c r="G69" s="67" t="s">
        <v>68</v>
      </c>
      <c r="H69" s="67" t="s">
        <v>68</v>
      </c>
      <c r="I69" s="67" t="s">
        <v>68</v>
      </c>
      <c r="J69" s="67" t="s">
        <v>68</v>
      </c>
      <c r="K69" s="67" t="s">
        <v>68</v>
      </c>
      <c r="L69" s="67" t="s">
        <v>68</v>
      </c>
      <c r="M69" s="67" t="s">
        <v>68</v>
      </c>
      <c r="N69" s="67" t="s">
        <v>68</v>
      </c>
      <c r="O69" s="67" t="s">
        <v>68</v>
      </c>
      <c r="P69" s="67" t="s">
        <v>68</v>
      </c>
      <c r="Q69" s="67" t="s">
        <v>68</v>
      </c>
      <c r="R69" s="67" t="s">
        <v>68</v>
      </c>
      <c r="S69" s="67" t="s">
        <v>68</v>
      </c>
      <c r="T69" s="67" t="s">
        <v>68</v>
      </c>
      <c r="U69" s="67" t="s">
        <v>68</v>
      </c>
      <c r="V69" s="67" t="s">
        <v>68</v>
      </c>
      <c r="W69" s="67" t="s">
        <v>68</v>
      </c>
      <c r="X69" s="67" t="s">
        <v>68</v>
      </c>
      <c r="Y69" s="67" t="s">
        <v>68</v>
      </c>
      <c r="Z69" s="67" t="s">
        <v>68</v>
      </c>
      <c r="AA69" s="67" t="s">
        <v>68</v>
      </c>
      <c r="AB69" s="67" t="s">
        <v>68</v>
      </c>
      <c r="AC69" s="140" t="s">
        <v>68</v>
      </c>
      <c r="AD69" s="140" t="s">
        <v>68</v>
      </c>
      <c r="AE69" s="140" t="s">
        <v>68</v>
      </c>
      <c r="AF69" s="140" t="s">
        <v>68</v>
      </c>
      <c r="AG69" s="140" t="s">
        <v>68</v>
      </c>
      <c r="AH69" s="140" t="s">
        <v>68</v>
      </c>
      <c r="AI69" s="140" t="s">
        <v>68</v>
      </c>
      <c r="AJ69" s="57"/>
      <c r="AL69" t="str">
        <f t="shared" ca="1" si="0"/>
        <v xml:space="preserve">    (U1)ALERT_REQ_B_SMASTA_BCD1IG_</v>
      </c>
      <c r="AR69" s="69" t="str">
        <f t="shared" si="3"/>
        <v/>
      </c>
      <c r="AS69" s="69" t="str">
        <f t="shared" si="4"/>
        <v/>
      </c>
      <c r="AT69" s="69" t="str">
        <f t="shared" si="1"/>
        <v/>
      </c>
    </row>
    <row r="70" spans="1:46" ht="14.25" thickBot="1">
      <c r="A70" s="62" t="s">
        <v>65</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IF(AJ70&lt;&gt;"",AL70&amp;IF(AJ71&lt;&gt;"",","," ")&amp;REPT(" ",78-LEN(AL70))&amp;"/* "&amp;IF(C70&lt;10,"0"&amp;C70,C70)&amp;" "&amp;AJ70&amp;REPT(" ",48-LEN(AJ70))&amp;"*/",IF(AJ69&lt;&gt;"","};",""))</f>
        <v/>
      </c>
    </row>
    <row r="71" spans="1:46">
      <c r="B71" s="147" t="str">
        <f ca="1">IF(B6&lt;&gt;"",B6,"")</f>
        <v>Table BCD1IG</v>
      </c>
      <c r="C71" s="53">
        <f>IF(C6&lt;&gt;"",C6,"")</f>
        <v>0</v>
      </c>
      <c r="D71" s="137">
        <f t="shared" ref="D71:AI78" si="5">IF(D6=1,1,0)</f>
        <v>0</v>
      </c>
      <c r="E71" s="137">
        <f t="shared" si="5"/>
        <v>0</v>
      </c>
      <c r="F71" s="137">
        <f t="shared" si="5"/>
        <v>0</v>
      </c>
      <c r="G71" s="137">
        <f t="shared" si="5"/>
        <v>0</v>
      </c>
      <c r="H71" s="137">
        <f t="shared" si="5"/>
        <v>0</v>
      </c>
      <c r="I71" s="137">
        <f t="shared" si="5"/>
        <v>0</v>
      </c>
      <c r="J71" s="137">
        <f t="shared" si="5"/>
        <v>0</v>
      </c>
      <c r="K71" s="137">
        <f t="shared" si="5"/>
        <v>0</v>
      </c>
      <c r="L71" s="137">
        <f t="shared" si="5"/>
        <v>0</v>
      </c>
      <c r="M71" s="137">
        <f t="shared" si="5"/>
        <v>0</v>
      </c>
      <c r="N71" s="137">
        <f t="shared" si="5"/>
        <v>0</v>
      </c>
      <c r="O71" s="137">
        <f t="shared" si="5"/>
        <v>0</v>
      </c>
      <c r="P71" s="137">
        <f t="shared" si="5"/>
        <v>0</v>
      </c>
      <c r="Q71" s="137">
        <f t="shared" si="5"/>
        <v>0</v>
      </c>
      <c r="R71" s="137">
        <f t="shared" si="5"/>
        <v>0</v>
      </c>
      <c r="S71" s="137">
        <f t="shared" si="5"/>
        <v>0</v>
      </c>
      <c r="T71" s="137">
        <f t="shared" si="5"/>
        <v>0</v>
      </c>
      <c r="U71" s="137">
        <f t="shared" si="5"/>
        <v>0</v>
      </c>
      <c r="V71" s="137">
        <f t="shared" si="5"/>
        <v>0</v>
      </c>
      <c r="W71" s="137">
        <f t="shared" si="5"/>
        <v>0</v>
      </c>
      <c r="X71" s="137">
        <f t="shared" si="5"/>
        <v>0</v>
      </c>
      <c r="Y71" s="137">
        <f t="shared" si="5"/>
        <v>0</v>
      </c>
      <c r="Z71" s="137">
        <f t="shared" si="5"/>
        <v>0</v>
      </c>
      <c r="AA71" s="137">
        <f t="shared" si="5"/>
        <v>0</v>
      </c>
      <c r="AB71" s="137">
        <f t="shared" si="5"/>
        <v>0</v>
      </c>
      <c r="AC71" s="137">
        <f t="shared" si="5"/>
        <v>0</v>
      </c>
      <c r="AD71" s="137">
        <f t="shared" si="5"/>
        <v>0</v>
      </c>
      <c r="AE71" s="137">
        <f t="shared" si="5"/>
        <v>0</v>
      </c>
      <c r="AF71" s="137">
        <f t="shared" si="5"/>
        <v>0</v>
      </c>
      <c r="AG71" s="137">
        <f t="shared" si="5"/>
        <v>0</v>
      </c>
      <c r="AH71" s="137">
        <f t="shared" si="5"/>
        <v>0</v>
      </c>
      <c r="AI71" s="137">
        <f t="shared" si="5"/>
        <v>0</v>
      </c>
      <c r="AJ71" s="53" t="str">
        <f t="shared" ref="AJ71:AJ134" si="6">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45"/>
      <c r="C72" s="53">
        <f t="shared" ref="C72:C134" si="8">IF(C7&lt;&gt;"",C7,"")</f>
        <v>1</v>
      </c>
      <c r="D72" s="137">
        <f t="shared" si="5"/>
        <v>0</v>
      </c>
      <c r="E72" s="137">
        <f t="shared" si="5"/>
        <v>0</v>
      </c>
      <c r="F72" s="137">
        <f t="shared" si="5"/>
        <v>0</v>
      </c>
      <c r="G72" s="137">
        <f t="shared" si="5"/>
        <v>0</v>
      </c>
      <c r="H72" s="137">
        <f t="shared" si="5"/>
        <v>0</v>
      </c>
      <c r="I72" s="137">
        <f t="shared" si="5"/>
        <v>0</v>
      </c>
      <c r="J72" s="137">
        <f t="shared" si="5"/>
        <v>0</v>
      </c>
      <c r="K72" s="137">
        <f t="shared" si="5"/>
        <v>0</v>
      </c>
      <c r="L72" s="137">
        <f t="shared" si="5"/>
        <v>0</v>
      </c>
      <c r="M72" s="137">
        <f t="shared" si="5"/>
        <v>0</v>
      </c>
      <c r="N72" s="137">
        <f t="shared" si="5"/>
        <v>0</v>
      </c>
      <c r="O72" s="137">
        <f t="shared" si="5"/>
        <v>0</v>
      </c>
      <c r="P72" s="137">
        <f t="shared" si="5"/>
        <v>0</v>
      </c>
      <c r="Q72" s="137">
        <f t="shared" si="5"/>
        <v>0</v>
      </c>
      <c r="R72" s="137">
        <f t="shared" si="5"/>
        <v>0</v>
      </c>
      <c r="S72" s="137">
        <f t="shared" si="5"/>
        <v>0</v>
      </c>
      <c r="T72" s="137">
        <f t="shared" si="5"/>
        <v>0</v>
      </c>
      <c r="U72" s="137">
        <f t="shared" si="5"/>
        <v>0</v>
      </c>
      <c r="V72" s="137">
        <f t="shared" si="5"/>
        <v>0</v>
      </c>
      <c r="W72" s="137">
        <f t="shared" si="5"/>
        <v>0</v>
      </c>
      <c r="X72" s="137">
        <f t="shared" si="5"/>
        <v>0</v>
      </c>
      <c r="Y72" s="137">
        <f t="shared" si="5"/>
        <v>0</v>
      </c>
      <c r="Z72" s="137">
        <f t="shared" si="5"/>
        <v>0</v>
      </c>
      <c r="AA72" s="137">
        <f t="shared" si="5"/>
        <v>0</v>
      </c>
      <c r="AB72" s="137">
        <f t="shared" si="5"/>
        <v>0</v>
      </c>
      <c r="AC72" s="137">
        <f t="shared" si="5"/>
        <v>0</v>
      </c>
      <c r="AD72" s="137">
        <f t="shared" si="5"/>
        <v>0</v>
      </c>
      <c r="AE72" s="137">
        <f t="shared" si="5"/>
        <v>0</v>
      </c>
      <c r="AF72" s="137">
        <f t="shared" si="5"/>
        <v>0</v>
      </c>
      <c r="AG72" s="137">
        <f t="shared" si="5"/>
        <v>0</v>
      </c>
      <c r="AH72" s="137">
        <f t="shared" si="5"/>
        <v>0</v>
      </c>
      <c r="AI72" s="137">
        <f t="shared" si="5"/>
        <v>1</v>
      </c>
      <c r="AJ72" s="53" t="str">
        <f t="shared" si="6"/>
        <v>RW</v>
      </c>
      <c r="AK72" s="66"/>
      <c r="AL72" s="66" t="str">
        <f t="shared" ref="AL72:AL134" si="9">BIN2HEX(AB72&amp;AC72&amp;AD72&amp;AE72&amp;AF72&amp;AG72&amp;AH72&amp;AI72,2)</f>
        <v>01</v>
      </c>
      <c r="AM72" s="68" t="str">
        <f t="shared" ref="AM72:AM134" si="10">BIN2HEX(T72&amp;U72&amp;V72&amp;W72&amp;X72&amp;Y72&amp;Z72&amp;AA72,2)</f>
        <v>00</v>
      </c>
      <c r="AN72" s="68" t="str">
        <f t="shared" ref="AN72:AN134" si="11">BIN2HEX(L72&amp;M72&amp;N72&amp;O72&amp;P72&amp;Q72&amp;R72&amp;S72,2)</f>
        <v>00</v>
      </c>
      <c r="AO72" s="68" t="str">
        <f t="shared" ref="AO72:AO134" si="12">BIN2HEX(D72&amp;E72&amp;F72&amp;G72&amp;H72&amp;I72&amp;J72&amp;K72,2)</f>
        <v>00</v>
      </c>
      <c r="AQ72" t="str">
        <f t="shared" si="7"/>
        <v xml:space="preserve">    (U4)0x00000001U,                                                           /* 01 RW                                              */</v>
      </c>
    </row>
    <row r="73" spans="1:46">
      <c r="B73" s="145"/>
      <c r="C73" s="53">
        <f t="shared" si="8"/>
        <v>2</v>
      </c>
      <c r="D73" s="137">
        <f t="shared" si="5"/>
        <v>0</v>
      </c>
      <c r="E73" s="137">
        <f t="shared" si="5"/>
        <v>0</v>
      </c>
      <c r="F73" s="137">
        <f t="shared" si="5"/>
        <v>0</v>
      </c>
      <c r="G73" s="137">
        <f t="shared" si="5"/>
        <v>0</v>
      </c>
      <c r="H73" s="137">
        <f t="shared" si="5"/>
        <v>0</v>
      </c>
      <c r="I73" s="137">
        <f t="shared" si="5"/>
        <v>0</v>
      </c>
      <c r="J73" s="137">
        <f t="shared" si="5"/>
        <v>0</v>
      </c>
      <c r="K73" s="137">
        <f t="shared" si="5"/>
        <v>0</v>
      </c>
      <c r="L73" s="137">
        <f t="shared" si="5"/>
        <v>0</v>
      </c>
      <c r="M73" s="137">
        <f t="shared" si="5"/>
        <v>0</v>
      </c>
      <c r="N73" s="137">
        <f t="shared" si="5"/>
        <v>0</v>
      </c>
      <c r="O73" s="137">
        <f t="shared" si="5"/>
        <v>0</v>
      </c>
      <c r="P73" s="137">
        <f t="shared" si="5"/>
        <v>0</v>
      </c>
      <c r="Q73" s="137">
        <f t="shared" si="5"/>
        <v>0</v>
      </c>
      <c r="R73" s="137">
        <f t="shared" si="5"/>
        <v>0</v>
      </c>
      <c r="S73" s="137">
        <f t="shared" si="5"/>
        <v>0</v>
      </c>
      <c r="T73" s="137">
        <f t="shared" si="5"/>
        <v>0</v>
      </c>
      <c r="U73" s="137">
        <f t="shared" si="5"/>
        <v>0</v>
      </c>
      <c r="V73" s="137">
        <f t="shared" si="5"/>
        <v>0</v>
      </c>
      <c r="W73" s="137">
        <f t="shared" si="5"/>
        <v>0</v>
      </c>
      <c r="X73" s="137">
        <f t="shared" si="5"/>
        <v>0</v>
      </c>
      <c r="Y73" s="137">
        <f t="shared" si="5"/>
        <v>0</v>
      </c>
      <c r="Z73" s="137">
        <f t="shared" si="5"/>
        <v>0</v>
      </c>
      <c r="AA73" s="137">
        <f t="shared" si="5"/>
        <v>0</v>
      </c>
      <c r="AB73" s="137">
        <f t="shared" si="5"/>
        <v>0</v>
      </c>
      <c r="AC73" s="137">
        <f t="shared" si="5"/>
        <v>0</v>
      </c>
      <c r="AD73" s="137">
        <f t="shared" si="5"/>
        <v>0</v>
      </c>
      <c r="AE73" s="137">
        <f t="shared" si="5"/>
        <v>0</v>
      </c>
      <c r="AF73" s="137">
        <f t="shared" si="5"/>
        <v>0</v>
      </c>
      <c r="AG73" s="137">
        <f t="shared" si="5"/>
        <v>0</v>
      </c>
      <c r="AH73" s="137">
        <f t="shared" si="5"/>
        <v>1</v>
      </c>
      <c r="AI73" s="137">
        <f t="shared" si="5"/>
        <v>0</v>
      </c>
      <c r="AJ73" s="53" t="str">
        <f t="shared" si="6"/>
        <v>UNKNOWN</v>
      </c>
      <c r="AK73" s="66"/>
      <c r="AL73" s="66" t="str">
        <f t="shared" si="9"/>
        <v>02</v>
      </c>
      <c r="AM73" s="68" t="str">
        <f t="shared" si="10"/>
        <v>00</v>
      </c>
      <c r="AN73" s="68" t="str">
        <f t="shared" si="11"/>
        <v>00</v>
      </c>
      <c r="AO73" s="68" t="str">
        <f t="shared" si="12"/>
        <v>00</v>
      </c>
      <c r="AQ73" t="str">
        <f t="shared" si="7"/>
        <v xml:space="preserve">    (U4)0x00000002U,                                                           /* 02 UNKNOWN                                         */</v>
      </c>
    </row>
    <row r="74" spans="1:46">
      <c r="B74" s="145"/>
      <c r="C74" s="53">
        <f t="shared" si="8"/>
        <v>3</v>
      </c>
      <c r="D74" s="137">
        <f t="shared" si="5"/>
        <v>0</v>
      </c>
      <c r="E74" s="137">
        <f t="shared" si="5"/>
        <v>0</v>
      </c>
      <c r="F74" s="137">
        <f t="shared" si="5"/>
        <v>0</v>
      </c>
      <c r="G74" s="137">
        <f t="shared" si="5"/>
        <v>0</v>
      </c>
      <c r="H74" s="137">
        <f t="shared" si="5"/>
        <v>0</v>
      </c>
      <c r="I74" s="137">
        <f t="shared" si="5"/>
        <v>0</v>
      </c>
      <c r="J74" s="137">
        <f t="shared" si="5"/>
        <v>0</v>
      </c>
      <c r="K74" s="137">
        <f t="shared" si="5"/>
        <v>0</v>
      </c>
      <c r="L74" s="137">
        <f t="shared" si="5"/>
        <v>0</v>
      </c>
      <c r="M74" s="137">
        <f t="shared" si="5"/>
        <v>0</v>
      </c>
      <c r="N74" s="137">
        <f t="shared" si="5"/>
        <v>0</v>
      </c>
      <c r="O74" s="137">
        <f t="shared" si="5"/>
        <v>0</v>
      </c>
      <c r="P74" s="137">
        <f t="shared" si="5"/>
        <v>0</v>
      </c>
      <c r="Q74" s="137">
        <f t="shared" si="5"/>
        <v>0</v>
      </c>
      <c r="R74" s="137">
        <f t="shared" si="5"/>
        <v>0</v>
      </c>
      <c r="S74" s="137">
        <f t="shared" si="5"/>
        <v>0</v>
      </c>
      <c r="T74" s="137">
        <f t="shared" si="5"/>
        <v>0</v>
      </c>
      <c r="U74" s="137">
        <f t="shared" si="5"/>
        <v>0</v>
      </c>
      <c r="V74" s="137">
        <f t="shared" si="5"/>
        <v>0</v>
      </c>
      <c r="W74" s="137">
        <f t="shared" si="5"/>
        <v>0</v>
      </c>
      <c r="X74" s="137">
        <f t="shared" si="5"/>
        <v>0</v>
      </c>
      <c r="Y74" s="137">
        <f t="shared" si="5"/>
        <v>0</v>
      </c>
      <c r="Z74" s="137">
        <f t="shared" si="5"/>
        <v>0</v>
      </c>
      <c r="AA74" s="137">
        <f t="shared" si="5"/>
        <v>0</v>
      </c>
      <c r="AB74" s="137">
        <f t="shared" si="5"/>
        <v>0</v>
      </c>
      <c r="AC74" s="137">
        <f t="shared" si="5"/>
        <v>0</v>
      </c>
      <c r="AD74" s="137">
        <f t="shared" si="5"/>
        <v>0</v>
      </c>
      <c r="AE74" s="137">
        <f t="shared" si="5"/>
        <v>0</v>
      </c>
      <c r="AF74" s="137">
        <f t="shared" si="5"/>
        <v>0</v>
      </c>
      <c r="AG74" s="137">
        <f t="shared" si="5"/>
        <v>0</v>
      </c>
      <c r="AH74" s="137">
        <f t="shared" si="5"/>
        <v>1</v>
      </c>
      <c r="AI74" s="137">
        <f t="shared" si="5"/>
        <v>1</v>
      </c>
      <c r="AJ74" s="53" t="str">
        <f t="shared" si="6"/>
        <v>UNKNOWN</v>
      </c>
      <c r="AK74" s="66"/>
      <c r="AL74" s="66" t="str">
        <f t="shared" si="9"/>
        <v>03</v>
      </c>
      <c r="AM74" s="68" t="str">
        <f t="shared" si="10"/>
        <v>00</v>
      </c>
      <c r="AN74" s="68" t="str">
        <f t="shared" si="11"/>
        <v>00</v>
      </c>
      <c r="AO74" s="68" t="str">
        <f t="shared" si="12"/>
        <v>00</v>
      </c>
      <c r="AQ74" t="str">
        <f t="shared" si="7"/>
        <v xml:space="preserve">    (U4)0x00000003U,                                                           /* 03 UNKNOWN                                         */</v>
      </c>
    </row>
    <row r="75" spans="1:46">
      <c r="B75" s="145"/>
      <c r="C75" s="53">
        <f t="shared" si="8"/>
        <v>4</v>
      </c>
      <c r="D75" s="137">
        <f t="shared" si="5"/>
        <v>0</v>
      </c>
      <c r="E75" s="137">
        <f t="shared" si="5"/>
        <v>0</v>
      </c>
      <c r="F75" s="137">
        <f t="shared" si="5"/>
        <v>0</v>
      </c>
      <c r="G75" s="137">
        <f t="shared" si="5"/>
        <v>0</v>
      </c>
      <c r="H75" s="137">
        <f t="shared" si="5"/>
        <v>0</v>
      </c>
      <c r="I75" s="137">
        <f t="shared" si="5"/>
        <v>0</v>
      </c>
      <c r="J75" s="137">
        <f t="shared" si="5"/>
        <v>0</v>
      </c>
      <c r="K75" s="137">
        <f t="shared" si="5"/>
        <v>0</v>
      </c>
      <c r="L75" s="137">
        <f t="shared" si="5"/>
        <v>0</v>
      </c>
      <c r="M75" s="137">
        <f t="shared" si="5"/>
        <v>0</v>
      </c>
      <c r="N75" s="137">
        <f t="shared" si="5"/>
        <v>0</v>
      </c>
      <c r="O75" s="137">
        <f t="shared" si="5"/>
        <v>0</v>
      </c>
      <c r="P75" s="137">
        <f t="shared" si="5"/>
        <v>0</v>
      </c>
      <c r="Q75" s="137">
        <f t="shared" si="5"/>
        <v>0</v>
      </c>
      <c r="R75" s="137">
        <f t="shared" si="5"/>
        <v>0</v>
      </c>
      <c r="S75" s="137">
        <f t="shared" si="5"/>
        <v>0</v>
      </c>
      <c r="T75" s="137">
        <f t="shared" si="5"/>
        <v>0</v>
      </c>
      <c r="U75" s="137">
        <f t="shared" si="5"/>
        <v>0</v>
      </c>
      <c r="V75" s="137">
        <f t="shared" si="5"/>
        <v>0</v>
      </c>
      <c r="W75" s="137">
        <f t="shared" si="5"/>
        <v>0</v>
      </c>
      <c r="X75" s="137">
        <f t="shared" si="5"/>
        <v>0</v>
      </c>
      <c r="Y75" s="137">
        <f t="shared" si="5"/>
        <v>0</v>
      </c>
      <c r="Z75" s="137">
        <f t="shared" si="5"/>
        <v>0</v>
      </c>
      <c r="AA75" s="137">
        <f t="shared" si="5"/>
        <v>0</v>
      </c>
      <c r="AB75" s="137">
        <f t="shared" si="5"/>
        <v>0</v>
      </c>
      <c r="AC75" s="137">
        <f t="shared" si="5"/>
        <v>0</v>
      </c>
      <c r="AD75" s="137">
        <f t="shared" si="5"/>
        <v>0</v>
      </c>
      <c r="AE75" s="137">
        <f t="shared" si="5"/>
        <v>0</v>
      </c>
      <c r="AF75" s="137">
        <f t="shared" si="5"/>
        <v>0</v>
      </c>
      <c r="AG75" s="137">
        <f t="shared" si="5"/>
        <v>1</v>
      </c>
      <c r="AH75" s="137">
        <f t="shared" si="5"/>
        <v>0</v>
      </c>
      <c r="AI75" s="137">
        <f t="shared" si="5"/>
        <v>0</v>
      </c>
      <c r="AJ75" s="53" t="str">
        <f t="shared" si="6"/>
        <v>UNKNOWN</v>
      </c>
      <c r="AK75" s="66"/>
      <c r="AL75" s="66" t="str">
        <f t="shared" si="9"/>
        <v>04</v>
      </c>
      <c r="AM75" s="68" t="str">
        <f t="shared" si="10"/>
        <v>00</v>
      </c>
      <c r="AN75" s="68" t="str">
        <f t="shared" si="11"/>
        <v>00</v>
      </c>
      <c r="AO75" s="68" t="str">
        <f t="shared" si="12"/>
        <v>00</v>
      </c>
      <c r="AQ75" t="str">
        <f t="shared" si="7"/>
        <v xml:space="preserve">    (U4)0x00000004U,                                                           /* 04 UNKNOWN                                         */</v>
      </c>
    </row>
    <row r="76" spans="1:46">
      <c r="B76" s="145"/>
      <c r="C76" s="53">
        <f t="shared" si="8"/>
        <v>5</v>
      </c>
      <c r="D76" s="137">
        <f t="shared" si="5"/>
        <v>0</v>
      </c>
      <c r="E76" s="137">
        <f t="shared" si="5"/>
        <v>0</v>
      </c>
      <c r="F76" s="137">
        <f t="shared" si="5"/>
        <v>0</v>
      </c>
      <c r="G76" s="137">
        <f t="shared" si="5"/>
        <v>0</v>
      </c>
      <c r="H76" s="137">
        <f t="shared" si="5"/>
        <v>0</v>
      </c>
      <c r="I76" s="137">
        <f t="shared" si="5"/>
        <v>0</v>
      </c>
      <c r="J76" s="137">
        <f t="shared" si="5"/>
        <v>0</v>
      </c>
      <c r="K76" s="137">
        <f t="shared" si="5"/>
        <v>0</v>
      </c>
      <c r="L76" s="137">
        <f t="shared" si="5"/>
        <v>0</v>
      </c>
      <c r="M76" s="137">
        <f t="shared" si="5"/>
        <v>0</v>
      </c>
      <c r="N76" s="137">
        <f t="shared" si="5"/>
        <v>0</v>
      </c>
      <c r="O76" s="137">
        <f t="shared" si="5"/>
        <v>0</v>
      </c>
      <c r="P76" s="137">
        <f t="shared" si="5"/>
        <v>0</v>
      </c>
      <c r="Q76" s="137">
        <f t="shared" si="5"/>
        <v>0</v>
      </c>
      <c r="R76" s="137">
        <f t="shared" si="5"/>
        <v>0</v>
      </c>
      <c r="S76" s="137">
        <f t="shared" si="5"/>
        <v>0</v>
      </c>
      <c r="T76" s="137">
        <f t="shared" si="5"/>
        <v>0</v>
      </c>
      <c r="U76" s="137">
        <f t="shared" si="5"/>
        <v>0</v>
      </c>
      <c r="V76" s="137">
        <f t="shared" si="5"/>
        <v>0</v>
      </c>
      <c r="W76" s="137">
        <f t="shared" si="5"/>
        <v>0</v>
      </c>
      <c r="X76" s="137">
        <f t="shared" si="5"/>
        <v>0</v>
      </c>
      <c r="Y76" s="137">
        <f t="shared" si="5"/>
        <v>0</v>
      </c>
      <c r="Z76" s="137">
        <f t="shared" si="5"/>
        <v>0</v>
      </c>
      <c r="AA76" s="137">
        <f t="shared" si="5"/>
        <v>0</v>
      </c>
      <c r="AB76" s="137">
        <f t="shared" si="5"/>
        <v>0</v>
      </c>
      <c r="AC76" s="137">
        <f t="shared" si="5"/>
        <v>0</v>
      </c>
      <c r="AD76" s="137">
        <f t="shared" si="5"/>
        <v>0</v>
      </c>
      <c r="AE76" s="137">
        <f t="shared" si="5"/>
        <v>0</v>
      </c>
      <c r="AF76" s="137">
        <f t="shared" si="5"/>
        <v>0</v>
      </c>
      <c r="AG76" s="137">
        <f t="shared" si="5"/>
        <v>1</v>
      </c>
      <c r="AH76" s="137">
        <f t="shared" si="5"/>
        <v>0</v>
      </c>
      <c r="AI76" s="137">
        <f t="shared" si="5"/>
        <v>1</v>
      </c>
      <c r="AJ76" s="53" t="str">
        <f t="shared" si="6"/>
        <v>UNKNOWN</v>
      </c>
      <c r="AK76" s="66"/>
      <c r="AL76" s="66" t="str">
        <f t="shared" si="9"/>
        <v>05</v>
      </c>
      <c r="AM76" s="68" t="str">
        <f t="shared" si="10"/>
        <v>00</v>
      </c>
      <c r="AN76" s="68" t="str">
        <f t="shared" si="11"/>
        <v>00</v>
      </c>
      <c r="AO76" s="68" t="str">
        <f t="shared" si="12"/>
        <v>00</v>
      </c>
      <c r="AQ76" t="str">
        <f t="shared" si="7"/>
        <v xml:space="preserve">    (U4)0x00000005U,                                                           /* 05 UNKNOWN                                         */</v>
      </c>
    </row>
    <row r="77" spans="1:46">
      <c r="B77" s="145"/>
      <c r="C77" s="53">
        <f t="shared" si="8"/>
        <v>6</v>
      </c>
      <c r="D77" s="137">
        <f t="shared" si="5"/>
        <v>0</v>
      </c>
      <c r="E77" s="137">
        <f t="shared" si="5"/>
        <v>0</v>
      </c>
      <c r="F77" s="137">
        <f t="shared" si="5"/>
        <v>0</v>
      </c>
      <c r="G77" s="137">
        <f t="shared" si="5"/>
        <v>0</v>
      </c>
      <c r="H77" s="137">
        <f t="shared" si="5"/>
        <v>0</v>
      </c>
      <c r="I77" s="137">
        <f t="shared" si="5"/>
        <v>0</v>
      </c>
      <c r="J77" s="137">
        <f t="shared" si="5"/>
        <v>0</v>
      </c>
      <c r="K77" s="137">
        <f t="shared" si="5"/>
        <v>0</v>
      </c>
      <c r="L77" s="137">
        <f t="shared" si="5"/>
        <v>0</v>
      </c>
      <c r="M77" s="137">
        <f t="shared" si="5"/>
        <v>0</v>
      </c>
      <c r="N77" s="137">
        <f t="shared" si="5"/>
        <v>0</v>
      </c>
      <c r="O77" s="137">
        <f t="shared" si="5"/>
        <v>0</v>
      </c>
      <c r="P77" s="137">
        <f t="shared" si="5"/>
        <v>0</v>
      </c>
      <c r="Q77" s="137">
        <f t="shared" si="5"/>
        <v>0</v>
      </c>
      <c r="R77" s="137">
        <f t="shared" si="5"/>
        <v>0</v>
      </c>
      <c r="S77" s="137">
        <f t="shared" si="5"/>
        <v>0</v>
      </c>
      <c r="T77" s="137">
        <f t="shared" si="5"/>
        <v>0</v>
      </c>
      <c r="U77" s="137">
        <f t="shared" si="5"/>
        <v>0</v>
      </c>
      <c r="V77" s="137">
        <f t="shared" si="5"/>
        <v>0</v>
      </c>
      <c r="W77" s="137">
        <f t="shared" si="5"/>
        <v>0</v>
      </c>
      <c r="X77" s="137">
        <f t="shared" si="5"/>
        <v>0</v>
      </c>
      <c r="Y77" s="137">
        <f t="shared" si="5"/>
        <v>0</v>
      </c>
      <c r="Z77" s="137">
        <f t="shared" si="5"/>
        <v>0</v>
      </c>
      <c r="AA77" s="137">
        <f t="shared" si="5"/>
        <v>0</v>
      </c>
      <c r="AB77" s="137">
        <f t="shared" si="5"/>
        <v>0</v>
      </c>
      <c r="AC77" s="137">
        <f t="shared" si="5"/>
        <v>0</v>
      </c>
      <c r="AD77" s="137">
        <f t="shared" si="5"/>
        <v>0</v>
      </c>
      <c r="AE77" s="137">
        <f t="shared" si="5"/>
        <v>0</v>
      </c>
      <c r="AF77" s="137">
        <f t="shared" si="5"/>
        <v>0</v>
      </c>
      <c r="AG77" s="137">
        <f t="shared" si="5"/>
        <v>1</v>
      </c>
      <c r="AH77" s="137">
        <f t="shared" si="5"/>
        <v>1</v>
      </c>
      <c r="AI77" s="137">
        <f t="shared" si="5"/>
        <v>0</v>
      </c>
      <c r="AJ77" s="53" t="str">
        <f t="shared" si="6"/>
        <v>UNKNOWN</v>
      </c>
      <c r="AK77" s="66"/>
      <c r="AL77" s="66" t="str">
        <f t="shared" si="9"/>
        <v>06</v>
      </c>
      <c r="AM77" s="68" t="str">
        <f t="shared" si="10"/>
        <v>00</v>
      </c>
      <c r="AN77" s="68" t="str">
        <f t="shared" si="11"/>
        <v>00</v>
      </c>
      <c r="AO77" s="68" t="str">
        <f t="shared" si="12"/>
        <v>00</v>
      </c>
      <c r="AQ77" t="str">
        <f t="shared" si="7"/>
        <v xml:space="preserve">    (U4)0x00000006U,                                                           /* 06 UNKNOWN                                         */</v>
      </c>
    </row>
    <row r="78" spans="1:46">
      <c r="B78" s="145"/>
      <c r="C78" s="53">
        <f t="shared" si="8"/>
        <v>7</v>
      </c>
      <c r="D78" s="137">
        <f t="shared" si="5"/>
        <v>0</v>
      </c>
      <c r="E78" s="137">
        <f t="shared" si="5"/>
        <v>0</v>
      </c>
      <c r="F78" s="137">
        <f t="shared" si="5"/>
        <v>0</v>
      </c>
      <c r="G78" s="137">
        <f t="shared" si="5"/>
        <v>0</v>
      </c>
      <c r="H78" s="137">
        <f t="shared" si="5"/>
        <v>0</v>
      </c>
      <c r="I78" s="137">
        <f t="shared" si="5"/>
        <v>0</v>
      </c>
      <c r="J78" s="137">
        <f t="shared" si="5"/>
        <v>0</v>
      </c>
      <c r="K78" s="137">
        <f t="shared" si="5"/>
        <v>0</v>
      </c>
      <c r="L78" s="137">
        <f t="shared" si="5"/>
        <v>0</v>
      </c>
      <c r="M78" s="137">
        <f t="shared" si="5"/>
        <v>0</v>
      </c>
      <c r="N78" s="137">
        <f t="shared" si="5"/>
        <v>0</v>
      </c>
      <c r="O78" s="137">
        <f t="shared" si="5"/>
        <v>0</v>
      </c>
      <c r="P78" s="137">
        <f t="shared" si="5"/>
        <v>0</v>
      </c>
      <c r="Q78" s="137">
        <f t="shared" si="5"/>
        <v>0</v>
      </c>
      <c r="R78" s="137">
        <f t="shared" si="5"/>
        <v>0</v>
      </c>
      <c r="S78" s="137">
        <f t="shared" si="5"/>
        <v>0</v>
      </c>
      <c r="T78" s="137">
        <f t="shared" si="5"/>
        <v>0</v>
      </c>
      <c r="U78" s="137">
        <f t="shared" si="5"/>
        <v>0</v>
      </c>
      <c r="V78" s="137">
        <f t="shared" si="5"/>
        <v>0</v>
      </c>
      <c r="W78" s="137">
        <f t="shared" si="5"/>
        <v>0</v>
      </c>
      <c r="X78" s="137">
        <f t="shared" si="5"/>
        <v>0</v>
      </c>
      <c r="Y78" s="137">
        <f t="shared" si="5"/>
        <v>0</v>
      </c>
      <c r="Z78" s="137">
        <f t="shared" si="5"/>
        <v>0</v>
      </c>
      <c r="AA78" s="137">
        <f t="shared" si="5"/>
        <v>0</v>
      </c>
      <c r="AB78" s="137">
        <f t="shared" si="5"/>
        <v>0</v>
      </c>
      <c r="AC78" s="137">
        <f t="shared" si="5"/>
        <v>0</v>
      </c>
      <c r="AD78" s="137">
        <f t="shared" si="5"/>
        <v>0</v>
      </c>
      <c r="AE78" s="137">
        <f t="shared" si="5"/>
        <v>0</v>
      </c>
      <c r="AF78" s="137">
        <f t="shared" si="5"/>
        <v>0</v>
      </c>
      <c r="AG78" s="137">
        <f t="shared" si="5"/>
        <v>1</v>
      </c>
      <c r="AH78" s="137">
        <f t="shared" si="5"/>
        <v>1</v>
      </c>
      <c r="AI78" s="137">
        <f>IF(AI13=1,1,0)</f>
        <v>1</v>
      </c>
      <c r="AJ78" s="53" t="str">
        <f t="shared" si="6"/>
        <v>UNKNOWN</v>
      </c>
      <c r="AK78" s="66"/>
      <c r="AL78" s="66" t="str">
        <f t="shared" si="9"/>
        <v>07</v>
      </c>
      <c r="AM78" s="68" t="str">
        <f t="shared" si="10"/>
        <v>00</v>
      </c>
      <c r="AN78" s="68" t="str">
        <f t="shared" si="11"/>
        <v>00</v>
      </c>
      <c r="AO78" s="68" t="str">
        <f t="shared" si="12"/>
        <v>00</v>
      </c>
      <c r="AQ78" t="str">
        <f t="shared" si="7"/>
        <v xml:space="preserve">    (U4)0x00000007U,                                                           /* 07 UNKNOWN                                         */</v>
      </c>
    </row>
    <row r="79" spans="1:46">
      <c r="B79" s="145"/>
      <c r="C79" s="53">
        <f t="shared" si="8"/>
        <v>8</v>
      </c>
      <c r="D79" s="137">
        <f t="shared" ref="D79:AI86" si="13">IF(D14=1,1,0)</f>
        <v>0</v>
      </c>
      <c r="E79" s="137">
        <f t="shared" si="13"/>
        <v>0</v>
      </c>
      <c r="F79" s="137">
        <f t="shared" si="13"/>
        <v>0</v>
      </c>
      <c r="G79" s="137">
        <f t="shared" si="13"/>
        <v>0</v>
      </c>
      <c r="H79" s="137">
        <f t="shared" si="13"/>
        <v>0</v>
      </c>
      <c r="I79" s="137">
        <f t="shared" si="13"/>
        <v>0</v>
      </c>
      <c r="J79" s="137">
        <f t="shared" si="13"/>
        <v>0</v>
      </c>
      <c r="K79" s="137">
        <f t="shared" si="13"/>
        <v>0</v>
      </c>
      <c r="L79" s="137">
        <f t="shared" si="13"/>
        <v>0</v>
      </c>
      <c r="M79" s="137">
        <f t="shared" si="13"/>
        <v>0</v>
      </c>
      <c r="N79" s="137">
        <f t="shared" si="13"/>
        <v>0</v>
      </c>
      <c r="O79" s="137">
        <f t="shared" si="13"/>
        <v>0</v>
      </c>
      <c r="P79" s="137">
        <f t="shared" si="13"/>
        <v>0</v>
      </c>
      <c r="Q79" s="137">
        <f t="shared" si="13"/>
        <v>0</v>
      </c>
      <c r="R79" s="137">
        <f t="shared" si="13"/>
        <v>0</v>
      </c>
      <c r="S79" s="137">
        <f t="shared" si="13"/>
        <v>0</v>
      </c>
      <c r="T79" s="137">
        <f t="shared" si="13"/>
        <v>0</v>
      </c>
      <c r="U79" s="137">
        <f t="shared" si="13"/>
        <v>0</v>
      </c>
      <c r="V79" s="137">
        <f t="shared" si="13"/>
        <v>0</v>
      </c>
      <c r="W79" s="137">
        <f t="shared" si="13"/>
        <v>0</v>
      </c>
      <c r="X79" s="137">
        <f t="shared" si="13"/>
        <v>0</v>
      </c>
      <c r="Y79" s="137">
        <f t="shared" si="13"/>
        <v>0</v>
      </c>
      <c r="Z79" s="137">
        <f t="shared" si="13"/>
        <v>0</v>
      </c>
      <c r="AA79" s="137">
        <f t="shared" si="13"/>
        <v>0</v>
      </c>
      <c r="AB79" s="137">
        <f t="shared" si="13"/>
        <v>0</v>
      </c>
      <c r="AC79" s="137">
        <f t="shared" si="13"/>
        <v>0</v>
      </c>
      <c r="AD79" s="137">
        <f t="shared" si="13"/>
        <v>0</v>
      </c>
      <c r="AE79" s="137">
        <f t="shared" si="13"/>
        <v>0</v>
      </c>
      <c r="AF79" s="137">
        <f t="shared" si="13"/>
        <v>1</v>
      </c>
      <c r="AG79" s="137">
        <f t="shared" si="13"/>
        <v>0</v>
      </c>
      <c r="AH79" s="137">
        <f t="shared" si="13"/>
        <v>0</v>
      </c>
      <c r="AI79" s="137">
        <f t="shared" si="13"/>
        <v>0</v>
      </c>
      <c r="AJ79" s="53" t="str">
        <f t="shared" si="6"/>
        <v>UNKNOWN</v>
      </c>
      <c r="AK79" s="66"/>
      <c r="AL79" s="66" t="str">
        <f t="shared" si="9"/>
        <v>08</v>
      </c>
      <c r="AM79" s="68" t="str">
        <f t="shared" si="10"/>
        <v>00</v>
      </c>
      <c r="AN79" s="68" t="str">
        <f t="shared" si="11"/>
        <v>00</v>
      </c>
      <c r="AO79" s="68" t="str">
        <f t="shared" si="12"/>
        <v>00</v>
      </c>
      <c r="AQ79" t="str">
        <f t="shared" si="7"/>
        <v xml:space="preserve">    (U4)0x00000008U,                                                           /* 08 UNKNOWN                                         */</v>
      </c>
    </row>
    <row r="80" spans="1:46">
      <c r="B80" s="145"/>
      <c r="C80" s="53">
        <f t="shared" si="8"/>
        <v>9</v>
      </c>
      <c r="D80" s="137">
        <f t="shared" si="13"/>
        <v>0</v>
      </c>
      <c r="E80" s="137">
        <f t="shared" si="13"/>
        <v>0</v>
      </c>
      <c r="F80" s="137">
        <f t="shared" si="13"/>
        <v>0</v>
      </c>
      <c r="G80" s="137">
        <f t="shared" si="13"/>
        <v>0</v>
      </c>
      <c r="H80" s="137">
        <f t="shared" si="13"/>
        <v>0</v>
      </c>
      <c r="I80" s="137">
        <f t="shared" si="13"/>
        <v>0</v>
      </c>
      <c r="J80" s="137">
        <f t="shared" si="13"/>
        <v>0</v>
      </c>
      <c r="K80" s="137">
        <f t="shared" si="13"/>
        <v>0</v>
      </c>
      <c r="L80" s="137">
        <f t="shared" si="13"/>
        <v>0</v>
      </c>
      <c r="M80" s="137">
        <f t="shared" si="13"/>
        <v>0</v>
      </c>
      <c r="N80" s="137">
        <f t="shared" si="13"/>
        <v>0</v>
      </c>
      <c r="O80" s="137">
        <f t="shared" si="13"/>
        <v>0</v>
      </c>
      <c r="P80" s="137">
        <f t="shared" si="13"/>
        <v>0</v>
      </c>
      <c r="Q80" s="137">
        <f t="shared" si="13"/>
        <v>0</v>
      </c>
      <c r="R80" s="137">
        <f t="shared" si="13"/>
        <v>0</v>
      </c>
      <c r="S80" s="137">
        <f t="shared" si="13"/>
        <v>0</v>
      </c>
      <c r="T80" s="137">
        <f t="shared" si="13"/>
        <v>0</v>
      </c>
      <c r="U80" s="137">
        <f t="shared" si="13"/>
        <v>0</v>
      </c>
      <c r="V80" s="137">
        <f t="shared" si="13"/>
        <v>0</v>
      </c>
      <c r="W80" s="137">
        <f t="shared" si="13"/>
        <v>0</v>
      </c>
      <c r="X80" s="137">
        <f t="shared" si="13"/>
        <v>0</v>
      </c>
      <c r="Y80" s="137">
        <f t="shared" si="13"/>
        <v>0</v>
      </c>
      <c r="Z80" s="137">
        <f t="shared" si="13"/>
        <v>0</v>
      </c>
      <c r="AA80" s="137">
        <f t="shared" si="13"/>
        <v>0</v>
      </c>
      <c r="AB80" s="137">
        <f t="shared" si="13"/>
        <v>0</v>
      </c>
      <c r="AC80" s="137">
        <f t="shared" si="13"/>
        <v>0</v>
      </c>
      <c r="AD80" s="137">
        <f t="shared" si="13"/>
        <v>0</v>
      </c>
      <c r="AE80" s="137">
        <f t="shared" si="13"/>
        <v>0</v>
      </c>
      <c r="AF80" s="137">
        <f t="shared" si="13"/>
        <v>1</v>
      </c>
      <c r="AG80" s="137">
        <f t="shared" si="13"/>
        <v>0</v>
      </c>
      <c r="AH80" s="137">
        <f t="shared" si="13"/>
        <v>0</v>
      </c>
      <c r="AI80" s="137">
        <f t="shared" si="13"/>
        <v>1</v>
      </c>
      <c r="AJ80" s="53" t="str">
        <f t="shared" si="6"/>
        <v>UNKNOWN</v>
      </c>
      <c r="AK80" s="66"/>
      <c r="AL80" s="66" t="str">
        <f t="shared" si="9"/>
        <v>09</v>
      </c>
      <c r="AM80" s="68" t="str">
        <f t="shared" si="10"/>
        <v>00</v>
      </c>
      <c r="AN80" s="68" t="str">
        <f t="shared" si="11"/>
        <v>00</v>
      </c>
      <c r="AO80" s="68" t="str">
        <f t="shared" si="12"/>
        <v>00</v>
      </c>
      <c r="AQ80" t="str">
        <f t="shared" si="7"/>
        <v xml:space="preserve">    (U4)0x00000009U,                                                           /* 09 UNKNOWN                                         */</v>
      </c>
    </row>
    <row r="81" spans="2:43">
      <c r="B81" s="145"/>
      <c r="C81" s="53">
        <f t="shared" si="8"/>
        <v>10</v>
      </c>
      <c r="D81" s="137">
        <f t="shared" si="13"/>
        <v>0</v>
      </c>
      <c r="E81" s="137">
        <f t="shared" si="13"/>
        <v>0</v>
      </c>
      <c r="F81" s="137">
        <f t="shared" si="13"/>
        <v>0</v>
      </c>
      <c r="G81" s="137">
        <f t="shared" si="13"/>
        <v>0</v>
      </c>
      <c r="H81" s="137">
        <f t="shared" si="13"/>
        <v>0</v>
      </c>
      <c r="I81" s="137">
        <f t="shared" si="13"/>
        <v>0</v>
      </c>
      <c r="J81" s="137">
        <f t="shared" si="13"/>
        <v>0</v>
      </c>
      <c r="K81" s="137">
        <f t="shared" si="13"/>
        <v>0</v>
      </c>
      <c r="L81" s="137">
        <f t="shared" si="13"/>
        <v>0</v>
      </c>
      <c r="M81" s="137">
        <f t="shared" si="13"/>
        <v>0</v>
      </c>
      <c r="N81" s="137">
        <f t="shared" si="13"/>
        <v>0</v>
      </c>
      <c r="O81" s="137">
        <f t="shared" si="13"/>
        <v>0</v>
      </c>
      <c r="P81" s="137">
        <f t="shared" si="13"/>
        <v>0</v>
      </c>
      <c r="Q81" s="137">
        <f t="shared" si="13"/>
        <v>0</v>
      </c>
      <c r="R81" s="137">
        <f t="shared" si="13"/>
        <v>0</v>
      </c>
      <c r="S81" s="137">
        <f t="shared" si="13"/>
        <v>0</v>
      </c>
      <c r="T81" s="137">
        <f t="shared" si="13"/>
        <v>0</v>
      </c>
      <c r="U81" s="137">
        <f t="shared" si="13"/>
        <v>0</v>
      </c>
      <c r="V81" s="137">
        <f t="shared" si="13"/>
        <v>0</v>
      </c>
      <c r="W81" s="137">
        <f t="shared" si="13"/>
        <v>0</v>
      </c>
      <c r="X81" s="137">
        <f t="shared" si="13"/>
        <v>0</v>
      </c>
      <c r="Y81" s="137">
        <f t="shared" si="13"/>
        <v>0</v>
      </c>
      <c r="Z81" s="137">
        <f t="shared" si="13"/>
        <v>0</v>
      </c>
      <c r="AA81" s="137">
        <f t="shared" si="13"/>
        <v>0</v>
      </c>
      <c r="AB81" s="137">
        <f t="shared" si="13"/>
        <v>0</v>
      </c>
      <c r="AC81" s="137">
        <f t="shared" si="13"/>
        <v>0</v>
      </c>
      <c r="AD81" s="137">
        <f t="shared" si="13"/>
        <v>0</v>
      </c>
      <c r="AE81" s="137">
        <f t="shared" si="13"/>
        <v>0</v>
      </c>
      <c r="AF81" s="137">
        <f t="shared" si="13"/>
        <v>1</v>
      </c>
      <c r="AG81" s="137">
        <f t="shared" si="13"/>
        <v>0</v>
      </c>
      <c r="AH81" s="137">
        <f t="shared" si="13"/>
        <v>1</v>
      </c>
      <c r="AI81" s="137">
        <f t="shared" si="13"/>
        <v>0</v>
      </c>
      <c r="AJ81" s="53" t="str">
        <f t="shared" si="6"/>
        <v>UNKNOWN</v>
      </c>
      <c r="AK81" s="66"/>
      <c r="AL81" s="66" t="str">
        <f t="shared" si="9"/>
        <v>0A</v>
      </c>
      <c r="AM81" s="68" t="str">
        <f t="shared" si="10"/>
        <v>00</v>
      </c>
      <c r="AN81" s="68" t="str">
        <f t="shared" si="11"/>
        <v>00</v>
      </c>
      <c r="AO81" s="68" t="str">
        <f t="shared" si="12"/>
        <v>00</v>
      </c>
      <c r="AQ81" t="str">
        <f t="shared" si="7"/>
        <v xml:space="preserve">    (U4)0x0000000AU,                                                           /* 10 UNKNOWN                                         */</v>
      </c>
    </row>
    <row r="82" spans="2:43">
      <c r="B82" s="145"/>
      <c r="C82" s="53">
        <f t="shared" si="8"/>
        <v>11</v>
      </c>
      <c r="D82" s="137">
        <f t="shared" si="13"/>
        <v>0</v>
      </c>
      <c r="E82" s="137">
        <f t="shared" si="13"/>
        <v>0</v>
      </c>
      <c r="F82" s="137">
        <f t="shared" si="13"/>
        <v>0</v>
      </c>
      <c r="G82" s="137">
        <f t="shared" si="13"/>
        <v>0</v>
      </c>
      <c r="H82" s="137">
        <f t="shared" si="13"/>
        <v>0</v>
      </c>
      <c r="I82" s="137">
        <f t="shared" si="13"/>
        <v>0</v>
      </c>
      <c r="J82" s="137">
        <f t="shared" si="13"/>
        <v>0</v>
      </c>
      <c r="K82" s="137">
        <f t="shared" si="13"/>
        <v>0</v>
      </c>
      <c r="L82" s="137">
        <f t="shared" si="13"/>
        <v>0</v>
      </c>
      <c r="M82" s="137">
        <f t="shared" si="13"/>
        <v>0</v>
      </c>
      <c r="N82" s="137">
        <f t="shared" si="13"/>
        <v>0</v>
      </c>
      <c r="O82" s="137">
        <f t="shared" si="13"/>
        <v>0</v>
      </c>
      <c r="P82" s="137">
        <f t="shared" si="13"/>
        <v>0</v>
      </c>
      <c r="Q82" s="137">
        <f t="shared" si="13"/>
        <v>0</v>
      </c>
      <c r="R82" s="137">
        <f t="shared" si="13"/>
        <v>0</v>
      </c>
      <c r="S82" s="137">
        <f t="shared" si="13"/>
        <v>0</v>
      </c>
      <c r="T82" s="137">
        <f t="shared" si="13"/>
        <v>0</v>
      </c>
      <c r="U82" s="137">
        <f t="shared" si="13"/>
        <v>0</v>
      </c>
      <c r="V82" s="137">
        <f t="shared" si="13"/>
        <v>0</v>
      </c>
      <c r="W82" s="137">
        <f t="shared" si="13"/>
        <v>0</v>
      </c>
      <c r="X82" s="137">
        <f t="shared" si="13"/>
        <v>0</v>
      </c>
      <c r="Y82" s="137">
        <f t="shared" si="13"/>
        <v>0</v>
      </c>
      <c r="Z82" s="137">
        <f t="shared" si="13"/>
        <v>0</v>
      </c>
      <c r="AA82" s="137">
        <f t="shared" si="13"/>
        <v>0</v>
      </c>
      <c r="AB82" s="137">
        <f t="shared" si="13"/>
        <v>0</v>
      </c>
      <c r="AC82" s="137">
        <f t="shared" si="13"/>
        <v>0</v>
      </c>
      <c r="AD82" s="137">
        <f t="shared" si="13"/>
        <v>0</v>
      </c>
      <c r="AE82" s="137">
        <f t="shared" si="13"/>
        <v>0</v>
      </c>
      <c r="AF82" s="137">
        <f t="shared" si="13"/>
        <v>1</v>
      </c>
      <c r="AG82" s="137">
        <f t="shared" si="13"/>
        <v>0</v>
      </c>
      <c r="AH82" s="137">
        <f t="shared" si="13"/>
        <v>1</v>
      </c>
      <c r="AI82" s="137">
        <f t="shared" si="13"/>
        <v>1</v>
      </c>
      <c r="AJ82" s="53" t="str">
        <f t="shared" si="6"/>
        <v>UNKNOWN</v>
      </c>
      <c r="AK82" s="66"/>
      <c r="AL82" s="66" t="str">
        <f t="shared" si="9"/>
        <v>0B</v>
      </c>
      <c r="AM82" s="68" t="str">
        <f t="shared" si="10"/>
        <v>00</v>
      </c>
      <c r="AN82" s="68" t="str">
        <f t="shared" si="11"/>
        <v>00</v>
      </c>
      <c r="AO82" s="68" t="str">
        <f t="shared" si="12"/>
        <v>00</v>
      </c>
      <c r="AQ82" t="str">
        <f t="shared" si="7"/>
        <v xml:space="preserve">    (U4)0x0000000BU,                                                           /* 11 UNKNOWN                                         */</v>
      </c>
    </row>
    <row r="83" spans="2:43">
      <c r="B83" s="145"/>
      <c r="C83" s="53">
        <f t="shared" si="8"/>
        <v>12</v>
      </c>
      <c r="D83" s="137">
        <f t="shared" si="13"/>
        <v>0</v>
      </c>
      <c r="E83" s="137">
        <f t="shared" si="13"/>
        <v>0</v>
      </c>
      <c r="F83" s="137">
        <f t="shared" si="13"/>
        <v>0</v>
      </c>
      <c r="G83" s="137">
        <f t="shared" si="13"/>
        <v>0</v>
      </c>
      <c r="H83" s="137">
        <f t="shared" si="13"/>
        <v>0</v>
      </c>
      <c r="I83" s="137">
        <f t="shared" si="13"/>
        <v>0</v>
      </c>
      <c r="J83" s="137">
        <f t="shared" si="13"/>
        <v>0</v>
      </c>
      <c r="K83" s="137">
        <f t="shared" si="13"/>
        <v>0</v>
      </c>
      <c r="L83" s="137">
        <f t="shared" si="13"/>
        <v>0</v>
      </c>
      <c r="M83" s="137">
        <f t="shared" si="13"/>
        <v>0</v>
      </c>
      <c r="N83" s="137">
        <f t="shared" si="13"/>
        <v>0</v>
      </c>
      <c r="O83" s="137">
        <f t="shared" si="13"/>
        <v>0</v>
      </c>
      <c r="P83" s="137">
        <f t="shared" si="13"/>
        <v>0</v>
      </c>
      <c r="Q83" s="137">
        <f t="shared" si="13"/>
        <v>0</v>
      </c>
      <c r="R83" s="137">
        <f t="shared" si="13"/>
        <v>0</v>
      </c>
      <c r="S83" s="137">
        <f t="shared" si="13"/>
        <v>0</v>
      </c>
      <c r="T83" s="137">
        <f t="shared" si="13"/>
        <v>0</v>
      </c>
      <c r="U83" s="137">
        <f t="shared" si="13"/>
        <v>0</v>
      </c>
      <c r="V83" s="137">
        <f t="shared" si="13"/>
        <v>0</v>
      </c>
      <c r="W83" s="137">
        <f t="shared" si="13"/>
        <v>0</v>
      </c>
      <c r="X83" s="137">
        <f t="shared" si="13"/>
        <v>0</v>
      </c>
      <c r="Y83" s="137">
        <f t="shared" si="13"/>
        <v>0</v>
      </c>
      <c r="Z83" s="137">
        <f t="shared" si="13"/>
        <v>0</v>
      </c>
      <c r="AA83" s="137">
        <f t="shared" si="13"/>
        <v>0</v>
      </c>
      <c r="AB83" s="137">
        <f t="shared" si="13"/>
        <v>0</v>
      </c>
      <c r="AC83" s="137">
        <f t="shared" si="13"/>
        <v>0</v>
      </c>
      <c r="AD83" s="137">
        <f t="shared" si="13"/>
        <v>0</v>
      </c>
      <c r="AE83" s="137">
        <f t="shared" si="13"/>
        <v>0</v>
      </c>
      <c r="AF83" s="137">
        <f t="shared" si="13"/>
        <v>1</v>
      </c>
      <c r="AG83" s="137">
        <f t="shared" si="13"/>
        <v>1</v>
      </c>
      <c r="AH83" s="137">
        <f t="shared" si="13"/>
        <v>0</v>
      </c>
      <c r="AI83" s="137">
        <f t="shared" si="13"/>
        <v>0</v>
      </c>
      <c r="AJ83" s="53" t="str">
        <f t="shared" si="6"/>
        <v>UNKNOWN</v>
      </c>
      <c r="AK83" s="66"/>
      <c r="AL83" s="66" t="str">
        <f t="shared" si="9"/>
        <v>0C</v>
      </c>
      <c r="AM83" s="68" t="str">
        <f t="shared" si="10"/>
        <v>00</v>
      </c>
      <c r="AN83" s="68" t="str">
        <f t="shared" si="11"/>
        <v>00</v>
      </c>
      <c r="AO83" s="68" t="str">
        <f t="shared" si="12"/>
        <v>00</v>
      </c>
      <c r="AQ83" t="str">
        <f t="shared" si="7"/>
        <v xml:space="preserve">    (U4)0x0000000CU,                                                           /* 12 UNKNOWN                                         */</v>
      </c>
    </row>
    <row r="84" spans="2:43">
      <c r="B84" s="145"/>
      <c r="C84" s="53">
        <f t="shared" si="8"/>
        <v>13</v>
      </c>
      <c r="D84" s="137">
        <f t="shared" si="13"/>
        <v>0</v>
      </c>
      <c r="E84" s="137">
        <f t="shared" si="13"/>
        <v>0</v>
      </c>
      <c r="F84" s="137">
        <f t="shared" si="13"/>
        <v>0</v>
      </c>
      <c r="G84" s="137">
        <f t="shared" si="13"/>
        <v>0</v>
      </c>
      <c r="H84" s="137">
        <f t="shared" si="13"/>
        <v>0</v>
      </c>
      <c r="I84" s="137">
        <f t="shared" si="13"/>
        <v>0</v>
      </c>
      <c r="J84" s="137">
        <f t="shared" si="13"/>
        <v>0</v>
      </c>
      <c r="K84" s="137">
        <f t="shared" si="13"/>
        <v>0</v>
      </c>
      <c r="L84" s="137">
        <f t="shared" si="13"/>
        <v>0</v>
      </c>
      <c r="M84" s="137">
        <f t="shared" si="13"/>
        <v>0</v>
      </c>
      <c r="N84" s="137">
        <f t="shared" si="13"/>
        <v>0</v>
      </c>
      <c r="O84" s="137">
        <f t="shared" si="13"/>
        <v>0</v>
      </c>
      <c r="P84" s="137">
        <f t="shared" si="13"/>
        <v>0</v>
      </c>
      <c r="Q84" s="137">
        <f t="shared" si="13"/>
        <v>0</v>
      </c>
      <c r="R84" s="137">
        <f t="shared" si="13"/>
        <v>0</v>
      </c>
      <c r="S84" s="137">
        <f t="shared" si="13"/>
        <v>0</v>
      </c>
      <c r="T84" s="137">
        <f t="shared" si="13"/>
        <v>0</v>
      </c>
      <c r="U84" s="137">
        <f t="shared" si="13"/>
        <v>0</v>
      </c>
      <c r="V84" s="137">
        <f t="shared" si="13"/>
        <v>0</v>
      </c>
      <c r="W84" s="137">
        <f t="shared" si="13"/>
        <v>0</v>
      </c>
      <c r="X84" s="137">
        <f t="shared" si="13"/>
        <v>0</v>
      </c>
      <c r="Y84" s="137">
        <f t="shared" si="13"/>
        <v>0</v>
      </c>
      <c r="Z84" s="137">
        <f t="shared" si="13"/>
        <v>0</v>
      </c>
      <c r="AA84" s="137">
        <f t="shared" si="13"/>
        <v>0</v>
      </c>
      <c r="AB84" s="137">
        <f t="shared" si="13"/>
        <v>0</v>
      </c>
      <c r="AC84" s="137">
        <f t="shared" si="13"/>
        <v>0</v>
      </c>
      <c r="AD84" s="137">
        <f t="shared" si="13"/>
        <v>0</v>
      </c>
      <c r="AE84" s="137">
        <f t="shared" si="13"/>
        <v>0</v>
      </c>
      <c r="AF84" s="137">
        <f t="shared" si="13"/>
        <v>1</v>
      </c>
      <c r="AG84" s="137">
        <f t="shared" si="13"/>
        <v>1</v>
      </c>
      <c r="AH84" s="137">
        <f t="shared" si="13"/>
        <v>0</v>
      </c>
      <c r="AI84" s="137">
        <f t="shared" si="13"/>
        <v>1</v>
      </c>
      <c r="AJ84" s="53" t="str">
        <f t="shared" si="6"/>
        <v>UNKNOWN</v>
      </c>
      <c r="AK84" s="66"/>
      <c r="AL84" s="66" t="str">
        <f t="shared" si="9"/>
        <v>0D</v>
      </c>
      <c r="AM84" s="68" t="str">
        <f t="shared" si="10"/>
        <v>00</v>
      </c>
      <c r="AN84" s="68" t="str">
        <f t="shared" si="11"/>
        <v>00</v>
      </c>
      <c r="AO84" s="68" t="str">
        <f t="shared" si="12"/>
        <v>00</v>
      </c>
      <c r="AQ84" t="str">
        <f t="shared" si="7"/>
        <v xml:space="preserve">    (U4)0x0000000DU,                                                           /* 13 UNKNOWN                                         */</v>
      </c>
    </row>
    <row r="85" spans="2:43">
      <c r="B85" s="145"/>
      <c r="C85" s="53">
        <f t="shared" si="8"/>
        <v>14</v>
      </c>
      <c r="D85" s="137">
        <f t="shared" si="13"/>
        <v>0</v>
      </c>
      <c r="E85" s="137">
        <f t="shared" si="13"/>
        <v>0</v>
      </c>
      <c r="F85" s="137">
        <f t="shared" si="13"/>
        <v>0</v>
      </c>
      <c r="G85" s="137">
        <f t="shared" si="13"/>
        <v>0</v>
      </c>
      <c r="H85" s="137">
        <f t="shared" si="13"/>
        <v>0</v>
      </c>
      <c r="I85" s="137">
        <f t="shared" si="13"/>
        <v>0</v>
      </c>
      <c r="J85" s="137">
        <f t="shared" si="13"/>
        <v>0</v>
      </c>
      <c r="K85" s="137">
        <f t="shared" si="13"/>
        <v>0</v>
      </c>
      <c r="L85" s="137">
        <f t="shared" si="13"/>
        <v>0</v>
      </c>
      <c r="M85" s="137">
        <f t="shared" si="13"/>
        <v>0</v>
      </c>
      <c r="N85" s="137">
        <f t="shared" si="13"/>
        <v>0</v>
      </c>
      <c r="O85" s="137">
        <f t="shared" si="13"/>
        <v>0</v>
      </c>
      <c r="P85" s="137">
        <f t="shared" si="13"/>
        <v>0</v>
      </c>
      <c r="Q85" s="137">
        <f t="shared" si="13"/>
        <v>0</v>
      </c>
      <c r="R85" s="137">
        <f t="shared" si="13"/>
        <v>0</v>
      </c>
      <c r="S85" s="137">
        <f t="shared" si="13"/>
        <v>0</v>
      </c>
      <c r="T85" s="137">
        <f t="shared" si="13"/>
        <v>0</v>
      </c>
      <c r="U85" s="137">
        <f t="shared" si="13"/>
        <v>0</v>
      </c>
      <c r="V85" s="137">
        <f t="shared" si="13"/>
        <v>0</v>
      </c>
      <c r="W85" s="137">
        <f t="shared" si="13"/>
        <v>0</v>
      </c>
      <c r="X85" s="137">
        <f t="shared" si="13"/>
        <v>0</v>
      </c>
      <c r="Y85" s="137">
        <f t="shared" si="13"/>
        <v>0</v>
      </c>
      <c r="Z85" s="137">
        <f t="shared" si="13"/>
        <v>0</v>
      </c>
      <c r="AA85" s="137">
        <f t="shared" si="13"/>
        <v>0</v>
      </c>
      <c r="AB85" s="137">
        <f t="shared" si="13"/>
        <v>0</v>
      </c>
      <c r="AC85" s="137">
        <f t="shared" si="13"/>
        <v>0</v>
      </c>
      <c r="AD85" s="137">
        <f t="shared" si="13"/>
        <v>0</v>
      </c>
      <c r="AE85" s="137">
        <f t="shared" si="13"/>
        <v>0</v>
      </c>
      <c r="AF85" s="137">
        <f t="shared" si="13"/>
        <v>1</v>
      </c>
      <c r="AG85" s="137">
        <f t="shared" si="13"/>
        <v>1</v>
      </c>
      <c r="AH85" s="137">
        <f t="shared" si="13"/>
        <v>1</v>
      </c>
      <c r="AI85" s="137">
        <f t="shared" si="13"/>
        <v>0</v>
      </c>
      <c r="AJ85" s="53" t="str">
        <f t="shared" si="6"/>
        <v>UNKNOWN</v>
      </c>
      <c r="AK85" s="66"/>
      <c r="AL85" s="66" t="str">
        <f t="shared" si="9"/>
        <v>0E</v>
      </c>
      <c r="AM85" s="68" t="str">
        <f t="shared" si="10"/>
        <v>00</v>
      </c>
      <c r="AN85" s="68" t="str">
        <f t="shared" si="11"/>
        <v>00</v>
      </c>
      <c r="AO85" s="68" t="str">
        <f t="shared" si="12"/>
        <v>00</v>
      </c>
      <c r="AQ85" t="str">
        <f t="shared" si="7"/>
        <v xml:space="preserve">    (U4)0x0000000EU,                                                           /* 14 UNKNOWN                                         */</v>
      </c>
    </row>
    <row r="86" spans="2:43">
      <c r="B86" s="145"/>
      <c r="C86" s="53">
        <f t="shared" si="8"/>
        <v>15</v>
      </c>
      <c r="D86" s="137">
        <f t="shared" si="13"/>
        <v>0</v>
      </c>
      <c r="E86" s="137">
        <f t="shared" si="13"/>
        <v>0</v>
      </c>
      <c r="F86" s="137">
        <f t="shared" si="13"/>
        <v>0</v>
      </c>
      <c r="G86" s="137">
        <f t="shared" si="13"/>
        <v>0</v>
      </c>
      <c r="H86" s="137">
        <f t="shared" si="13"/>
        <v>0</v>
      </c>
      <c r="I86" s="137">
        <f t="shared" si="13"/>
        <v>0</v>
      </c>
      <c r="J86" s="137">
        <f t="shared" si="13"/>
        <v>0</v>
      </c>
      <c r="K86" s="137">
        <f t="shared" si="13"/>
        <v>0</v>
      </c>
      <c r="L86" s="137">
        <f t="shared" si="13"/>
        <v>0</v>
      </c>
      <c r="M86" s="137">
        <f t="shared" si="13"/>
        <v>0</v>
      </c>
      <c r="N86" s="137">
        <f t="shared" si="13"/>
        <v>0</v>
      </c>
      <c r="O86" s="137">
        <f t="shared" si="13"/>
        <v>0</v>
      </c>
      <c r="P86" s="137">
        <f t="shared" si="13"/>
        <v>0</v>
      </c>
      <c r="Q86" s="137">
        <f t="shared" si="13"/>
        <v>0</v>
      </c>
      <c r="R86" s="137">
        <f t="shared" si="13"/>
        <v>0</v>
      </c>
      <c r="S86" s="137">
        <f t="shared" si="13"/>
        <v>0</v>
      </c>
      <c r="T86" s="137">
        <f t="shared" si="13"/>
        <v>0</v>
      </c>
      <c r="U86" s="137">
        <f t="shared" si="13"/>
        <v>0</v>
      </c>
      <c r="V86" s="137">
        <f t="shared" si="13"/>
        <v>0</v>
      </c>
      <c r="W86" s="137">
        <f t="shared" si="13"/>
        <v>0</v>
      </c>
      <c r="X86" s="137">
        <f t="shared" si="13"/>
        <v>0</v>
      </c>
      <c r="Y86" s="137">
        <f t="shared" si="13"/>
        <v>0</v>
      </c>
      <c r="Z86" s="137">
        <f t="shared" si="13"/>
        <v>0</v>
      </c>
      <c r="AA86" s="137">
        <f t="shared" si="13"/>
        <v>0</v>
      </c>
      <c r="AB86" s="137">
        <f t="shared" si="13"/>
        <v>0</v>
      </c>
      <c r="AC86" s="137">
        <f t="shared" si="13"/>
        <v>0</v>
      </c>
      <c r="AD86" s="137">
        <f t="shared" si="13"/>
        <v>0</v>
      </c>
      <c r="AE86" s="137">
        <f t="shared" si="13"/>
        <v>0</v>
      </c>
      <c r="AF86" s="137">
        <f t="shared" si="13"/>
        <v>1</v>
      </c>
      <c r="AG86" s="137">
        <f t="shared" si="13"/>
        <v>1</v>
      </c>
      <c r="AH86" s="137">
        <f t="shared" si="13"/>
        <v>1</v>
      </c>
      <c r="AI86" s="137">
        <f>IF(AI21=1,1,0)</f>
        <v>1</v>
      </c>
      <c r="AJ86" s="53" t="str">
        <f t="shared" si="6"/>
        <v>UNKNOWN</v>
      </c>
      <c r="AK86" s="66"/>
      <c r="AL86" s="66" t="str">
        <f t="shared" si="9"/>
        <v>0F</v>
      </c>
      <c r="AM86" s="68" t="str">
        <f t="shared" si="10"/>
        <v>00</v>
      </c>
      <c r="AN86" s="68" t="str">
        <f t="shared" si="11"/>
        <v>00</v>
      </c>
      <c r="AO86" s="68" t="str">
        <f t="shared" si="12"/>
        <v>00</v>
      </c>
      <c r="AQ86" t="str">
        <f t="shared" si="7"/>
        <v xml:space="preserve">    (U4)0x0000000FU,                                                           /* 15 UNKNOWN                                         */</v>
      </c>
    </row>
    <row r="87" spans="2:43">
      <c r="B87" s="145"/>
      <c r="C87" s="53">
        <f t="shared" si="8"/>
        <v>16</v>
      </c>
      <c r="D87" s="137">
        <f t="shared" ref="D87:AI94" si="14">IF(D22=1,1,0)</f>
        <v>0</v>
      </c>
      <c r="E87" s="137">
        <f t="shared" si="14"/>
        <v>0</v>
      </c>
      <c r="F87" s="137">
        <f t="shared" si="14"/>
        <v>0</v>
      </c>
      <c r="G87" s="137">
        <f t="shared" si="14"/>
        <v>0</v>
      </c>
      <c r="H87" s="137">
        <f t="shared" si="14"/>
        <v>0</v>
      </c>
      <c r="I87" s="137">
        <f t="shared" si="14"/>
        <v>0</v>
      </c>
      <c r="J87" s="137">
        <f t="shared" si="14"/>
        <v>0</v>
      </c>
      <c r="K87" s="137">
        <f t="shared" si="14"/>
        <v>0</v>
      </c>
      <c r="L87" s="137">
        <f t="shared" si="14"/>
        <v>0</v>
      </c>
      <c r="M87" s="137">
        <f t="shared" si="14"/>
        <v>0</v>
      </c>
      <c r="N87" s="137">
        <f t="shared" si="14"/>
        <v>0</v>
      </c>
      <c r="O87" s="137">
        <f t="shared" si="14"/>
        <v>0</v>
      </c>
      <c r="P87" s="137">
        <f t="shared" si="14"/>
        <v>0</v>
      </c>
      <c r="Q87" s="137">
        <f t="shared" si="14"/>
        <v>0</v>
      </c>
      <c r="R87" s="137">
        <f t="shared" si="14"/>
        <v>0</v>
      </c>
      <c r="S87" s="137">
        <f t="shared" si="14"/>
        <v>0</v>
      </c>
      <c r="T87" s="137">
        <f t="shared" si="14"/>
        <v>0</v>
      </c>
      <c r="U87" s="137">
        <f t="shared" si="14"/>
        <v>0</v>
      </c>
      <c r="V87" s="137">
        <f t="shared" si="14"/>
        <v>0</v>
      </c>
      <c r="W87" s="137">
        <f t="shared" si="14"/>
        <v>0</v>
      </c>
      <c r="X87" s="137">
        <f t="shared" si="14"/>
        <v>0</v>
      </c>
      <c r="Y87" s="137">
        <f t="shared" si="14"/>
        <v>0</v>
      </c>
      <c r="Z87" s="137">
        <f t="shared" si="14"/>
        <v>0</v>
      </c>
      <c r="AA87" s="137">
        <f t="shared" si="14"/>
        <v>0</v>
      </c>
      <c r="AB87" s="137">
        <f t="shared" si="14"/>
        <v>0</v>
      </c>
      <c r="AC87" s="137">
        <f t="shared" si="14"/>
        <v>0</v>
      </c>
      <c r="AD87" s="137">
        <f t="shared" si="14"/>
        <v>0</v>
      </c>
      <c r="AE87" s="137">
        <f t="shared" si="14"/>
        <v>1</v>
      </c>
      <c r="AF87" s="137">
        <f t="shared" si="14"/>
        <v>0</v>
      </c>
      <c r="AG87" s="137">
        <f t="shared" si="14"/>
        <v>0</v>
      </c>
      <c r="AH87" s="137">
        <f t="shared" si="14"/>
        <v>0</v>
      </c>
      <c r="AI87" s="137">
        <f t="shared" si="14"/>
        <v>0</v>
      </c>
      <c r="AJ87" s="53" t="str">
        <f t="shared" si="6"/>
        <v>UNKNOWN</v>
      </c>
      <c r="AK87" s="66"/>
      <c r="AL87" s="66" t="str">
        <f t="shared" si="9"/>
        <v>10</v>
      </c>
      <c r="AM87" s="68" t="str">
        <f t="shared" si="10"/>
        <v>00</v>
      </c>
      <c r="AN87" s="68" t="str">
        <f t="shared" si="11"/>
        <v>00</v>
      </c>
      <c r="AO87" s="68" t="str">
        <f t="shared" si="12"/>
        <v>00</v>
      </c>
      <c r="AQ87" t="str">
        <f t="shared" si="7"/>
        <v xml:space="preserve">    (U4)0x00000010U,                                                           /* 16 UNKNOWN                                         */</v>
      </c>
    </row>
    <row r="88" spans="2:43">
      <c r="B88" s="145"/>
      <c r="C88" s="53">
        <f t="shared" si="8"/>
        <v>17</v>
      </c>
      <c r="D88" s="137">
        <f t="shared" si="14"/>
        <v>0</v>
      </c>
      <c r="E88" s="137">
        <f t="shared" si="14"/>
        <v>0</v>
      </c>
      <c r="F88" s="137">
        <f t="shared" si="14"/>
        <v>0</v>
      </c>
      <c r="G88" s="137">
        <f t="shared" si="14"/>
        <v>0</v>
      </c>
      <c r="H88" s="137">
        <f t="shared" si="14"/>
        <v>0</v>
      </c>
      <c r="I88" s="137">
        <f t="shared" si="14"/>
        <v>0</v>
      </c>
      <c r="J88" s="137">
        <f t="shared" si="14"/>
        <v>0</v>
      </c>
      <c r="K88" s="137">
        <f t="shared" si="14"/>
        <v>0</v>
      </c>
      <c r="L88" s="137">
        <f t="shared" si="14"/>
        <v>0</v>
      </c>
      <c r="M88" s="137">
        <f t="shared" si="14"/>
        <v>0</v>
      </c>
      <c r="N88" s="137">
        <f t="shared" si="14"/>
        <v>0</v>
      </c>
      <c r="O88" s="137">
        <f t="shared" si="14"/>
        <v>0</v>
      </c>
      <c r="P88" s="137">
        <f t="shared" si="14"/>
        <v>0</v>
      </c>
      <c r="Q88" s="137">
        <f t="shared" si="14"/>
        <v>0</v>
      </c>
      <c r="R88" s="137">
        <f t="shared" si="14"/>
        <v>0</v>
      </c>
      <c r="S88" s="137">
        <f t="shared" si="14"/>
        <v>0</v>
      </c>
      <c r="T88" s="137">
        <f t="shared" si="14"/>
        <v>0</v>
      </c>
      <c r="U88" s="137">
        <f t="shared" si="14"/>
        <v>0</v>
      </c>
      <c r="V88" s="137">
        <f t="shared" si="14"/>
        <v>0</v>
      </c>
      <c r="W88" s="137">
        <f t="shared" si="14"/>
        <v>0</v>
      </c>
      <c r="X88" s="137">
        <f t="shared" si="14"/>
        <v>0</v>
      </c>
      <c r="Y88" s="137">
        <f t="shared" si="14"/>
        <v>0</v>
      </c>
      <c r="Z88" s="137">
        <f t="shared" si="14"/>
        <v>0</v>
      </c>
      <c r="AA88" s="137">
        <f t="shared" si="14"/>
        <v>0</v>
      </c>
      <c r="AB88" s="137">
        <f t="shared" si="14"/>
        <v>0</v>
      </c>
      <c r="AC88" s="137">
        <f t="shared" si="14"/>
        <v>0</v>
      </c>
      <c r="AD88" s="137">
        <f t="shared" si="14"/>
        <v>0</v>
      </c>
      <c r="AE88" s="137">
        <f t="shared" si="14"/>
        <v>1</v>
      </c>
      <c r="AF88" s="137">
        <f t="shared" si="14"/>
        <v>0</v>
      </c>
      <c r="AG88" s="137">
        <f t="shared" si="14"/>
        <v>0</v>
      </c>
      <c r="AH88" s="137">
        <f t="shared" si="14"/>
        <v>0</v>
      </c>
      <c r="AI88" s="137">
        <f t="shared" si="14"/>
        <v>1</v>
      </c>
      <c r="AJ88" s="53" t="str">
        <f t="shared" si="6"/>
        <v>UNKNOWN</v>
      </c>
      <c r="AK88" s="66"/>
      <c r="AL88" s="66" t="str">
        <f t="shared" si="9"/>
        <v>11</v>
      </c>
      <c r="AM88" s="68" t="str">
        <f t="shared" si="10"/>
        <v>00</v>
      </c>
      <c r="AN88" s="68" t="str">
        <f t="shared" si="11"/>
        <v>00</v>
      </c>
      <c r="AO88" s="68" t="str">
        <f t="shared" si="12"/>
        <v>00</v>
      </c>
      <c r="AQ88" t="str">
        <f t="shared" si="7"/>
        <v xml:space="preserve">    (U4)0x00000011U,                                                           /* 17 UNKNOWN                                         */</v>
      </c>
    </row>
    <row r="89" spans="2:43">
      <c r="B89" s="145"/>
      <c r="C89" s="53">
        <f t="shared" si="8"/>
        <v>18</v>
      </c>
      <c r="D89" s="137">
        <f t="shared" si="14"/>
        <v>0</v>
      </c>
      <c r="E89" s="137">
        <f t="shared" si="14"/>
        <v>0</v>
      </c>
      <c r="F89" s="137">
        <f t="shared" si="14"/>
        <v>0</v>
      </c>
      <c r="G89" s="137">
        <f t="shared" si="14"/>
        <v>0</v>
      </c>
      <c r="H89" s="137">
        <f t="shared" si="14"/>
        <v>0</v>
      </c>
      <c r="I89" s="137">
        <f t="shared" si="14"/>
        <v>0</v>
      </c>
      <c r="J89" s="137">
        <f t="shared" si="14"/>
        <v>0</v>
      </c>
      <c r="K89" s="137">
        <f t="shared" si="14"/>
        <v>0</v>
      </c>
      <c r="L89" s="137">
        <f t="shared" si="14"/>
        <v>0</v>
      </c>
      <c r="M89" s="137">
        <f t="shared" si="14"/>
        <v>0</v>
      </c>
      <c r="N89" s="137">
        <f t="shared" si="14"/>
        <v>0</v>
      </c>
      <c r="O89" s="137">
        <f t="shared" si="14"/>
        <v>0</v>
      </c>
      <c r="P89" s="137">
        <f t="shared" si="14"/>
        <v>0</v>
      </c>
      <c r="Q89" s="137">
        <f t="shared" si="14"/>
        <v>0</v>
      </c>
      <c r="R89" s="137">
        <f t="shared" si="14"/>
        <v>0</v>
      </c>
      <c r="S89" s="137">
        <f t="shared" si="14"/>
        <v>0</v>
      </c>
      <c r="T89" s="137">
        <f t="shared" si="14"/>
        <v>0</v>
      </c>
      <c r="U89" s="137">
        <f t="shared" si="14"/>
        <v>0</v>
      </c>
      <c r="V89" s="137">
        <f t="shared" si="14"/>
        <v>0</v>
      </c>
      <c r="W89" s="137">
        <f t="shared" si="14"/>
        <v>0</v>
      </c>
      <c r="X89" s="137">
        <f t="shared" si="14"/>
        <v>0</v>
      </c>
      <c r="Y89" s="137">
        <f t="shared" si="14"/>
        <v>0</v>
      </c>
      <c r="Z89" s="137">
        <f t="shared" si="14"/>
        <v>0</v>
      </c>
      <c r="AA89" s="137">
        <f t="shared" si="14"/>
        <v>0</v>
      </c>
      <c r="AB89" s="137">
        <f t="shared" si="14"/>
        <v>0</v>
      </c>
      <c r="AC89" s="137">
        <f t="shared" si="14"/>
        <v>0</v>
      </c>
      <c r="AD89" s="137">
        <f t="shared" si="14"/>
        <v>0</v>
      </c>
      <c r="AE89" s="137">
        <f t="shared" si="14"/>
        <v>1</v>
      </c>
      <c r="AF89" s="137">
        <f t="shared" si="14"/>
        <v>0</v>
      </c>
      <c r="AG89" s="137">
        <f t="shared" si="14"/>
        <v>0</v>
      </c>
      <c r="AH89" s="137">
        <f t="shared" si="14"/>
        <v>1</v>
      </c>
      <c r="AI89" s="137">
        <f t="shared" si="14"/>
        <v>0</v>
      </c>
      <c r="AJ89" s="53" t="str">
        <f t="shared" si="6"/>
        <v>UNKNOWN</v>
      </c>
      <c r="AK89" s="66"/>
      <c r="AL89" s="66" t="str">
        <f t="shared" si="9"/>
        <v>12</v>
      </c>
      <c r="AM89" s="68" t="str">
        <f t="shared" si="10"/>
        <v>00</v>
      </c>
      <c r="AN89" s="68" t="str">
        <f t="shared" si="11"/>
        <v>00</v>
      </c>
      <c r="AO89" s="68" t="str">
        <f t="shared" si="12"/>
        <v>00</v>
      </c>
      <c r="AQ89" t="str">
        <f t="shared" si="7"/>
        <v xml:space="preserve">    (U4)0x00000012U,                                                           /* 18 UNKNOWN                                         */</v>
      </c>
    </row>
    <row r="90" spans="2:43">
      <c r="B90" s="145"/>
      <c r="C90" s="53">
        <f t="shared" si="8"/>
        <v>19</v>
      </c>
      <c r="D90" s="137">
        <f t="shared" si="14"/>
        <v>0</v>
      </c>
      <c r="E90" s="137">
        <f t="shared" si="14"/>
        <v>0</v>
      </c>
      <c r="F90" s="137">
        <f t="shared" si="14"/>
        <v>0</v>
      </c>
      <c r="G90" s="137">
        <f t="shared" si="14"/>
        <v>0</v>
      </c>
      <c r="H90" s="137">
        <f t="shared" si="14"/>
        <v>0</v>
      </c>
      <c r="I90" s="137">
        <f t="shared" si="14"/>
        <v>0</v>
      </c>
      <c r="J90" s="137">
        <f t="shared" si="14"/>
        <v>0</v>
      </c>
      <c r="K90" s="137">
        <f t="shared" si="14"/>
        <v>0</v>
      </c>
      <c r="L90" s="137">
        <f t="shared" si="14"/>
        <v>0</v>
      </c>
      <c r="M90" s="137">
        <f t="shared" si="14"/>
        <v>0</v>
      </c>
      <c r="N90" s="137">
        <f t="shared" si="14"/>
        <v>0</v>
      </c>
      <c r="O90" s="137">
        <f t="shared" si="14"/>
        <v>0</v>
      </c>
      <c r="P90" s="137">
        <f t="shared" si="14"/>
        <v>0</v>
      </c>
      <c r="Q90" s="137">
        <f t="shared" si="14"/>
        <v>0</v>
      </c>
      <c r="R90" s="137">
        <f t="shared" si="14"/>
        <v>0</v>
      </c>
      <c r="S90" s="137">
        <f t="shared" si="14"/>
        <v>0</v>
      </c>
      <c r="T90" s="137">
        <f t="shared" si="14"/>
        <v>0</v>
      </c>
      <c r="U90" s="137">
        <f t="shared" si="14"/>
        <v>0</v>
      </c>
      <c r="V90" s="137">
        <f t="shared" si="14"/>
        <v>0</v>
      </c>
      <c r="W90" s="137">
        <f t="shared" si="14"/>
        <v>0</v>
      </c>
      <c r="X90" s="137">
        <f t="shared" si="14"/>
        <v>0</v>
      </c>
      <c r="Y90" s="137">
        <f t="shared" si="14"/>
        <v>0</v>
      </c>
      <c r="Z90" s="137">
        <f t="shared" si="14"/>
        <v>0</v>
      </c>
      <c r="AA90" s="137">
        <f t="shared" si="14"/>
        <v>0</v>
      </c>
      <c r="AB90" s="137">
        <f t="shared" si="14"/>
        <v>0</v>
      </c>
      <c r="AC90" s="137">
        <f t="shared" si="14"/>
        <v>0</v>
      </c>
      <c r="AD90" s="137">
        <f t="shared" si="14"/>
        <v>0</v>
      </c>
      <c r="AE90" s="137">
        <f t="shared" si="14"/>
        <v>1</v>
      </c>
      <c r="AF90" s="137">
        <f t="shared" si="14"/>
        <v>0</v>
      </c>
      <c r="AG90" s="137">
        <f t="shared" si="14"/>
        <v>0</v>
      </c>
      <c r="AH90" s="137">
        <f t="shared" si="14"/>
        <v>1</v>
      </c>
      <c r="AI90" s="137">
        <f t="shared" si="14"/>
        <v>1</v>
      </c>
      <c r="AJ90" s="53" t="str">
        <f t="shared" si="6"/>
        <v>UNKNOWN</v>
      </c>
      <c r="AK90" s="66"/>
      <c r="AL90" s="66" t="str">
        <f t="shared" si="9"/>
        <v>13</v>
      </c>
      <c r="AM90" s="68" t="str">
        <f t="shared" si="10"/>
        <v>00</v>
      </c>
      <c r="AN90" s="68" t="str">
        <f t="shared" si="11"/>
        <v>00</v>
      </c>
      <c r="AO90" s="68" t="str">
        <f t="shared" si="12"/>
        <v>00</v>
      </c>
      <c r="AQ90" t="str">
        <f t="shared" si="7"/>
        <v xml:space="preserve">    (U4)0x00000013U,                                                           /* 19 UNKNOWN                                         */</v>
      </c>
    </row>
    <row r="91" spans="2:43">
      <c r="B91" s="145"/>
      <c r="C91" s="53">
        <f t="shared" si="8"/>
        <v>20</v>
      </c>
      <c r="D91" s="137">
        <f t="shared" si="14"/>
        <v>0</v>
      </c>
      <c r="E91" s="137">
        <f t="shared" si="14"/>
        <v>0</v>
      </c>
      <c r="F91" s="137">
        <f t="shared" si="14"/>
        <v>0</v>
      </c>
      <c r="G91" s="137">
        <f t="shared" si="14"/>
        <v>0</v>
      </c>
      <c r="H91" s="137">
        <f t="shared" si="14"/>
        <v>0</v>
      </c>
      <c r="I91" s="137">
        <f t="shared" si="14"/>
        <v>0</v>
      </c>
      <c r="J91" s="137">
        <f t="shared" si="14"/>
        <v>0</v>
      </c>
      <c r="K91" s="137">
        <f t="shared" si="14"/>
        <v>0</v>
      </c>
      <c r="L91" s="137">
        <f t="shared" si="14"/>
        <v>0</v>
      </c>
      <c r="M91" s="137">
        <f t="shared" si="14"/>
        <v>0</v>
      </c>
      <c r="N91" s="137">
        <f t="shared" si="14"/>
        <v>0</v>
      </c>
      <c r="O91" s="137">
        <f t="shared" si="14"/>
        <v>0</v>
      </c>
      <c r="P91" s="137">
        <f t="shared" si="14"/>
        <v>0</v>
      </c>
      <c r="Q91" s="137">
        <f t="shared" si="14"/>
        <v>0</v>
      </c>
      <c r="R91" s="137">
        <f t="shared" si="14"/>
        <v>0</v>
      </c>
      <c r="S91" s="137">
        <f t="shared" si="14"/>
        <v>0</v>
      </c>
      <c r="T91" s="137">
        <f t="shared" si="14"/>
        <v>0</v>
      </c>
      <c r="U91" s="137">
        <f t="shared" si="14"/>
        <v>0</v>
      </c>
      <c r="V91" s="137">
        <f t="shared" si="14"/>
        <v>0</v>
      </c>
      <c r="W91" s="137">
        <f t="shared" si="14"/>
        <v>0</v>
      </c>
      <c r="X91" s="137">
        <f t="shared" si="14"/>
        <v>0</v>
      </c>
      <c r="Y91" s="137">
        <f t="shared" si="14"/>
        <v>0</v>
      </c>
      <c r="Z91" s="137">
        <f t="shared" si="14"/>
        <v>0</v>
      </c>
      <c r="AA91" s="137">
        <f t="shared" si="14"/>
        <v>0</v>
      </c>
      <c r="AB91" s="137">
        <f t="shared" si="14"/>
        <v>0</v>
      </c>
      <c r="AC91" s="137">
        <f t="shared" si="14"/>
        <v>0</v>
      </c>
      <c r="AD91" s="137">
        <f t="shared" si="14"/>
        <v>0</v>
      </c>
      <c r="AE91" s="137">
        <f t="shared" si="14"/>
        <v>1</v>
      </c>
      <c r="AF91" s="137">
        <f t="shared" si="14"/>
        <v>0</v>
      </c>
      <c r="AG91" s="137">
        <f t="shared" si="14"/>
        <v>1</v>
      </c>
      <c r="AH91" s="137">
        <f t="shared" si="14"/>
        <v>0</v>
      </c>
      <c r="AI91" s="137">
        <f t="shared" si="14"/>
        <v>0</v>
      </c>
      <c r="AJ91" s="53" t="str">
        <f t="shared" si="6"/>
        <v>UNKNOWN</v>
      </c>
      <c r="AK91" s="66"/>
      <c r="AL91" s="66" t="str">
        <f t="shared" si="9"/>
        <v>14</v>
      </c>
      <c r="AM91" s="68" t="str">
        <f t="shared" si="10"/>
        <v>00</v>
      </c>
      <c r="AN91" s="68" t="str">
        <f t="shared" si="11"/>
        <v>00</v>
      </c>
      <c r="AO91" s="68" t="str">
        <f t="shared" si="12"/>
        <v>00</v>
      </c>
      <c r="AQ91" t="str">
        <f t="shared" si="7"/>
        <v xml:space="preserve">    (U4)0x00000014U,                                                           /* 20 UNKNOWN                                         */</v>
      </c>
    </row>
    <row r="92" spans="2:43">
      <c r="B92" s="145"/>
      <c r="C92" s="53">
        <f t="shared" si="8"/>
        <v>21</v>
      </c>
      <c r="D92" s="137">
        <f t="shared" si="14"/>
        <v>0</v>
      </c>
      <c r="E92" s="137">
        <f t="shared" si="14"/>
        <v>0</v>
      </c>
      <c r="F92" s="137">
        <f t="shared" si="14"/>
        <v>0</v>
      </c>
      <c r="G92" s="137">
        <f t="shared" si="14"/>
        <v>0</v>
      </c>
      <c r="H92" s="137">
        <f t="shared" si="14"/>
        <v>0</v>
      </c>
      <c r="I92" s="137">
        <f t="shared" si="14"/>
        <v>0</v>
      </c>
      <c r="J92" s="137">
        <f t="shared" si="14"/>
        <v>0</v>
      </c>
      <c r="K92" s="137">
        <f t="shared" si="14"/>
        <v>0</v>
      </c>
      <c r="L92" s="137">
        <f t="shared" si="14"/>
        <v>0</v>
      </c>
      <c r="M92" s="137">
        <f t="shared" si="14"/>
        <v>0</v>
      </c>
      <c r="N92" s="137">
        <f t="shared" si="14"/>
        <v>0</v>
      </c>
      <c r="O92" s="137">
        <f t="shared" si="14"/>
        <v>0</v>
      </c>
      <c r="P92" s="137">
        <f t="shared" si="14"/>
        <v>0</v>
      </c>
      <c r="Q92" s="137">
        <f t="shared" si="14"/>
        <v>0</v>
      </c>
      <c r="R92" s="137">
        <f t="shared" si="14"/>
        <v>0</v>
      </c>
      <c r="S92" s="137">
        <f t="shared" si="14"/>
        <v>0</v>
      </c>
      <c r="T92" s="137">
        <f t="shared" si="14"/>
        <v>0</v>
      </c>
      <c r="U92" s="137">
        <f t="shared" si="14"/>
        <v>0</v>
      </c>
      <c r="V92" s="137">
        <f t="shared" si="14"/>
        <v>0</v>
      </c>
      <c r="W92" s="137">
        <f t="shared" si="14"/>
        <v>0</v>
      </c>
      <c r="X92" s="137">
        <f t="shared" si="14"/>
        <v>0</v>
      </c>
      <c r="Y92" s="137">
        <f t="shared" si="14"/>
        <v>0</v>
      </c>
      <c r="Z92" s="137">
        <f t="shared" si="14"/>
        <v>0</v>
      </c>
      <c r="AA92" s="137">
        <f t="shared" si="14"/>
        <v>0</v>
      </c>
      <c r="AB92" s="137">
        <f t="shared" si="14"/>
        <v>0</v>
      </c>
      <c r="AC92" s="137">
        <f t="shared" si="14"/>
        <v>0</v>
      </c>
      <c r="AD92" s="137">
        <f t="shared" si="14"/>
        <v>0</v>
      </c>
      <c r="AE92" s="137">
        <f t="shared" si="14"/>
        <v>1</v>
      </c>
      <c r="AF92" s="137">
        <f t="shared" si="14"/>
        <v>0</v>
      </c>
      <c r="AG92" s="137">
        <f t="shared" si="14"/>
        <v>1</v>
      </c>
      <c r="AH92" s="137">
        <f t="shared" si="14"/>
        <v>0</v>
      </c>
      <c r="AI92" s="137">
        <f t="shared" si="14"/>
        <v>1</v>
      </c>
      <c r="AJ92" s="53" t="str">
        <f t="shared" si="6"/>
        <v>UNKNOWN</v>
      </c>
      <c r="AK92" s="66"/>
      <c r="AL92" s="66" t="str">
        <f t="shared" si="9"/>
        <v>15</v>
      </c>
      <c r="AM92" s="68" t="str">
        <f t="shared" si="10"/>
        <v>00</v>
      </c>
      <c r="AN92" s="68" t="str">
        <f t="shared" si="11"/>
        <v>00</v>
      </c>
      <c r="AO92" s="68" t="str">
        <f t="shared" si="12"/>
        <v>00</v>
      </c>
      <c r="AQ92" t="str">
        <f t="shared" si="7"/>
        <v xml:space="preserve">    (U4)0x00000015U,                                                           /* 21 UNKNOWN                                         */</v>
      </c>
    </row>
    <row r="93" spans="2:43">
      <c r="B93" s="145"/>
      <c r="C93" s="53">
        <f t="shared" si="8"/>
        <v>22</v>
      </c>
      <c r="D93" s="137">
        <f t="shared" si="14"/>
        <v>0</v>
      </c>
      <c r="E93" s="137">
        <f t="shared" si="14"/>
        <v>0</v>
      </c>
      <c r="F93" s="137">
        <f t="shared" si="14"/>
        <v>0</v>
      </c>
      <c r="G93" s="137">
        <f t="shared" si="14"/>
        <v>0</v>
      </c>
      <c r="H93" s="137">
        <f t="shared" si="14"/>
        <v>0</v>
      </c>
      <c r="I93" s="137">
        <f t="shared" si="14"/>
        <v>0</v>
      </c>
      <c r="J93" s="137">
        <f t="shared" si="14"/>
        <v>0</v>
      </c>
      <c r="K93" s="137">
        <f t="shared" si="14"/>
        <v>0</v>
      </c>
      <c r="L93" s="137">
        <f t="shared" si="14"/>
        <v>0</v>
      </c>
      <c r="M93" s="137">
        <f t="shared" si="14"/>
        <v>0</v>
      </c>
      <c r="N93" s="137">
        <f t="shared" si="14"/>
        <v>0</v>
      </c>
      <c r="O93" s="137">
        <f t="shared" si="14"/>
        <v>0</v>
      </c>
      <c r="P93" s="137">
        <f t="shared" si="14"/>
        <v>0</v>
      </c>
      <c r="Q93" s="137">
        <f t="shared" si="14"/>
        <v>0</v>
      </c>
      <c r="R93" s="137">
        <f t="shared" si="14"/>
        <v>0</v>
      </c>
      <c r="S93" s="137">
        <f t="shared" si="14"/>
        <v>0</v>
      </c>
      <c r="T93" s="137">
        <f t="shared" si="14"/>
        <v>0</v>
      </c>
      <c r="U93" s="137">
        <f t="shared" si="14"/>
        <v>0</v>
      </c>
      <c r="V93" s="137">
        <f t="shared" si="14"/>
        <v>0</v>
      </c>
      <c r="W93" s="137">
        <f t="shared" si="14"/>
        <v>0</v>
      </c>
      <c r="X93" s="137">
        <f t="shared" si="14"/>
        <v>0</v>
      </c>
      <c r="Y93" s="137">
        <f t="shared" si="14"/>
        <v>0</v>
      </c>
      <c r="Z93" s="137">
        <f t="shared" si="14"/>
        <v>0</v>
      </c>
      <c r="AA93" s="137">
        <f t="shared" si="14"/>
        <v>0</v>
      </c>
      <c r="AB93" s="137">
        <f t="shared" si="14"/>
        <v>0</v>
      </c>
      <c r="AC93" s="137">
        <f t="shared" si="14"/>
        <v>0</v>
      </c>
      <c r="AD93" s="137">
        <f t="shared" si="14"/>
        <v>0</v>
      </c>
      <c r="AE93" s="137">
        <f t="shared" si="14"/>
        <v>1</v>
      </c>
      <c r="AF93" s="137">
        <f t="shared" si="14"/>
        <v>0</v>
      </c>
      <c r="AG93" s="137">
        <f t="shared" si="14"/>
        <v>1</v>
      </c>
      <c r="AH93" s="137">
        <f t="shared" si="14"/>
        <v>1</v>
      </c>
      <c r="AI93" s="137">
        <f t="shared" si="14"/>
        <v>0</v>
      </c>
      <c r="AJ93" s="53" t="str">
        <f t="shared" si="6"/>
        <v>UNKNOWN</v>
      </c>
      <c r="AK93" s="66"/>
      <c r="AL93" s="66" t="str">
        <f t="shared" si="9"/>
        <v>16</v>
      </c>
      <c r="AM93" s="68" t="str">
        <f t="shared" si="10"/>
        <v>00</v>
      </c>
      <c r="AN93" s="68" t="str">
        <f t="shared" si="11"/>
        <v>00</v>
      </c>
      <c r="AO93" s="68" t="str">
        <f t="shared" si="12"/>
        <v>00</v>
      </c>
      <c r="AQ93" t="str">
        <f t="shared" si="7"/>
        <v xml:space="preserve">    (U4)0x00000016U,                                                           /* 22 UNKNOWN                                         */</v>
      </c>
    </row>
    <row r="94" spans="2:43">
      <c r="B94" s="145"/>
      <c r="C94" s="53">
        <f t="shared" si="8"/>
        <v>23</v>
      </c>
      <c r="D94" s="137">
        <f t="shared" si="14"/>
        <v>0</v>
      </c>
      <c r="E94" s="137">
        <f t="shared" si="14"/>
        <v>0</v>
      </c>
      <c r="F94" s="137">
        <f t="shared" si="14"/>
        <v>0</v>
      </c>
      <c r="G94" s="137">
        <f t="shared" si="14"/>
        <v>0</v>
      </c>
      <c r="H94" s="137">
        <f t="shared" si="14"/>
        <v>0</v>
      </c>
      <c r="I94" s="137">
        <f t="shared" si="14"/>
        <v>0</v>
      </c>
      <c r="J94" s="137">
        <f t="shared" si="14"/>
        <v>0</v>
      </c>
      <c r="K94" s="137">
        <f t="shared" si="14"/>
        <v>0</v>
      </c>
      <c r="L94" s="137">
        <f t="shared" si="14"/>
        <v>0</v>
      </c>
      <c r="M94" s="137">
        <f t="shared" si="14"/>
        <v>0</v>
      </c>
      <c r="N94" s="137">
        <f t="shared" si="14"/>
        <v>0</v>
      </c>
      <c r="O94" s="137">
        <f t="shared" si="14"/>
        <v>0</v>
      </c>
      <c r="P94" s="137">
        <f t="shared" si="14"/>
        <v>0</v>
      </c>
      <c r="Q94" s="137">
        <f t="shared" si="14"/>
        <v>0</v>
      </c>
      <c r="R94" s="137">
        <f t="shared" si="14"/>
        <v>0</v>
      </c>
      <c r="S94" s="137">
        <f t="shared" si="14"/>
        <v>0</v>
      </c>
      <c r="T94" s="137">
        <f t="shared" si="14"/>
        <v>0</v>
      </c>
      <c r="U94" s="137">
        <f t="shared" si="14"/>
        <v>0</v>
      </c>
      <c r="V94" s="137">
        <f t="shared" si="14"/>
        <v>0</v>
      </c>
      <c r="W94" s="137">
        <f t="shared" si="14"/>
        <v>0</v>
      </c>
      <c r="X94" s="137">
        <f t="shared" si="14"/>
        <v>0</v>
      </c>
      <c r="Y94" s="137">
        <f t="shared" si="14"/>
        <v>0</v>
      </c>
      <c r="Z94" s="137">
        <f t="shared" si="14"/>
        <v>0</v>
      </c>
      <c r="AA94" s="137">
        <f t="shared" si="14"/>
        <v>0</v>
      </c>
      <c r="AB94" s="137">
        <f t="shared" si="14"/>
        <v>0</v>
      </c>
      <c r="AC94" s="137">
        <f t="shared" si="14"/>
        <v>0</v>
      </c>
      <c r="AD94" s="137">
        <f t="shared" si="14"/>
        <v>0</v>
      </c>
      <c r="AE94" s="137">
        <f t="shared" si="14"/>
        <v>1</v>
      </c>
      <c r="AF94" s="137">
        <f t="shared" si="14"/>
        <v>0</v>
      </c>
      <c r="AG94" s="137">
        <f t="shared" si="14"/>
        <v>1</v>
      </c>
      <c r="AH94" s="137">
        <f t="shared" si="14"/>
        <v>1</v>
      </c>
      <c r="AI94" s="137">
        <f>IF(AI29=1,1,0)</f>
        <v>1</v>
      </c>
      <c r="AJ94" s="53" t="str">
        <f t="shared" si="6"/>
        <v>UNKNOWN</v>
      </c>
      <c r="AK94" s="66"/>
      <c r="AL94" s="66" t="str">
        <f t="shared" si="9"/>
        <v>17</v>
      </c>
      <c r="AM94" s="68" t="str">
        <f t="shared" si="10"/>
        <v>00</v>
      </c>
      <c r="AN94" s="68" t="str">
        <f t="shared" si="11"/>
        <v>00</v>
      </c>
      <c r="AO94" s="68" t="str">
        <f t="shared" si="12"/>
        <v>00</v>
      </c>
      <c r="AQ94" t="str">
        <f t="shared" si="7"/>
        <v xml:space="preserve">    (U4)0x00000017U,                                                           /* 23 UNKNOWN                                         */</v>
      </c>
    </row>
    <row r="95" spans="2:43">
      <c r="B95" s="145"/>
      <c r="C95" s="53">
        <f t="shared" si="8"/>
        <v>24</v>
      </c>
      <c r="D95" s="137">
        <f t="shared" ref="D95:AI102" si="15">IF(D30=1,1,0)</f>
        <v>0</v>
      </c>
      <c r="E95" s="137">
        <f t="shared" si="15"/>
        <v>0</v>
      </c>
      <c r="F95" s="137">
        <f t="shared" si="15"/>
        <v>0</v>
      </c>
      <c r="G95" s="137">
        <f t="shared" si="15"/>
        <v>0</v>
      </c>
      <c r="H95" s="137">
        <f t="shared" si="15"/>
        <v>0</v>
      </c>
      <c r="I95" s="137">
        <f t="shared" si="15"/>
        <v>0</v>
      </c>
      <c r="J95" s="137">
        <f t="shared" si="15"/>
        <v>0</v>
      </c>
      <c r="K95" s="137">
        <f t="shared" si="15"/>
        <v>0</v>
      </c>
      <c r="L95" s="137">
        <f t="shared" si="15"/>
        <v>0</v>
      </c>
      <c r="M95" s="137">
        <f t="shared" si="15"/>
        <v>0</v>
      </c>
      <c r="N95" s="137">
        <f t="shared" si="15"/>
        <v>0</v>
      </c>
      <c r="O95" s="137">
        <f t="shared" si="15"/>
        <v>0</v>
      </c>
      <c r="P95" s="137">
        <f t="shared" si="15"/>
        <v>0</v>
      </c>
      <c r="Q95" s="137">
        <f t="shared" si="15"/>
        <v>0</v>
      </c>
      <c r="R95" s="137">
        <f t="shared" si="15"/>
        <v>0</v>
      </c>
      <c r="S95" s="137">
        <f t="shared" si="15"/>
        <v>0</v>
      </c>
      <c r="T95" s="137">
        <f t="shared" si="15"/>
        <v>0</v>
      </c>
      <c r="U95" s="137">
        <f t="shared" si="15"/>
        <v>0</v>
      </c>
      <c r="V95" s="137">
        <f t="shared" si="15"/>
        <v>0</v>
      </c>
      <c r="W95" s="137">
        <f t="shared" si="15"/>
        <v>0</v>
      </c>
      <c r="X95" s="137">
        <f t="shared" si="15"/>
        <v>0</v>
      </c>
      <c r="Y95" s="137">
        <f t="shared" si="15"/>
        <v>0</v>
      </c>
      <c r="Z95" s="137">
        <f t="shared" si="15"/>
        <v>0</v>
      </c>
      <c r="AA95" s="137">
        <f t="shared" si="15"/>
        <v>0</v>
      </c>
      <c r="AB95" s="137">
        <f t="shared" si="15"/>
        <v>0</v>
      </c>
      <c r="AC95" s="137">
        <f t="shared" si="15"/>
        <v>0</v>
      </c>
      <c r="AD95" s="137">
        <f t="shared" si="15"/>
        <v>0</v>
      </c>
      <c r="AE95" s="137">
        <f t="shared" si="15"/>
        <v>1</v>
      </c>
      <c r="AF95" s="137">
        <f t="shared" si="15"/>
        <v>1</v>
      </c>
      <c r="AG95" s="137">
        <f t="shared" si="15"/>
        <v>0</v>
      </c>
      <c r="AH95" s="137">
        <f t="shared" si="15"/>
        <v>0</v>
      </c>
      <c r="AI95" s="137">
        <f t="shared" si="15"/>
        <v>0</v>
      </c>
      <c r="AJ95" s="53" t="str">
        <f t="shared" si="6"/>
        <v>UNKNOWN</v>
      </c>
      <c r="AK95" s="66"/>
      <c r="AL95" s="66" t="str">
        <f t="shared" si="9"/>
        <v>18</v>
      </c>
      <c r="AM95" s="68" t="str">
        <f t="shared" si="10"/>
        <v>00</v>
      </c>
      <c r="AN95" s="68" t="str">
        <f t="shared" si="11"/>
        <v>00</v>
      </c>
      <c r="AO95" s="68" t="str">
        <f t="shared" si="12"/>
        <v>00</v>
      </c>
      <c r="AQ95" t="str">
        <f t="shared" si="7"/>
        <v xml:space="preserve">    (U4)0x00000018U,                                                           /* 24 UNKNOWN                                         */</v>
      </c>
    </row>
    <row r="96" spans="2:43">
      <c r="B96" s="145"/>
      <c r="C96" s="53">
        <f t="shared" si="8"/>
        <v>25</v>
      </c>
      <c r="D96" s="137">
        <f t="shared" si="15"/>
        <v>0</v>
      </c>
      <c r="E96" s="137">
        <f t="shared" si="15"/>
        <v>0</v>
      </c>
      <c r="F96" s="137">
        <f t="shared" si="15"/>
        <v>0</v>
      </c>
      <c r="G96" s="137">
        <f t="shared" si="15"/>
        <v>0</v>
      </c>
      <c r="H96" s="137">
        <f t="shared" si="15"/>
        <v>0</v>
      </c>
      <c r="I96" s="137">
        <f t="shared" si="15"/>
        <v>0</v>
      </c>
      <c r="J96" s="137">
        <f t="shared" si="15"/>
        <v>0</v>
      </c>
      <c r="K96" s="137">
        <f t="shared" si="15"/>
        <v>0</v>
      </c>
      <c r="L96" s="137">
        <f t="shared" si="15"/>
        <v>0</v>
      </c>
      <c r="M96" s="137">
        <f t="shared" si="15"/>
        <v>0</v>
      </c>
      <c r="N96" s="137">
        <f t="shared" si="15"/>
        <v>0</v>
      </c>
      <c r="O96" s="137">
        <f t="shared" si="15"/>
        <v>0</v>
      </c>
      <c r="P96" s="137">
        <f t="shared" si="15"/>
        <v>0</v>
      </c>
      <c r="Q96" s="137">
        <f t="shared" si="15"/>
        <v>0</v>
      </c>
      <c r="R96" s="137">
        <f t="shared" si="15"/>
        <v>0</v>
      </c>
      <c r="S96" s="137">
        <f t="shared" si="15"/>
        <v>0</v>
      </c>
      <c r="T96" s="137">
        <f t="shared" si="15"/>
        <v>0</v>
      </c>
      <c r="U96" s="137">
        <f t="shared" si="15"/>
        <v>0</v>
      </c>
      <c r="V96" s="137">
        <f t="shared" si="15"/>
        <v>0</v>
      </c>
      <c r="W96" s="137">
        <f t="shared" si="15"/>
        <v>0</v>
      </c>
      <c r="X96" s="137">
        <f t="shared" si="15"/>
        <v>0</v>
      </c>
      <c r="Y96" s="137">
        <f t="shared" si="15"/>
        <v>0</v>
      </c>
      <c r="Z96" s="137">
        <f t="shared" si="15"/>
        <v>0</v>
      </c>
      <c r="AA96" s="137">
        <f t="shared" si="15"/>
        <v>0</v>
      </c>
      <c r="AB96" s="137">
        <f t="shared" si="15"/>
        <v>0</v>
      </c>
      <c r="AC96" s="137">
        <f t="shared" si="15"/>
        <v>0</v>
      </c>
      <c r="AD96" s="137">
        <f t="shared" si="15"/>
        <v>0</v>
      </c>
      <c r="AE96" s="137">
        <f t="shared" si="15"/>
        <v>1</v>
      </c>
      <c r="AF96" s="137">
        <f t="shared" si="15"/>
        <v>1</v>
      </c>
      <c r="AG96" s="137">
        <f t="shared" si="15"/>
        <v>0</v>
      </c>
      <c r="AH96" s="137">
        <f t="shared" si="15"/>
        <v>0</v>
      </c>
      <c r="AI96" s="137">
        <f t="shared" si="15"/>
        <v>1</v>
      </c>
      <c r="AJ96" s="53" t="str">
        <f t="shared" si="6"/>
        <v>UNKNOWN</v>
      </c>
      <c r="AK96" s="66"/>
      <c r="AL96" s="66" t="str">
        <f t="shared" si="9"/>
        <v>19</v>
      </c>
      <c r="AM96" s="68" t="str">
        <f t="shared" si="10"/>
        <v>00</v>
      </c>
      <c r="AN96" s="68" t="str">
        <f t="shared" si="11"/>
        <v>00</v>
      </c>
      <c r="AO96" s="68" t="str">
        <f t="shared" si="12"/>
        <v>00</v>
      </c>
      <c r="AQ96" t="str">
        <f t="shared" si="7"/>
        <v xml:space="preserve">    (U4)0x00000019U,                                                           /* 25 UNKNOWN                                         */</v>
      </c>
    </row>
    <row r="97" spans="2:43">
      <c r="B97" s="145"/>
      <c r="C97" s="53">
        <f t="shared" si="8"/>
        <v>26</v>
      </c>
      <c r="D97" s="137">
        <f t="shared" si="15"/>
        <v>0</v>
      </c>
      <c r="E97" s="137">
        <f t="shared" si="15"/>
        <v>0</v>
      </c>
      <c r="F97" s="137">
        <f t="shared" si="15"/>
        <v>0</v>
      </c>
      <c r="G97" s="137">
        <f t="shared" si="15"/>
        <v>0</v>
      </c>
      <c r="H97" s="137">
        <f t="shared" si="15"/>
        <v>0</v>
      </c>
      <c r="I97" s="137">
        <f t="shared" si="15"/>
        <v>0</v>
      </c>
      <c r="J97" s="137">
        <f t="shared" si="15"/>
        <v>0</v>
      </c>
      <c r="K97" s="137">
        <f t="shared" si="15"/>
        <v>0</v>
      </c>
      <c r="L97" s="137">
        <f t="shared" si="15"/>
        <v>0</v>
      </c>
      <c r="M97" s="137">
        <f t="shared" si="15"/>
        <v>0</v>
      </c>
      <c r="N97" s="137">
        <f t="shared" si="15"/>
        <v>0</v>
      </c>
      <c r="O97" s="137">
        <f t="shared" si="15"/>
        <v>0</v>
      </c>
      <c r="P97" s="137">
        <f t="shared" si="15"/>
        <v>0</v>
      </c>
      <c r="Q97" s="137">
        <f t="shared" si="15"/>
        <v>0</v>
      </c>
      <c r="R97" s="137">
        <f t="shared" si="15"/>
        <v>0</v>
      </c>
      <c r="S97" s="137">
        <f t="shared" si="15"/>
        <v>0</v>
      </c>
      <c r="T97" s="137">
        <f t="shared" si="15"/>
        <v>0</v>
      </c>
      <c r="U97" s="137">
        <f t="shared" si="15"/>
        <v>0</v>
      </c>
      <c r="V97" s="137">
        <f t="shared" si="15"/>
        <v>0</v>
      </c>
      <c r="W97" s="137">
        <f t="shared" si="15"/>
        <v>0</v>
      </c>
      <c r="X97" s="137">
        <f t="shared" si="15"/>
        <v>0</v>
      </c>
      <c r="Y97" s="137">
        <f t="shared" si="15"/>
        <v>0</v>
      </c>
      <c r="Z97" s="137">
        <f t="shared" si="15"/>
        <v>0</v>
      </c>
      <c r="AA97" s="137">
        <f t="shared" si="15"/>
        <v>0</v>
      </c>
      <c r="AB97" s="137">
        <f t="shared" si="15"/>
        <v>0</v>
      </c>
      <c r="AC97" s="137">
        <f t="shared" si="15"/>
        <v>0</v>
      </c>
      <c r="AD97" s="137">
        <f t="shared" si="15"/>
        <v>0</v>
      </c>
      <c r="AE97" s="137">
        <f t="shared" si="15"/>
        <v>1</v>
      </c>
      <c r="AF97" s="137">
        <f t="shared" si="15"/>
        <v>1</v>
      </c>
      <c r="AG97" s="137">
        <f t="shared" si="15"/>
        <v>0</v>
      </c>
      <c r="AH97" s="137">
        <f t="shared" si="15"/>
        <v>1</v>
      </c>
      <c r="AI97" s="137">
        <f t="shared" si="15"/>
        <v>0</v>
      </c>
      <c r="AJ97" s="53" t="str">
        <f t="shared" si="6"/>
        <v>UNKNOWN</v>
      </c>
      <c r="AK97" s="66"/>
      <c r="AL97" s="66" t="str">
        <f t="shared" si="9"/>
        <v>1A</v>
      </c>
      <c r="AM97" s="68" t="str">
        <f t="shared" si="10"/>
        <v>00</v>
      </c>
      <c r="AN97" s="68" t="str">
        <f t="shared" si="11"/>
        <v>00</v>
      </c>
      <c r="AO97" s="68" t="str">
        <f t="shared" si="12"/>
        <v>00</v>
      </c>
      <c r="AQ97" t="str">
        <f t="shared" si="7"/>
        <v xml:space="preserve">    (U4)0x0000001AU,                                                           /* 26 UNKNOWN                                         */</v>
      </c>
    </row>
    <row r="98" spans="2:43">
      <c r="B98" s="145"/>
      <c r="C98" s="53">
        <f t="shared" si="8"/>
        <v>27</v>
      </c>
      <c r="D98" s="137">
        <f t="shared" si="15"/>
        <v>0</v>
      </c>
      <c r="E98" s="137">
        <f t="shared" si="15"/>
        <v>0</v>
      </c>
      <c r="F98" s="137">
        <f t="shared" si="15"/>
        <v>0</v>
      </c>
      <c r="G98" s="137">
        <f t="shared" si="15"/>
        <v>0</v>
      </c>
      <c r="H98" s="137">
        <f t="shared" si="15"/>
        <v>0</v>
      </c>
      <c r="I98" s="137">
        <f t="shared" si="15"/>
        <v>0</v>
      </c>
      <c r="J98" s="137">
        <f t="shared" si="15"/>
        <v>0</v>
      </c>
      <c r="K98" s="137">
        <f t="shared" si="15"/>
        <v>0</v>
      </c>
      <c r="L98" s="137">
        <f t="shared" si="15"/>
        <v>0</v>
      </c>
      <c r="M98" s="137">
        <f t="shared" si="15"/>
        <v>0</v>
      </c>
      <c r="N98" s="137">
        <f t="shared" si="15"/>
        <v>0</v>
      </c>
      <c r="O98" s="137">
        <f t="shared" si="15"/>
        <v>0</v>
      </c>
      <c r="P98" s="137">
        <f t="shared" si="15"/>
        <v>0</v>
      </c>
      <c r="Q98" s="137">
        <f t="shared" si="15"/>
        <v>0</v>
      </c>
      <c r="R98" s="137">
        <f t="shared" si="15"/>
        <v>0</v>
      </c>
      <c r="S98" s="137">
        <f t="shared" si="15"/>
        <v>0</v>
      </c>
      <c r="T98" s="137">
        <f t="shared" si="15"/>
        <v>0</v>
      </c>
      <c r="U98" s="137">
        <f t="shared" si="15"/>
        <v>0</v>
      </c>
      <c r="V98" s="137">
        <f t="shared" si="15"/>
        <v>0</v>
      </c>
      <c r="W98" s="137">
        <f t="shared" si="15"/>
        <v>0</v>
      </c>
      <c r="X98" s="137">
        <f t="shared" si="15"/>
        <v>0</v>
      </c>
      <c r="Y98" s="137">
        <f t="shared" si="15"/>
        <v>0</v>
      </c>
      <c r="Z98" s="137">
        <f t="shared" si="15"/>
        <v>0</v>
      </c>
      <c r="AA98" s="137">
        <f t="shared" si="15"/>
        <v>0</v>
      </c>
      <c r="AB98" s="137">
        <f t="shared" si="15"/>
        <v>0</v>
      </c>
      <c r="AC98" s="137">
        <f t="shared" si="15"/>
        <v>0</v>
      </c>
      <c r="AD98" s="137">
        <f t="shared" si="15"/>
        <v>0</v>
      </c>
      <c r="AE98" s="137">
        <f t="shared" si="15"/>
        <v>1</v>
      </c>
      <c r="AF98" s="137">
        <f t="shared" si="15"/>
        <v>1</v>
      </c>
      <c r="AG98" s="137">
        <f t="shared" si="15"/>
        <v>0</v>
      </c>
      <c r="AH98" s="137">
        <f t="shared" si="15"/>
        <v>1</v>
      </c>
      <c r="AI98" s="137">
        <f t="shared" si="15"/>
        <v>1</v>
      </c>
      <c r="AJ98" s="53" t="str">
        <f t="shared" si="6"/>
        <v>UNKNOWN</v>
      </c>
      <c r="AK98" s="66"/>
      <c r="AL98" s="66" t="str">
        <f t="shared" si="9"/>
        <v>1B</v>
      </c>
      <c r="AM98" s="68" t="str">
        <f t="shared" si="10"/>
        <v>00</v>
      </c>
      <c r="AN98" s="68" t="str">
        <f t="shared" si="11"/>
        <v>00</v>
      </c>
      <c r="AO98" s="68" t="str">
        <f t="shared" si="12"/>
        <v>00</v>
      </c>
      <c r="AQ98" t="str">
        <f t="shared" si="7"/>
        <v xml:space="preserve">    (U4)0x0000001BU,                                                           /* 27 UNKNOWN                                         */</v>
      </c>
    </row>
    <row r="99" spans="2:43">
      <c r="B99" s="145"/>
      <c r="C99" s="53">
        <f t="shared" si="8"/>
        <v>28</v>
      </c>
      <c r="D99" s="137">
        <f t="shared" si="15"/>
        <v>0</v>
      </c>
      <c r="E99" s="137">
        <f t="shared" si="15"/>
        <v>0</v>
      </c>
      <c r="F99" s="137">
        <f t="shared" si="15"/>
        <v>0</v>
      </c>
      <c r="G99" s="137">
        <f t="shared" si="15"/>
        <v>0</v>
      </c>
      <c r="H99" s="137">
        <f t="shared" si="15"/>
        <v>0</v>
      </c>
      <c r="I99" s="137">
        <f t="shared" si="15"/>
        <v>0</v>
      </c>
      <c r="J99" s="137">
        <f t="shared" si="15"/>
        <v>0</v>
      </c>
      <c r="K99" s="137">
        <f t="shared" si="15"/>
        <v>0</v>
      </c>
      <c r="L99" s="137">
        <f t="shared" si="15"/>
        <v>0</v>
      </c>
      <c r="M99" s="137">
        <f t="shared" si="15"/>
        <v>0</v>
      </c>
      <c r="N99" s="137">
        <f t="shared" si="15"/>
        <v>0</v>
      </c>
      <c r="O99" s="137">
        <f t="shared" si="15"/>
        <v>0</v>
      </c>
      <c r="P99" s="137">
        <f t="shared" si="15"/>
        <v>0</v>
      </c>
      <c r="Q99" s="137">
        <f t="shared" si="15"/>
        <v>0</v>
      </c>
      <c r="R99" s="137">
        <f t="shared" si="15"/>
        <v>0</v>
      </c>
      <c r="S99" s="137">
        <f t="shared" si="15"/>
        <v>0</v>
      </c>
      <c r="T99" s="137">
        <f t="shared" si="15"/>
        <v>0</v>
      </c>
      <c r="U99" s="137">
        <f t="shared" si="15"/>
        <v>0</v>
      </c>
      <c r="V99" s="137">
        <f t="shared" si="15"/>
        <v>0</v>
      </c>
      <c r="W99" s="137">
        <f t="shared" si="15"/>
        <v>0</v>
      </c>
      <c r="X99" s="137">
        <f t="shared" si="15"/>
        <v>0</v>
      </c>
      <c r="Y99" s="137">
        <f t="shared" si="15"/>
        <v>0</v>
      </c>
      <c r="Z99" s="137">
        <f t="shared" si="15"/>
        <v>0</v>
      </c>
      <c r="AA99" s="137">
        <f t="shared" si="15"/>
        <v>0</v>
      </c>
      <c r="AB99" s="137">
        <f t="shared" si="15"/>
        <v>0</v>
      </c>
      <c r="AC99" s="137">
        <f t="shared" si="15"/>
        <v>0</v>
      </c>
      <c r="AD99" s="137">
        <f t="shared" si="15"/>
        <v>0</v>
      </c>
      <c r="AE99" s="137">
        <f t="shared" si="15"/>
        <v>1</v>
      </c>
      <c r="AF99" s="137">
        <f t="shared" si="15"/>
        <v>1</v>
      </c>
      <c r="AG99" s="137">
        <f t="shared" si="15"/>
        <v>1</v>
      </c>
      <c r="AH99" s="137">
        <f t="shared" si="15"/>
        <v>0</v>
      </c>
      <c r="AI99" s="137">
        <f t="shared" si="15"/>
        <v>0</v>
      </c>
      <c r="AJ99" s="53" t="str">
        <f t="shared" si="6"/>
        <v>UNKNOWN</v>
      </c>
      <c r="AK99" s="66"/>
      <c r="AL99" s="66" t="str">
        <f t="shared" si="9"/>
        <v>1C</v>
      </c>
      <c r="AM99" s="68" t="str">
        <f t="shared" si="10"/>
        <v>00</v>
      </c>
      <c r="AN99" s="68" t="str">
        <f t="shared" si="11"/>
        <v>00</v>
      </c>
      <c r="AO99" s="68" t="str">
        <f t="shared" si="12"/>
        <v>00</v>
      </c>
      <c r="AQ99" t="str">
        <f t="shared" si="7"/>
        <v xml:space="preserve">    (U4)0x0000001CU,                                                           /* 28 UNKNOWN                                         */</v>
      </c>
    </row>
    <row r="100" spans="2:43">
      <c r="B100" s="145"/>
      <c r="C100" s="53">
        <f t="shared" si="8"/>
        <v>29</v>
      </c>
      <c r="D100" s="137">
        <f t="shared" si="15"/>
        <v>0</v>
      </c>
      <c r="E100" s="137">
        <f t="shared" si="15"/>
        <v>0</v>
      </c>
      <c r="F100" s="137">
        <f t="shared" si="15"/>
        <v>0</v>
      </c>
      <c r="G100" s="137">
        <f t="shared" si="15"/>
        <v>0</v>
      </c>
      <c r="H100" s="137">
        <f t="shared" si="15"/>
        <v>0</v>
      </c>
      <c r="I100" s="137">
        <f t="shared" si="15"/>
        <v>0</v>
      </c>
      <c r="J100" s="137">
        <f t="shared" si="15"/>
        <v>0</v>
      </c>
      <c r="K100" s="137">
        <f t="shared" si="15"/>
        <v>0</v>
      </c>
      <c r="L100" s="137">
        <f t="shared" si="15"/>
        <v>0</v>
      </c>
      <c r="M100" s="137">
        <f t="shared" si="15"/>
        <v>0</v>
      </c>
      <c r="N100" s="137">
        <f t="shared" si="15"/>
        <v>0</v>
      </c>
      <c r="O100" s="137">
        <f t="shared" si="15"/>
        <v>0</v>
      </c>
      <c r="P100" s="137">
        <f t="shared" si="15"/>
        <v>0</v>
      </c>
      <c r="Q100" s="137">
        <f t="shared" si="15"/>
        <v>0</v>
      </c>
      <c r="R100" s="137">
        <f t="shared" si="15"/>
        <v>0</v>
      </c>
      <c r="S100" s="137">
        <f t="shared" si="15"/>
        <v>0</v>
      </c>
      <c r="T100" s="137">
        <f t="shared" si="15"/>
        <v>0</v>
      </c>
      <c r="U100" s="137">
        <f t="shared" si="15"/>
        <v>0</v>
      </c>
      <c r="V100" s="137">
        <f t="shared" si="15"/>
        <v>0</v>
      </c>
      <c r="W100" s="137">
        <f t="shared" si="15"/>
        <v>0</v>
      </c>
      <c r="X100" s="137">
        <f t="shared" si="15"/>
        <v>0</v>
      </c>
      <c r="Y100" s="137">
        <f t="shared" si="15"/>
        <v>0</v>
      </c>
      <c r="Z100" s="137">
        <f t="shared" si="15"/>
        <v>0</v>
      </c>
      <c r="AA100" s="137">
        <f t="shared" si="15"/>
        <v>0</v>
      </c>
      <c r="AB100" s="137">
        <f t="shared" si="15"/>
        <v>0</v>
      </c>
      <c r="AC100" s="137">
        <f t="shared" si="15"/>
        <v>0</v>
      </c>
      <c r="AD100" s="137">
        <f t="shared" si="15"/>
        <v>0</v>
      </c>
      <c r="AE100" s="137">
        <f t="shared" si="15"/>
        <v>1</v>
      </c>
      <c r="AF100" s="137">
        <f t="shared" si="15"/>
        <v>1</v>
      </c>
      <c r="AG100" s="137">
        <f t="shared" si="15"/>
        <v>1</v>
      </c>
      <c r="AH100" s="137">
        <f t="shared" si="15"/>
        <v>0</v>
      </c>
      <c r="AI100" s="137">
        <f t="shared" si="15"/>
        <v>1</v>
      </c>
      <c r="AJ100" s="53" t="str">
        <f t="shared" si="6"/>
        <v>UNKNOWN</v>
      </c>
      <c r="AK100" s="66"/>
      <c r="AL100" s="66" t="str">
        <f t="shared" si="9"/>
        <v>1D</v>
      </c>
      <c r="AM100" s="68" t="str">
        <f t="shared" si="10"/>
        <v>00</v>
      </c>
      <c r="AN100" s="68" t="str">
        <f t="shared" si="11"/>
        <v>00</v>
      </c>
      <c r="AO100" s="68" t="str">
        <f t="shared" si="12"/>
        <v>00</v>
      </c>
      <c r="AQ100" t="str">
        <f t="shared" si="7"/>
        <v xml:space="preserve">    (U4)0x0000001DU,                                                           /* 29 UNKNOWN                                         */</v>
      </c>
    </row>
    <row r="101" spans="2:43">
      <c r="B101" s="145"/>
      <c r="C101" s="53">
        <f t="shared" si="8"/>
        <v>30</v>
      </c>
      <c r="D101" s="137">
        <f t="shared" si="15"/>
        <v>0</v>
      </c>
      <c r="E101" s="137">
        <f t="shared" si="15"/>
        <v>0</v>
      </c>
      <c r="F101" s="137">
        <f t="shared" si="15"/>
        <v>0</v>
      </c>
      <c r="G101" s="137">
        <f t="shared" si="15"/>
        <v>0</v>
      </c>
      <c r="H101" s="137">
        <f t="shared" si="15"/>
        <v>0</v>
      </c>
      <c r="I101" s="137">
        <f t="shared" si="15"/>
        <v>0</v>
      </c>
      <c r="J101" s="137">
        <f t="shared" si="15"/>
        <v>0</v>
      </c>
      <c r="K101" s="137">
        <f t="shared" si="15"/>
        <v>0</v>
      </c>
      <c r="L101" s="137">
        <f t="shared" si="15"/>
        <v>0</v>
      </c>
      <c r="M101" s="137">
        <f t="shared" si="15"/>
        <v>0</v>
      </c>
      <c r="N101" s="137">
        <f t="shared" si="15"/>
        <v>0</v>
      </c>
      <c r="O101" s="137">
        <f t="shared" si="15"/>
        <v>0</v>
      </c>
      <c r="P101" s="137">
        <f t="shared" si="15"/>
        <v>0</v>
      </c>
      <c r="Q101" s="137">
        <f t="shared" si="15"/>
        <v>0</v>
      </c>
      <c r="R101" s="137">
        <f t="shared" si="15"/>
        <v>0</v>
      </c>
      <c r="S101" s="137">
        <f t="shared" si="15"/>
        <v>0</v>
      </c>
      <c r="T101" s="137">
        <f t="shared" si="15"/>
        <v>0</v>
      </c>
      <c r="U101" s="137">
        <f t="shared" si="15"/>
        <v>0</v>
      </c>
      <c r="V101" s="137">
        <f t="shared" si="15"/>
        <v>0</v>
      </c>
      <c r="W101" s="137">
        <f t="shared" si="15"/>
        <v>0</v>
      </c>
      <c r="X101" s="137">
        <f t="shared" si="15"/>
        <v>0</v>
      </c>
      <c r="Y101" s="137">
        <f t="shared" si="15"/>
        <v>0</v>
      </c>
      <c r="Z101" s="137">
        <f t="shared" si="15"/>
        <v>0</v>
      </c>
      <c r="AA101" s="137">
        <f t="shared" si="15"/>
        <v>0</v>
      </c>
      <c r="AB101" s="137">
        <f t="shared" si="15"/>
        <v>0</v>
      </c>
      <c r="AC101" s="137">
        <f t="shared" si="15"/>
        <v>0</v>
      </c>
      <c r="AD101" s="137">
        <f t="shared" si="15"/>
        <v>0</v>
      </c>
      <c r="AE101" s="137">
        <f t="shared" si="15"/>
        <v>1</v>
      </c>
      <c r="AF101" s="137">
        <f t="shared" si="15"/>
        <v>1</v>
      </c>
      <c r="AG101" s="137">
        <f t="shared" si="15"/>
        <v>1</v>
      </c>
      <c r="AH101" s="137">
        <f t="shared" si="15"/>
        <v>1</v>
      </c>
      <c r="AI101" s="137">
        <f t="shared" si="15"/>
        <v>0</v>
      </c>
      <c r="AJ101" s="53" t="str">
        <f t="shared" si="6"/>
        <v>UNKNOWN</v>
      </c>
      <c r="AK101" s="66"/>
      <c r="AL101" s="66" t="str">
        <f t="shared" si="9"/>
        <v>1E</v>
      </c>
      <c r="AM101" s="68" t="str">
        <f t="shared" si="10"/>
        <v>00</v>
      </c>
      <c r="AN101" s="68" t="str">
        <f t="shared" si="11"/>
        <v>00</v>
      </c>
      <c r="AO101" s="68" t="str">
        <f t="shared" si="12"/>
        <v>00</v>
      </c>
      <c r="AQ101" t="str">
        <f t="shared" si="7"/>
        <v xml:space="preserve">    (U4)0x0000001EU,                                                           /* 30 UNKNOWN                                         */</v>
      </c>
    </row>
    <row r="102" spans="2:43">
      <c r="B102" s="145"/>
      <c r="C102" s="53">
        <f t="shared" si="8"/>
        <v>31</v>
      </c>
      <c r="D102" s="137">
        <f t="shared" si="15"/>
        <v>0</v>
      </c>
      <c r="E102" s="137">
        <f t="shared" si="15"/>
        <v>0</v>
      </c>
      <c r="F102" s="137">
        <f t="shared" si="15"/>
        <v>0</v>
      </c>
      <c r="G102" s="137">
        <f t="shared" si="15"/>
        <v>0</v>
      </c>
      <c r="H102" s="137">
        <f t="shared" si="15"/>
        <v>0</v>
      </c>
      <c r="I102" s="137">
        <f t="shared" si="15"/>
        <v>0</v>
      </c>
      <c r="J102" s="137">
        <f t="shared" si="15"/>
        <v>0</v>
      </c>
      <c r="K102" s="137">
        <f t="shared" si="15"/>
        <v>0</v>
      </c>
      <c r="L102" s="137">
        <f t="shared" si="15"/>
        <v>0</v>
      </c>
      <c r="M102" s="137">
        <f t="shared" si="15"/>
        <v>0</v>
      </c>
      <c r="N102" s="137">
        <f t="shared" si="15"/>
        <v>0</v>
      </c>
      <c r="O102" s="137">
        <f t="shared" si="15"/>
        <v>0</v>
      </c>
      <c r="P102" s="137">
        <f t="shared" si="15"/>
        <v>0</v>
      </c>
      <c r="Q102" s="137">
        <f t="shared" si="15"/>
        <v>0</v>
      </c>
      <c r="R102" s="137">
        <f t="shared" si="15"/>
        <v>0</v>
      </c>
      <c r="S102" s="137">
        <f t="shared" si="15"/>
        <v>0</v>
      </c>
      <c r="T102" s="137">
        <f t="shared" si="15"/>
        <v>0</v>
      </c>
      <c r="U102" s="137">
        <f t="shared" si="15"/>
        <v>0</v>
      </c>
      <c r="V102" s="137">
        <f t="shared" si="15"/>
        <v>0</v>
      </c>
      <c r="W102" s="137">
        <f t="shared" si="15"/>
        <v>0</v>
      </c>
      <c r="X102" s="137">
        <f t="shared" si="15"/>
        <v>0</v>
      </c>
      <c r="Y102" s="137">
        <f t="shared" si="15"/>
        <v>0</v>
      </c>
      <c r="Z102" s="137">
        <f t="shared" si="15"/>
        <v>0</v>
      </c>
      <c r="AA102" s="137">
        <f t="shared" si="15"/>
        <v>0</v>
      </c>
      <c r="AB102" s="137">
        <f t="shared" si="15"/>
        <v>0</v>
      </c>
      <c r="AC102" s="137">
        <f t="shared" si="15"/>
        <v>0</v>
      </c>
      <c r="AD102" s="137">
        <f t="shared" si="15"/>
        <v>0</v>
      </c>
      <c r="AE102" s="137">
        <f t="shared" si="15"/>
        <v>1</v>
      </c>
      <c r="AF102" s="137">
        <f t="shared" si="15"/>
        <v>1</v>
      </c>
      <c r="AG102" s="137">
        <f t="shared" si="15"/>
        <v>1</v>
      </c>
      <c r="AH102" s="137">
        <f t="shared" si="15"/>
        <v>1</v>
      </c>
      <c r="AI102" s="137">
        <f>IF(AI37=1,1,0)</f>
        <v>1</v>
      </c>
      <c r="AJ102" s="53" t="str">
        <f t="shared" si="6"/>
        <v>UNKNOWN</v>
      </c>
      <c r="AK102" s="66"/>
      <c r="AL102" s="66" t="str">
        <f t="shared" si="9"/>
        <v>1F</v>
      </c>
      <c r="AM102" s="68" t="str">
        <f t="shared" si="10"/>
        <v>00</v>
      </c>
      <c r="AN102" s="68" t="str">
        <f t="shared" si="11"/>
        <v>00</v>
      </c>
      <c r="AO102" s="68" t="str">
        <f t="shared" si="12"/>
        <v>00</v>
      </c>
      <c r="AQ102" t="str">
        <f t="shared" si="7"/>
        <v xml:space="preserve">    (U4)0x0000001FU                                                            /* 31 UNKNOWN                                         */</v>
      </c>
    </row>
    <row r="103" spans="2:43">
      <c r="B103" s="145"/>
      <c r="C103" s="53">
        <f t="shared" si="8"/>
        <v>32</v>
      </c>
      <c r="D103" s="137">
        <f t="shared" ref="D103:AI110" si="16">IF(D38=1,1,0)</f>
        <v>0</v>
      </c>
      <c r="E103" s="137">
        <f t="shared" si="16"/>
        <v>0</v>
      </c>
      <c r="F103" s="137">
        <f t="shared" si="16"/>
        <v>0</v>
      </c>
      <c r="G103" s="137">
        <f t="shared" si="16"/>
        <v>0</v>
      </c>
      <c r="H103" s="137">
        <f t="shared" si="16"/>
        <v>0</v>
      </c>
      <c r="I103" s="137">
        <f t="shared" si="16"/>
        <v>0</v>
      </c>
      <c r="J103" s="137">
        <f t="shared" si="16"/>
        <v>0</v>
      </c>
      <c r="K103" s="137">
        <f t="shared" si="16"/>
        <v>0</v>
      </c>
      <c r="L103" s="137">
        <f t="shared" si="16"/>
        <v>0</v>
      </c>
      <c r="M103" s="137">
        <f t="shared" si="16"/>
        <v>0</v>
      </c>
      <c r="N103" s="137">
        <f t="shared" si="16"/>
        <v>0</v>
      </c>
      <c r="O103" s="137">
        <f t="shared" si="16"/>
        <v>0</v>
      </c>
      <c r="P103" s="137">
        <f t="shared" si="16"/>
        <v>0</v>
      </c>
      <c r="Q103" s="137">
        <f t="shared" si="16"/>
        <v>0</v>
      </c>
      <c r="R103" s="137">
        <f t="shared" si="16"/>
        <v>0</v>
      </c>
      <c r="S103" s="137">
        <f t="shared" si="16"/>
        <v>0</v>
      </c>
      <c r="T103" s="137">
        <f t="shared" si="16"/>
        <v>0</v>
      </c>
      <c r="U103" s="137">
        <f t="shared" si="16"/>
        <v>0</v>
      </c>
      <c r="V103" s="137">
        <f t="shared" si="16"/>
        <v>0</v>
      </c>
      <c r="W103" s="137">
        <f t="shared" si="16"/>
        <v>0</v>
      </c>
      <c r="X103" s="137">
        <f t="shared" si="16"/>
        <v>0</v>
      </c>
      <c r="Y103" s="137">
        <f t="shared" si="16"/>
        <v>0</v>
      </c>
      <c r="Z103" s="137">
        <f t="shared" si="16"/>
        <v>0</v>
      </c>
      <c r="AA103" s="137">
        <f t="shared" si="16"/>
        <v>0</v>
      </c>
      <c r="AB103" s="137">
        <f t="shared" si="16"/>
        <v>0</v>
      </c>
      <c r="AC103" s="137">
        <f t="shared" si="16"/>
        <v>0</v>
      </c>
      <c r="AD103" s="137">
        <f t="shared" si="16"/>
        <v>0</v>
      </c>
      <c r="AE103" s="137">
        <f t="shared" si="16"/>
        <v>0</v>
      </c>
      <c r="AF103" s="137">
        <f t="shared" si="16"/>
        <v>0</v>
      </c>
      <c r="AG103" s="137">
        <f t="shared" si="16"/>
        <v>0</v>
      </c>
      <c r="AH103" s="137">
        <f t="shared" si="16"/>
        <v>0</v>
      </c>
      <c r="AI103" s="137">
        <f t="shared" si="16"/>
        <v>0</v>
      </c>
      <c r="AJ103" s="53" t="str">
        <f t="shared" si="6"/>
        <v/>
      </c>
      <c r="AK103" s="66"/>
      <c r="AL103" s="66" t="str">
        <f t="shared" si="9"/>
        <v>00</v>
      </c>
      <c r="AM103" s="68" t="str">
        <f t="shared" si="10"/>
        <v>00</v>
      </c>
      <c r="AN103" s="68" t="str">
        <f t="shared" si="11"/>
        <v>00</v>
      </c>
      <c r="AO103" s="68" t="str">
        <f t="shared" si="12"/>
        <v>00</v>
      </c>
      <c r="AQ103" t="str">
        <f t="shared" si="7"/>
        <v/>
      </c>
    </row>
    <row r="104" spans="2:43">
      <c r="B104" s="145"/>
      <c r="C104" s="53">
        <f t="shared" si="8"/>
        <v>33</v>
      </c>
      <c r="D104" s="137">
        <f t="shared" si="16"/>
        <v>0</v>
      </c>
      <c r="E104" s="137">
        <f t="shared" si="16"/>
        <v>0</v>
      </c>
      <c r="F104" s="137">
        <f t="shared" si="16"/>
        <v>0</v>
      </c>
      <c r="G104" s="137">
        <f t="shared" si="16"/>
        <v>0</v>
      </c>
      <c r="H104" s="137">
        <f t="shared" si="16"/>
        <v>0</v>
      </c>
      <c r="I104" s="137">
        <f t="shared" si="16"/>
        <v>0</v>
      </c>
      <c r="J104" s="137">
        <f t="shared" si="16"/>
        <v>0</v>
      </c>
      <c r="K104" s="137">
        <f t="shared" si="16"/>
        <v>0</v>
      </c>
      <c r="L104" s="137">
        <f t="shared" si="16"/>
        <v>0</v>
      </c>
      <c r="M104" s="137">
        <f t="shared" si="16"/>
        <v>0</v>
      </c>
      <c r="N104" s="137">
        <f t="shared" si="16"/>
        <v>0</v>
      </c>
      <c r="O104" s="137">
        <f t="shared" si="16"/>
        <v>0</v>
      </c>
      <c r="P104" s="137">
        <f t="shared" si="16"/>
        <v>0</v>
      </c>
      <c r="Q104" s="137">
        <f t="shared" si="16"/>
        <v>0</v>
      </c>
      <c r="R104" s="137">
        <f t="shared" si="16"/>
        <v>0</v>
      </c>
      <c r="S104" s="137">
        <f t="shared" si="16"/>
        <v>0</v>
      </c>
      <c r="T104" s="137">
        <f t="shared" si="16"/>
        <v>0</v>
      </c>
      <c r="U104" s="137">
        <f t="shared" si="16"/>
        <v>0</v>
      </c>
      <c r="V104" s="137">
        <f t="shared" si="16"/>
        <v>0</v>
      </c>
      <c r="W104" s="137">
        <f t="shared" si="16"/>
        <v>0</v>
      </c>
      <c r="X104" s="137">
        <f t="shared" si="16"/>
        <v>0</v>
      </c>
      <c r="Y104" s="137">
        <f t="shared" si="16"/>
        <v>0</v>
      </c>
      <c r="Z104" s="137">
        <f t="shared" si="16"/>
        <v>0</v>
      </c>
      <c r="AA104" s="137">
        <f t="shared" si="16"/>
        <v>0</v>
      </c>
      <c r="AB104" s="137">
        <f t="shared" si="16"/>
        <v>0</v>
      </c>
      <c r="AC104" s="137">
        <f t="shared" si="16"/>
        <v>0</v>
      </c>
      <c r="AD104" s="137">
        <f t="shared" si="16"/>
        <v>0</v>
      </c>
      <c r="AE104" s="137">
        <f t="shared" si="16"/>
        <v>0</v>
      </c>
      <c r="AF104" s="137">
        <f t="shared" si="16"/>
        <v>0</v>
      </c>
      <c r="AG104" s="137">
        <f t="shared" si="16"/>
        <v>0</v>
      </c>
      <c r="AH104" s="137">
        <f t="shared" si="16"/>
        <v>0</v>
      </c>
      <c r="AI104" s="137">
        <f t="shared" si="16"/>
        <v>0</v>
      </c>
      <c r="AJ104" s="53" t="str">
        <f t="shared" si="6"/>
        <v/>
      </c>
      <c r="AK104" s="66"/>
      <c r="AL104" s="66" t="str">
        <f t="shared" si="9"/>
        <v>00</v>
      </c>
      <c r="AM104" s="68" t="str">
        <f t="shared" si="10"/>
        <v>00</v>
      </c>
      <c r="AN104" s="68" t="str">
        <f t="shared" si="11"/>
        <v>00</v>
      </c>
      <c r="AO104" s="68" t="str">
        <f t="shared" si="12"/>
        <v>00</v>
      </c>
      <c r="AQ104" t="str">
        <f t="shared" si="7"/>
        <v/>
      </c>
    </row>
    <row r="105" spans="2:43">
      <c r="B105" s="145"/>
      <c r="C105" s="53">
        <f t="shared" si="8"/>
        <v>34</v>
      </c>
      <c r="D105" s="137">
        <f t="shared" si="16"/>
        <v>0</v>
      </c>
      <c r="E105" s="137">
        <f t="shared" si="16"/>
        <v>0</v>
      </c>
      <c r="F105" s="137">
        <f t="shared" si="16"/>
        <v>0</v>
      </c>
      <c r="G105" s="137">
        <f t="shared" si="16"/>
        <v>0</v>
      </c>
      <c r="H105" s="137">
        <f t="shared" si="16"/>
        <v>0</v>
      </c>
      <c r="I105" s="137">
        <f t="shared" si="16"/>
        <v>0</v>
      </c>
      <c r="J105" s="137">
        <f t="shared" si="16"/>
        <v>0</v>
      </c>
      <c r="K105" s="137">
        <f t="shared" si="16"/>
        <v>0</v>
      </c>
      <c r="L105" s="137">
        <f t="shared" si="16"/>
        <v>0</v>
      </c>
      <c r="M105" s="137">
        <f t="shared" si="16"/>
        <v>0</v>
      </c>
      <c r="N105" s="137">
        <f t="shared" si="16"/>
        <v>0</v>
      </c>
      <c r="O105" s="137">
        <f t="shared" si="16"/>
        <v>0</v>
      </c>
      <c r="P105" s="137">
        <f t="shared" si="16"/>
        <v>0</v>
      </c>
      <c r="Q105" s="137">
        <f t="shared" si="16"/>
        <v>0</v>
      </c>
      <c r="R105" s="137">
        <f t="shared" si="16"/>
        <v>0</v>
      </c>
      <c r="S105" s="137">
        <f t="shared" si="16"/>
        <v>0</v>
      </c>
      <c r="T105" s="137">
        <f t="shared" si="16"/>
        <v>0</v>
      </c>
      <c r="U105" s="137">
        <f t="shared" si="16"/>
        <v>0</v>
      </c>
      <c r="V105" s="137">
        <f t="shared" si="16"/>
        <v>0</v>
      </c>
      <c r="W105" s="137">
        <f t="shared" si="16"/>
        <v>0</v>
      </c>
      <c r="X105" s="137">
        <f t="shared" si="16"/>
        <v>0</v>
      </c>
      <c r="Y105" s="137">
        <f t="shared" si="16"/>
        <v>0</v>
      </c>
      <c r="Z105" s="137">
        <f t="shared" si="16"/>
        <v>0</v>
      </c>
      <c r="AA105" s="137">
        <f t="shared" si="16"/>
        <v>0</v>
      </c>
      <c r="AB105" s="137">
        <f t="shared" si="16"/>
        <v>0</v>
      </c>
      <c r="AC105" s="137">
        <f t="shared" si="16"/>
        <v>0</v>
      </c>
      <c r="AD105" s="137">
        <f t="shared" si="16"/>
        <v>0</v>
      </c>
      <c r="AE105" s="137">
        <f t="shared" si="16"/>
        <v>0</v>
      </c>
      <c r="AF105" s="137">
        <f t="shared" si="16"/>
        <v>0</v>
      </c>
      <c r="AG105" s="137">
        <f t="shared" si="16"/>
        <v>0</v>
      </c>
      <c r="AH105" s="137">
        <f t="shared" si="16"/>
        <v>0</v>
      </c>
      <c r="AI105" s="137">
        <f t="shared" si="16"/>
        <v>0</v>
      </c>
      <c r="AJ105" s="53" t="str">
        <f t="shared" si="6"/>
        <v/>
      </c>
      <c r="AK105" s="66"/>
      <c r="AL105" s="66" t="str">
        <f t="shared" si="9"/>
        <v>00</v>
      </c>
      <c r="AM105" s="68" t="str">
        <f t="shared" si="10"/>
        <v>00</v>
      </c>
      <c r="AN105" s="68" t="str">
        <f t="shared" si="11"/>
        <v>00</v>
      </c>
      <c r="AO105" s="68" t="str">
        <f t="shared" si="12"/>
        <v>00</v>
      </c>
      <c r="AQ105" t="str">
        <f t="shared" si="7"/>
        <v/>
      </c>
    </row>
    <row r="106" spans="2:43">
      <c r="B106" s="145"/>
      <c r="C106" s="53">
        <f t="shared" si="8"/>
        <v>35</v>
      </c>
      <c r="D106" s="137">
        <f t="shared" si="16"/>
        <v>0</v>
      </c>
      <c r="E106" s="137">
        <f t="shared" si="16"/>
        <v>0</v>
      </c>
      <c r="F106" s="137">
        <f t="shared" si="16"/>
        <v>0</v>
      </c>
      <c r="G106" s="137">
        <f t="shared" si="16"/>
        <v>0</v>
      </c>
      <c r="H106" s="137">
        <f t="shared" si="16"/>
        <v>0</v>
      </c>
      <c r="I106" s="137">
        <f t="shared" si="16"/>
        <v>0</v>
      </c>
      <c r="J106" s="137">
        <f t="shared" si="16"/>
        <v>0</v>
      </c>
      <c r="K106" s="137">
        <f t="shared" si="16"/>
        <v>0</v>
      </c>
      <c r="L106" s="137">
        <f t="shared" si="16"/>
        <v>0</v>
      </c>
      <c r="M106" s="137">
        <f t="shared" si="16"/>
        <v>0</v>
      </c>
      <c r="N106" s="137">
        <f t="shared" si="16"/>
        <v>0</v>
      </c>
      <c r="O106" s="137">
        <f t="shared" si="16"/>
        <v>0</v>
      </c>
      <c r="P106" s="137">
        <f t="shared" si="16"/>
        <v>0</v>
      </c>
      <c r="Q106" s="137">
        <f t="shared" si="16"/>
        <v>0</v>
      </c>
      <c r="R106" s="137">
        <f t="shared" si="16"/>
        <v>0</v>
      </c>
      <c r="S106" s="137">
        <f t="shared" si="16"/>
        <v>0</v>
      </c>
      <c r="T106" s="137">
        <f t="shared" si="16"/>
        <v>0</v>
      </c>
      <c r="U106" s="137">
        <f t="shared" si="16"/>
        <v>0</v>
      </c>
      <c r="V106" s="137">
        <f t="shared" si="16"/>
        <v>0</v>
      </c>
      <c r="W106" s="137">
        <f t="shared" si="16"/>
        <v>0</v>
      </c>
      <c r="X106" s="137">
        <f t="shared" si="16"/>
        <v>0</v>
      </c>
      <c r="Y106" s="137">
        <f t="shared" si="16"/>
        <v>0</v>
      </c>
      <c r="Z106" s="137">
        <f t="shared" si="16"/>
        <v>0</v>
      </c>
      <c r="AA106" s="137">
        <f t="shared" si="16"/>
        <v>0</v>
      </c>
      <c r="AB106" s="137">
        <f t="shared" si="16"/>
        <v>0</v>
      </c>
      <c r="AC106" s="137">
        <f t="shared" si="16"/>
        <v>0</v>
      </c>
      <c r="AD106" s="137">
        <f t="shared" si="16"/>
        <v>0</v>
      </c>
      <c r="AE106" s="137">
        <f t="shared" si="16"/>
        <v>0</v>
      </c>
      <c r="AF106" s="137">
        <f t="shared" si="16"/>
        <v>0</v>
      </c>
      <c r="AG106" s="137">
        <f t="shared" si="16"/>
        <v>0</v>
      </c>
      <c r="AH106" s="137">
        <f t="shared" si="16"/>
        <v>0</v>
      </c>
      <c r="AI106" s="137">
        <f t="shared" si="16"/>
        <v>0</v>
      </c>
      <c r="AJ106" s="53" t="str">
        <f t="shared" si="6"/>
        <v/>
      </c>
      <c r="AK106" s="66"/>
      <c r="AL106" s="66" t="str">
        <f t="shared" si="9"/>
        <v>00</v>
      </c>
      <c r="AM106" s="68" t="str">
        <f t="shared" si="10"/>
        <v>00</v>
      </c>
      <c r="AN106" s="68" t="str">
        <f t="shared" si="11"/>
        <v>00</v>
      </c>
      <c r="AO106" s="68" t="str">
        <f t="shared" si="12"/>
        <v>00</v>
      </c>
      <c r="AQ106" t="str">
        <f t="shared" si="7"/>
        <v/>
      </c>
    </row>
    <row r="107" spans="2:43">
      <c r="B107" s="145"/>
      <c r="C107" s="53">
        <f t="shared" si="8"/>
        <v>36</v>
      </c>
      <c r="D107" s="137">
        <f t="shared" si="16"/>
        <v>0</v>
      </c>
      <c r="E107" s="137">
        <f t="shared" si="16"/>
        <v>0</v>
      </c>
      <c r="F107" s="137">
        <f t="shared" si="16"/>
        <v>0</v>
      </c>
      <c r="G107" s="137">
        <f t="shared" si="16"/>
        <v>0</v>
      </c>
      <c r="H107" s="137">
        <f t="shared" si="16"/>
        <v>0</v>
      </c>
      <c r="I107" s="137">
        <f t="shared" si="16"/>
        <v>0</v>
      </c>
      <c r="J107" s="137">
        <f t="shared" si="16"/>
        <v>0</v>
      </c>
      <c r="K107" s="137">
        <f t="shared" si="16"/>
        <v>0</v>
      </c>
      <c r="L107" s="137">
        <f t="shared" si="16"/>
        <v>0</v>
      </c>
      <c r="M107" s="137">
        <f t="shared" si="16"/>
        <v>0</v>
      </c>
      <c r="N107" s="137">
        <f t="shared" si="16"/>
        <v>0</v>
      </c>
      <c r="O107" s="137">
        <f t="shared" si="16"/>
        <v>0</v>
      </c>
      <c r="P107" s="137">
        <f t="shared" si="16"/>
        <v>0</v>
      </c>
      <c r="Q107" s="137">
        <f t="shared" si="16"/>
        <v>0</v>
      </c>
      <c r="R107" s="137">
        <f t="shared" si="16"/>
        <v>0</v>
      </c>
      <c r="S107" s="137">
        <f t="shared" si="16"/>
        <v>0</v>
      </c>
      <c r="T107" s="137">
        <f t="shared" si="16"/>
        <v>0</v>
      </c>
      <c r="U107" s="137">
        <f t="shared" si="16"/>
        <v>0</v>
      </c>
      <c r="V107" s="137">
        <f t="shared" si="16"/>
        <v>0</v>
      </c>
      <c r="W107" s="137">
        <f t="shared" si="16"/>
        <v>0</v>
      </c>
      <c r="X107" s="137">
        <f t="shared" si="16"/>
        <v>0</v>
      </c>
      <c r="Y107" s="137">
        <f t="shared" si="16"/>
        <v>0</v>
      </c>
      <c r="Z107" s="137">
        <f t="shared" si="16"/>
        <v>0</v>
      </c>
      <c r="AA107" s="137">
        <f t="shared" si="16"/>
        <v>0</v>
      </c>
      <c r="AB107" s="137">
        <f t="shared" si="16"/>
        <v>0</v>
      </c>
      <c r="AC107" s="137">
        <f t="shared" si="16"/>
        <v>0</v>
      </c>
      <c r="AD107" s="137">
        <f t="shared" si="16"/>
        <v>0</v>
      </c>
      <c r="AE107" s="137">
        <f t="shared" si="16"/>
        <v>0</v>
      </c>
      <c r="AF107" s="137">
        <f t="shared" si="16"/>
        <v>0</v>
      </c>
      <c r="AG107" s="137">
        <f t="shared" si="16"/>
        <v>0</v>
      </c>
      <c r="AH107" s="137">
        <f t="shared" si="16"/>
        <v>0</v>
      </c>
      <c r="AI107" s="137">
        <f t="shared" si="16"/>
        <v>0</v>
      </c>
      <c r="AJ107" s="53" t="str">
        <f t="shared" si="6"/>
        <v/>
      </c>
      <c r="AK107" s="66"/>
      <c r="AL107" s="66" t="str">
        <f t="shared" si="9"/>
        <v>00</v>
      </c>
      <c r="AM107" s="68" t="str">
        <f t="shared" si="10"/>
        <v>00</v>
      </c>
      <c r="AN107" s="68" t="str">
        <f t="shared" si="11"/>
        <v>00</v>
      </c>
      <c r="AO107" s="68" t="str">
        <f t="shared" si="12"/>
        <v>00</v>
      </c>
      <c r="AQ107" t="str">
        <f t="shared" si="7"/>
        <v/>
      </c>
    </row>
    <row r="108" spans="2:43">
      <c r="B108" s="145"/>
      <c r="C108" s="53">
        <f t="shared" si="8"/>
        <v>37</v>
      </c>
      <c r="D108" s="137">
        <f t="shared" si="16"/>
        <v>0</v>
      </c>
      <c r="E108" s="137">
        <f t="shared" si="16"/>
        <v>0</v>
      </c>
      <c r="F108" s="137">
        <f t="shared" si="16"/>
        <v>0</v>
      </c>
      <c r="G108" s="137">
        <f t="shared" si="16"/>
        <v>0</v>
      </c>
      <c r="H108" s="137">
        <f t="shared" si="16"/>
        <v>0</v>
      </c>
      <c r="I108" s="137">
        <f t="shared" si="16"/>
        <v>0</v>
      </c>
      <c r="J108" s="137">
        <f t="shared" si="16"/>
        <v>0</v>
      </c>
      <c r="K108" s="137">
        <f t="shared" si="16"/>
        <v>0</v>
      </c>
      <c r="L108" s="137">
        <f t="shared" si="16"/>
        <v>0</v>
      </c>
      <c r="M108" s="137">
        <f t="shared" si="16"/>
        <v>0</v>
      </c>
      <c r="N108" s="137">
        <f t="shared" si="16"/>
        <v>0</v>
      </c>
      <c r="O108" s="137">
        <f t="shared" si="16"/>
        <v>0</v>
      </c>
      <c r="P108" s="137">
        <f t="shared" si="16"/>
        <v>0</v>
      </c>
      <c r="Q108" s="137">
        <f t="shared" si="16"/>
        <v>0</v>
      </c>
      <c r="R108" s="137">
        <f t="shared" si="16"/>
        <v>0</v>
      </c>
      <c r="S108" s="137">
        <f t="shared" si="16"/>
        <v>0</v>
      </c>
      <c r="T108" s="137">
        <f t="shared" si="16"/>
        <v>0</v>
      </c>
      <c r="U108" s="137">
        <f t="shared" si="16"/>
        <v>0</v>
      </c>
      <c r="V108" s="137">
        <f t="shared" si="16"/>
        <v>0</v>
      </c>
      <c r="W108" s="137">
        <f t="shared" si="16"/>
        <v>0</v>
      </c>
      <c r="X108" s="137">
        <f t="shared" si="16"/>
        <v>0</v>
      </c>
      <c r="Y108" s="137">
        <f t="shared" si="16"/>
        <v>0</v>
      </c>
      <c r="Z108" s="137">
        <f t="shared" si="16"/>
        <v>0</v>
      </c>
      <c r="AA108" s="137">
        <f t="shared" si="16"/>
        <v>0</v>
      </c>
      <c r="AB108" s="137">
        <f t="shared" si="16"/>
        <v>0</v>
      </c>
      <c r="AC108" s="137">
        <f t="shared" si="16"/>
        <v>0</v>
      </c>
      <c r="AD108" s="137">
        <f t="shared" si="16"/>
        <v>0</v>
      </c>
      <c r="AE108" s="137">
        <f t="shared" si="16"/>
        <v>0</v>
      </c>
      <c r="AF108" s="137">
        <f t="shared" si="16"/>
        <v>0</v>
      </c>
      <c r="AG108" s="137">
        <f t="shared" si="16"/>
        <v>0</v>
      </c>
      <c r="AH108" s="137">
        <f t="shared" si="16"/>
        <v>0</v>
      </c>
      <c r="AI108" s="137">
        <f t="shared" si="16"/>
        <v>0</v>
      </c>
      <c r="AJ108" s="53" t="str">
        <f t="shared" si="6"/>
        <v/>
      </c>
      <c r="AK108" s="66"/>
      <c r="AL108" s="66" t="str">
        <f t="shared" si="9"/>
        <v>00</v>
      </c>
      <c r="AM108" s="68" t="str">
        <f t="shared" si="10"/>
        <v>00</v>
      </c>
      <c r="AN108" s="68" t="str">
        <f t="shared" si="11"/>
        <v>00</v>
      </c>
      <c r="AO108" s="68" t="str">
        <f t="shared" si="12"/>
        <v>00</v>
      </c>
      <c r="AQ108" t="str">
        <f t="shared" si="7"/>
        <v/>
      </c>
    </row>
    <row r="109" spans="2:43">
      <c r="B109" s="145"/>
      <c r="C109" s="53">
        <f t="shared" si="8"/>
        <v>38</v>
      </c>
      <c r="D109" s="137">
        <f t="shared" si="16"/>
        <v>0</v>
      </c>
      <c r="E109" s="137">
        <f t="shared" si="16"/>
        <v>0</v>
      </c>
      <c r="F109" s="137">
        <f t="shared" si="16"/>
        <v>0</v>
      </c>
      <c r="G109" s="137">
        <f t="shared" si="16"/>
        <v>0</v>
      </c>
      <c r="H109" s="137">
        <f t="shared" si="16"/>
        <v>0</v>
      </c>
      <c r="I109" s="137">
        <f t="shared" si="16"/>
        <v>0</v>
      </c>
      <c r="J109" s="137">
        <f t="shared" si="16"/>
        <v>0</v>
      </c>
      <c r="K109" s="137">
        <f t="shared" si="16"/>
        <v>0</v>
      </c>
      <c r="L109" s="137">
        <f t="shared" si="16"/>
        <v>0</v>
      </c>
      <c r="M109" s="137">
        <f t="shared" si="16"/>
        <v>0</v>
      </c>
      <c r="N109" s="137">
        <f t="shared" si="16"/>
        <v>0</v>
      </c>
      <c r="O109" s="137">
        <f t="shared" si="16"/>
        <v>0</v>
      </c>
      <c r="P109" s="137">
        <f t="shared" si="16"/>
        <v>0</v>
      </c>
      <c r="Q109" s="137">
        <f t="shared" si="16"/>
        <v>0</v>
      </c>
      <c r="R109" s="137">
        <f t="shared" si="16"/>
        <v>0</v>
      </c>
      <c r="S109" s="137">
        <f t="shared" si="16"/>
        <v>0</v>
      </c>
      <c r="T109" s="137">
        <f t="shared" si="16"/>
        <v>0</v>
      </c>
      <c r="U109" s="137">
        <f t="shared" si="16"/>
        <v>0</v>
      </c>
      <c r="V109" s="137">
        <f t="shared" si="16"/>
        <v>0</v>
      </c>
      <c r="W109" s="137">
        <f t="shared" si="16"/>
        <v>0</v>
      </c>
      <c r="X109" s="137">
        <f t="shared" si="16"/>
        <v>0</v>
      </c>
      <c r="Y109" s="137">
        <f t="shared" si="16"/>
        <v>0</v>
      </c>
      <c r="Z109" s="137">
        <f t="shared" si="16"/>
        <v>0</v>
      </c>
      <c r="AA109" s="137">
        <f t="shared" si="16"/>
        <v>0</v>
      </c>
      <c r="AB109" s="137">
        <f t="shared" si="16"/>
        <v>0</v>
      </c>
      <c r="AC109" s="137">
        <f t="shared" si="16"/>
        <v>0</v>
      </c>
      <c r="AD109" s="137">
        <f t="shared" si="16"/>
        <v>0</v>
      </c>
      <c r="AE109" s="137">
        <f t="shared" si="16"/>
        <v>0</v>
      </c>
      <c r="AF109" s="137">
        <f t="shared" si="16"/>
        <v>0</v>
      </c>
      <c r="AG109" s="137">
        <f t="shared" si="16"/>
        <v>0</v>
      </c>
      <c r="AH109" s="137">
        <f t="shared" si="16"/>
        <v>0</v>
      </c>
      <c r="AI109" s="137">
        <f t="shared" si="16"/>
        <v>0</v>
      </c>
      <c r="AJ109" s="53" t="str">
        <f t="shared" si="6"/>
        <v/>
      </c>
      <c r="AK109" s="66"/>
      <c r="AL109" s="66" t="str">
        <f t="shared" si="9"/>
        <v>00</v>
      </c>
      <c r="AM109" s="68" t="str">
        <f t="shared" si="10"/>
        <v>00</v>
      </c>
      <c r="AN109" s="68" t="str">
        <f t="shared" si="11"/>
        <v>00</v>
      </c>
      <c r="AO109" s="68" t="str">
        <f t="shared" si="12"/>
        <v>00</v>
      </c>
      <c r="AQ109" t="str">
        <f t="shared" si="7"/>
        <v/>
      </c>
    </row>
    <row r="110" spans="2:43">
      <c r="B110" s="145"/>
      <c r="C110" s="53">
        <f t="shared" si="8"/>
        <v>39</v>
      </c>
      <c r="D110" s="137">
        <f t="shared" si="16"/>
        <v>0</v>
      </c>
      <c r="E110" s="137">
        <f t="shared" si="16"/>
        <v>0</v>
      </c>
      <c r="F110" s="137">
        <f t="shared" si="16"/>
        <v>0</v>
      </c>
      <c r="G110" s="137">
        <f t="shared" si="16"/>
        <v>0</v>
      </c>
      <c r="H110" s="137">
        <f t="shared" si="16"/>
        <v>0</v>
      </c>
      <c r="I110" s="137">
        <f t="shared" si="16"/>
        <v>0</v>
      </c>
      <c r="J110" s="137">
        <f t="shared" si="16"/>
        <v>0</v>
      </c>
      <c r="K110" s="137">
        <f t="shared" si="16"/>
        <v>0</v>
      </c>
      <c r="L110" s="137">
        <f t="shared" si="16"/>
        <v>0</v>
      </c>
      <c r="M110" s="137">
        <f t="shared" si="16"/>
        <v>0</v>
      </c>
      <c r="N110" s="137">
        <f t="shared" si="16"/>
        <v>0</v>
      </c>
      <c r="O110" s="137">
        <f t="shared" si="16"/>
        <v>0</v>
      </c>
      <c r="P110" s="137">
        <f t="shared" si="16"/>
        <v>0</v>
      </c>
      <c r="Q110" s="137">
        <f t="shared" si="16"/>
        <v>0</v>
      </c>
      <c r="R110" s="137">
        <f t="shared" si="16"/>
        <v>0</v>
      </c>
      <c r="S110" s="137">
        <f t="shared" si="16"/>
        <v>0</v>
      </c>
      <c r="T110" s="137">
        <f t="shared" si="16"/>
        <v>0</v>
      </c>
      <c r="U110" s="137">
        <f t="shared" si="16"/>
        <v>0</v>
      </c>
      <c r="V110" s="137">
        <f t="shared" si="16"/>
        <v>0</v>
      </c>
      <c r="W110" s="137">
        <f t="shared" si="16"/>
        <v>0</v>
      </c>
      <c r="X110" s="137">
        <f t="shared" si="16"/>
        <v>0</v>
      </c>
      <c r="Y110" s="137">
        <f t="shared" si="16"/>
        <v>0</v>
      </c>
      <c r="Z110" s="137">
        <f t="shared" si="16"/>
        <v>0</v>
      </c>
      <c r="AA110" s="137">
        <f t="shared" si="16"/>
        <v>0</v>
      </c>
      <c r="AB110" s="137">
        <f t="shared" si="16"/>
        <v>0</v>
      </c>
      <c r="AC110" s="137">
        <f t="shared" si="16"/>
        <v>0</v>
      </c>
      <c r="AD110" s="137">
        <f t="shared" si="16"/>
        <v>0</v>
      </c>
      <c r="AE110" s="137">
        <f t="shared" si="16"/>
        <v>0</v>
      </c>
      <c r="AF110" s="137">
        <f t="shared" si="16"/>
        <v>0</v>
      </c>
      <c r="AG110" s="137">
        <f t="shared" si="16"/>
        <v>0</v>
      </c>
      <c r="AH110" s="137">
        <f t="shared" si="16"/>
        <v>0</v>
      </c>
      <c r="AI110" s="137">
        <f>IF(AI45=1,1,0)</f>
        <v>0</v>
      </c>
      <c r="AJ110" s="53" t="str">
        <f t="shared" si="6"/>
        <v/>
      </c>
      <c r="AK110" s="66"/>
      <c r="AL110" s="66" t="str">
        <f t="shared" si="9"/>
        <v>00</v>
      </c>
      <c r="AM110" s="68" t="str">
        <f t="shared" si="10"/>
        <v>00</v>
      </c>
      <c r="AN110" s="68" t="str">
        <f t="shared" si="11"/>
        <v>00</v>
      </c>
      <c r="AO110" s="68" t="str">
        <f t="shared" si="12"/>
        <v>00</v>
      </c>
      <c r="AQ110" t="str">
        <f t="shared" si="7"/>
        <v/>
      </c>
    </row>
    <row r="111" spans="2:43">
      <c r="B111" s="145"/>
      <c r="C111" s="53">
        <f t="shared" si="8"/>
        <v>40</v>
      </c>
      <c r="D111" s="137">
        <f t="shared" ref="D111:AI118" si="17">IF(D46=1,1,0)</f>
        <v>0</v>
      </c>
      <c r="E111" s="137">
        <f t="shared" si="17"/>
        <v>0</v>
      </c>
      <c r="F111" s="137">
        <f t="shared" si="17"/>
        <v>0</v>
      </c>
      <c r="G111" s="137">
        <f t="shared" si="17"/>
        <v>0</v>
      </c>
      <c r="H111" s="137">
        <f t="shared" si="17"/>
        <v>0</v>
      </c>
      <c r="I111" s="137">
        <f t="shared" si="17"/>
        <v>0</v>
      </c>
      <c r="J111" s="137">
        <f t="shared" si="17"/>
        <v>0</v>
      </c>
      <c r="K111" s="137">
        <f t="shared" si="17"/>
        <v>0</v>
      </c>
      <c r="L111" s="137">
        <f t="shared" si="17"/>
        <v>0</v>
      </c>
      <c r="M111" s="137">
        <f t="shared" si="17"/>
        <v>0</v>
      </c>
      <c r="N111" s="137">
        <f t="shared" si="17"/>
        <v>0</v>
      </c>
      <c r="O111" s="137">
        <f t="shared" si="17"/>
        <v>0</v>
      </c>
      <c r="P111" s="137">
        <f t="shared" si="17"/>
        <v>0</v>
      </c>
      <c r="Q111" s="137">
        <f t="shared" si="17"/>
        <v>0</v>
      </c>
      <c r="R111" s="137">
        <f t="shared" si="17"/>
        <v>0</v>
      </c>
      <c r="S111" s="137">
        <f t="shared" si="17"/>
        <v>0</v>
      </c>
      <c r="T111" s="137">
        <f t="shared" si="17"/>
        <v>0</v>
      </c>
      <c r="U111" s="137">
        <f t="shared" si="17"/>
        <v>0</v>
      </c>
      <c r="V111" s="137">
        <f t="shared" si="17"/>
        <v>0</v>
      </c>
      <c r="W111" s="137">
        <f t="shared" si="17"/>
        <v>0</v>
      </c>
      <c r="X111" s="137">
        <f t="shared" si="17"/>
        <v>0</v>
      </c>
      <c r="Y111" s="137">
        <f t="shared" si="17"/>
        <v>0</v>
      </c>
      <c r="Z111" s="137">
        <f t="shared" si="17"/>
        <v>0</v>
      </c>
      <c r="AA111" s="137">
        <f t="shared" si="17"/>
        <v>0</v>
      </c>
      <c r="AB111" s="137">
        <f t="shared" si="17"/>
        <v>0</v>
      </c>
      <c r="AC111" s="137">
        <f t="shared" si="17"/>
        <v>0</v>
      </c>
      <c r="AD111" s="137">
        <f t="shared" si="17"/>
        <v>0</v>
      </c>
      <c r="AE111" s="137">
        <f t="shared" si="17"/>
        <v>0</v>
      </c>
      <c r="AF111" s="137">
        <f t="shared" si="17"/>
        <v>0</v>
      </c>
      <c r="AG111" s="137">
        <f t="shared" si="17"/>
        <v>0</v>
      </c>
      <c r="AH111" s="137">
        <f t="shared" si="17"/>
        <v>0</v>
      </c>
      <c r="AI111" s="137">
        <f t="shared" si="17"/>
        <v>0</v>
      </c>
      <c r="AJ111" s="53" t="str">
        <f t="shared" si="6"/>
        <v/>
      </c>
      <c r="AK111" s="66"/>
      <c r="AL111" s="66" t="str">
        <f t="shared" si="9"/>
        <v>00</v>
      </c>
      <c r="AM111" s="68" t="str">
        <f t="shared" si="10"/>
        <v>00</v>
      </c>
      <c r="AN111" s="68" t="str">
        <f t="shared" si="11"/>
        <v>00</v>
      </c>
      <c r="AO111" s="68" t="str">
        <f t="shared" si="12"/>
        <v>00</v>
      </c>
      <c r="AQ111" t="str">
        <f t="shared" si="7"/>
        <v/>
      </c>
    </row>
    <row r="112" spans="2:43">
      <c r="B112" s="145"/>
      <c r="C112" s="53">
        <f t="shared" si="8"/>
        <v>41</v>
      </c>
      <c r="D112" s="137">
        <f t="shared" si="17"/>
        <v>0</v>
      </c>
      <c r="E112" s="137">
        <f t="shared" si="17"/>
        <v>0</v>
      </c>
      <c r="F112" s="137">
        <f t="shared" si="17"/>
        <v>0</v>
      </c>
      <c r="G112" s="137">
        <f t="shared" si="17"/>
        <v>0</v>
      </c>
      <c r="H112" s="137">
        <f t="shared" si="17"/>
        <v>0</v>
      </c>
      <c r="I112" s="137">
        <f t="shared" si="17"/>
        <v>0</v>
      </c>
      <c r="J112" s="137">
        <f t="shared" si="17"/>
        <v>0</v>
      </c>
      <c r="K112" s="137">
        <f t="shared" si="17"/>
        <v>0</v>
      </c>
      <c r="L112" s="137">
        <f t="shared" si="17"/>
        <v>0</v>
      </c>
      <c r="M112" s="137">
        <f t="shared" si="17"/>
        <v>0</v>
      </c>
      <c r="N112" s="137">
        <f t="shared" si="17"/>
        <v>0</v>
      </c>
      <c r="O112" s="137">
        <f t="shared" si="17"/>
        <v>0</v>
      </c>
      <c r="P112" s="137">
        <f t="shared" si="17"/>
        <v>0</v>
      </c>
      <c r="Q112" s="137">
        <f t="shared" si="17"/>
        <v>0</v>
      </c>
      <c r="R112" s="137">
        <f t="shared" si="17"/>
        <v>0</v>
      </c>
      <c r="S112" s="137">
        <f t="shared" si="17"/>
        <v>0</v>
      </c>
      <c r="T112" s="137">
        <f t="shared" si="17"/>
        <v>0</v>
      </c>
      <c r="U112" s="137">
        <f t="shared" si="17"/>
        <v>0</v>
      </c>
      <c r="V112" s="137">
        <f t="shared" si="17"/>
        <v>0</v>
      </c>
      <c r="W112" s="137">
        <f t="shared" si="17"/>
        <v>0</v>
      </c>
      <c r="X112" s="137">
        <f t="shared" si="17"/>
        <v>0</v>
      </c>
      <c r="Y112" s="137">
        <f t="shared" si="17"/>
        <v>0</v>
      </c>
      <c r="Z112" s="137">
        <f t="shared" si="17"/>
        <v>0</v>
      </c>
      <c r="AA112" s="137">
        <f t="shared" si="17"/>
        <v>0</v>
      </c>
      <c r="AB112" s="137">
        <f t="shared" si="17"/>
        <v>0</v>
      </c>
      <c r="AC112" s="137">
        <f t="shared" si="17"/>
        <v>0</v>
      </c>
      <c r="AD112" s="137">
        <f t="shared" si="17"/>
        <v>0</v>
      </c>
      <c r="AE112" s="137">
        <f t="shared" si="17"/>
        <v>0</v>
      </c>
      <c r="AF112" s="137">
        <f t="shared" si="17"/>
        <v>0</v>
      </c>
      <c r="AG112" s="137">
        <f t="shared" si="17"/>
        <v>0</v>
      </c>
      <c r="AH112" s="137">
        <f t="shared" si="17"/>
        <v>0</v>
      </c>
      <c r="AI112" s="137">
        <f t="shared" si="17"/>
        <v>0</v>
      </c>
      <c r="AJ112" s="53" t="str">
        <f t="shared" si="6"/>
        <v/>
      </c>
      <c r="AK112" s="66"/>
      <c r="AL112" s="66" t="str">
        <f t="shared" si="9"/>
        <v>00</v>
      </c>
      <c r="AM112" s="68" t="str">
        <f t="shared" si="10"/>
        <v>00</v>
      </c>
      <c r="AN112" s="68" t="str">
        <f t="shared" si="11"/>
        <v>00</v>
      </c>
      <c r="AO112" s="68" t="str">
        <f t="shared" si="12"/>
        <v>00</v>
      </c>
      <c r="AQ112" t="str">
        <f t="shared" si="7"/>
        <v/>
      </c>
    </row>
    <row r="113" spans="2:43">
      <c r="B113" s="145"/>
      <c r="C113" s="53">
        <f t="shared" si="8"/>
        <v>42</v>
      </c>
      <c r="D113" s="137">
        <f t="shared" si="17"/>
        <v>0</v>
      </c>
      <c r="E113" s="137">
        <f t="shared" si="17"/>
        <v>0</v>
      </c>
      <c r="F113" s="137">
        <f t="shared" si="17"/>
        <v>0</v>
      </c>
      <c r="G113" s="137">
        <f t="shared" si="17"/>
        <v>0</v>
      </c>
      <c r="H113" s="137">
        <f t="shared" si="17"/>
        <v>0</v>
      </c>
      <c r="I113" s="137">
        <f t="shared" si="17"/>
        <v>0</v>
      </c>
      <c r="J113" s="137">
        <f t="shared" si="17"/>
        <v>0</v>
      </c>
      <c r="K113" s="137">
        <f t="shared" si="17"/>
        <v>0</v>
      </c>
      <c r="L113" s="137">
        <f t="shared" si="17"/>
        <v>0</v>
      </c>
      <c r="M113" s="137">
        <f t="shared" si="17"/>
        <v>0</v>
      </c>
      <c r="N113" s="137">
        <f t="shared" si="17"/>
        <v>0</v>
      </c>
      <c r="O113" s="137">
        <f t="shared" si="17"/>
        <v>0</v>
      </c>
      <c r="P113" s="137">
        <f t="shared" si="17"/>
        <v>0</v>
      </c>
      <c r="Q113" s="137">
        <f t="shared" si="17"/>
        <v>0</v>
      </c>
      <c r="R113" s="137">
        <f t="shared" si="17"/>
        <v>0</v>
      </c>
      <c r="S113" s="137">
        <f t="shared" si="17"/>
        <v>0</v>
      </c>
      <c r="T113" s="137">
        <f t="shared" si="17"/>
        <v>0</v>
      </c>
      <c r="U113" s="137">
        <f t="shared" si="17"/>
        <v>0</v>
      </c>
      <c r="V113" s="137">
        <f t="shared" si="17"/>
        <v>0</v>
      </c>
      <c r="W113" s="137">
        <f t="shared" si="17"/>
        <v>0</v>
      </c>
      <c r="X113" s="137">
        <f t="shared" si="17"/>
        <v>0</v>
      </c>
      <c r="Y113" s="137">
        <f t="shared" si="17"/>
        <v>0</v>
      </c>
      <c r="Z113" s="137">
        <f t="shared" si="17"/>
        <v>0</v>
      </c>
      <c r="AA113" s="137">
        <f t="shared" si="17"/>
        <v>0</v>
      </c>
      <c r="AB113" s="137">
        <f t="shared" si="17"/>
        <v>0</v>
      </c>
      <c r="AC113" s="137">
        <f t="shared" si="17"/>
        <v>0</v>
      </c>
      <c r="AD113" s="137">
        <f t="shared" si="17"/>
        <v>0</v>
      </c>
      <c r="AE113" s="137">
        <f t="shared" si="17"/>
        <v>0</v>
      </c>
      <c r="AF113" s="137">
        <f t="shared" si="17"/>
        <v>0</v>
      </c>
      <c r="AG113" s="137">
        <f t="shared" si="17"/>
        <v>0</v>
      </c>
      <c r="AH113" s="137">
        <f t="shared" si="17"/>
        <v>0</v>
      </c>
      <c r="AI113" s="137">
        <f t="shared" si="17"/>
        <v>0</v>
      </c>
      <c r="AJ113" s="53" t="str">
        <f t="shared" si="6"/>
        <v/>
      </c>
      <c r="AK113" s="66"/>
      <c r="AL113" s="66" t="str">
        <f t="shared" si="9"/>
        <v>00</v>
      </c>
      <c r="AM113" s="68" t="str">
        <f t="shared" si="10"/>
        <v>00</v>
      </c>
      <c r="AN113" s="68" t="str">
        <f t="shared" si="11"/>
        <v>00</v>
      </c>
      <c r="AO113" s="68" t="str">
        <f t="shared" si="12"/>
        <v>00</v>
      </c>
      <c r="AQ113" t="str">
        <f t="shared" si="7"/>
        <v/>
      </c>
    </row>
    <row r="114" spans="2:43">
      <c r="B114" s="145"/>
      <c r="C114" s="53">
        <f t="shared" si="8"/>
        <v>43</v>
      </c>
      <c r="D114" s="137">
        <f t="shared" si="17"/>
        <v>0</v>
      </c>
      <c r="E114" s="137">
        <f t="shared" si="17"/>
        <v>0</v>
      </c>
      <c r="F114" s="137">
        <f t="shared" si="17"/>
        <v>0</v>
      </c>
      <c r="G114" s="137">
        <f t="shared" si="17"/>
        <v>0</v>
      </c>
      <c r="H114" s="137">
        <f t="shared" si="17"/>
        <v>0</v>
      </c>
      <c r="I114" s="137">
        <f t="shared" si="17"/>
        <v>0</v>
      </c>
      <c r="J114" s="137">
        <f t="shared" si="17"/>
        <v>0</v>
      </c>
      <c r="K114" s="137">
        <f t="shared" si="17"/>
        <v>0</v>
      </c>
      <c r="L114" s="137">
        <f t="shared" si="17"/>
        <v>0</v>
      </c>
      <c r="M114" s="137">
        <f t="shared" si="17"/>
        <v>0</v>
      </c>
      <c r="N114" s="137">
        <f t="shared" si="17"/>
        <v>0</v>
      </c>
      <c r="O114" s="137">
        <f t="shared" si="17"/>
        <v>0</v>
      </c>
      <c r="P114" s="137">
        <f t="shared" si="17"/>
        <v>0</v>
      </c>
      <c r="Q114" s="137">
        <f t="shared" si="17"/>
        <v>0</v>
      </c>
      <c r="R114" s="137">
        <f t="shared" si="17"/>
        <v>0</v>
      </c>
      <c r="S114" s="137">
        <f t="shared" si="17"/>
        <v>0</v>
      </c>
      <c r="T114" s="137">
        <f t="shared" si="17"/>
        <v>0</v>
      </c>
      <c r="U114" s="137">
        <f t="shared" si="17"/>
        <v>0</v>
      </c>
      <c r="V114" s="137">
        <f t="shared" si="17"/>
        <v>0</v>
      </c>
      <c r="W114" s="137">
        <f t="shared" si="17"/>
        <v>0</v>
      </c>
      <c r="X114" s="137">
        <f t="shared" si="17"/>
        <v>0</v>
      </c>
      <c r="Y114" s="137">
        <f t="shared" si="17"/>
        <v>0</v>
      </c>
      <c r="Z114" s="137">
        <f t="shared" si="17"/>
        <v>0</v>
      </c>
      <c r="AA114" s="137">
        <f t="shared" si="17"/>
        <v>0</v>
      </c>
      <c r="AB114" s="137">
        <f t="shared" si="17"/>
        <v>0</v>
      </c>
      <c r="AC114" s="137">
        <f t="shared" si="17"/>
        <v>0</v>
      </c>
      <c r="AD114" s="137">
        <f t="shared" si="17"/>
        <v>0</v>
      </c>
      <c r="AE114" s="137">
        <f t="shared" si="17"/>
        <v>0</v>
      </c>
      <c r="AF114" s="137">
        <f t="shared" si="17"/>
        <v>0</v>
      </c>
      <c r="AG114" s="137">
        <f t="shared" si="17"/>
        <v>0</v>
      </c>
      <c r="AH114" s="137">
        <f t="shared" si="17"/>
        <v>0</v>
      </c>
      <c r="AI114" s="137">
        <f t="shared" si="17"/>
        <v>0</v>
      </c>
      <c r="AJ114" s="53" t="str">
        <f t="shared" si="6"/>
        <v/>
      </c>
      <c r="AK114" s="66"/>
      <c r="AL114" s="66" t="str">
        <f t="shared" si="9"/>
        <v>00</v>
      </c>
      <c r="AM114" s="68" t="str">
        <f t="shared" si="10"/>
        <v>00</v>
      </c>
      <c r="AN114" s="68" t="str">
        <f t="shared" si="11"/>
        <v>00</v>
      </c>
      <c r="AO114" s="68" t="str">
        <f t="shared" si="12"/>
        <v>00</v>
      </c>
      <c r="AQ114" t="str">
        <f t="shared" si="7"/>
        <v/>
      </c>
    </row>
    <row r="115" spans="2:43">
      <c r="B115" s="145"/>
      <c r="C115" s="53">
        <f t="shared" si="8"/>
        <v>44</v>
      </c>
      <c r="D115" s="137">
        <f t="shared" si="17"/>
        <v>0</v>
      </c>
      <c r="E115" s="137">
        <f t="shared" si="17"/>
        <v>0</v>
      </c>
      <c r="F115" s="137">
        <f t="shared" si="17"/>
        <v>0</v>
      </c>
      <c r="G115" s="137">
        <f t="shared" si="17"/>
        <v>0</v>
      </c>
      <c r="H115" s="137">
        <f t="shared" si="17"/>
        <v>0</v>
      </c>
      <c r="I115" s="137">
        <f t="shared" si="17"/>
        <v>0</v>
      </c>
      <c r="J115" s="137">
        <f t="shared" si="17"/>
        <v>0</v>
      </c>
      <c r="K115" s="137">
        <f t="shared" si="17"/>
        <v>0</v>
      </c>
      <c r="L115" s="137">
        <f t="shared" si="17"/>
        <v>0</v>
      </c>
      <c r="M115" s="137">
        <f t="shared" si="17"/>
        <v>0</v>
      </c>
      <c r="N115" s="137">
        <f t="shared" si="17"/>
        <v>0</v>
      </c>
      <c r="O115" s="137">
        <f t="shared" si="17"/>
        <v>0</v>
      </c>
      <c r="P115" s="137">
        <f t="shared" si="17"/>
        <v>0</v>
      </c>
      <c r="Q115" s="137">
        <f t="shared" si="17"/>
        <v>0</v>
      </c>
      <c r="R115" s="137">
        <f t="shared" si="17"/>
        <v>0</v>
      </c>
      <c r="S115" s="137">
        <f t="shared" si="17"/>
        <v>0</v>
      </c>
      <c r="T115" s="137">
        <f t="shared" si="17"/>
        <v>0</v>
      </c>
      <c r="U115" s="137">
        <f t="shared" si="17"/>
        <v>0</v>
      </c>
      <c r="V115" s="137">
        <f t="shared" si="17"/>
        <v>0</v>
      </c>
      <c r="W115" s="137">
        <f t="shared" si="17"/>
        <v>0</v>
      </c>
      <c r="X115" s="137">
        <f t="shared" si="17"/>
        <v>0</v>
      </c>
      <c r="Y115" s="137">
        <f t="shared" si="17"/>
        <v>0</v>
      </c>
      <c r="Z115" s="137">
        <f t="shared" si="17"/>
        <v>0</v>
      </c>
      <c r="AA115" s="137">
        <f t="shared" si="17"/>
        <v>0</v>
      </c>
      <c r="AB115" s="137">
        <f t="shared" si="17"/>
        <v>0</v>
      </c>
      <c r="AC115" s="137">
        <f t="shared" si="17"/>
        <v>0</v>
      </c>
      <c r="AD115" s="137">
        <f t="shared" si="17"/>
        <v>0</v>
      </c>
      <c r="AE115" s="137">
        <f t="shared" si="17"/>
        <v>0</v>
      </c>
      <c r="AF115" s="137">
        <f t="shared" si="17"/>
        <v>0</v>
      </c>
      <c r="AG115" s="137">
        <f t="shared" si="17"/>
        <v>0</v>
      </c>
      <c r="AH115" s="137">
        <f t="shared" si="17"/>
        <v>0</v>
      </c>
      <c r="AI115" s="137">
        <f t="shared" si="17"/>
        <v>0</v>
      </c>
      <c r="AJ115" s="53" t="str">
        <f t="shared" si="6"/>
        <v/>
      </c>
      <c r="AK115" s="66"/>
      <c r="AL115" s="66" t="str">
        <f t="shared" si="9"/>
        <v>00</v>
      </c>
      <c r="AM115" s="68" t="str">
        <f t="shared" si="10"/>
        <v>00</v>
      </c>
      <c r="AN115" s="68" t="str">
        <f t="shared" si="11"/>
        <v>00</v>
      </c>
      <c r="AO115" s="68" t="str">
        <f t="shared" si="12"/>
        <v>00</v>
      </c>
      <c r="AQ115" t="str">
        <f t="shared" si="7"/>
        <v/>
      </c>
    </row>
    <row r="116" spans="2:43">
      <c r="B116" s="145"/>
      <c r="C116" s="53">
        <f t="shared" si="8"/>
        <v>45</v>
      </c>
      <c r="D116" s="137">
        <f t="shared" si="17"/>
        <v>0</v>
      </c>
      <c r="E116" s="137">
        <f t="shared" si="17"/>
        <v>0</v>
      </c>
      <c r="F116" s="137">
        <f t="shared" si="17"/>
        <v>0</v>
      </c>
      <c r="G116" s="137">
        <f t="shared" si="17"/>
        <v>0</v>
      </c>
      <c r="H116" s="137">
        <f t="shared" si="17"/>
        <v>0</v>
      </c>
      <c r="I116" s="137">
        <f t="shared" si="17"/>
        <v>0</v>
      </c>
      <c r="J116" s="137">
        <f t="shared" si="17"/>
        <v>0</v>
      </c>
      <c r="K116" s="137">
        <f t="shared" si="17"/>
        <v>0</v>
      </c>
      <c r="L116" s="137">
        <f t="shared" si="17"/>
        <v>0</v>
      </c>
      <c r="M116" s="137">
        <f t="shared" si="17"/>
        <v>0</v>
      </c>
      <c r="N116" s="137">
        <f t="shared" si="17"/>
        <v>0</v>
      </c>
      <c r="O116" s="137">
        <f t="shared" si="17"/>
        <v>0</v>
      </c>
      <c r="P116" s="137">
        <f t="shared" si="17"/>
        <v>0</v>
      </c>
      <c r="Q116" s="137">
        <f t="shared" si="17"/>
        <v>0</v>
      </c>
      <c r="R116" s="137">
        <f t="shared" si="17"/>
        <v>0</v>
      </c>
      <c r="S116" s="137">
        <f t="shared" si="17"/>
        <v>0</v>
      </c>
      <c r="T116" s="137">
        <f t="shared" si="17"/>
        <v>0</v>
      </c>
      <c r="U116" s="137">
        <f t="shared" si="17"/>
        <v>0</v>
      </c>
      <c r="V116" s="137">
        <f t="shared" si="17"/>
        <v>0</v>
      </c>
      <c r="W116" s="137">
        <f t="shared" si="17"/>
        <v>0</v>
      </c>
      <c r="X116" s="137">
        <f t="shared" si="17"/>
        <v>0</v>
      </c>
      <c r="Y116" s="137">
        <f t="shared" si="17"/>
        <v>0</v>
      </c>
      <c r="Z116" s="137">
        <f t="shared" si="17"/>
        <v>0</v>
      </c>
      <c r="AA116" s="137">
        <f t="shared" si="17"/>
        <v>0</v>
      </c>
      <c r="AB116" s="137">
        <f t="shared" si="17"/>
        <v>0</v>
      </c>
      <c r="AC116" s="137">
        <f t="shared" si="17"/>
        <v>0</v>
      </c>
      <c r="AD116" s="137">
        <f t="shared" si="17"/>
        <v>0</v>
      </c>
      <c r="AE116" s="137">
        <f t="shared" si="17"/>
        <v>0</v>
      </c>
      <c r="AF116" s="137">
        <f t="shared" si="17"/>
        <v>0</v>
      </c>
      <c r="AG116" s="137">
        <f t="shared" si="17"/>
        <v>0</v>
      </c>
      <c r="AH116" s="137">
        <f t="shared" si="17"/>
        <v>0</v>
      </c>
      <c r="AI116" s="137">
        <f t="shared" si="17"/>
        <v>0</v>
      </c>
      <c r="AJ116" s="53" t="str">
        <f t="shared" si="6"/>
        <v/>
      </c>
      <c r="AK116" s="66"/>
      <c r="AL116" s="66" t="str">
        <f t="shared" si="9"/>
        <v>00</v>
      </c>
      <c r="AM116" s="68" t="str">
        <f t="shared" si="10"/>
        <v>00</v>
      </c>
      <c r="AN116" s="68" t="str">
        <f t="shared" si="11"/>
        <v>00</v>
      </c>
      <c r="AO116" s="68" t="str">
        <f t="shared" si="12"/>
        <v>00</v>
      </c>
      <c r="AQ116" t="str">
        <f t="shared" si="7"/>
        <v/>
      </c>
    </row>
    <row r="117" spans="2:43">
      <c r="B117" s="145"/>
      <c r="C117" s="53">
        <f t="shared" si="8"/>
        <v>46</v>
      </c>
      <c r="D117" s="137">
        <f t="shared" si="17"/>
        <v>0</v>
      </c>
      <c r="E117" s="137">
        <f t="shared" si="17"/>
        <v>0</v>
      </c>
      <c r="F117" s="137">
        <f t="shared" si="17"/>
        <v>0</v>
      </c>
      <c r="G117" s="137">
        <f t="shared" si="17"/>
        <v>0</v>
      </c>
      <c r="H117" s="137">
        <f t="shared" si="17"/>
        <v>0</v>
      </c>
      <c r="I117" s="137">
        <f t="shared" si="17"/>
        <v>0</v>
      </c>
      <c r="J117" s="137">
        <f t="shared" si="17"/>
        <v>0</v>
      </c>
      <c r="K117" s="137">
        <f t="shared" si="17"/>
        <v>0</v>
      </c>
      <c r="L117" s="137">
        <f t="shared" si="17"/>
        <v>0</v>
      </c>
      <c r="M117" s="137">
        <f t="shared" si="17"/>
        <v>0</v>
      </c>
      <c r="N117" s="137">
        <f t="shared" si="17"/>
        <v>0</v>
      </c>
      <c r="O117" s="137">
        <f t="shared" si="17"/>
        <v>0</v>
      </c>
      <c r="P117" s="137">
        <f t="shared" si="17"/>
        <v>0</v>
      </c>
      <c r="Q117" s="137">
        <f t="shared" si="17"/>
        <v>0</v>
      </c>
      <c r="R117" s="137">
        <f t="shared" si="17"/>
        <v>0</v>
      </c>
      <c r="S117" s="137">
        <f t="shared" si="17"/>
        <v>0</v>
      </c>
      <c r="T117" s="137">
        <f t="shared" si="17"/>
        <v>0</v>
      </c>
      <c r="U117" s="137">
        <f t="shared" si="17"/>
        <v>0</v>
      </c>
      <c r="V117" s="137">
        <f t="shared" si="17"/>
        <v>0</v>
      </c>
      <c r="W117" s="137">
        <f t="shared" si="17"/>
        <v>0</v>
      </c>
      <c r="X117" s="137">
        <f t="shared" si="17"/>
        <v>0</v>
      </c>
      <c r="Y117" s="137">
        <f t="shared" si="17"/>
        <v>0</v>
      </c>
      <c r="Z117" s="137">
        <f t="shared" si="17"/>
        <v>0</v>
      </c>
      <c r="AA117" s="137">
        <f t="shared" si="17"/>
        <v>0</v>
      </c>
      <c r="AB117" s="137">
        <f t="shared" si="17"/>
        <v>0</v>
      </c>
      <c r="AC117" s="137">
        <f t="shared" si="17"/>
        <v>0</v>
      </c>
      <c r="AD117" s="137">
        <f t="shared" si="17"/>
        <v>0</v>
      </c>
      <c r="AE117" s="137">
        <f t="shared" si="17"/>
        <v>0</v>
      </c>
      <c r="AF117" s="137">
        <f t="shared" si="17"/>
        <v>0</v>
      </c>
      <c r="AG117" s="137">
        <f t="shared" si="17"/>
        <v>0</v>
      </c>
      <c r="AH117" s="137">
        <f t="shared" si="17"/>
        <v>0</v>
      </c>
      <c r="AI117" s="137">
        <f t="shared" si="17"/>
        <v>0</v>
      </c>
      <c r="AJ117" s="53" t="str">
        <f t="shared" si="6"/>
        <v/>
      </c>
      <c r="AK117" s="66"/>
      <c r="AL117" s="66" t="str">
        <f t="shared" si="9"/>
        <v>00</v>
      </c>
      <c r="AM117" s="68" t="str">
        <f t="shared" si="10"/>
        <v>00</v>
      </c>
      <c r="AN117" s="68" t="str">
        <f t="shared" si="11"/>
        <v>00</v>
      </c>
      <c r="AO117" s="68" t="str">
        <f t="shared" si="12"/>
        <v>00</v>
      </c>
      <c r="AQ117" t="str">
        <f t="shared" si="7"/>
        <v/>
      </c>
    </row>
    <row r="118" spans="2:43">
      <c r="B118" s="145"/>
      <c r="C118" s="53">
        <f t="shared" si="8"/>
        <v>47</v>
      </c>
      <c r="D118" s="137">
        <f t="shared" si="17"/>
        <v>0</v>
      </c>
      <c r="E118" s="137">
        <f t="shared" si="17"/>
        <v>0</v>
      </c>
      <c r="F118" s="137">
        <f t="shared" si="17"/>
        <v>0</v>
      </c>
      <c r="G118" s="137">
        <f t="shared" si="17"/>
        <v>0</v>
      </c>
      <c r="H118" s="137">
        <f t="shared" si="17"/>
        <v>0</v>
      </c>
      <c r="I118" s="137">
        <f t="shared" si="17"/>
        <v>0</v>
      </c>
      <c r="J118" s="137">
        <f t="shared" si="17"/>
        <v>0</v>
      </c>
      <c r="K118" s="137">
        <f t="shared" si="17"/>
        <v>0</v>
      </c>
      <c r="L118" s="137">
        <f t="shared" si="17"/>
        <v>0</v>
      </c>
      <c r="M118" s="137">
        <f t="shared" si="17"/>
        <v>0</v>
      </c>
      <c r="N118" s="137">
        <f t="shared" si="17"/>
        <v>0</v>
      </c>
      <c r="O118" s="137">
        <f t="shared" si="17"/>
        <v>0</v>
      </c>
      <c r="P118" s="137">
        <f t="shared" si="17"/>
        <v>0</v>
      </c>
      <c r="Q118" s="137">
        <f t="shared" si="17"/>
        <v>0</v>
      </c>
      <c r="R118" s="137">
        <f t="shared" si="17"/>
        <v>0</v>
      </c>
      <c r="S118" s="137">
        <f t="shared" si="17"/>
        <v>0</v>
      </c>
      <c r="T118" s="137">
        <f t="shared" si="17"/>
        <v>0</v>
      </c>
      <c r="U118" s="137">
        <f t="shared" si="17"/>
        <v>0</v>
      </c>
      <c r="V118" s="137">
        <f t="shared" si="17"/>
        <v>0</v>
      </c>
      <c r="W118" s="137">
        <f t="shared" si="17"/>
        <v>0</v>
      </c>
      <c r="X118" s="137">
        <f t="shared" si="17"/>
        <v>0</v>
      </c>
      <c r="Y118" s="137">
        <f t="shared" si="17"/>
        <v>0</v>
      </c>
      <c r="Z118" s="137">
        <f t="shared" si="17"/>
        <v>0</v>
      </c>
      <c r="AA118" s="137">
        <f t="shared" si="17"/>
        <v>0</v>
      </c>
      <c r="AB118" s="137">
        <f t="shared" si="17"/>
        <v>0</v>
      </c>
      <c r="AC118" s="137">
        <f t="shared" si="17"/>
        <v>0</v>
      </c>
      <c r="AD118" s="137">
        <f t="shared" si="17"/>
        <v>0</v>
      </c>
      <c r="AE118" s="137">
        <f t="shared" si="17"/>
        <v>0</v>
      </c>
      <c r="AF118" s="137">
        <f t="shared" si="17"/>
        <v>0</v>
      </c>
      <c r="AG118" s="137">
        <f t="shared" si="17"/>
        <v>0</v>
      </c>
      <c r="AH118" s="137">
        <f t="shared" si="17"/>
        <v>0</v>
      </c>
      <c r="AI118" s="137">
        <f>IF(AI53=1,1,0)</f>
        <v>0</v>
      </c>
      <c r="AJ118" s="53" t="str">
        <f t="shared" si="6"/>
        <v/>
      </c>
      <c r="AK118" s="66"/>
      <c r="AL118" s="66" t="str">
        <f t="shared" si="9"/>
        <v>00</v>
      </c>
      <c r="AM118" s="68" t="str">
        <f t="shared" si="10"/>
        <v>00</v>
      </c>
      <c r="AN118" s="68" t="str">
        <f t="shared" si="11"/>
        <v>00</v>
      </c>
      <c r="AO118" s="68" t="str">
        <f t="shared" si="12"/>
        <v>00</v>
      </c>
      <c r="AQ118" t="str">
        <f t="shared" si="7"/>
        <v/>
      </c>
    </row>
    <row r="119" spans="2:43">
      <c r="B119" s="145"/>
      <c r="C119" s="53">
        <f t="shared" si="8"/>
        <v>48</v>
      </c>
      <c r="D119" s="137">
        <f t="shared" ref="D119:AI126" si="18">IF(D54=1,1,0)</f>
        <v>0</v>
      </c>
      <c r="E119" s="137">
        <f t="shared" si="18"/>
        <v>0</v>
      </c>
      <c r="F119" s="137">
        <f t="shared" si="18"/>
        <v>0</v>
      </c>
      <c r="G119" s="137">
        <f t="shared" si="18"/>
        <v>0</v>
      </c>
      <c r="H119" s="137">
        <f t="shared" si="18"/>
        <v>0</v>
      </c>
      <c r="I119" s="137">
        <f t="shared" si="18"/>
        <v>0</v>
      </c>
      <c r="J119" s="137">
        <f t="shared" si="18"/>
        <v>0</v>
      </c>
      <c r="K119" s="137">
        <f t="shared" si="18"/>
        <v>0</v>
      </c>
      <c r="L119" s="137">
        <f t="shared" si="18"/>
        <v>0</v>
      </c>
      <c r="M119" s="137">
        <f t="shared" si="18"/>
        <v>0</v>
      </c>
      <c r="N119" s="137">
        <f t="shared" si="18"/>
        <v>0</v>
      </c>
      <c r="O119" s="137">
        <f t="shared" si="18"/>
        <v>0</v>
      </c>
      <c r="P119" s="137">
        <f t="shared" si="18"/>
        <v>0</v>
      </c>
      <c r="Q119" s="137">
        <f t="shared" si="18"/>
        <v>0</v>
      </c>
      <c r="R119" s="137">
        <f t="shared" si="18"/>
        <v>0</v>
      </c>
      <c r="S119" s="137">
        <f t="shared" si="18"/>
        <v>0</v>
      </c>
      <c r="T119" s="137">
        <f t="shared" si="18"/>
        <v>0</v>
      </c>
      <c r="U119" s="137">
        <f t="shared" si="18"/>
        <v>0</v>
      </c>
      <c r="V119" s="137">
        <f t="shared" si="18"/>
        <v>0</v>
      </c>
      <c r="W119" s="137">
        <f t="shared" si="18"/>
        <v>0</v>
      </c>
      <c r="X119" s="137">
        <f t="shared" si="18"/>
        <v>0</v>
      </c>
      <c r="Y119" s="137">
        <f t="shared" si="18"/>
        <v>0</v>
      </c>
      <c r="Z119" s="137">
        <f t="shared" si="18"/>
        <v>0</v>
      </c>
      <c r="AA119" s="137">
        <f t="shared" si="18"/>
        <v>0</v>
      </c>
      <c r="AB119" s="137">
        <f t="shared" si="18"/>
        <v>0</v>
      </c>
      <c r="AC119" s="137">
        <f t="shared" si="18"/>
        <v>0</v>
      </c>
      <c r="AD119" s="137">
        <f t="shared" si="18"/>
        <v>0</v>
      </c>
      <c r="AE119" s="137">
        <f t="shared" si="18"/>
        <v>0</v>
      </c>
      <c r="AF119" s="137">
        <f t="shared" si="18"/>
        <v>0</v>
      </c>
      <c r="AG119" s="137">
        <f t="shared" si="18"/>
        <v>0</v>
      </c>
      <c r="AH119" s="137">
        <f t="shared" si="18"/>
        <v>0</v>
      </c>
      <c r="AI119" s="137">
        <f t="shared" si="18"/>
        <v>0</v>
      </c>
      <c r="AJ119" s="53" t="str">
        <f t="shared" si="6"/>
        <v/>
      </c>
      <c r="AK119" s="66"/>
      <c r="AL119" s="66" t="str">
        <f t="shared" si="9"/>
        <v>00</v>
      </c>
      <c r="AM119" s="68" t="str">
        <f t="shared" si="10"/>
        <v>00</v>
      </c>
      <c r="AN119" s="68" t="str">
        <f t="shared" si="11"/>
        <v>00</v>
      </c>
      <c r="AO119" s="68" t="str">
        <f t="shared" si="12"/>
        <v>00</v>
      </c>
      <c r="AQ119" t="str">
        <f t="shared" si="7"/>
        <v/>
      </c>
    </row>
    <row r="120" spans="2:43">
      <c r="B120" s="145"/>
      <c r="C120" s="53">
        <f t="shared" si="8"/>
        <v>49</v>
      </c>
      <c r="D120" s="137">
        <f t="shared" si="18"/>
        <v>0</v>
      </c>
      <c r="E120" s="137">
        <f t="shared" si="18"/>
        <v>0</v>
      </c>
      <c r="F120" s="137">
        <f t="shared" si="18"/>
        <v>0</v>
      </c>
      <c r="G120" s="137">
        <f t="shared" si="18"/>
        <v>0</v>
      </c>
      <c r="H120" s="137">
        <f t="shared" si="18"/>
        <v>0</v>
      </c>
      <c r="I120" s="137">
        <f t="shared" si="18"/>
        <v>0</v>
      </c>
      <c r="J120" s="137">
        <f t="shared" si="18"/>
        <v>0</v>
      </c>
      <c r="K120" s="137">
        <f t="shared" si="18"/>
        <v>0</v>
      </c>
      <c r="L120" s="137">
        <f t="shared" si="18"/>
        <v>0</v>
      </c>
      <c r="M120" s="137">
        <f t="shared" si="18"/>
        <v>0</v>
      </c>
      <c r="N120" s="137">
        <f t="shared" si="18"/>
        <v>0</v>
      </c>
      <c r="O120" s="137">
        <f t="shared" si="18"/>
        <v>0</v>
      </c>
      <c r="P120" s="137">
        <f t="shared" si="18"/>
        <v>0</v>
      </c>
      <c r="Q120" s="137">
        <f t="shared" si="18"/>
        <v>0</v>
      </c>
      <c r="R120" s="137">
        <f t="shared" si="18"/>
        <v>0</v>
      </c>
      <c r="S120" s="137">
        <f t="shared" si="18"/>
        <v>0</v>
      </c>
      <c r="T120" s="137">
        <f t="shared" si="18"/>
        <v>0</v>
      </c>
      <c r="U120" s="137">
        <f t="shared" si="18"/>
        <v>0</v>
      </c>
      <c r="V120" s="137">
        <f t="shared" si="18"/>
        <v>0</v>
      </c>
      <c r="W120" s="137">
        <f t="shared" si="18"/>
        <v>0</v>
      </c>
      <c r="X120" s="137">
        <f t="shared" si="18"/>
        <v>0</v>
      </c>
      <c r="Y120" s="137">
        <f t="shared" si="18"/>
        <v>0</v>
      </c>
      <c r="Z120" s="137">
        <f t="shared" si="18"/>
        <v>0</v>
      </c>
      <c r="AA120" s="137">
        <f t="shared" si="18"/>
        <v>0</v>
      </c>
      <c r="AB120" s="137">
        <f t="shared" si="18"/>
        <v>0</v>
      </c>
      <c r="AC120" s="137">
        <f t="shared" si="18"/>
        <v>0</v>
      </c>
      <c r="AD120" s="137">
        <f t="shared" si="18"/>
        <v>0</v>
      </c>
      <c r="AE120" s="137">
        <f t="shared" si="18"/>
        <v>0</v>
      </c>
      <c r="AF120" s="137">
        <f t="shared" si="18"/>
        <v>0</v>
      </c>
      <c r="AG120" s="137">
        <f t="shared" si="18"/>
        <v>0</v>
      </c>
      <c r="AH120" s="137">
        <f t="shared" si="18"/>
        <v>0</v>
      </c>
      <c r="AI120" s="137">
        <f t="shared" si="18"/>
        <v>0</v>
      </c>
      <c r="AJ120" s="53" t="str">
        <f t="shared" si="6"/>
        <v/>
      </c>
      <c r="AK120" s="66"/>
      <c r="AL120" s="66" t="str">
        <f t="shared" si="9"/>
        <v>00</v>
      </c>
      <c r="AM120" s="68" t="str">
        <f t="shared" si="10"/>
        <v>00</v>
      </c>
      <c r="AN120" s="68" t="str">
        <f t="shared" si="11"/>
        <v>00</v>
      </c>
      <c r="AO120" s="68" t="str">
        <f t="shared" si="12"/>
        <v>00</v>
      </c>
      <c r="AQ120" t="str">
        <f t="shared" si="7"/>
        <v/>
      </c>
    </row>
    <row r="121" spans="2:43">
      <c r="B121" s="145"/>
      <c r="C121" s="53">
        <f t="shared" si="8"/>
        <v>50</v>
      </c>
      <c r="D121" s="137">
        <f t="shared" si="18"/>
        <v>0</v>
      </c>
      <c r="E121" s="137">
        <f t="shared" si="18"/>
        <v>0</v>
      </c>
      <c r="F121" s="137">
        <f t="shared" si="18"/>
        <v>0</v>
      </c>
      <c r="G121" s="137">
        <f t="shared" si="18"/>
        <v>0</v>
      </c>
      <c r="H121" s="137">
        <f t="shared" si="18"/>
        <v>0</v>
      </c>
      <c r="I121" s="137">
        <f t="shared" si="18"/>
        <v>0</v>
      </c>
      <c r="J121" s="137">
        <f t="shared" si="18"/>
        <v>0</v>
      </c>
      <c r="K121" s="137">
        <f t="shared" si="18"/>
        <v>0</v>
      </c>
      <c r="L121" s="137">
        <f t="shared" si="18"/>
        <v>0</v>
      </c>
      <c r="M121" s="137">
        <f t="shared" si="18"/>
        <v>0</v>
      </c>
      <c r="N121" s="137">
        <f t="shared" si="18"/>
        <v>0</v>
      </c>
      <c r="O121" s="137">
        <f t="shared" si="18"/>
        <v>0</v>
      </c>
      <c r="P121" s="137">
        <f t="shared" si="18"/>
        <v>0</v>
      </c>
      <c r="Q121" s="137">
        <f t="shared" si="18"/>
        <v>0</v>
      </c>
      <c r="R121" s="137">
        <f t="shared" si="18"/>
        <v>0</v>
      </c>
      <c r="S121" s="137">
        <f t="shared" si="18"/>
        <v>0</v>
      </c>
      <c r="T121" s="137">
        <f t="shared" si="18"/>
        <v>0</v>
      </c>
      <c r="U121" s="137">
        <f t="shared" si="18"/>
        <v>0</v>
      </c>
      <c r="V121" s="137">
        <f t="shared" si="18"/>
        <v>0</v>
      </c>
      <c r="W121" s="137">
        <f t="shared" si="18"/>
        <v>0</v>
      </c>
      <c r="X121" s="137">
        <f t="shared" si="18"/>
        <v>0</v>
      </c>
      <c r="Y121" s="137">
        <f t="shared" si="18"/>
        <v>0</v>
      </c>
      <c r="Z121" s="137">
        <f t="shared" si="18"/>
        <v>0</v>
      </c>
      <c r="AA121" s="137">
        <f t="shared" si="18"/>
        <v>0</v>
      </c>
      <c r="AB121" s="137">
        <f t="shared" si="18"/>
        <v>0</v>
      </c>
      <c r="AC121" s="137">
        <f t="shared" si="18"/>
        <v>0</v>
      </c>
      <c r="AD121" s="137">
        <f t="shared" si="18"/>
        <v>0</v>
      </c>
      <c r="AE121" s="137">
        <f t="shared" si="18"/>
        <v>0</v>
      </c>
      <c r="AF121" s="137">
        <f t="shared" si="18"/>
        <v>0</v>
      </c>
      <c r="AG121" s="137">
        <f t="shared" si="18"/>
        <v>0</v>
      </c>
      <c r="AH121" s="137">
        <f t="shared" si="18"/>
        <v>0</v>
      </c>
      <c r="AI121" s="137">
        <f t="shared" si="18"/>
        <v>0</v>
      </c>
      <c r="AJ121" s="53" t="str">
        <f t="shared" si="6"/>
        <v/>
      </c>
      <c r="AK121" s="66"/>
      <c r="AL121" s="66" t="str">
        <f t="shared" si="9"/>
        <v>00</v>
      </c>
      <c r="AM121" s="68" t="str">
        <f t="shared" si="10"/>
        <v>00</v>
      </c>
      <c r="AN121" s="68" t="str">
        <f t="shared" si="11"/>
        <v>00</v>
      </c>
      <c r="AO121" s="68" t="str">
        <f t="shared" si="12"/>
        <v>00</v>
      </c>
      <c r="AQ121" t="str">
        <f t="shared" si="7"/>
        <v/>
      </c>
    </row>
    <row r="122" spans="2:43">
      <c r="B122" s="145"/>
      <c r="C122" s="53">
        <f t="shared" si="8"/>
        <v>51</v>
      </c>
      <c r="D122" s="137">
        <f t="shared" si="18"/>
        <v>0</v>
      </c>
      <c r="E122" s="137">
        <f t="shared" si="18"/>
        <v>0</v>
      </c>
      <c r="F122" s="137">
        <f t="shared" si="18"/>
        <v>0</v>
      </c>
      <c r="G122" s="137">
        <f t="shared" si="18"/>
        <v>0</v>
      </c>
      <c r="H122" s="137">
        <f t="shared" si="18"/>
        <v>0</v>
      </c>
      <c r="I122" s="137">
        <f t="shared" si="18"/>
        <v>0</v>
      </c>
      <c r="J122" s="137">
        <f t="shared" si="18"/>
        <v>0</v>
      </c>
      <c r="K122" s="137">
        <f t="shared" si="18"/>
        <v>0</v>
      </c>
      <c r="L122" s="137">
        <f t="shared" si="18"/>
        <v>0</v>
      </c>
      <c r="M122" s="137">
        <f t="shared" si="18"/>
        <v>0</v>
      </c>
      <c r="N122" s="137">
        <f t="shared" si="18"/>
        <v>0</v>
      </c>
      <c r="O122" s="137">
        <f t="shared" si="18"/>
        <v>0</v>
      </c>
      <c r="P122" s="137">
        <f t="shared" si="18"/>
        <v>0</v>
      </c>
      <c r="Q122" s="137">
        <f t="shared" si="18"/>
        <v>0</v>
      </c>
      <c r="R122" s="137">
        <f t="shared" si="18"/>
        <v>0</v>
      </c>
      <c r="S122" s="137">
        <f t="shared" si="18"/>
        <v>0</v>
      </c>
      <c r="T122" s="137">
        <f t="shared" si="18"/>
        <v>0</v>
      </c>
      <c r="U122" s="137">
        <f t="shared" si="18"/>
        <v>0</v>
      </c>
      <c r="V122" s="137">
        <f t="shared" si="18"/>
        <v>0</v>
      </c>
      <c r="W122" s="137">
        <f t="shared" si="18"/>
        <v>0</v>
      </c>
      <c r="X122" s="137">
        <f t="shared" si="18"/>
        <v>0</v>
      </c>
      <c r="Y122" s="137">
        <f t="shared" si="18"/>
        <v>0</v>
      </c>
      <c r="Z122" s="137">
        <f t="shared" si="18"/>
        <v>0</v>
      </c>
      <c r="AA122" s="137">
        <f t="shared" si="18"/>
        <v>0</v>
      </c>
      <c r="AB122" s="137">
        <f t="shared" si="18"/>
        <v>0</v>
      </c>
      <c r="AC122" s="137">
        <f t="shared" si="18"/>
        <v>0</v>
      </c>
      <c r="AD122" s="137">
        <f t="shared" si="18"/>
        <v>0</v>
      </c>
      <c r="AE122" s="137">
        <f t="shared" si="18"/>
        <v>0</v>
      </c>
      <c r="AF122" s="137">
        <f t="shared" si="18"/>
        <v>0</v>
      </c>
      <c r="AG122" s="137">
        <f t="shared" si="18"/>
        <v>0</v>
      </c>
      <c r="AH122" s="137">
        <f t="shared" si="18"/>
        <v>0</v>
      </c>
      <c r="AI122" s="137">
        <f t="shared" si="18"/>
        <v>0</v>
      </c>
      <c r="AJ122" s="53" t="str">
        <f t="shared" si="6"/>
        <v/>
      </c>
      <c r="AK122" s="66"/>
      <c r="AL122" s="66" t="str">
        <f t="shared" si="9"/>
        <v>00</v>
      </c>
      <c r="AM122" s="68" t="str">
        <f t="shared" si="10"/>
        <v>00</v>
      </c>
      <c r="AN122" s="68" t="str">
        <f t="shared" si="11"/>
        <v>00</v>
      </c>
      <c r="AO122" s="68" t="str">
        <f t="shared" si="12"/>
        <v>00</v>
      </c>
      <c r="AQ122" t="str">
        <f t="shared" si="7"/>
        <v/>
      </c>
    </row>
    <row r="123" spans="2:43">
      <c r="B123" s="145"/>
      <c r="C123" s="53">
        <f t="shared" si="8"/>
        <v>52</v>
      </c>
      <c r="D123" s="137">
        <f t="shared" si="18"/>
        <v>0</v>
      </c>
      <c r="E123" s="137">
        <f t="shared" si="18"/>
        <v>0</v>
      </c>
      <c r="F123" s="137">
        <f t="shared" si="18"/>
        <v>0</v>
      </c>
      <c r="G123" s="137">
        <f t="shared" si="18"/>
        <v>0</v>
      </c>
      <c r="H123" s="137">
        <f t="shared" si="18"/>
        <v>0</v>
      </c>
      <c r="I123" s="137">
        <f t="shared" si="18"/>
        <v>0</v>
      </c>
      <c r="J123" s="137">
        <f t="shared" si="18"/>
        <v>0</v>
      </c>
      <c r="K123" s="137">
        <f t="shared" si="18"/>
        <v>0</v>
      </c>
      <c r="L123" s="137">
        <f t="shared" si="18"/>
        <v>0</v>
      </c>
      <c r="M123" s="137">
        <f t="shared" si="18"/>
        <v>0</v>
      </c>
      <c r="N123" s="137">
        <f t="shared" si="18"/>
        <v>0</v>
      </c>
      <c r="O123" s="137">
        <f t="shared" si="18"/>
        <v>0</v>
      </c>
      <c r="P123" s="137">
        <f t="shared" si="18"/>
        <v>0</v>
      </c>
      <c r="Q123" s="137">
        <f t="shared" si="18"/>
        <v>0</v>
      </c>
      <c r="R123" s="137">
        <f t="shared" si="18"/>
        <v>0</v>
      </c>
      <c r="S123" s="137">
        <f t="shared" si="18"/>
        <v>0</v>
      </c>
      <c r="T123" s="137">
        <f t="shared" si="18"/>
        <v>0</v>
      </c>
      <c r="U123" s="137">
        <f t="shared" si="18"/>
        <v>0</v>
      </c>
      <c r="V123" s="137">
        <f t="shared" si="18"/>
        <v>0</v>
      </c>
      <c r="W123" s="137">
        <f t="shared" si="18"/>
        <v>0</v>
      </c>
      <c r="X123" s="137">
        <f t="shared" si="18"/>
        <v>0</v>
      </c>
      <c r="Y123" s="137">
        <f t="shared" si="18"/>
        <v>0</v>
      </c>
      <c r="Z123" s="137">
        <f t="shared" si="18"/>
        <v>0</v>
      </c>
      <c r="AA123" s="137">
        <f t="shared" si="18"/>
        <v>0</v>
      </c>
      <c r="AB123" s="137">
        <f t="shared" si="18"/>
        <v>0</v>
      </c>
      <c r="AC123" s="137">
        <f t="shared" si="18"/>
        <v>0</v>
      </c>
      <c r="AD123" s="137">
        <f t="shared" si="18"/>
        <v>0</v>
      </c>
      <c r="AE123" s="137">
        <f t="shared" si="18"/>
        <v>0</v>
      </c>
      <c r="AF123" s="137">
        <f t="shared" si="18"/>
        <v>0</v>
      </c>
      <c r="AG123" s="137">
        <f t="shared" si="18"/>
        <v>0</v>
      </c>
      <c r="AH123" s="137">
        <f t="shared" si="18"/>
        <v>0</v>
      </c>
      <c r="AI123" s="137">
        <f t="shared" si="18"/>
        <v>0</v>
      </c>
      <c r="AJ123" s="53" t="str">
        <f t="shared" si="6"/>
        <v/>
      </c>
      <c r="AK123" s="66"/>
      <c r="AL123" s="66" t="str">
        <f t="shared" si="9"/>
        <v>00</v>
      </c>
      <c r="AM123" s="68" t="str">
        <f t="shared" si="10"/>
        <v>00</v>
      </c>
      <c r="AN123" s="68" t="str">
        <f t="shared" si="11"/>
        <v>00</v>
      </c>
      <c r="AO123" s="68" t="str">
        <f t="shared" si="12"/>
        <v>00</v>
      </c>
      <c r="AQ123" t="str">
        <f t="shared" si="7"/>
        <v/>
      </c>
    </row>
    <row r="124" spans="2:43">
      <c r="B124" s="145"/>
      <c r="C124" s="53">
        <f t="shared" si="8"/>
        <v>53</v>
      </c>
      <c r="D124" s="137">
        <f t="shared" si="18"/>
        <v>0</v>
      </c>
      <c r="E124" s="137">
        <f t="shared" si="18"/>
        <v>0</v>
      </c>
      <c r="F124" s="137">
        <f t="shared" si="18"/>
        <v>0</v>
      </c>
      <c r="G124" s="137">
        <f t="shared" si="18"/>
        <v>0</v>
      </c>
      <c r="H124" s="137">
        <f t="shared" si="18"/>
        <v>0</v>
      </c>
      <c r="I124" s="137">
        <f t="shared" si="18"/>
        <v>0</v>
      </c>
      <c r="J124" s="137">
        <f t="shared" si="18"/>
        <v>0</v>
      </c>
      <c r="K124" s="137">
        <f t="shared" si="18"/>
        <v>0</v>
      </c>
      <c r="L124" s="137">
        <f t="shared" si="18"/>
        <v>0</v>
      </c>
      <c r="M124" s="137">
        <f t="shared" si="18"/>
        <v>0</v>
      </c>
      <c r="N124" s="137">
        <f t="shared" si="18"/>
        <v>0</v>
      </c>
      <c r="O124" s="137">
        <f t="shared" si="18"/>
        <v>0</v>
      </c>
      <c r="P124" s="137">
        <f t="shared" si="18"/>
        <v>0</v>
      </c>
      <c r="Q124" s="137">
        <f t="shared" si="18"/>
        <v>0</v>
      </c>
      <c r="R124" s="137">
        <f t="shared" si="18"/>
        <v>0</v>
      </c>
      <c r="S124" s="137">
        <f t="shared" si="18"/>
        <v>0</v>
      </c>
      <c r="T124" s="137">
        <f t="shared" si="18"/>
        <v>0</v>
      </c>
      <c r="U124" s="137">
        <f t="shared" si="18"/>
        <v>0</v>
      </c>
      <c r="V124" s="137">
        <f t="shared" si="18"/>
        <v>0</v>
      </c>
      <c r="W124" s="137">
        <f t="shared" si="18"/>
        <v>0</v>
      </c>
      <c r="X124" s="137">
        <f t="shared" si="18"/>
        <v>0</v>
      </c>
      <c r="Y124" s="137">
        <f t="shared" si="18"/>
        <v>0</v>
      </c>
      <c r="Z124" s="137">
        <f t="shared" si="18"/>
        <v>0</v>
      </c>
      <c r="AA124" s="137">
        <f t="shared" si="18"/>
        <v>0</v>
      </c>
      <c r="AB124" s="137">
        <f t="shared" si="18"/>
        <v>0</v>
      </c>
      <c r="AC124" s="137">
        <f t="shared" si="18"/>
        <v>0</v>
      </c>
      <c r="AD124" s="137">
        <f t="shared" si="18"/>
        <v>0</v>
      </c>
      <c r="AE124" s="137">
        <f t="shared" si="18"/>
        <v>0</v>
      </c>
      <c r="AF124" s="137">
        <f t="shared" si="18"/>
        <v>0</v>
      </c>
      <c r="AG124" s="137">
        <f t="shared" si="18"/>
        <v>0</v>
      </c>
      <c r="AH124" s="137">
        <f t="shared" si="18"/>
        <v>0</v>
      </c>
      <c r="AI124" s="137">
        <f t="shared" si="18"/>
        <v>0</v>
      </c>
      <c r="AJ124" s="53" t="str">
        <f t="shared" si="6"/>
        <v/>
      </c>
      <c r="AK124" s="66"/>
      <c r="AL124" s="66" t="str">
        <f t="shared" si="9"/>
        <v>00</v>
      </c>
      <c r="AM124" s="68" t="str">
        <f t="shared" si="10"/>
        <v>00</v>
      </c>
      <c r="AN124" s="68" t="str">
        <f t="shared" si="11"/>
        <v>00</v>
      </c>
      <c r="AO124" s="68" t="str">
        <f t="shared" si="12"/>
        <v>00</v>
      </c>
      <c r="AQ124" t="str">
        <f t="shared" si="7"/>
        <v/>
      </c>
    </row>
    <row r="125" spans="2:43">
      <c r="B125" s="145"/>
      <c r="C125" s="53">
        <f t="shared" si="8"/>
        <v>54</v>
      </c>
      <c r="D125" s="137">
        <f t="shared" si="18"/>
        <v>0</v>
      </c>
      <c r="E125" s="137">
        <f t="shared" si="18"/>
        <v>0</v>
      </c>
      <c r="F125" s="137">
        <f t="shared" si="18"/>
        <v>0</v>
      </c>
      <c r="G125" s="137">
        <f t="shared" si="18"/>
        <v>0</v>
      </c>
      <c r="H125" s="137">
        <f t="shared" si="18"/>
        <v>0</v>
      </c>
      <c r="I125" s="137">
        <f t="shared" si="18"/>
        <v>0</v>
      </c>
      <c r="J125" s="137">
        <f t="shared" si="18"/>
        <v>0</v>
      </c>
      <c r="K125" s="137">
        <f t="shared" si="18"/>
        <v>0</v>
      </c>
      <c r="L125" s="137">
        <f t="shared" si="18"/>
        <v>0</v>
      </c>
      <c r="M125" s="137">
        <f t="shared" si="18"/>
        <v>0</v>
      </c>
      <c r="N125" s="137">
        <f t="shared" si="18"/>
        <v>0</v>
      </c>
      <c r="O125" s="137">
        <f t="shared" si="18"/>
        <v>0</v>
      </c>
      <c r="P125" s="137">
        <f t="shared" si="18"/>
        <v>0</v>
      </c>
      <c r="Q125" s="137">
        <f t="shared" si="18"/>
        <v>0</v>
      </c>
      <c r="R125" s="137">
        <f t="shared" si="18"/>
        <v>0</v>
      </c>
      <c r="S125" s="137">
        <f t="shared" si="18"/>
        <v>0</v>
      </c>
      <c r="T125" s="137">
        <f t="shared" si="18"/>
        <v>0</v>
      </c>
      <c r="U125" s="137">
        <f t="shared" si="18"/>
        <v>0</v>
      </c>
      <c r="V125" s="137">
        <f t="shared" si="18"/>
        <v>0</v>
      </c>
      <c r="W125" s="137">
        <f t="shared" si="18"/>
        <v>0</v>
      </c>
      <c r="X125" s="137">
        <f t="shared" si="18"/>
        <v>0</v>
      </c>
      <c r="Y125" s="137">
        <f t="shared" si="18"/>
        <v>0</v>
      </c>
      <c r="Z125" s="137">
        <f t="shared" si="18"/>
        <v>0</v>
      </c>
      <c r="AA125" s="137">
        <f t="shared" si="18"/>
        <v>0</v>
      </c>
      <c r="AB125" s="137">
        <f t="shared" si="18"/>
        <v>0</v>
      </c>
      <c r="AC125" s="137">
        <f t="shared" si="18"/>
        <v>0</v>
      </c>
      <c r="AD125" s="137">
        <f t="shared" si="18"/>
        <v>0</v>
      </c>
      <c r="AE125" s="137">
        <f t="shared" si="18"/>
        <v>0</v>
      </c>
      <c r="AF125" s="137">
        <f t="shared" si="18"/>
        <v>0</v>
      </c>
      <c r="AG125" s="137">
        <f t="shared" si="18"/>
        <v>0</v>
      </c>
      <c r="AH125" s="137">
        <f t="shared" si="18"/>
        <v>0</v>
      </c>
      <c r="AI125" s="137">
        <f t="shared" si="18"/>
        <v>0</v>
      </c>
      <c r="AJ125" s="53" t="str">
        <f t="shared" si="6"/>
        <v/>
      </c>
      <c r="AK125" s="66"/>
      <c r="AL125" s="66" t="str">
        <f t="shared" si="9"/>
        <v>00</v>
      </c>
      <c r="AM125" s="68" t="str">
        <f t="shared" si="10"/>
        <v>00</v>
      </c>
      <c r="AN125" s="68" t="str">
        <f t="shared" si="11"/>
        <v>00</v>
      </c>
      <c r="AO125" s="68" t="str">
        <f t="shared" si="12"/>
        <v>00</v>
      </c>
      <c r="AQ125" t="str">
        <f t="shared" si="7"/>
        <v/>
      </c>
    </row>
    <row r="126" spans="2:43">
      <c r="B126" s="145"/>
      <c r="C126" s="53">
        <f t="shared" si="8"/>
        <v>55</v>
      </c>
      <c r="D126" s="137">
        <f t="shared" si="18"/>
        <v>0</v>
      </c>
      <c r="E126" s="137">
        <f t="shared" si="18"/>
        <v>0</v>
      </c>
      <c r="F126" s="137">
        <f t="shared" si="18"/>
        <v>0</v>
      </c>
      <c r="G126" s="137">
        <f t="shared" si="18"/>
        <v>0</v>
      </c>
      <c r="H126" s="137">
        <f t="shared" si="18"/>
        <v>0</v>
      </c>
      <c r="I126" s="137">
        <f t="shared" si="18"/>
        <v>0</v>
      </c>
      <c r="J126" s="137">
        <f t="shared" si="18"/>
        <v>0</v>
      </c>
      <c r="K126" s="137">
        <f t="shared" si="18"/>
        <v>0</v>
      </c>
      <c r="L126" s="137">
        <f t="shared" si="18"/>
        <v>0</v>
      </c>
      <c r="M126" s="137">
        <f t="shared" si="18"/>
        <v>0</v>
      </c>
      <c r="N126" s="137">
        <f t="shared" si="18"/>
        <v>0</v>
      </c>
      <c r="O126" s="137">
        <f t="shared" si="18"/>
        <v>0</v>
      </c>
      <c r="P126" s="137">
        <f t="shared" si="18"/>
        <v>0</v>
      </c>
      <c r="Q126" s="137">
        <f t="shared" si="18"/>
        <v>0</v>
      </c>
      <c r="R126" s="137">
        <f t="shared" si="18"/>
        <v>0</v>
      </c>
      <c r="S126" s="137">
        <f t="shared" si="18"/>
        <v>0</v>
      </c>
      <c r="T126" s="137">
        <f t="shared" si="18"/>
        <v>0</v>
      </c>
      <c r="U126" s="137">
        <f t="shared" si="18"/>
        <v>0</v>
      </c>
      <c r="V126" s="137">
        <f t="shared" si="18"/>
        <v>0</v>
      </c>
      <c r="W126" s="137">
        <f t="shared" si="18"/>
        <v>0</v>
      </c>
      <c r="X126" s="137">
        <f t="shared" si="18"/>
        <v>0</v>
      </c>
      <c r="Y126" s="137">
        <f t="shared" si="18"/>
        <v>0</v>
      </c>
      <c r="Z126" s="137">
        <f t="shared" si="18"/>
        <v>0</v>
      </c>
      <c r="AA126" s="137">
        <f t="shared" si="18"/>
        <v>0</v>
      </c>
      <c r="AB126" s="137">
        <f t="shared" si="18"/>
        <v>0</v>
      </c>
      <c r="AC126" s="137">
        <f t="shared" si="18"/>
        <v>0</v>
      </c>
      <c r="AD126" s="137">
        <f t="shared" si="18"/>
        <v>0</v>
      </c>
      <c r="AE126" s="137">
        <f t="shared" si="18"/>
        <v>0</v>
      </c>
      <c r="AF126" s="137">
        <f t="shared" si="18"/>
        <v>0</v>
      </c>
      <c r="AG126" s="137">
        <f t="shared" si="18"/>
        <v>0</v>
      </c>
      <c r="AH126" s="137">
        <f t="shared" si="18"/>
        <v>0</v>
      </c>
      <c r="AI126" s="137">
        <f>IF(AI61=1,1,0)</f>
        <v>0</v>
      </c>
      <c r="AJ126" s="53" t="str">
        <f t="shared" si="6"/>
        <v/>
      </c>
      <c r="AK126" s="66"/>
      <c r="AL126" s="66" t="str">
        <f t="shared" si="9"/>
        <v>00</v>
      </c>
      <c r="AM126" s="68" t="str">
        <f t="shared" si="10"/>
        <v>00</v>
      </c>
      <c r="AN126" s="68" t="str">
        <f t="shared" si="11"/>
        <v>00</v>
      </c>
      <c r="AO126" s="68" t="str">
        <f t="shared" si="12"/>
        <v>00</v>
      </c>
      <c r="AQ126" t="str">
        <f t="shared" si="7"/>
        <v/>
      </c>
    </row>
    <row r="127" spans="2:43">
      <c r="B127" s="145"/>
      <c r="C127" s="53">
        <f t="shared" si="8"/>
        <v>56</v>
      </c>
      <c r="D127" s="137">
        <f t="shared" ref="D127:AI134" si="19">IF(D62=1,1,0)</f>
        <v>0</v>
      </c>
      <c r="E127" s="137">
        <f t="shared" si="19"/>
        <v>0</v>
      </c>
      <c r="F127" s="137">
        <f t="shared" si="19"/>
        <v>0</v>
      </c>
      <c r="G127" s="137">
        <f t="shared" si="19"/>
        <v>0</v>
      </c>
      <c r="H127" s="137">
        <f t="shared" si="19"/>
        <v>0</v>
      </c>
      <c r="I127" s="137">
        <f t="shared" si="19"/>
        <v>0</v>
      </c>
      <c r="J127" s="137">
        <f t="shared" si="19"/>
        <v>0</v>
      </c>
      <c r="K127" s="137">
        <f t="shared" si="19"/>
        <v>0</v>
      </c>
      <c r="L127" s="137">
        <f t="shared" si="19"/>
        <v>0</v>
      </c>
      <c r="M127" s="137">
        <f t="shared" si="19"/>
        <v>0</v>
      </c>
      <c r="N127" s="137">
        <f t="shared" si="19"/>
        <v>0</v>
      </c>
      <c r="O127" s="137">
        <f t="shared" si="19"/>
        <v>0</v>
      </c>
      <c r="P127" s="137">
        <f t="shared" si="19"/>
        <v>0</v>
      </c>
      <c r="Q127" s="137">
        <f t="shared" si="19"/>
        <v>0</v>
      </c>
      <c r="R127" s="137">
        <f t="shared" si="19"/>
        <v>0</v>
      </c>
      <c r="S127" s="137">
        <f t="shared" si="19"/>
        <v>0</v>
      </c>
      <c r="T127" s="137">
        <f t="shared" si="19"/>
        <v>0</v>
      </c>
      <c r="U127" s="137">
        <f t="shared" si="19"/>
        <v>0</v>
      </c>
      <c r="V127" s="137">
        <f t="shared" si="19"/>
        <v>0</v>
      </c>
      <c r="W127" s="137">
        <f t="shared" si="19"/>
        <v>0</v>
      </c>
      <c r="X127" s="137">
        <f t="shared" si="19"/>
        <v>0</v>
      </c>
      <c r="Y127" s="137">
        <f t="shared" si="19"/>
        <v>0</v>
      </c>
      <c r="Z127" s="137">
        <f t="shared" si="19"/>
        <v>0</v>
      </c>
      <c r="AA127" s="137">
        <f t="shared" si="19"/>
        <v>0</v>
      </c>
      <c r="AB127" s="137">
        <f t="shared" si="19"/>
        <v>0</v>
      </c>
      <c r="AC127" s="137">
        <f t="shared" si="19"/>
        <v>0</v>
      </c>
      <c r="AD127" s="137">
        <f t="shared" si="19"/>
        <v>0</v>
      </c>
      <c r="AE127" s="137">
        <f t="shared" si="19"/>
        <v>0</v>
      </c>
      <c r="AF127" s="137">
        <f t="shared" si="19"/>
        <v>0</v>
      </c>
      <c r="AG127" s="137">
        <f t="shared" si="19"/>
        <v>0</v>
      </c>
      <c r="AH127" s="137">
        <f t="shared" si="19"/>
        <v>0</v>
      </c>
      <c r="AI127" s="137">
        <f t="shared" si="19"/>
        <v>0</v>
      </c>
      <c r="AJ127" s="53" t="str">
        <f t="shared" si="6"/>
        <v/>
      </c>
      <c r="AK127" s="66"/>
      <c r="AL127" s="66" t="str">
        <f t="shared" si="9"/>
        <v>00</v>
      </c>
      <c r="AM127" s="68" t="str">
        <f t="shared" si="10"/>
        <v>00</v>
      </c>
      <c r="AN127" s="68" t="str">
        <f t="shared" si="11"/>
        <v>00</v>
      </c>
      <c r="AO127" s="68" t="str">
        <f t="shared" si="12"/>
        <v>00</v>
      </c>
      <c r="AQ127" t="str">
        <f t="shared" si="7"/>
        <v/>
      </c>
    </row>
    <row r="128" spans="2:43">
      <c r="B128" s="145"/>
      <c r="C128" s="53">
        <f t="shared" si="8"/>
        <v>57</v>
      </c>
      <c r="D128" s="137">
        <f t="shared" si="19"/>
        <v>0</v>
      </c>
      <c r="E128" s="137">
        <f t="shared" si="19"/>
        <v>0</v>
      </c>
      <c r="F128" s="137">
        <f t="shared" si="19"/>
        <v>0</v>
      </c>
      <c r="G128" s="137">
        <f t="shared" si="19"/>
        <v>0</v>
      </c>
      <c r="H128" s="137">
        <f t="shared" si="19"/>
        <v>0</v>
      </c>
      <c r="I128" s="137">
        <f t="shared" si="19"/>
        <v>0</v>
      </c>
      <c r="J128" s="137">
        <f t="shared" si="19"/>
        <v>0</v>
      </c>
      <c r="K128" s="137">
        <f t="shared" si="19"/>
        <v>0</v>
      </c>
      <c r="L128" s="137">
        <f t="shared" si="19"/>
        <v>0</v>
      </c>
      <c r="M128" s="137">
        <f t="shared" si="19"/>
        <v>0</v>
      </c>
      <c r="N128" s="137">
        <f t="shared" si="19"/>
        <v>0</v>
      </c>
      <c r="O128" s="137">
        <f t="shared" si="19"/>
        <v>0</v>
      </c>
      <c r="P128" s="137">
        <f t="shared" si="19"/>
        <v>0</v>
      </c>
      <c r="Q128" s="137">
        <f t="shared" si="19"/>
        <v>0</v>
      </c>
      <c r="R128" s="137">
        <f t="shared" si="19"/>
        <v>0</v>
      </c>
      <c r="S128" s="137">
        <f t="shared" si="19"/>
        <v>0</v>
      </c>
      <c r="T128" s="137">
        <f t="shared" si="19"/>
        <v>0</v>
      </c>
      <c r="U128" s="137">
        <f t="shared" si="19"/>
        <v>0</v>
      </c>
      <c r="V128" s="137">
        <f t="shared" si="19"/>
        <v>0</v>
      </c>
      <c r="W128" s="137">
        <f t="shared" si="19"/>
        <v>0</v>
      </c>
      <c r="X128" s="137">
        <f t="shared" si="19"/>
        <v>0</v>
      </c>
      <c r="Y128" s="137">
        <f t="shared" si="19"/>
        <v>0</v>
      </c>
      <c r="Z128" s="137">
        <f t="shared" si="19"/>
        <v>0</v>
      </c>
      <c r="AA128" s="137">
        <f t="shared" si="19"/>
        <v>0</v>
      </c>
      <c r="AB128" s="137">
        <f t="shared" si="19"/>
        <v>0</v>
      </c>
      <c r="AC128" s="137">
        <f t="shared" si="19"/>
        <v>0</v>
      </c>
      <c r="AD128" s="137">
        <f t="shared" si="19"/>
        <v>0</v>
      </c>
      <c r="AE128" s="137">
        <f t="shared" si="19"/>
        <v>0</v>
      </c>
      <c r="AF128" s="137">
        <f t="shared" si="19"/>
        <v>0</v>
      </c>
      <c r="AG128" s="137">
        <f t="shared" si="19"/>
        <v>0</v>
      </c>
      <c r="AH128" s="137">
        <f t="shared" si="19"/>
        <v>0</v>
      </c>
      <c r="AI128" s="137">
        <f t="shared" si="19"/>
        <v>0</v>
      </c>
      <c r="AJ128" s="53" t="str">
        <f t="shared" si="6"/>
        <v/>
      </c>
      <c r="AK128" s="66"/>
      <c r="AL128" s="66" t="str">
        <f t="shared" si="9"/>
        <v>00</v>
      </c>
      <c r="AM128" s="68" t="str">
        <f t="shared" si="10"/>
        <v>00</v>
      </c>
      <c r="AN128" s="68" t="str">
        <f t="shared" si="11"/>
        <v>00</v>
      </c>
      <c r="AO128" s="68" t="str">
        <f t="shared" si="12"/>
        <v>00</v>
      </c>
      <c r="AQ128" t="str">
        <f t="shared" si="7"/>
        <v/>
      </c>
    </row>
    <row r="129" spans="1:43">
      <c r="B129" s="145"/>
      <c r="C129" s="53">
        <f t="shared" si="8"/>
        <v>58</v>
      </c>
      <c r="D129" s="137">
        <f t="shared" si="19"/>
        <v>0</v>
      </c>
      <c r="E129" s="137">
        <f t="shared" si="19"/>
        <v>0</v>
      </c>
      <c r="F129" s="137">
        <f t="shared" si="19"/>
        <v>0</v>
      </c>
      <c r="G129" s="137">
        <f t="shared" si="19"/>
        <v>0</v>
      </c>
      <c r="H129" s="137">
        <f t="shared" si="19"/>
        <v>0</v>
      </c>
      <c r="I129" s="137">
        <f t="shared" si="19"/>
        <v>0</v>
      </c>
      <c r="J129" s="137">
        <f t="shared" si="19"/>
        <v>0</v>
      </c>
      <c r="K129" s="137">
        <f t="shared" si="19"/>
        <v>0</v>
      </c>
      <c r="L129" s="137">
        <f t="shared" si="19"/>
        <v>0</v>
      </c>
      <c r="M129" s="137">
        <f t="shared" si="19"/>
        <v>0</v>
      </c>
      <c r="N129" s="137">
        <f t="shared" si="19"/>
        <v>0</v>
      </c>
      <c r="O129" s="137">
        <f t="shared" si="19"/>
        <v>0</v>
      </c>
      <c r="P129" s="137">
        <f t="shared" si="19"/>
        <v>0</v>
      </c>
      <c r="Q129" s="137">
        <f t="shared" si="19"/>
        <v>0</v>
      </c>
      <c r="R129" s="137">
        <f t="shared" si="19"/>
        <v>0</v>
      </c>
      <c r="S129" s="137">
        <f t="shared" si="19"/>
        <v>0</v>
      </c>
      <c r="T129" s="137">
        <f t="shared" si="19"/>
        <v>0</v>
      </c>
      <c r="U129" s="137">
        <f t="shared" si="19"/>
        <v>0</v>
      </c>
      <c r="V129" s="137">
        <f t="shared" si="19"/>
        <v>0</v>
      </c>
      <c r="W129" s="137">
        <f t="shared" si="19"/>
        <v>0</v>
      </c>
      <c r="X129" s="137">
        <f t="shared" si="19"/>
        <v>0</v>
      </c>
      <c r="Y129" s="137">
        <f t="shared" si="19"/>
        <v>0</v>
      </c>
      <c r="Z129" s="137">
        <f t="shared" si="19"/>
        <v>0</v>
      </c>
      <c r="AA129" s="137">
        <f t="shared" si="19"/>
        <v>0</v>
      </c>
      <c r="AB129" s="137">
        <f t="shared" si="19"/>
        <v>0</v>
      </c>
      <c r="AC129" s="137">
        <f t="shared" si="19"/>
        <v>0</v>
      </c>
      <c r="AD129" s="137">
        <f t="shared" si="19"/>
        <v>0</v>
      </c>
      <c r="AE129" s="137">
        <f t="shared" si="19"/>
        <v>0</v>
      </c>
      <c r="AF129" s="137">
        <f t="shared" si="19"/>
        <v>0</v>
      </c>
      <c r="AG129" s="137">
        <f t="shared" si="19"/>
        <v>0</v>
      </c>
      <c r="AH129" s="137">
        <f t="shared" si="19"/>
        <v>0</v>
      </c>
      <c r="AI129" s="137">
        <f t="shared" si="19"/>
        <v>0</v>
      </c>
      <c r="AJ129" s="53" t="str">
        <f t="shared" si="6"/>
        <v/>
      </c>
      <c r="AK129" s="66"/>
      <c r="AL129" s="66" t="str">
        <f t="shared" si="9"/>
        <v>00</v>
      </c>
      <c r="AM129" s="68" t="str">
        <f t="shared" si="10"/>
        <v>00</v>
      </c>
      <c r="AN129" s="68" t="str">
        <f t="shared" si="11"/>
        <v>00</v>
      </c>
      <c r="AO129" s="68" t="str">
        <f t="shared" si="12"/>
        <v>00</v>
      </c>
      <c r="AQ129" t="str">
        <f t="shared" si="7"/>
        <v/>
      </c>
    </row>
    <row r="130" spans="1:43">
      <c r="B130" s="145"/>
      <c r="C130" s="53">
        <f t="shared" si="8"/>
        <v>59</v>
      </c>
      <c r="D130" s="137">
        <f t="shared" si="19"/>
        <v>0</v>
      </c>
      <c r="E130" s="137">
        <f t="shared" si="19"/>
        <v>0</v>
      </c>
      <c r="F130" s="137">
        <f t="shared" si="19"/>
        <v>0</v>
      </c>
      <c r="G130" s="137">
        <f t="shared" si="19"/>
        <v>0</v>
      </c>
      <c r="H130" s="137">
        <f t="shared" si="19"/>
        <v>0</v>
      </c>
      <c r="I130" s="137">
        <f t="shared" si="19"/>
        <v>0</v>
      </c>
      <c r="J130" s="137">
        <f t="shared" si="19"/>
        <v>0</v>
      </c>
      <c r="K130" s="137">
        <f t="shared" si="19"/>
        <v>0</v>
      </c>
      <c r="L130" s="137">
        <f t="shared" si="19"/>
        <v>0</v>
      </c>
      <c r="M130" s="137">
        <f t="shared" si="19"/>
        <v>0</v>
      </c>
      <c r="N130" s="137">
        <f t="shared" si="19"/>
        <v>0</v>
      </c>
      <c r="O130" s="137">
        <f t="shared" si="19"/>
        <v>0</v>
      </c>
      <c r="P130" s="137">
        <f t="shared" si="19"/>
        <v>0</v>
      </c>
      <c r="Q130" s="137">
        <f t="shared" si="19"/>
        <v>0</v>
      </c>
      <c r="R130" s="137">
        <f t="shared" si="19"/>
        <v>0</v>
      </c>
      <c r="S130" s="137">
        <f t="shared" si="19"/>
        <v>0</v>
      </c>
      <c r="T130" s="137">
        <f t="shared" si="19"/>
        <v>0</v>
      </c>
      <c r="U130" s="137">
        <f t="shared" si="19"/>
        <v>0</v>
      </c>
      <c r="V130" s="137">
        <f t="shared" si="19"/>
        <v>0</v>
      </c>
      <c r="W130" s="137">
        <f t="shared" si="19"/>
        <v>0</v>
      </c>
      <c r="X130" s="137">
        <f t="shared" si="19"/>
        <v>0</v>
      </c>
      <c r="Y130" s="137">
        <f t="shared" si="19"/>
        <v>0</v>
      </c>
      <c r="Z130" s="137">
        <f t="shared" si="19"/>
        <v>0</v>
      </c>
      <c r="AA130" s="137">
        <f t="shared" si="19"/>
        <v>0</v>
      </c>
      <c r="AB130" s="137">
        <f t="shared" si="19"/>
        <v>0</v>
      </c>
      <c r="AC130" s="137">
        <f t="shared" si="19"/>
        <v>0</v>
      </c>
      <c r="AD130" s="137">
        <f t="shared" si="19"/>
        <v>0</v>
      </c>
      <c r="AE130" s="137">
        <f t="shared" si="19"/>
        <v>0</v>
      </c>
      <c r="AF130" s="137">
        <f t="shared" si="19"/>
        <v>0</v>
      </c>
      <c r="AG130" s="137">
        <f t="shared" si="19"/>
        <v>0</v>
      </c>
      <c r="AH130" s="137">
        <f t="shared" si="19"/>
        <v>0</v>
      </c>
      <c r="AI130" s="137">
        <f t="shared" si="19"/>
        <v>0</v>
      </c>
      <c r="AJ130" s="53" t="str">
        <f t="shared" si="6"/>
        <v/>
      </c>
      <c r="AK130" s="66"/>
      <c r="AL130" s="66" t="str">
        <f t="shared" si="9"/>
        <v>00</v>
      </c>
      <c r="AM130" s="68" t="str">
        <f t="shared" si="10"/>
        <v>00</v>
      </c>
      <c r="AN130" s="68" t="str">
        <f t="shared" si="11"/>
        <v>00</v>
      </c>
      <c r="AO130" s="68" t="str">
        <f t="shared" si="12"/>
        <v>00</v>
      </c>
      <c r="AQ130" t="str">
        <f t="shared" si="7"/>
        <v/>
      </c>
    </row>
    <row r="131" spans="1:43">
      <c r="B131" s="145"/>
      <c r="C131" s="53">
        <f t="shared" si="8"/>
        <v>60</v>
      </c>
      <c r="D131" s="137">
        <f t="shared" si="19"/>
        <v>0</v>
      </c>
      <c r="E131" s="137">
        <f t="shared" si="19"/>
        <v>0</v>
      </c>
      <c r="F131" s="137">
        <f t="shared" si="19"/>
        <v>0</v>
      </c>
      <c r="G131" s="137">
        <f t="shared" si="19"/>
        <v>0</v>
      </c>
      <c r="H131" s="137">
        <f t="shared" si="19"/>
        <v>0</v>
      </c>
      <c r="I131" s="137">
        <f t="shared" si="19"/>
        <v>0</v>
      </c>
      <c r="J131" s="137">
        <f t="shared" si="19"/>
        <v>0</v>
      </c>
      <c r="K131" s="137">
        <f t="shared" si="19"/>
        <v>0</v>
      </c>
      <c r="L131" s="137">
        <f t="shared" si="19"/>
        <v>0</v>
      </c>
      <c r="M131" s="137">
        <f t="shared" si="19"/>
        <v>0</v>
      </c>
      <c r="N131" s="137">
        <f t="shared" si="19"/>
        <v>0</v>
      </c>
      <c r="O131" s="137">
        <f t="shared" si="19"/>
        <v>0</v>
      </c>
      <c r="P131" s="137">
        <f t="shared" si="19"/>
        <v>0</v>
      </c>
      <c r="Q131" s="137">
        <f t="shared" si="19"/>
        <v>0</v>
      </c>
      <c r="R131" s="137">
        <f t="shared" si="19"/>
        <v>0</v>
      </c>
      <c r="S131" s="137">
        <f t="shared" si="19"/>
        <v>0</v>
      </c>
      <c r="T131" s="137">
        <f t="shared" si="19"/>
        <v>0</v>
      </c>
      <c r="U131" s="137">
        <f t="shared" si="19"/>
        <v>0</v>
      </c>
      <c r="V131" s="137">
        <f t="shared" si="19"/>
        <v>0</v>
      </c>
      <c r="W131" s="137">
        <f t="shared" si="19"/>
        <v>0</v>
      </c>
      <c r="X131" s="137">
        <f t="shared" si="19"/>
        <v>0</v>
      </c>
      <c r="Y131" s="137">
        <f t="shared" si="19"/>
        <v>0</v>
      </c>
      <c r="Z131" s="137">
        <f t="shared" si="19"/>
        <v>0</v>
      </c>
      <c r="AA131" s="137">
        <f t="shared" si="19"/>
        <v>0</v>
      </c>
      <c r="AB131" s="137">
        <f t="shared" si="19"/>
        <v>0</v>
      </c>
      <c r="AC131" s="137">
        <f t="shared" si="19"/>
        <v>0</v>
      </c>
      <c r="AD131" s="137">
        <f t="shared" si="19"/>
        <v>0</v>
      </c>
      <c r="AE131" s="137">
        <f t="shared" si="19"/>
        <v>0</v>
      </c>
      <c r="AF131" s="137">
        <f t="shared" si="19"/>
        <v>0</v>
      </c>
      <c r="AG131" s="137">
        <f t="shared" si="19"/>
        <v>0</v>
      </c>
      <c r="AH131" s="137">
        <f t="shared" si="19"/>
        <v>0</v>
      </c>
      <c r="AI131" s="137">
        <f t="shared" si="19"/>
        <v>0</v>
      </c>
      <c r="AJ131" s="53" t="str">
        <f t="shared" si="6"/>
        <v/>
      </c>
      <c r="AK131" s="66"/>
      <c r="AL131" s="66" t="str">
        <f t="shared" si="9"/>
        <v>00</v>
      </c>
      <c r="AM131" s="68" t="str">
        <f t="shared" si="10"/>
        <v>00</v>
      </c>
      <c r="AN131" s="68" t="str">
        <f t="shared" si="11"/>
        <v>00</v>
      </c>
      <c r="AO131" s="68" t="str">
        <f t="shared" si="12"/>
        <v>00</v>
      </c>
      <c r="AQ131" t="str">
        <f t="shared" si="7"/>
        <v/>
      </c>
    </row>
    <row r="132" spans="1:43">
      <c r="B132" s="145"/>
      <c r="C132" s="53">
        <f t="shared" si="8"/>
        <v>61</v>
      </c>
      <c r="D132" s="137">
        <f t="shared" si="19"/>
        <v>0</v>
      </c>
      <c r="E132" s="137">
        <f t="shared" si="19"/>
        <v>0</v>
      </c>
      <c r="F132" s="137">
        <f t="shared" si="19"/>
        <v>0</v>
      </c>
      <c r="G132" s="137">
        <f t="shared" si="19"/>
        <v>0</v>
      </c>
      <c r="H132" s="137">
        <f t="shared" si="19"/>
        <v>0</v>
      </c>
      <c r="I132" s="137">
        <f t="shared" si="19"/>
        <v>0</v>
      </c>
      <c r="J132" s="137">
        <f t="shared" si="19"/>
        <v>0</v>
      </c>
      <c r="K132" s="137">
        <f t="shared" si="19"/>
        <v>0</v>
      </c>
      <c r="L132" s="137">
        <f t="shared" si="19"/>
        <v>0</v>
      </c>
      <c r="M132" s="137">
        <f t="shared" si="19"/>
        <v>0</v>
      </c>
      <c r="N132" s="137">
        <f t="shared" si="19"/>
        <v>0</v>
      </c>
      <c r="O132" s="137">
        <f t="shared" si="19"/>
        <v>0</v>
      </c>
      <c r="P132" s="137">
        <f t="shared" si="19"/>
        <v>0</v>
      </c>
      <c r="Q132" s="137">
        <f t="shared" si="19"/>
        <v>0</v>
      </c>
      <c r="R132" s="137">
        <f t="shared" si="19"/>
        <v>0</v>
      </c>
      <c r="S132" s="137">
        <f t="shared" si="19"/>
        <v>0</v>
      </c>
      <c r="T132" s="137">
        <f t="shared" si="19"/>
        <v>0</v>
      </c>
      <c r="U132" s="137">
        <f t="shared" si="19"/>
        <v>0</v>
      </c>
      <c r="V132" s="137">
        <f t="shared" si="19"/>
        <v>0</v>
      </c>
      <c r="W132" s="137">
        <f t="shared" si="19"/>
        <v>0</v>
      </c>
      <c r="X132" s="137">
        <f t="shared" si="19"/>
        <v>0</v>
      </c>
      <c r="Y132" s="137">
        <f t="shared" si="19"/>
        <v>0</v>
      </c>
      <c r="Z132" s="137">
        <f t="shared" si="19"/>
        <v>0</v>
      </c>
      <c r="AA132" s="137">
        <f t="shared" si="19"/>
        <v>0</v>
      </c>
      <c r="AB132" s="137">
        <f t="shared" si="19"/>
        <v>0</v>
      </c>
      <c r="AC132" s="137">
        <f t="shared" si="19"/>
        <v>0</v>
      </c>
      <c r="AD132" s="137">
        <f t="shared" si="19"/>
        <v>0</v>
      </c>
      <c r="AE132" s="137">
        <f t="shared" si="19"/>
        <v>0</v>
      </c>
      <c r="AF132" s="137">
        <f t="shared" si="19"/>
        <v>0</v>
      </c>
      <c r="AG132" s="137">
        <f t="shared" si="19"/>
        <v>0</v>
      </c>
      <c r="AH132" s="137">
        <f t="shared" si="19"/>
        <v>0</v>
      </c>
      <c r="AI132" s="137">
        <f t="shared" si="19"/>
        <v>0</v>
      </c>
      <c r="AJ132" s="53" t="str">
        <f t="shared" si="6"/>
        <v/>
      </c>
      <c r="AK132" s="66"/>
      <c r="AL132" s="66" t="str">
        <f t="shared" si="9"/>
        <v>00</v>
      </c>
      <c r="AM132" s="68" t="str">
        <f t="shared" si="10"/>
        <v>00</v>
      </c>
      <c r="AN132" s="68" t="str">
        <f t="shared" si="11"/>
        <v>00</v>
      </c>
      <c r="AO132" s="68" t="str">
        <f t="shared" si="12"/>
        <v>00</v>
      </c>
      <c r="AQ132" t="str">
        <f t="shared" si="7"/>
        <v/>
      </c>
    </row>
    <row r="133" spans="1:43">
      <c r="B133" s="145"/>
      <c r="C133" s="53">
        <f t="shared" si="8"/>
        <v>62</v>
      </c>
      <c r="D133" s="137">
        <f t="shared" si="19"/>
        <v>0</v>
      </c>
      <c r="E133" s="137">
        <f t="shared" si="19"/>
        <v>0</v>
      </c>
      <c r="F133" s="137">
        <f t="shared" si="19"/>
        <v>0</v>
      </c>
      <c r="G133" s="137">
        <f t="shared" si="19"/>
        <v>0</v>
      </c>
      <c r="H133" s="137">
        <f t="shared" si="19"/>
        <v>0</v>
      </c>
      <c r="I133" s="137">
        <f t="shared" si="19"/>
        <v>0</v>
      </c>
      <c r="J133" s="137">
        <f t="shared" si="19"/>
        <v>0</v>
      </c>
      <c r="K133" s="137">
        <f t="shared" si="19"/>
        <v>0</v>
      </c>
      <c r="L133" s="137">
        <f t="shared" si="19"/>
        <v>0</v>
      </c>
      <c r="M133" s="137">
        <f t="shared" si="19"/>
        <v>0</v>
      </c>
      <c r="N133" s="137">
        <f t="shared" si="19"/>
        <v>0</v>
      </c>
      <c r="O133" s="137">
        <f t="shared" si="19"/>
        <v>0</v>
      </c>
      <c r="P133" s="137">
        <f t="shared" si="19"/>
        <v>0</v>
      </c>
      <c r="Q133" s="137">
        <f t="shared" si="19"/>
        <v>0</v>
      </c>
      <c r="R133" s="137">
        <f t="shared" si="19"/>
        <v>0</v>
      </c>
      <c r="S133" s="137">
        <f t="shared" si="19"/>
        <v>0</v>
      </c>
      <c r="T133" s="137">
        <f t="shared" si="19"/>
        <v>0</v>
      </c>
      <c r="U133" s="137">
        <f t="shared" si="19"/>
        <v>0</v>
      </c>
      <c r="V133" s="137">
        <f t="shared" si="19"/>
        <v>0</v>
      </c>
      <c r="W133" s="137">
        <f t="shared" si="19"/>
        <v>0</v>
      </c>
      <c r="X133" s="137">
        <f t="shared" si="19"/>
        <v>0</v>
      </c>
      <c r="Y133" s="137">
        <f t="shared" si="19"/>
        <v>0</v>
      </c>
      <c r="Z133" s="137">
        <f t="shared" si="19"/>
        <v>0</v>
      </c>
      <c r="AA133" s="137">
        <f t="shared" si="19"/>
        <v>0</v>
      </c>
      <c r="AB133" s="137">
        <f t="shared" si="19"/>
        <v>0</v>
      </c>
      <c r="AC133" s="137">
        <f t="shared" si="19"/>
        <v>0</v>
      </c>
      <c r="AD133" s="137">
        <f t="shared" si="19"/>
        <v>0</v>
      </c>
      <c r="AE133" s="137">
        <f t="shared" si="19"/>
        <v>0</v>
      </c>
      <c r="AF133" s="137">
        <f t="shared" si="19"/>
        <v>0</v>
      </c>
      <c r="AG133" s="137">
        <f t="shared" si="19"/>
        <v>0</v>
      </c>
      <c r="AH133" s="137">
        <f t="shared" si="19"/>
        <v>0</v>
      </c>
      <c r="AI133" s="137">
        <f t="shared" si="19"/>
        <v>0</v>
      </c>
      <c r="AJ133" s="53" t="str">
        <f t="shared" si="6"/>
        <v/>
      </c>
      <c r="AK133" s="66"/>
      <c r="AL133" s="66" t="str">
        <f t="shared" si="9"/>
        <v>00</v>
      </c>
      <c r="AM133" s="68" t="str">
        <f t="shared" si="10"/>
        <v>00</v>
      </c>
      <c r="AN133" s="68" t="str">
        <f t="shared" si="11"/>
        <v>00</v>
      </c>
      <c r="AO133" s="68" t="str">
        <f t="shared" si="12"/>
        <v>00</v>
      </c>
      <c r="AQ133" t="str">
        <f t="shared" si="7"/>
        <v/>
      </c>
    </row>
    <row r="134" spans="1:43">
      <c r="B134" s="146"/>
      <c r="C134" s="53">
        <f t="shared" si="8"/>
        <v>63</v>
      </c>
      <c r="D134" s="137">
        <f t="shared" si="19"/>
        <v>0</v>
      </c>
      <c r="E134" s="137">
        <f t="shared" si="19"/>
        <v>0</v>
      </c>
      <c r="F134" s="137">
        <f t="shared" si="19"/>
        <v>0</v>
      </c>
      <c r="G134" s="137">
        <f t="shared" si="19"/>
        <v>0</v>
      </c>
      <c r="H134" s="137">
        <f t="shared" si="19"/>
        <v>0</v>
      </c>
      <c r="I134" s="137">
        <f t="shared" si="19"/>
        <v>0</v>
      </c>
      <c r="J134" s="137">
        <f t="shared" si="19"/>
        <v>0</v>
      </c>
      <c r="K134" s="137">
        <f t="shared" si="19"/>
        <v>0</v>
      </c>
      <c r="L134" s="137">
        <f t="shared" si="19"/>
        <v>0</v>
      </c>
      <c r="M134" s="137">
        <f t="shared" si="19"/>
        <v>0</v>
      </c>
      <c r="N134" s="137">
        <f t="shared" si="19"/>
        <v>0</v>
      </c>
      <c r="O134" s="137">
        <f t="shared" si="19"/>
        <v>0</v>
      </c>
      <c r="P134" s="137">
        <f t="shared" si="19"/>
        <v>0</v>
      </c>
      <c r="Q134" s="137">
        <f t="shared" si="19"/>
        <v>0</v>
      </c>
      <c r="R134" s="137">
        <f t="shared" si="19"/>
        <v>0</v>
      </c>
      <c r="S134" s="137">
        <f t="shared" si="19"/>
        <v>0</v>
      </c>
      <c r="T134" s="137">
        <f t="shared" si="19"/>
        <v>0</v>
      </c>
      <c r="U134" s="137">
        <f t="shared" si="19"/>
        <v>0</v>
      </c>
      <c r="V134" s="137">
        <f t="shared" si="19"/>
        <v>0</v>
      </c>
      <c r="W134" s="137">
        <f t="shared" si="19"/>
        <v>0</v>
      </c>
      <c r="X134" s="137">
        <f t="shared" si="19"/>
        <v>0</v>
      </c>
      <c r="Y134" s="137">
        <f t="shared" si="19"/>
        <v>0</v>
      </c>
      <c r="Z134" s="137">
        <f t="shared" si="19"/>
        <v>0</v>
      </c>
      <c r="AA134" s="137">
        <f t="shared" si="19"/>
        <v>0</v>
      </c>
      <c r="AB134" s="137">
        <f t="shared" si="19"/>
        <v>0</v>
      </c>
      <c r="AC134" s="137">
        <f t="shared" si="19"/>
        <v>0</v>
      </c>
      <c r="AD134" s="137">
        <f t="shared" si="19"/>
        <v>0</v>
      </c>
      <c r="AE134" s="137">
        <f t="shared" si="19"/>
        <v>0</v>
      </c>
      <c r="AF134" s="137">
        <f t="shared" si="19"/>
        <v>0</v>
      </c>
      <c r="AG134" s="137">
        <f t="shared" si="19"/>
        <v>0</v>
      </c>
      <c r="AH134" s="137">
        <f t="shared" si="19"/>
        <v>0</v>
      </c>
      <c r="AI134" s="137">
        <f>IF(AI69=1,1,0)</f>
        <v>0</v>
      </c>
      <c r="AJ134" s="53" t="str">
        <f t="shared" si="6"/>
        <v/>
      </c>
      <c r="AK134" s="66"/>
      <c r="AL134" s="66" t="str">
        <f t="shared" si="9"/>
        <v>00</v>
      </c>
      <c r="AM134" s="68" t="str">
        <f t="shared" si="10"/>
        <v>00</v>
      </c>
      <c r="AN134" s="68" t="str">
        <f t="shared" si="11"/>
        <v>00</v>
      </c>
      <c r="AO134" s="68" t="str">
        <f t="shared" si="12"/>
        <v>00</v>
      </c>
      <c r="AQ134" t="str">
        <f t="shared" si="7"/>
        <v/>
      </c>
    </row>
    <row r="135" spans="1:43">
      <c r="A135" s="62" t="s">
        <v>66</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7" t="str">
        <f ca="1">IF(B6&lt;&gt;"",B6,"")</f>
        <v>Table BCD1IG</v>
      </c>
      <c r="C136" s="53">
        <f>IF(C6&lt;&gt;"",C6,"")</f>
        <v>0</v>
      </c>
      <c r="D136" s="137">
        <f t="shared" ref="D136:AI143" si="20">IF(OR(D6=0,D6=1),1,0)</f>
        <v>0</v>
      </c>
      <c r="E136" s="137">
        <f t="shared" si="20"/>
        <v>0</v>
      </c>
      <c r="F136" s="137">
        <f t="shared" si="20"/>
        <v>0</v>
      </c>
      <c r="G136" s="137">
        <f t="shared" si="20"/>
        <v>0</v>
      </c>
      <c r="H136" s="137">
        <f t="shared" si="20"/>
        <v>0</v>
      </c>
      <c r="I136" s="137">
        <f t="shared" si="20"/>
        <v>0</v>
      </c>
      <c r="J136" s="137">
        <f t="shared" si="20"/>
        <v>0</v>
      </c>
      <c r="K136" s="137">
        <f t="shared" si="20"/>
        <v>0</v>
      </c>
      <c r="L136" s="137">
        <f t="shared" si="20"/>
        <v>0</v>
      </c>
      <c r="M136" s="137">
        <f t="shared" si="20"/>
        <v>0</v>
      </c>
      <c r="N136" s="137">
        <f t="shared" si="20"/>
        <v>0</v>
      </c>
      <c r="O136" s="137">
        <f t="shared" si="20"/>
        <v>0</v>
      </c>
      <c r="P136" s="137">
        <f t="shared" si="20"/>
        <v>0</v>
      </c>
      <c r="Q136" s="137">
        <f t="shared" si="20"/>
        <v>0</v>
      </c>
      <c r="R136" s="137">
        <f t="shared" si="20"/>
        <v>0</v>
      </c>
      <c r="S136" s="137">
        <f t="shared" si="20"/>
        <v>0</v>
      </c>
      <c r="T136" s="137">
        <f t="shared" si="20"/>
        <v>0</v>
      </c>
      <c r="U136" s="137">
        <f t="shared" si="20"/>
        <v>0</v>
      </c>
      <c r="V136" s="137">
        <f t="shared" si="20"/>
        <v>0</v>
      </c>
      <c r="W136" s="137">
        <f t="shared" si="20"/>
        <v>0</v>
      </c>
      <c r="X136" s="137">
        <f t="shared" si="20"/>
        <v>0</v>
      </c>
      <c r="Y136" s="137">
        <f t="shared" si="20"/>
        <v>0</v>
      </c>
      <c r="Z136" s="137">
        <f t="shared" si="20"/>
        <v>0</v>
      </c>
      <c r="AA136" s="137">
        <f t="shared" si="20"/>
        <v>0</v>
      </c>
      <c r="AB136" s="137">
        <f t="shared" si="20"/>
        <v>0</v>
      </c>
      <c r="AC136" s="137">
        <f t="shared" si="20"/>
        <v>0</v>
      </c>
      <c r="AD136" s="137">
        <f t="shared" si="20"/>
        <v>0</v>
      </c>
      <c r="AE136" s="137">
        <f t="shared" si="20"/>
        <v>1</v>
      </c>
      <c r="AF136" s="137">
        <f t="shared" si="20"/>
        <v>1</v>
      </c>
      <c r="AG136" s="137">
        <f t="shared" si="20"/>
        <v>1</v>
      </c>
      <c r="AH136" s="137">
        <f t="shared" si="20"/>
        <v>1</v>
      </c>
      <c r="AI136" s="137">
        <f t="shared" si="20"/>
        <v>1</v>
      </c>
      <c r="AJ136" s="53" t="str">
        <f t="shared" ref="AJ136:AJ199" si="21">IF(AJ6&lt;&gt;"",AJ6,"")</f>
        <v>UNKNOWN</v>
      </c>
      <c r="AK136" s="66"/>
      <c r="AL136" s="66" t="str">
        <f>BIN2HEX(AB136&amp;AC136&amp;AD136&amp;AE136&amp;AF136&amp;AG136&amp;AH136&amp;AI136,2)</f>
        <v>1F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UNKNOWN                                         */</v>
      </c>
    </row>
    <row r="137" spans="1:43">
      <c r="B137" s="145"/>
      <c r="C137" s="53">
        <f t="shared" ref="C137:C199" si="23">IF(C7&lt;&gt;"",C7,"")</f>
        <v>1</v>
      </c>
      <c r="D137" s="137">
        <f t="shared" si="20"/>
        <v>0</v>
      </c>
      <c r="E137" s="137">
        <f t="shared" si="20"/>
        <v>0</v>
      </c>
      <c r="F137" s="137">
        <f t="shared" si="20"/>
        <v>0</v>
      </c>
      <c r="G137" s="137">
        <f t="shared" si="20"/>
        <v>0</v>
      </c>
      <c r="H137" s="137">
        <f t="shared" si="20"/>
        <v>0</v>
      </c>
      <c r="I137" s="137">
        <f t="shared" si="20"/>
        <v>0</v>
      </c>
      <c r="J137" s="137">
        <f t="shared" si="20"/>
        <v>0</v>
      </c>
      <c r="K137" s="137">
        <f t="shared" si="20"/>
        <v>0</v>
      </c>
      <c r="L137" s="137">
        <f t="shared" si="20"/>
        <v>0</v>
      </c>
      <c r="M137" s="137">
        <f t="shared" si="20"/>
        <v>0</v>
      </c>
      <c r="N137" s="137">
        <f t="shared" si="20"/>
        <v>0</v>
      </c>
      <c r="O137" s="137">
        <f t="shared" si="20"/>
        <v>0</v>
      </c>
      <c r="P137" s="137">
        <f t="shared" si="20"/>
        <v>0</v>
      </c>
      <c r="Q137" s="137">
        <f t="shared" si="20"/>
        <v>0</v>
      </c>
      <c r="R137" s="137">
        <f t="shared" si="20"/>
        <v>0</v>
      </c>
      <c r="S137" s="137">
        <f t="shared" si="20"/>
        <v>0</v>
      </c>
      <c r="T137" s="137">
        <f t="shared" si="20"/>
        <v>0</v>
      </c>
      <c r="U137" s="137">
        <f t="shared" si="20"/>
        <v>0</v>
      </c>
      <c r="V137" s="137">
        <f t="shared" si="20"/>
        <v>0</v>
      </c>
      <c r="W137" s="137">
        <f t="shared" si="20"/>
        <v>0</v>
      </c>
      <c r="X137" s="137">
        <f t="shared" si="20"/>
        <v>0</v>
      </c>
      <c r="Y137" s="137">
        <f t="shared" si="20"/>
        <v>0</v>
      </c>
      <c r="Z137" s="137">
        <f t="shared" si="20"/>
        <v>0</v>
      </c>
      <c r="AA137" s="137">
        <f t="shared" si="20"/>
        <v>0</v>
      </c>
      <c r="AB137" s="137">
        <f t="shared" si="20"/>
        <v>0</v>
      </c>
      <c r="AC137" s="137">
        <f t="shared" si="20"/>
        <v>0</v>
      </c>
      <c r="AD137" s="137">
        <f t="shared" si="20"/>
        <v>0</v>
      </c>
      <c r="AE137" s="137">
        <f t="shared" si="20"/>
        <v>1</v>
      </c>
      <c r="AF137" s="137">
        <f t="shared" si="20"/>
        <v>1</v>
      </c>
      <c r="AG137" s="137">
        <f t="shared" si="20"/>
        <v>1</v>
      </c>
      <c r="AH137" s="137">
        <f t="shared" si="20"/>
        <v>1</v>
      </c>
      <c r="AI137" s="137">
        <f t="shared" si="20"/>
        <v>1</v>
      </c>
      <c r="AJ137" s="53" t="str">
        <f t="shared" si="21"/>
        <v>RW</v>
      </c>
      <c r="AK137" s="66"/>
      <c r="AL137" s="66" t="str">
        <f t="shared" ref="AL137:AL199" si="24">BIN2HEX(AB137&amp;AC137&amp;AD137&amp;AE137&amp;AF137&amp;AG137&amp;AH137&amp;AI137,2)</f>
        <v>1F</v>
      </c>
      <c r="AM137" s="68" t="str">
        <f t="shared" ref="AM137:AM199" si="25">BIN2HEX(T137&amp;U137&amp;V137&amp;W137&amp;X137&amp;Y137&amp;Z137&amp;AA137,2)</f>
        <v>00</v>
      </c>
      <c r="AN137" s="68" t="str">
        <f t="shared" ref="AN137:AN199" si="26">BIN2HEX(L137&amp;M137&amp;N137&amp;O137&amp;P137&amp;Q137&amp;R137&amp;S137,2)</f>
        <v>00</v>
      </c>
      <c r="AO137" s="68" t="str">
        <f t="shared" ref="AO137:AO199" si="27">BIN2HEX(D137&amp;E137&amp;F137&amp;G137&amp;H137&amp;I137&amp;J137&amp;K137,2)</f>
        <v>00</v>
      </c>
      <c r="AQ137" t="str">
        <f t="shared" si="22"/>
        <v xml:space="preserve">    (U4)0x0000001FU,                                                           /* 01 RW                                              */</v>
      </c>
    </row>
    <row r="138" spans="1:43">
      <c r="B138" s="145"/>
      <c r="C138" s="53">
        <f t="shared" si="23"/>
        <v>2</v>
      </c>
      <c r="D138" s="137">
        <f t="shared" si="20"/>
        <v>0</v>
      </c>
      <c r="E138" s="137">
        <f t="shared" si="20"/>
        <v>0</v>
      </c>
      <c r="F138" s="137">
        <f t="shared" si="20"/>
        <v>0</v>
      </c>
      <c r="G138" s="137">
        <f t="shared" si="20"/>
        <v>0</v>
      </c>
      <c r="H138" s="137">
        <f t="shared" si="20"/>
        <v>0</v>
      </c>
      <c r="I138" s="137">
        <f t="shared" si="20"/>
        <v>0</v>
      </c>
      <c r="J138" s="137">
        <f t="shared" si="20"/>
        <v>0</v>
      </c>
      <c r="K138" s="137">
        <f t="shared" si="20"/>
        <v>0</v>
      </c>
      <c r="L138" s="137">
        <f t="shared" si="20"/>
        <v>0</v>
      </c>
      <c r="M138" s="137">
        <f t="shared" si="20"/>
        <v>0</v>
      </c>
      <c r="N138" s="137">
        <f t="shared" si="20"/>
        <v>0</v>
      </c>
      <c r="O138" s="137">
        <f t="shared" si="20"/>
        <v>0</v>
      </c>
      <c r="P138" s="137">
        <f t="shared" si="20"/>
        <v>0</v>
      </c>
      <c r="Q138" s="137">
        <f t="shared" si="20"/>
        <v>0</v>
      </c>
      <c r="R138" s="137">
        <f t="shared" si="20"/>
        <v>0</v>
      </c>
      <c r="S138" s="137">
        <f t="shared" si="20"/>
        <v>0</v>
      </c>
      <c r="T138" s="137">
        <f t="shared" si="20"/>
        <v>0</v>
      </c>
      <c r="U138" s="137">
        <f t="shared" si="20"/>
        <v>0</v>
      </c>
      <c r="V138" s="137">
        <f t="shared" si="20"/>
        <v>0</v>
      </c>
      <c r="W138" s="137">
        <f t="shared" si="20"/>
        <v>0</v>
      </c>
      <c r="X138" s="137">
        <f t="shared" si="20"/>
        <v>0</v>
      </c>
      <c r="Y138" s="137">
        <f t="shared" si="20"/>
        <v>0</v>
      </c>
      <c r="Z138" s="137">
        <f t="shared" si="20"/>
        <v>0</v>
      </c>
      <c r="AA138" s="137">
        <f t="shared" si="20"/>
        <v>0</v>
      </c>
      <c r="AB138" s="137">
        <f t="shared" si="20"/>
        <v>0</v>
      </c>
      <c r="AC138" s="137">
        <f t="shared" si="20"/>
        <v>0</v>
      </c>
      <c r="AD138" s="137">
        <f t="shared" si="20"/>
        <v>0</v>
      </c>
      <c r="AE138" s="137">
        <f t="shared" si="20"/>
        <v>1</v>
      </c>
      <c r="AF138" s="137">
        <f t="shared" si="20"/>
        <v>1</v>
      </c>
      <c r="AG138" s="137">
        <f t="shared" si="20"/>
        <v>1</v>
      </c>
      <c r="AH138" s="137">
        <f t="shared" si="20"/>
        <v>1</v>
      </c>
      <c r="AI138" s="137">
        <f t="shared" si="20"/>
        <v>1</v>
      </c>
      <c r="AJ138" s="53" t="str">
        <f t="shared" si="21"/>
        <v>UNKNOWN</v>
      </c>
      <c r="AK138" s="66"/>
      <c r="AL138" s="66" t="str">
        <f t="shared" si="24"/>
        <v>1F</v>
      </c>
      <c r="AM138" s="68" t="str">
        <f t="shared" si="25"/>
        <v>00</v>
      </c>
      <c r="AN138" s="68" t="str">
        <f t="shared" si="26"/>
        <v>00</v>
      </c>
      <c r="AO138" s="68" t="str">
        <f t="shared" si="27"/>
        <v>00</v>
      </c>
      <c r="AQ138" t="str">
        <f t="shared" si="22"/>
        <v xml:space="preserve">    (U4)0x0000001FU,                                                           /* 02 UNKNOWN                                         */</v>
      </c>
    </row>
    <row r="139" spans="1:43">
      <c r="B139" s="145"/>
      <c r="C139" s="53">
        <f t="shared" si="23"/>
        <v>3</v>
      </c>
      <c r="D139" s="137">
        <f t="shared" si="20"/>
        <v>0</v>
      </c>
      <c r="E139" s="137">
        <f t="shared" si="20"/>
        <v>0</v>
      </c>
      <c r="F139" s="137">
        <f t="shared" si="20"/>
        <v>0</v>
      </c>
      <c r="G139" s="137">
        <f t="shared" si="20"/>
        <v>0</v>
      </c>
      <c r="H139" s="137">
        <f t="shared" si="20"/>
        <v>0</v>
      </c>
      <c r="I139" s="137">
        <f t="shared" si="20"/>
        <v>0</v>
      </c>
      <c r="J139" s="137">
        <f t="shared" si="20"/>
        <v>0</v>
      </c>
      <c r="K139" s="137">
        <f t="shared" si="20"/>
        <v>0</v>
      </c>
      <c r="L139" s="137">
        <f t="shared" si="20"/>
        <v>0</v>
      </c>
      <c r="M139" s="137">
        <f t="shared" si="20"/>
        <v>0</v>
      </c>
      <c r="N139" s="137">
        <f t="shared" si="20"/>
        <v>0</v>
      </c>
      <c r="O139" s="137">
        <f t="shared" si="20"/>
        <v>0</v>
      </c>
      <c r="P139" s="137">
        <f t="shared" si="20"/>
        <v>0</v>
      </c>
      <c r="Q139" s="137">
        <f t="shared" si="20"/>
        <v>0</v>
      </c>
      <c r="R139" s="137">
        <f t="shared" si="20"/>
        <v>0</v>
      </c>
      <c r="S139" s="137">
        <f t="shared" si="20"/>
        <v>0</v>
      </c>
      <c r="T139" s="137">
        <f t="shared" si="20"/>
        <v>0</v>
      </c>
      <c r="U139" s="137">
        <f t="shared" si="20"/>
        <v>0</v>
      </c>
      <c r="V139" s="137">
        <f t="shared" si="20"/>
        <v>0</v>
      </c>
      <c r="W139" s="137">
        <f t="shared" si="20"/>
        <v>0</v>
      </c>
      <c r="X139" s="137">
        <f t="shared" si="20"/>
        <v>0</v>
      </c>
      <c r="Y139" s="137">
        <f t="shared" si="20"/>
        <v>0</v>
      </c>
      <c r="Z139" s="137">
        <f t="shared" si="20"/>
        <v>0</v>
      </c>
      <c r="AA139" s="137">
        <f t="shared" si="20"/>
        <v>0</v>
      </c>
      <c r="AB139" s="137">
        <f t="shared" si="20"/>
        <v>0</v>
      </c>
      <c r="AC139" s="137">
        <f t="shared" si="20"/>
        <v>0</v>
      </c>
      <c r="AD139" s="137">
        <f t="shared" si="20"/>
        <v>0</v>
      </c>
      <c r="AE139" s="137">
        <f t="shared" si="20"/>
        <v>1</v>
      </c>
      <c r="AF139" s="137">
        <f t="shared" si="20"/>
        <v>1</v>
      </c>
      <c r="AG139" s="137">
        <f t="shared" si="20"/>
        <v>1</v>
      </c>
      <c r="AH139" s="137">
        <f t="shared" si="20"/>
        <v>1</v>
      </c>
      <c r="AI139" s="137">
        <f t="shared" si="20"/>
        <v>1</v>
      </c>
      <c r="AJ139" s="53" t="str">
        <f t="shared" si="21"/>
        <v>UNKNOWN</v>
      </c>
      <c r="AK139" s="66"/>
      <c r="AL139" s="66" t="str">
        <f t="shared" si="24"/>
        <v>1F</v>
      </c>
      <c r="AM139" s="68" t="str">
        <f t="shared" si="25"/>
        <v>00</v>
      </c>
      <c r="AN139" s="68" t="str">
        <f t="shared" si="26"/>
        <v>00</v>
      </c>
      <c r="AO139" s="68" t="str">
        <f t="shared" si="27"/>
        <v>00</v>
      </c>
      <c r="AQ139" t="str">
        <f t="shared" si="22"/>
        <v xml:space="preserve">    (U4)0x0000001FU,                                                           /* 03 UNKNOWN                                         */</v>
      </c>
    </row>
    <row r="140" spans="1:43">
      <c r="B140" s="145"/>
      <c r="C140" s="53">
        <f t="shared" si="23"/>
        <v>4</v>
      </c>
      <c r="D140" s="137">
        <f t="shared" si="20"/>
        <v>0</v>
      </c>
      <c r="E140" s="137">
        <f t="shared" si="20"/>
        <v>0</v>
      </c>
      <c r="F140" s="137">
        <f t="shared" si="20"/>
        <v>0</v>
      </c>
      <c r="G140" s="137">
        <f t="shared" si="20"/>
        <v>0</v>
      </c>
      <c r="H140" s="137">
        <f t="shared" si="20"/>
        <v>0</v>
      </c>
      <c r="I140" s="137">
        <f t="shared" si="20"/>
        <v>0</v>
      </c>
      <c r="J140" s="137">
        <f t="shared" si="20"/>
        <v>0</v>
      </c>
      <c r="K140" s="137">
        <f t="shared" si="20"/>
        <v>0</v>
      </c>
      <c r="L140" s="137">
        <f t="shared" si="20"/>
        <v>0</v>
      </c>
      <c r="M140" s="137">
        <f t="shared" si="20"/>
        <v>0</v>
      </c>
      <c r="N140" s="137">
        <f t="shared" si="20"/>
        <v>0</v>
      </c>
      <c r="O140" s="137">
        <f t="shared" si="20"/>
        <v>0</v>
      </c>
      <c r="P140" s="137">
        <f t="shared" si="20"/>
        <v>0</v>
      </c>
      <c r="Q140" s="137">
        <f t="shared" si="20"/>
        <v>0</v>
      </c>
      <c r="R140" s="137">
        <f t="shared" si="20"/>
        <v>0</v>
      </c>
      <c r="S140" s="137">
        <f t="shared" si="20"/>
        <v>0</v>
      </c>
      <c r="T140" s="137">
        <f t="shared" si="20"/>
        <v>0</v>
      </c>
      <c r="U140" s="137">
        <f t="shared" si="20"/>
        <v>0</v>
      </c>
      <c r="V140" s="137">
        <f t="shared" si="20"/>
        <v>0</v>
      </c>
      <c r="W140" s="137">
        <f t="shared" si="20"/>
        <v>0</v>
      </c>
      <c r="X140" s="137">
        <f t="shared" si="20"/>
        <v>0</v>
      </c>
      <c r="Y140" s="137">
        <f t="shared" si="20"/>
        <v>0</v>
      </c>
      <c r="Z140" s="137">
        <f t="shared" si="20"/>
        <v>0</v>
      </c>
      <c r="AA140" s="137">
        <f t="shared" si="20"/>
        <v>0</v>
      </c>
      <c r="AB140" s="137">
        <f t="shared" si="20"/>
        <v>0</v>
      </c>
      <c r="AC140" s="137">
        <f t="shared" si="20"/>
        <v>0</v>
      </c>
      <c r="AD140" s="137">
        <f t="shared" si="20"/>
        <v>0</v>
      </c>
      <c r="AE140" s="137">
        <f t="shared" si="20"/>
        <v>1</v>
      </c>
      <c r="AF140" s="137">
        <f t="shared" si="20"/>
        <v>1</v>
      </c>
      <c r="AG140" s="137">
        <f t="shared" si="20"/>
        <v>1</v>
      </c>
      <c r="AH140" s="137">
        <f t="shared" si="20"/>
        <v>1</v>
      </c>
      <c r="AI140" s="137">
        <f t="shared" si="20"/>
        <v>1</v>
      </c>
      <c r="AJ140" s="53" t="str">
        <f t="shared" si="21"/>
        <v>UNKNOWN</v>
      </c>
      <c r="AK140" s="66"/>
      <c r="AL140" s="66" t="str">
        <f t="shared" si="24"/>
        <v>1F</v>
      </c>
      <c r="AM140" s="68" t="str">
        <f t="shared" si="25"/>
        <v>00</v>
      </c>
      <c r="AN140" s="68" t="str">
        <f t="shared" si="26"/>
        <v>00</v>
      </c>
      <c r="AO140" s="68" t="str">
        <f t="shared" si="27"/>
        <v>00</v>
      </c>
      <c r="AQ140" t="str">
        <f t="shared" si="22"/>
        <v xml:space="preserve">    (U4)0x0000001FU,                                                           /* 04 UNKNOWN                                         */</v>
      </c>
    </row>
    <row r="141" spans="1:43">
      <c r="B141" s="145"/>
      <c r="C141" s="53">
        <f t="shared" si="23"/>
        <v>5</v>
      </c>
      <c r="D141" s="137">
        <f t="shared" si="20"/>
        <v>0</v>
      </c>
      <c r="E141" s="137">
        <f t="shared" si="20"/>
        <v>0</v>
      </c>
      <c r="F141" s="137">
        <f t="shared" si="20"/>
        <v>0</v>
      </c>
      <c r="G141" s="137">
        <f t="shared" si="20"/>
        <v>0</v>
      </c>
      <c r="H141" s="137">
        <f t="shared" si="20"/>
        <v>0</v>
      </c>
      <c r="I141" s="137">
        <f t="shared" si="20"/>
        <v>0</v>
      </c>
      <c r="J141" s="137">
        <f t="shared" si="20"/>
        <v>0</v>
      </c>
      <c r="K141" s="137">
        <f t="shared" si="20"/>
        <v>0</v>
      </c>
      <c r="L141" s="137">
        <f t="shared" si="20"/>
        <v>0</v>
      </c>
      <c r="M141" s="137">
        <f t="shared" si="20"/>
        <v>0</v>
      </c>
      <c r="N141" s="137">
        <f t="shared" si="20"/>
        <v>0</v>
      </c>
      <c r="O141" s="137">
        <f t="shared" si="20"/>
        <v>0</v>
      </c>
      <c r="P141" s="137">
        <f t="shared" si="20"/>
        <v>0</v>
      </c>
      <c r="Q141" s="137">
        <f t="shared" si="20"/>
        <v>0</v>
      </c>
      <c r="R141" s="137">
        <f t="shared" si="20"/>
        <v>0</v>
      </c>
      <c r="S141" s="137">
        <f t="shared" si="20"/>
        <v>0</v>
      </c>
      <c r="T141" s="137">
        <f t="shared" si="20"/>
        <v>0</v>
      </c>
      <c r="U141" s="137">
        <f t="shared" si="20"/>
        <v>0</v>
      </c>
      <c r="V141" s="137">
        <f t="shared" si="20"/>
        <v>0</v>
      </c>
      <c r="W141" s="137">
        <f t="shared" si="20"/>
        <v>0</v>
      </c>
      <c r="X141" s="137">
        <f t="shared" si="20"/>
        <v>0</v>
      </c>
      <c r="Y141" s="137">
        <f t="shared" si="20"/>
        <v>0</v>
      </c>
      <c r="Z141" s="137">
        <f t="shared" si="20"/>
        <v>0</v>
      </c>
      <c r="AA141" s="137">
        <f t="shared" si="20"/>
        <v>0</v>
      </c>
      <c r="AB141" s="137">
        <f t="shared" si="20"/>
        <v>0</v>
      </c>
      <c r="AC141" s="137">
        <f t="shared" si="20"/>
        <v>0</v>
      </c>
      <c r="AD141" s="137">
        <f t="shared" si="20"/>
        <v>0</v>
      </c>
      <c r="AE141" s="137">
        <f t="shared" si="20"/>
        <v>1</v>
      </c>
      <c r="AF141" s="137">
        <f t="shared" si="20"/>
        <v>1</v>
      </c>
      <c r="AG141" s="137">
        <f t="shared" si="20"/>
        <v>1</v>
      </c>
      <c r="AH141" s="137">
        <f t="shared" si="20"/>
        <v>1</v>
      </c>
      <c r="AI141" s="137">
        <f t="shared" si="20"/>
        <v>1</v>
      </c>
      <c r="AJ141" s="53" t="str">
        <f t="shared" si="21"/>
        <v>UNKNOWN</v>
      </c>
      <c r="AK141" s="66"/>
      <c r="AL141" s="66" t="str">
        <f t="shared" si="24"/>
        <v>1F</v>
      </c>
      <c r="AM141" s="68" t="str">
        <f t="shared" si="25"/>
        <v>00</v>
      </c>
      <c r="AN141" s="68" t="str">
        <f t="shared" si="26"/>
        <v>00</v>
      </c>
      <c r="AO141" s="68" t="str">
        <f t="shared" si="27"/>
        <v>00</v>
      </c>
      <c r="AQ141" t="str">
        <f t="shared" si="22"/>
        <v xml:space="preserve">    (U4)0x0000001FU,                                                           /* 05 UNKNOWN                                         */</v>
      </c>
    </row>
    <row r="142" spans="1:43">
      <c r="B142" s="145"/>
      <c r="C142" s="53">
        <f t="shared" si="23"/>
        <v>6</v>
      </c>
      <c r="D142" s="137">
        <f t="shared" si="20"/>
        <v>0</v>
      </c>
      <c r="E142" s="137">
        <f t="shared" si="20"/>
        <v>0</v>
      </c>
      <c r="F142" s="137">
        <f t="shared" si="20"/>
        <v>0</v>
      </c>
      <c r="G142" s="137">
        <f t="shared" si="20"/>
        <v>0</v>
      </c>
      <c r="H142" s="137">
        <f t="shared" si="20"/>
        <v>0</v>
      </c>
      <c r="I142" s="137">
        <f t="shared" si="20"/>
        <v>0</v>
      </c>
      <c r="J142" s="137">
        <f t="shared" si="20"/>
        <v>0</v>
      </c>
      <c r="K142" s="137">
        <f t="shared" si="20"/>
        <v>0</v>
      </c>
      <c r="L142" s="137">
        <f t="shared" si="20"/>
        <v>0</v>
      </c>
      <c r="M142" s="137">
        <f t="shared" si="20"/>
        <v>0</v>
      </c>
      <c r="N142" s="137">
        <f t="shared" si="20"/>
        <v>0</v>
      </c>
      <c r="O142" s="137">
        <f t="shared" si="20"/>
        <v>0</v>
      </c>
      <c r="P142" s="137">
        <f t="shared" si="20"/>
        <v>0</v>
      </c>
      <c r="Q142" s="137">
        <f t="shared" si="20"/>
        <v>0</v>
      </c>
      <c r="R142" s="137">
        <f t="shared" si="20"/>
        <v>0</v>
      </c>
      <c r="S142" s="137">
        <f t="shared" si="20"/>
        <v>0</v>
      </c>
      <c r="T142" s="137">
        <f t="shared" si="20"/>
        <v>0</v>
      </c>
      <c r="U142" s="137">
        <f t="shared" si="20"/>
        <v>0</v>
      </c>
      <c r="V142" s="137">
        <f t="shared" si="20"/>
        <v>0</v>
      </c>
      <c r="W142" s="137">
        <f t="shared" si="20"/>
        <v>0</v>
      </c>
      <c r="X142" s="137">
        <f t="shared" si="20"/>
        <v>0</v>
      </c>
      <c r="Y142" s="137">
        <f t="shared" si="20"/>
        <v>0</v>
      </c>
      <c r="Z142" s="137">
        <f t="shared" si="20"/>
        <v>0</v>
      </c>
      <c r="AA142" s="137">
        <f t="shared" si="20"/>
        <v>0</v>
      </c>
      <c r="AB142" s="137">
        <f t="shared" si="20"/>
        <v>0</v>
      </c>
      <c r="AC142" s="137">
        <f t="shared" si="20"/>
        <v>0</v>
      </c>
      <c r="AD142" s="137">
        <f t="shared" si="20"/>
        <v>0</v>
      </c>
      <c r="AE142" s="137">
        <f t="shared" si="20"/>
        <v>1</v>
      </c>
      <c r="AF142" s="137">
        <f t="shared" si="20"/>
        <v>1</v>
      </c>
      <c r="AG142" s="137">
        <f t="shared" si="20"/>
        <v>1</v>
      </c>
      <c r="AH142" s="137">
        <f t="shared" si="20"/>
        <v>1</v>
      </c>
      <c r="AI142" s="137">
        <f t="shared" si="20"/>
        <v>1</v>
      </c>
      <c r="AJ142" s="53" t="str">
        <f t="shared" si="21"/>
        <v>UNKNOWN</v>
      </c>
      <c r="AK142" s="66"/>
      <c r="AL142" s="66" t="str">
        <f t="shared" si="24"/>
        <v>1F</v>
      </c>
      <c r="AM142" s="68" t="str">
        <f t="shared" si="25"/>
        <v>00</v>
      </c>
      <c r="AN142" s="68" t="str">
        <f t="shared" si="26"/>
        <v>00</v>
      </c>
      <c r="AO142" s="68" t="str">
        <f t="shared" si="27"/>
        <v>00</v>
      </c>
      <c r="AQ142" t="str">
        <f t="shared" si="22"/>
        <v xml:space="preserve">    (U4)0x0000001FU,                                                           /* 06 UNKNOWN                                         */</v>
      </c>
    </row>
    <row r="143" spans="1:43">
      <c r="B143" s="145"/>
      <c r="C143" s="53">
        <f t="shared" si="23"/>
        <v>7</v>
      </c>
      <c r="D143" s="137">
        <f t="shared" si="20"/>
        <v>0</v>
      </c>
      <c r="E143" s="137">
        <f t="shared" si="20"/>
        <v>0</v>
      </c>
      <c r="F143" s="137">
        <f t="shared" si="20"/>
        <v>0</v>
      </c>
      <c r="G143" s="137">
        <f t="shared" si="20"/>
        <v>0</v>
      </c>
      <c r="H143" s="137">
        <f t="shared" si="20"/>
        <v>0</v>
      </c>
      <c r="I143" s="137">
        <f t="shared" si="20"/>
        <v>0</v>
      </c>
      <c r="J143" s="137">
        <f t="shared" si="20"/>
        <v>0</v>
      </c>
      <c r="K143" s="137">
        <f t="shared" si="20"/>
        <v>0</v>
      </c>
      <c r="L143" s="137">
        <f t="shared" si="20"/>
        <v>0</v>
      </c>
      <c r="M143" s="137">
        <f t="shared" si="20"/>
        <v>0</v>
      </c>
      <c r="N143" s="137">
        <f t="shared" si="20"/>
        <v>0</v>
      </c>
      <c r="O143" s="137">
        <f t="shared" si="20"/>
        <v>0</v>
      </c>
      <c r="P143" s="137">
        <f t="shared" si="20"/>
        <v>0</v>
      </c>
      <c r="Q143" s="137">
        <f t="shared" si="20"/>
        <v>0</v>
      </c>
      <c r="R143" s="137">
        <f t="shared" si="20"/>
        <v>0</v>
      </c>
      <c r="S143" s="137">
        <f t="shared" si="20"/>
        <v>0</v>
      </c>
      <c r="T143" s="137">
        <f t="shared" si="20"/>
        <v>0</v>
      </c>
      <c r="U143" s="137">
        <f t="shared" si="20"/>
        <v>0</v>
      </c>
      <c r="V143" s="137">
        <f t="shared" si="20"/>
        <v>0</v>
      </c>
      <c r="W143" s="137">
        <f t="shared" si="20"/>
        <v>0</v>
      </c>
      <c r="X143" s="137">
        <f t="shared" si="20"/>
        <v>0</v>
      </c>
      <c r="Y143" s="137">
        <f t="shared" si="20"/>
        <v>0</v>
      </c>
      <c r="Z143" s="137">
        <f t="shared" si="20"/>
        <v>0</v>
      </c>
      <c r="AA143" s="137">
        <f t="shared" si="20"/>
        <v>0</v>
      </c>
      <c r="AB143" s="137">
        <f t="shared" si="20"/>
        <v>0</v>
      </c>
      <c r="AC143" s="137">
        <f t="shared" si="20"/>
        <v>0</v>
      </c>
      <c r="AD143" s="137">
        <f t="shared" si="20"/>
        <v>0</v>
      </c>
      <c r="AE143" s="137">
        <f t="shared" si="20"/>
        <v>1</v>
      </c>
      <c r="AF143" s="137">
        <f t="shared" si="20"/>
        <v>1</v>
      </c>
      <c r="AG143" s="137">
        <f t="shared" si="20"/>
        <v>1</v>
      </c>
      <c r="AH143" s="137">
        <f t="shared" si="20"/>
        <v>1</v>
      </c>
      <c r="AI143" s="137">
        <f>IF(OR(AI13=0,AI13=1),1,0)</f>
        <v>1</v>
      </c>
      <c r="AJ143" s="53" t="str">
        <f t="shared" si="21"/>
        <v>UNKNOWN</v>
      </c>
      <c r="AK143" s="66"/>
      <c r="AL143" s="66" t="str">
        <f t="shared" si="24"/>
        <v>1F</v>
      </c>
      <c r="AM143" s="68" t="str">
        <f t="shared" si="25"/>
        <v>00</v>
      </c>
      <c r="AN143" s="68" t="str">
        <f t="shared" si="26"/>
        <v>00</v>
      </c>
      <c r="AO143" s="68" t="str">
        <f t="shared" si="27"/>
        <v>00</v>
      </c>
      <c r="AQ143" t="str">
        <f t="shared" si="22"/>
        <v xml:space="preserve">    (U4)0x0000001FU,                                                           /* 07 UNKNOWN                                         */</v>
      </c>
    </row>
    <row r="144" spans="1:43">
      <c r="B144" s="145"/>
      <c r="C144" s="53">
        <f t="shared" si="23"/>
        <v>8</v>
      </c>
      <c r="D144" s="137">
        <f t="shared" ref="D144:AI151" si="28">IF(OR(D14=0,D14=1),1,0)</f>
        <v>0</v>
      </c>
      <c r="E144" s="137">
        <f t="shared" si="28"/>
        <v>0</v>
      </c>
      <c r="F144" s="137">
        <f t="shared" si="28"/>
        <v>0</v>
      </c>
      <c r="G144" s="137">
        <f t="shared" si="28"/>
        <v>0</v>
      </c>
      <c r="H144" s="137">
        <f t="shared" si="28"/>
        <v>0</v>
      </c>
      <c r="I144" s="137">
        <f t="shared" si="28"/>
        <v>0</v>
      </c>
      <c r="J144" s="137">
        <f t="shared" si="28"/>
        <v>0</v>
      </c>
      <c r="K144" s="137">
        <f t="shared" si="28"/>
        <v>0</v>
      </c>
      <c r="L144" s="137">
        <f t="shared" si="28"/>
        <v>0</v>
      </c>
      <c r="M144" s="137">
        <f t="shared" si="28"/>
        <v>0</v>
      </c>
      <c r="N144" s="137">
        <f t="shared" si="28"/>
        <v>0</v>
      </c>
      <c r="O144" s="137">
        <f t="shared" si="28"/>
        <v>0</v>
      </c>
      <c r="P144" s="137">
        <f t="shared" si="28"/>
        <v>0</v>
      </c>
      <c r="Q144" s="137">
        <f t="shared" si="28"/>
        <v>0</v>
      </c>
      <c r="R144" s="137">
        <f t="shared" si="28"/>
        <v>0</v>
      </c>
      <c r="S144" s="137">
        <f t="shared" si="28"/>
        <v>0</v>
      </c>
      <c r="T144" s="137">
        <f t="shared" si="28"/>
        <v>0</v>
      </c>
      <c r="U144" s="137">
        <f t="shared" si="28"/>
        <v>0</v>
      </c>
      <c r="V144" s="137">
        <f t="shared" si="28"/>
        <v>0</v>
      </c>
      <c r="W144" s="137">
        <f t="shared" si="28"/>
        <v>0</v>
      </c>
      <c r="X144" s="137">
        <f t="shared" si="28"/>
        <v>0</v>
      </c>
      <c r="Y144" s="137">
        <f t="shared" si="28"/>
        <v>0</v>
      </c>
      <c r="Z144" s="137">
        <f t="shared" si="28"/>
        <v>0</v>
      </c>
      <c r="AA144" s="137">
        <f t="shared" si="28"/>
        <v>0</v>
      </c>
      <c r="AB144" s="137">
        <f t="shared" si="28"/>
        <v>0</v>
      </c>
      <c r="AC144" s="137">
        <f t="shared" si="28"/>
        <v>0</v>
      </c>
      <c r="AD144" s="137">
        <f t="shared" si="28"/>
        <v>0</v>
      </c>
      <c r="AE144" s="137">
        <f t="shared" si="28"/>
        <v>1</v>
      </c>
      <c r="AF144" s="137">
        <f t="shared" si="28"/>
        <v>1</v>
      </c>
      <c r="AG144" s="137">
        <f t="shared" si="28"/>
        <v>1</v>
      </c>
      <c r="AH144" s="137">
        <f t="shared" si="28"/>
        <v>1</v>
      </c>
      <c r="AI144" s="137">
        <f t="shared" si="28"/>
        <v>1</v>
      </c>
      <c r="AJ144" s="53" t="str">
        <f t="shared" si="21"/>
        <v>UNKNOWN</v>
      </c>
      <c r="AK144" s="66"/>
      <c r="AL144" s="66" t="str">
        <f t="shared" si="24"/>
        <v>1F</v>
      </c>
      <c r="AM144" s="68" t="str">
        <f t="shared" si="25"/>
        <v>00</v>
      </c>
      <c r="AN144" s="68" t="str">
        <f t="shared" si="26"/>
        <v>00</v>
      </c>
      <c r="AO144" s="68" t="str">
        <f t="shared" si="27"/>
        <v>00</v>
      </c>
      <c r="AQ144" t="str">
        <f t="shared" si="22"/>
        <v xml:space="preserve">    (U4)0x0000001FU,                                                           /* 08 UNKNOWN                                         */</v>
      </c>
    </row>
    <row r="145" spans="2:43">
      <c r="B145" s="145"/>
      <c r="C145" s="53">
        <f t="shared" si="23"/>
        <v>9</v>
      </c>
      <c r="D145" s="137">
        <f t="shared" si="28"/>
        <v>0</v>
      </c>
      <c r="E145" s="137">
        <f t="shared" si="28"/>
        <v>0</v>
      </c>
      <c r="F145" s="137">
        <f t="shared" si="28"/>
        <v>0</v>
      </c>
      <c r="G145" s="137">
        <f t="shared" si="28"/>
        <v>0</v>
      </c>
      <c r="H145" s="137">
        <f t="shared" si="28"/>
        <v>0</v>
      </c>
      <c r="I145" s="137">
        <f t="shared" si="28"/>
        <v>0</v>
      </c>
      <c r="J145" s="137">
        <f t="shared" si="28"/>
        <v>0</v>
      </c>
      <c r="K145" s="137">
        <f t="shared" si="28"/>
        <v>0</v>
      </c>
      <c r="L145" s="137">
        <f t="shared" si="28"/>
        <v>0</v>
      </c>
      <c r="M145" s="137">
        <f t="shared" si="28"/>
        <v>0</v>
      </c>
      <c r="N145" s="137">
        <f t="shared" si="28"/>
        <v>0</v>
      </c>
      <c r="O145" s="137">
        <f t="shared" si="28"/>
        <v>0</v>
      </c>
      <c r="P145" s="137">
        <f t="shared" si="28"/>
        <v>0</v>
      </c>
      <c r="Q145" s="137">
        <f t="shared" si="28"/>
        <v>0</v>
      </c>
      <c r="R145" s="137">
        <f t="shared" si="28"/>
        <v>0</v>
      </c>
      <c r="S145" s="137">
        <f t="shared" si="28"/>
        <v>0</v>
      </c>
      <c r="T145" s="137">
        <f t="shared" si="28"/>
        <v>0</v>
      </c>
      <c r="U145" s="137">
        <f t="shared" si="28"/>
        <v>0</v>
      </c>
      <c r="V145" s="137">
        <f t="shared" si="28"/>
        <v>0</v>
      </c>
      <c r="W145" s="137">
        <f t="shared" si="28"/>
        <v>0</v>
      </c>
      <c r="X145" s="137">
        <f t="shared" si="28"/>
        <v>0</v>
      </c>
      <c r="Y145" s="137">
        <f t="shared" si="28"/>
        <v>0</v>
      </c>
      <c r="Z145" s="137">
        <f t="shared" si="28"/>
        <v>0</v>
      </c>
      <c r="AA145" s="137">
        <f t="shared" si="28"/>
        <v>0</v>
      </c>
      <c r="AB145" s="137">
        <f t="shared" si="28"/>
        <v>0</v>
      </c>
      <c r="AC145" s="137">
        <f t="shared" si="28"/>
        <v>0</v>
      </c>
      <c r="AD145" s="137">
        <f t="shared" si="28"/>
        <v>0</v>
      </c>
      <c r="AE145" s="137">
        <f t="shared" si="28"/>
        <v>1</v>
      </c>
      <c r="AF145" s="137">
        <f t="shared" si="28"/>
        <v>1</v>
      </c>
      <c r="AG145" s="137">
        <f t="shared" si="28"/>
        <v>1</v>
      </c>
      <c r="AH145" s="137">
        <f t="shared" si="28"/>
        <v>1</v>
      </c>
      <c r="AI145" s="137">
        <f t="shared" si="28"/>
        <v>1</v>
      </c>
      <c r="AJ145" s="53" t="str">
        <f t="shared" si="21"/>
        <v>UNKNOWN</v>
      </c>
      <c r="AK145" s="66"/>
      <c r="AL145" s="66" t="str">
        <f t="shared" si="24"/>
        <v>1F</v>
      </c>
      <c r="AM145" s="68" t="str">
        <f t="shared" si="25"/>
        <v>00</v>
      </c>
      <c r="AN145" s="68" t="str">
        <f t="shared" si="26"/>
        <v>00</v>
      </c>
      <c r="AO145" s="68" t="str">
        <f t="shared" si="27"/>
        <v>00</v>
      </c>
      <c r="AQ145" t="str">
        <f t="shared" si="22"/>
        <v xml:space="preserve">    (U4)0x0000001FU,                                                           /* 09 UNKNOWN                                         */</v>
      </c>
    </row>
    <row r="146" spans="2:43">
      <c r="B146" s="145"/>
      <c r="C146" s="53">
        <f t="shared" si="23"/>
        <v>10</v>
      </c>
      <c r="D146" s="137">
        <f t="shared" si="28"/>
        <v>0</v>
      </c>
      <c r="E146" s="137">
        <f t="shared" si="28"/>
        <v>0</v>
      </c>
      <c r="F146" s="137">
        <f t="shared" si="28"/>
        <v>0</v>
      </c>
      <c r="G146" s="137">
        <f t="shared" si="28"/>
        <v>0</v>
      </c>
      <c r="H146" s="137">
        <f t="shared" si="28"/>
        <v>0</v>
      </c>
      <c r="I146" s="137">
        <f t="shared" si="28"/>
        <v>0</v>
      </c>
      <c r="J146" s="137">
        <f t="shared" si="28"/>
        <v>0</v>
      </c>
      <c r="K146" s="137">
        <f t="shared" si="28"/>
        <v>0</v>
      </c>
      <c r="L146" s="137">
        <f t="shared" si="28"/>
        <v>0</v>
      </c>
      <c r="M146" s="137">
        <f t="shared" si="28"/>
        <v>0</v>
      </c>
      <c r="N146" s="137">
        <f t="shared" si="28"/>
        <v>0</v>
      </c>
      <c r="O146" s="137">
        <f t="shared" si="28"/>
        <v>0</v>
      </c>
      <c r="P146" s="137">
        <f t="shared" si="28"/>
        <v>0</v>
      </c>
      <c r="Q146" s="137">
        <f t="shared" si="28"/>
        <v>0</v>
      </c>
      <c r="R146" s="137">
        <f t="shared" si="28"/>
        <v>0</v>
      </c>
      <c r="S146" s="137">
        <f t="shared" si="28"/>
        <v>0</v>
      </c>
      <c r="T146" s="137">
        <f t="shared" si="28"/>
        <v>0</v>
      </c>
      <c r="U146" s="137">
        <f t="shared" si="28"/>
        <v>0</v>
      </c>
      <c r="V146" s="137">
        <f t="shared" si="28"/>
        <v>0</v>
      </c>
      <c r="W146" s="137">
        <f t="shared" si="28"/>
        <v>0</v>
      </c>
      <c r="X146" s="137">
        <f t="shared" si="28"/>
        <v>0</v>
      </c>
      <c r="Y146" s="137">
        <f t="shared" si="28"/>
        <v>0</v>
      </c>
      <c r="Z146" s="137">
        <f t="shared" si="28"/>
        <v>0</v>
      </c>
      <c r="AA146" s="137">
        <f t="shared" si="28"/>
        <v>0</v>
      </c>
      <c r="AB146" s="137">
        <f t="shared" si="28"/>
        <v>0</v>
      </c>
      <c r="AC146" s="137">
        <f t="shared" si="28"/>
        <v>0</v>
      </c>
      <c r="AD146" s="137">
        <f t="shared" si="28"/>
        <v>0</v>
      </c>
      <c r="AE146" s="137">
        <f t="shared" si="28"/>
        <v>1</v>
      </c>
      <c r="AF146" s="137">
        <f t="shared" si="28"/>
        <v>1</v>
      </c>
      <c r="AG146" s="137">
        <f t="shared" si="28"/>
        <v>1</v>
      </c>
      <c r="AH146" s="137">
        <f t="shared" si="28"/>
        <v>1</v>
      </c>
      <c r="AI146" s="137">
        <f t="shared" si="28"/>
        <v>1</v>
      </c>
      <c r="AJ146" s="53" t="str">
        <f t="shared" si="21"/>
        <v>UNKNOWN</v>
      </c>
      <c r="AK146" s="66"/>
      <c r="AL146" s="66" t="str">
        <f t="shared" si="24"/>
        <v>1F</v>
      </c>
      <c r="AM146" s="68" t="str">
        <f t="shared" si="25"/>
        <v>00</v>
      </c>
      <c r="AN146" s="68" t="str">
        <f t="shared" si="26"/>
        <v>00</v>
      </c>
      <c r="AO146" s="68" t="str">
        <f t="shared" si="27"/>
        <v>00</v>
      </c>
      <c r="AQ146" t="str">
        <f t="shared" si="22"/>
        <v xml:space="preserve">    (U4)0x0000001FU,                                                           /* 10 UNKNOWN                                         */</v>
      </c>
    </row>
    <row r="147" spans="2:43">
      <c r="B147" s="145"/>
      <c r="C147" s="53">
        <f t="shared" si="23"/>
        <v>11</v>
      </c>
      <c r="D147" s="137">
        <f t="shared" si="28"/>
        <v>0</v>
      </c>
      <c r="E147" s="137">
        <f t="shared" si="28"/>
        <v>0</v>
      </c>
      <c r="F147" s="137">
        <f t="shared" si="28"/>
        <v>0</v>
      </c>
      <c r="G147" s="137">
        <f t="shared" si="28"/>
        <v>0</v>
      </c>
      <c r="H147" s="137">
        <f t="shared" si="28"/>
        <v>0</v>
      </c>
      <c r="I147" s="137">
        <f t="shared" si="28"/>
        <v>0</v>
      </c>
      <c r="J147" s="137">
        <f t="shared" si="28"/>
        <v>0</v>
      </c>
      <c r="K147" s="137">
        <f t="shared" si="28"/>
        <v>0</v>
      </c>
      <c r="L147" s="137">
        <f t="shared" si="28"/>
        <v>0</v>
      </c>
      <c r="M147" s="137">
        <f t="shared" si="28"/>
        <v>0</v>
      </c>
      <c r="N147" s="137">
        <f t="shared" si="28"/>
        <v>0</v>
      </c>
      <c r="O147" s="137">
        <f t="shared" si="28"/>
        <v>0</v>
      </c>
      <c r="P147" s="137">
        <f t="shared" si="28"/>
        <v>0</v>
      </c>
      <c r="Q147" s="137">
        <f t="shared" si="28"/>
        <v>0</v>
      </c>
      <c r="R147" s="137">
        <f t="shared" si="28"/>
        <v>0</v>
      </c>
      <c r="S147" s="137">
        <f t="shared" si="28"/>
        <v>0</v>
      </c>
      <c r="T147" s="137">
        <f t="shared" si="28"/>
        <v>0</v>
      </c>
      <c r="U147" s="137">
        <f t="shared" si="28"/>
        <v>0</v>
      </c>
      <c r="V147" s="137">
        <f t="shared" si="28"/>
        <v>0</v>
      </c>
      <c r="W147" s="137">
        <f t="shared" si="28"/>
        <v>0</v>
      </c>
      <c r="X147" s="137">
        <f t="shared" si="28"/>
        <v>0</v>
      </c>
      <c r="Y147" s="137">
        <f t="shared" si="28"/>
        <v>0</v>
      </c>
      <c r="Z147" s="137">
        <f t="shared" si="28"/>
        <v>0</v>
      </c>
      <c r="AA147" s="137">
        <f t="shared" si="28"/>
        <v>0</v>
      </c>
      <c r="AB147" s="137">
        <f t="shared" si="28"/>
        <v>0</v>
      </c>
      <c r="AC147" s="137">
        <f t="shared" si="28"/>
        <v>0</v>
      </c>
      <c r="AD147" s="137">
        <f t="shared" si="28"/>
        <v>0</v>
      </c>
      <c r="AE147" s="137">
        <f t="shared" si="28"/>
        <v>1</v>
      </c>
      <c r="AF147" s="137">
        <f t="shared" si="28"/>
        <v>1</v>
      </c>
      <c r="AG147" s="137">
        <f t="shared" si="28"/>
        <v>1</v>
      </c>
      <c r="AH147" s="137">
        <f t="shared" si="28"/>
        <v>1</v>
      </c>
      <c r="AI147" s="137">
        <f t="shared" si="28"/>
        <v>1</v>
      </c>
      <c r="AJ147" s="53" t="str">
        <f t="shared" si="21"/>
        <v>UNKNOWN</v>
      </c>
      <c r="AK147" s="66"/>
      <c r="AL147" s="66" t="str">
        <f t="shared" si="24"/>
        <v>1F</v>
      </c>
      <c r="AM147" s="68" t="str">
        <f t="shared" si="25"/>
        <v>00</v>
      </c>
      <c r="AN147" s="68" t="str">
        <f t="shared" si="26"/>
        <v>00</v>
      </c>
      <c r="AO147" s="68" t="str">
        <f t="shared" si="27"/>
        <v>00</v>
      </c>
      <c r="AQ147" t="str">
        <f t="shared" si="22"/>
        <v xml:space="preserve">    (U4)0x0000001FU,                                                           /* 11 UNKNOWN                                         */</v>
      </c>
    </row>
    <row r="148" spans="2:43">
      <c r="B148" s="145"/>
      <c r="C148" s="53">
        <f t="shared" si="23"/>
        <v>12</v>
      </c>
      <c r="D148" s="137">
        <f t="shared" si="28"/>
        <v>0</v>
      </c>
      <c r="E148" s="137">
        <f t="shared" si="28"/>
        <v>0</v>
      </c>
      <c r="F148" s="137">
        <f t="shared" si="28"/>
        <v>0</v>
      </c>
      <c r="G148" s="137">
        <f t="shared" si="28"/>
        <v>0</v>
      </c>
      <c r="H148" s="137">
        <f t="shared" si="28"/>
        <v>0</v>
      </c>
      <c r="I148" s="137">
        <f t="shared" si="28"/>
        <v>0</v>
      </c>
      <c r="J148" s="137">
        <f t="shared" si="28"/>
        <v>0</v>
      </c>
      <c r="K148" s="137">
        <f t="shared" si="28"/>
        <v>0</v>
      </c>
      <c r="L148" s="137">
        <f t="shared" si="28"/>
        <v>0</v>
      </c>
      <c r="M148" s="137">
        <f t="shared" si="28"/>
        <v>0</v>
      </c>
      <c r="N148" s="137">
        <f t="shared" si="28"/>
        <v>0</v>
      </c>
      <c r="O148" s="137">
        <f t="shared" si="28"/>
        <v>0</v>
      </c>
      <c r="P148" s="137">
        <f t="shared" si="28"/>
        <v>0</v>
      </c>
      <c r="Q148" s="137">
        <f t="shared" si="28"/>
        <v>0</v>
      </c>
      <c r="R148" s="137">
        <f t="shared" si="28"/>
        <v>0</v>
      </c>
      <c r="S148" s="137">
        <f t="shared" si="28"/>
        <v>0</v>
      </c>
      <c r="T148" s="137">
        <f t="shared" si="28"/>
        <v>0</v>
      </c>
      <c r="U148" s="137">
        <f t="shared" si="28"/>
        <v>0</v>
      </c>
      <c r="V148" s="137">
        <f t="shared" si="28"/>
        <v>0</v>
      </c>
      <c r="W148" s="137">
        <f t="shared" si="28"/>
        <v>0</v>
      </c>
      <c r="X148" s="137">
        <f t="shared" si="28"/>
        <v>0</v>
      </c>
      <c r="Y148" s="137">
        <f t="shared" si="28"/>
        <v>0</v>
      </c>
      <c r="Z148" s="137">
        <f t="shared" si="28"/>
        <v>0</v>
      </c>
      <c r="AA148" s="137">
        <f t="shared" si="28"/>
        <v>0</v>
      </c>
      <c r="AB148" s="137">
        <f t="shared" si="28"/>
        <v>0</v>
      </c>
      <c r="AC148" s="137">
        <f t="shared" si="28"/>
        <v>0</v>
      </c>
      <c r="AD148" s="137">
        <f t="shared" si="28"/>
        <v>0</v>
      </c>
      <c r="AE148" s="137">
        <f t="shared" si="28"/>
        <v>1</v>
      </c>
      <c r="AF148" s="137">
        <f t="shared" si="28"/>
        <v>1</v>
      </c>
      <c r="AG148" s="137">
        <f t="shared" si="28"/>
        <v>1</v>
      </c>
      <c r="AH148" s="137">
        <f t="shared" si="28"/>
        <v>1</v>
      </c>
      <c r="AI148" s="137">
        <f t="shared" si="28"/>
        <v>1</v>
      </c>
      <c r="AJ148" s="53" t="str">
        <f t="shared" si="21"/>
        <v>UNKNOWN</v>
      </c>
      <c r="AK148" s="66"/>
      <c r="AL148" s="66" t="str">
        <f t="shared" si="24"/>
        <v>1F</v>
      </c>
      <c r="AM148" s="68" t="str">
        <f t="shared" si="25"/>
        <v>00</v>
      </c>
      <c r="AN148" s="68" t="str">
        <f t="shared" si="26"/>
        <v>00</v>
      </c>
      <c r="AO148" s="68" t="str">
        <f t="shared" si="27"/>
        <v>00</v>
      </c>
      <c r="AQ148" t="str">
        <f t="shared" si="22"/>
        <v xml:space="preserve">    (U4)0x0000001FU,                                                           /* 12 UNKNOWN                                         */</v>
      </c>
    </row>
    <row r="149" spans="2:43">
      <c r="B149" s="145"/>
      <c r="C149" s="53">
        <f t="shared" si="23"/>
        <v>13</v>
      </c>
      <c r="D149" s="137">
        <f t="shared" si="28"/>
        <v>0</v>
      </c>
      <c r="E149" s="137">
        <f t="shared" si="28"/>
        <v>0</v>
      </c>
      <c r="F149" s="137">
        <f t="shared" si="28"/>
        <v>0</v>
      </c>
      <c r="G149" s="137">
        <f t="shared" si="28"/>
        <v>0</v>
      </c>
      <c r="H149" s="137">
        <f t="shared" si="28"/>
        <v>0</v>
      </c>
      <c r="I149" s="137">
        <f t="shared" si="28"/>
        <v>0</v>
      </c>
      <c r="J149" s="137">
        <f t="shared" si="28"/>
        <v>0</v>
      </c>
      <c r="K149" s="137">
        <f t="shared" si="28"/>
        <v>0</v>
      </c>
      <c r="L149" s="137">
        <f t="shared" si="28"/>
        <v>0</v>
      </c>
      <c r="M149" s="137">
        <f t="shared" si="28"/>
        <v>0</v>
      </c>
      <c r="N149" s="137">
        <f t="shared" si="28"/>
        <v>0</v>
      </c>
      <c r="O149" s="137">
        <f t="shared" si="28"/>
        <v>0</v>
      </c>
      <c r="P149" s="137">
        <f t="shared" si="28"/>
        <v>0</v>
      </c>
      <c r="Q149" s="137">
        <f t="shared" si="28"/>
        <v>0</v>
      </c>
      <c r="R149" s="137">
        <f t="shared" si="28"/>
        <v>0</v>
      </c>
      <c r="S149" s="137">
        <f t="shared" si="28"/>
        <v>0</v>
      </c>
      <c r="T149" s="137">
        <f t="shared" si="28"/>
        <v>0</v>
      </c>
      <c r="U149" s="137">
        <f t="shared" si="28"/>
        <v>0</v>
      </c>
      <c r="V149" s="137">
        <f t="shared" si="28"/>
        <v>0</v>
      </c>
      <c r="W149" s="137">
        <f t="shared" si="28"/>
        <v>0</v>
      </c>
      <c r="X149" s="137">
        <f t="shared" si="28"/>
        <v>0</v>
      </c>
      <c r="Y149" s="137">
        <f t="shared" si="28"/>
        <v>0</v>
      </c>
      <c r="Z149" s="137">
        <f t="shared" si="28"/>
        <v>0</v>
      </c>
      <c r="AA149" s="137">
        <f t="shared" si="28"/>
        <v>0</v>
      </c>
      <c r="AB149" s="137">
        <f t="shared" si="28"/>
        <v>0</v>
      </c>
      <c r="AC149" s="137">
        <f t="shared" si="28"/>
        <v>0</v>
      </c>
      <c r="AD149" s="137">
        <f t="shared" si="28"/>
        <v>0</v>
      </c>
      <c r="AE149" s="137">
        <f t="shared" si="28"/>
        <v>1</v>
      </c>
      <c r="AF149" s="137">
        <f t="shared" si="28"/>
        <v>1</v>
      </c>
      <c r="AG149" s="137">
        <f t="shared" si="28"/>
        <v>1</v>
      </c>
      <c r="AH149" s="137">
        <f t="shared" si="28"/>
        <v>1</v>
      </c>
      <c r="AI149" s="137">
        <f t="shared" si="28"/>
        <v>1</v>
      </c>
      <c r="AJ149" s="53" t="str">
        <f t="shared" si="21"/>
        <v>UNKNOWN</v>
      </c>
      <c r="AK149" s="66"/>
      <c r="AL149" s="66" t="str">
        <f t="shared" si="24"/>
        <v>1F</v>
      </c>
      <c r="AM149" s="68" t="str">
        <f t="shared" si="25"/>
        <v>00</v>
      </c>
      <c r="AN149" s="68" t="str">
        <f t="shared" si="26"/>
        <v>00</v>
      </c>
      <c r="AO149" s="68" t="str">
        <f t="shared" si="27"/>
        <v>00</v>
      </c>
      <c r="AQ149" t="str">
        <f t="shared" si="22"/>
        <v xml:space="preserve">    (U4)0x0000001FU,                                                           /* 13 UNKNOWN                                         */</v>
      </c>
    </row>
    <row r="150" spans="2:43">
      <c r="B150" s="145"/>
      <c r="C150" s="53">
        <f t="shared" si="23"/>
        <v>14</v>
      </c>
      <c r="D150" s="137">
        <f t="shared" si="28"/>
        <v>0</v>
      </c>
      <c r="E150" s="137">
        <f t="shared" si="28"/>
        <v>0</v>
      </c>
      <c r="F150" s="137">
        <f t="shared" si="28"/>
        <v>0</v>
      </c>
      <c r="G150" s="137">
        <f t="shared" si="28"/>
        <v>0</v>
      </c>
      <c r="H150" s="137">
        <f t="shared" si="28"/>
        <v>0</v>
      </c>
      <c r="I150" s="137">
        <f t="shared" si="28"/>
        <v>0</v>
      </c>
      <c r="J150" s="137">
        <f t="shared" si="28"/>
        <v>0</v>
      </c>
      <c r="K150" s="137">
        <f t="shared" si="28"/>
        <v>0</v>
      </c>
      <c r="L150" s="137">
        <f t="shared" si="28"/>
        <v>0</v>
      </c>
      <c r="M150" s="137">
        <f t="shared" si="28"/>
        <v>0</v>
      </c>
      <c r="N150" s="137">
        <f t="shared" si="28"/>
        <v>0</v>
      </c>
      <c r="O150" s="137">
        <f t="shared" si="28"/>
        <v>0</v>
      </c>
      <c r="P150" s="137">
        <f t="shared" si="28"/>
        <v>0</v>
      </c>
      <c r="Q150" s="137">
        <f t="shared" si="28"/>
        <v>0</v>
      </c>
      <c r="R150" s="137">
        <f t="shared" si="28"/>
        <v>0</v>
      </c>
      <c r="S150" s="137">
        <f t="shared" si="28"/>
        <v>0</v>
      </c>
      <c r="T150" s="137">
        <f t="shared" si="28"/>
        <v>0</v>
      </c>
      <c r="U150" s="137">
        <f t="shared" si="28"/>
        <v>0</v>
      </c>
      <c r="V150" s="137">
        <f t="shared" si="28"/>
        <v>0</v>
      </c>
      <c r="W150" s="137">
        <f t="shared" si="28"/>
        <v>0</v>
      </c>
      <c r="X150" s="137">
        <f t="shared" si="28"/>
        <v>0</v>
      </c>
      <c r="Y150" s="137">
        <f t="shared" si="28"/>
        <v>0</v>
      </c>
      <c r="Z150" s="137">
        <f t="shared" si="28"/>
        <v>0</v>
      </c>
      <c r="AA150" s="137">
        <f t="shared" si="28"/>
        <v>0</v>
      </c>
      <c r="AB150" s="137">
        <f t="shared" si="28"/>
        <v>0</v>
      </c>
      <c r="AC150" s="137">
        <f t="shared" si="28"/>
        <v>0</v>
      </c>
      <c r="AD150" s="137">
        <f t="shared" si="28"/>
        <v>0</v>
      </c>
      <c r="AE150" s="137">
        <f t="shared" si="28"/>
        <v>1</v>
      </c>
      <c r="AF150" s="137">
        <f t="shared" si="28"/>
        <v>1</v>
      </c>
      <c r="AG150" s="137">
        <f t="shared" si="28"/>
        <v>1</v>
      </c>
      <c r="AH150" s="137">
        <f t="shared" si="28"/>
        <v>1</v>
      </c>
      <c r="AI150" s="137">
        <f t="shared" si="28"/>
        <v>1</v>
      </c>
      <c r="AJ150" s="53" t="str">
        <f t="shared" si="21"/>
        <v>UNKNOWN</v>
      </c>
      <c r="AK150" s="66"/>
      <c r="AL150" s="66" t="str">
        <f t="shared" si="24"/>
        <v>1F</v>
      </c>
      <c r="AM150" s="68" t="str">
        <f t="shared" si="25"/>
        <v>00</v>
      </c>
      <c r="AN150" s="68" t="str">
        <f t="shared" si="26"/>
        <v>00</v>
      </c>
      <c r="AO150" s="68" t="str">
        <f t="shared" si="27"/>
        <v>00</v>
      </c>
      <c r="AQ150" t="str">
        <f t="shared" si="22"/>
        <v xml:space="preserve">    (U4)0x0000001FU,                                                           /* 14 UNKNOWN                                         */</v>
      </c>
    </row>
    <row r="151" spans="2:43">
      <c r="B151" s="145"/>
      <c r="C151" s="53">
        <f t="shared" si="23"/>
        <v>15</v>
      </c>
      <c r="D151" s="137">
        <f t="shared" si="28"/>
        <v>0</v>
      </c>
      <c r="E151" s="137">
        <f t="shared" si="28"/>
        <v>0</v>
      </c>
      <c r="F151" s="137">
        <f t="shared" si="28"/>
        <v>0</v>
      </c>
      <c r="G151" s="137">
        <f t="shared" si="28"/>
        <v>0</v>
      </c>
      <c r="H151" s="137">
        <f t="shared" si="28"/>
        <v>0</v>
      </c>
      <c r="I151" s="137">
        <f t="shared" si="28"/>
        <v>0</v>
      </c>
      <c r="J151" s="137">
        <f t="shared" si="28"/>
        <v>0</v>
      </c>
      <c r="K151" s="137">
        <f t="shared" si="28"/>
        <v>0</v>
      </c>
      <c r="L151" s="137">
        <f t="shared" si="28"/>
        <v>0</v>
      </c>
      <c r="M151" s="137">
        <f t="shared" si="28"/>
        <v>0</v>
      </c>
      <c r="N151" s="137">
        <f t="shared" si="28"/>
        <v>0</v>
      </c>
      <c r="O151" s="137">
        <f t="shared" si="28"/>
        <v>0</v>
      </c>
      <c r="P151" s="137">
        <f t="shared" si="28"/>
        <v>0</v>
      </c>
      <c r="Q151" s="137">
        <f t="shared" si="28"/>
        <v>0</v>
      </c>
      <c r="R151" s="137">
        <f t="shared" si="28"/>
        <v>0</v>
      </c>
      <c r="S151" s="137">
        <f t="shared" si="28"/>
        <v>0</v>
      </c>
      <c r="T151" s="137">
        <f t="shared" si="28"/>
        <v>0</v>
      </c>
      <c r="U151" s="137">
        <f t="shared" si="28"/>
        <v>0</v>
      </c>
      <c r="V151" s="137">
        <f t="shared" si="28"/>
        <v>0</v>
      </c>
      <c r="W151" s="137">
        <f t="shared" si="28"/>
        <v>0</v>
      </c>
      <c r="X151" s="137">
        <f t="shared" si="28"/>
        <v>0</v>
      </c>
      <c r="Y151" s="137">
        <f t="shared" si="28"/>
        <v>0</v>
      </c>
      <c r="Z151" s="137">
        <f t="shared" si="28"/>
        <v>0</v>
      </c>
      <c r="AA151" s="137">
        <f t="shared" si="28"/>
        <v>0</v>
      </c>
      <c r="AB151" s="137">
        <f t="shared" si="28"/>
        <v>0</v>
      </c>
      <c r="AC151" s="137">
        <f t="shared" si="28"/>
        <v>0</v>
      </c>
      <c r="AD151" s="137">
        <f t="shared" si="28"/>
        <v>0</v>
      </c>
      <c r="AE151" s="137">
        <f t="shared" si="28"/>
        <v>1</v>
      </c>
      <c r="AF151" s="137">
        <f t="shared" si="28"/>
        <v>1</v>
      </c>
      <c r="AG151" s="137">
        <f t="shared" si="28"/>
        <v>1</v>
      </c>
      <c r="AH151" s="137">
        <f t="shared" si="28"/>
        <v>1</v>
      </c>
      <c r="AI151" s="137">
        <f>IF(OR(AI21=0,AI21=1),1,0)</f>
        <v>1</v>
      </c>
      <c r="AJ151" s="53" t="str">
        <f t="shared" si="21"/>
        <v>UNKNOWN</v>
      </c>
      <c r="AK151" s="66"/>
      <c r="AL151" s="66" t="str">
        <f t="shared" si="24"/>
        <v>1F</v>
      </c>
      <c r="AM151" s="68" t="str">
        <f t="shared" si="25"/>
        <v>00</v>
      </c>
      <c r="AN151" s="68" t="str">
        <f t="shared" si="26"/>
        <v>00</v>
      </c>
      <c r="AO151" s="68" t="str">
        <f t="shared" si="27"/>
        <v>00</v>
      </c>
      <c r="AQ151" t="str">
        <f t="shared" si="22"/>
        <v xml:space="preserve">    (U4)0x0000001FU,                                                           /* 15 UNKNOWN                                         */</v>
      </c>
    </row>
    <row r="152" spans="2:43">
      <c r="B152" s="145"/>
      <c r="C152" s="53">
        <f t="shared" si="23"/>
        <v>16</v>
      </c>
      <c r="D152" s="137">
        <f t="shared" ref="D152:AI159" si="29">IF(OR(D22=0,D22=1),1,0)</f>
        <v>0</v>
      </c>
      <c r="E152" s="137">
        <f t="shared" si="29"/>
        <v>0</v>
      </c>
      <c r="F152" s="137">
        <f t="shared" si="29"/>
        <v>0</v>
      </c>
      <c r="G152" s="137">
        <f t="shared" si="29"/>
        <v>0</v>
      </c>
      <c r="H152" s="137">
        <f t="shared" si="29"/>
        <v>0</v>
      </c>
      <c r="I152" s="137">
        <f t="shared" si="29"/>
        <v>0</v>
      </c>
      <c r="J152" s="137">
        <f t="shared" si="29"/>
        <v>0</v>
      </c>
      <c r="K152" s="137">
        <f t="shared" si="29"/>
        <v>0</v>
      </c>
      <c r="L152" s="137">
        <f t="shared" si="29"/>
        <v>0</v>
      </c>
      <c r="M152" s="137">
        <f t="shared" si="29"/>
        <v>0</v>
      </c>
      <c r="N152" s="137">
        <f t="shared" si="29"/>
        <v>0</v>
      </c>
      <c r="O152" s="137">
        <f t="shared" si="29"/>
        <v>0</v>
      </c>
      <c r="P152" s="137">
        <f t="shared" si="29"/>
        <v>0</v>
      </c>
      <c r="Q152" s="137">
        <f t="shared" si="29"/>
        <v>0</v>
      </c>
      <c r="R152" s="137">
        <f t="shared" si="29"/>
        <v>0</v>
      </c>
      <c r="S152" s="137">
        <f t="shared" si="29"/>
        <v>0</v>
      </c>
      <c r="T152" s="137">
        <f t="shared" si="29"/>
        <v>0</v>
      </c>
      <c r="U152" s="137">
        <f t="shared" si="29"/>
        <v>0</v>
      </c>
      <c r="V152" s="137">
        <f t="shared" si="29"/>
        <v>0</v>
      </c>
      <c r="W152" s="137">
        <f t="shared" si="29"/>
        <v>0</v>
      </c>
      <c r="X152" s="137">
        <f t="shared" si="29"/>
        <v>0</v>
      </c>
      <c r="Y152" s="137">
        <f t="shared" si="29"/>
        <v>0</v>
      </c>
      <c r="Z152" s="137">
        <f t="shared" si="29"/>
        <v>0</v>
      </c>
      <c r="AA152" s="137">
        <f t="shared" si="29"/>
        <v>0</v>
      </c>
      <c r="AB152" s="137">
        <f t="shared" si="29"/>
        <v>0</v>
      </c>
      <c r="AC152" s="137">
        <f t="shared" si="29"/>
        <v>0</v>
      </c>
      <c r="AD152" s="137">
        <f t="shared" si="29"/>
        <v>0</v>
      </c>
      <c r="AE152" s="137">
        <f t="shared" si="29"/>
        <v>1</v>
      </c>
      <c r="AF152" s="137">
        <f t="shared" si="29"/>
        <v>1</v>
      </c>
      <c r="AG152" s="137">
        <f t="shared" si="29"/>
        <v>1</v>
      </c>
      <c r="AH152" s="137">
        <f t="shared" si="29"/>
        <v>1</v>
      </c>
      <c r="AI152" s="137">
        <f t="shared" si="29"/>
        <v>1</v>
      </c>
      <c r="AJ152" s="53" t="str">
        <f t="shared" si="21"/>
        <v>UNKNOWN</v>
      </c>
      <c r="AK152" s="66"/>
      <c r="AL152" s="66" t="str">
        <f t="shared" si="24"/>
        <v>1F</v>
      </c>
      <c r="AM152" s="68" t="str">
        <f t="shared" si="25"/>
        <v>00</v>
      </c>
      <c r="AN152" s="68" t="str">
        <f t="shared" si="26"/>
        <v>00</v>
      </c>
      <c r="AO152" s="68" t="str">
        <f t="shared" si="27"/>
        <v>00</v>
      </c>
      <c r="AQ152" t="str">
        <f t="shared" si="22"/>
        <v xml:space="preserve">    (U4)0x0000001FU,                                                           /* 16 UNKNOWN                                         */</v>
      </c>
    </row>
    <row r="153" spans="2:43">
      <c r="B153" s="145"/>
      <c r="C153" s="53">
        <f t="shared" si="23"/>
        <v>17</v>
      </c>
      <c r="D153" s="137">
        <f t="shared" si="29"/>
        <v>0</v>
      </c>
      <c r="E153" s="137">
        <f t="shared" si="29"/>
        <v>0</v>
      </c>
      <c r="F153" s="137">
        <f t="shared" si="29"/>
        <v>0</v>
      </c>
      <c r="G153" s="137">
        <f t="shared" si="29"/>
        <v>0</v>
      </c>
      <c r="H153" s="137">
        <f t="shared" si="29"/>
        <v>0</v>
      </c>
      <c r="I153" s="137">
        <f t="shared" si="29"/>
        <v>0</v>
      </c>
      <c r="J153" s="137">
        <f t="shared" si="29"/>
        <v>0</v>
      </c>
      <c r="K153" s="137">
        <f t="shared" si="29"/>
        <v>0</v>
      </c>
      <c r="L153" s="137">
        <f t="shared" si="29"/>
        <v>0</v>
      </c>
      <c r="M153" s="137">
        <f t="shared" si="29"/>
        <v>0</v>
      </c>
      <c r="N153" s="137">
        <f t="shared" si="29"/>
        <v>0</v>
      </c>
      <c r="O153" s="137">
        <f t="shared" si="29"/>
        <v>0</v>
      </c>
      <c r="P153" s="137">
        <f t="shared" si="29"/>
        <v>0</v>
      </c>
      <c r="Q153" s="137">
        <f t="shared" si="29"/>
        <v>0</v>
      </c>
      <c r="R153" s="137">
        <f t="shared" si="29"/>
        <v>0</v>
      </c>
      <c r="S153" s="137">
        <f t="shared" si="29"/>
        <v>0</v>
      </c>
      <c r="T153" s="137">
        <f t="shared" si="29"/>
        <v>0</v>
      </c>
      <c r="U153" s="137">
        <f t="shared" si="29"/>
        <v>0</v>
      </c>
      <c r="V153" s="137">
        <f t="shared" si="29"/>
        <v>0</v>
      </c>
      <c r="W153" s="137">
        <f t="shared" si="29"/>
        <v>0</v>
      </c>
      <c r="X153" s="137">
        <f t="shared" si="29"/>
        <v>0</v>
      </c>
      <c r="Y153" s="137">
        <f t="shared" si="29"/>
        <v>0</v>
      </c>
      <c r="Z153" s="137">
        <f t="shared" si="29"/>
        <v>0</v>
      </c>
      <c r="AA153" s="137">
        <f t="shared" si="29"/>
        <v>0</v>
      </c>
      <c r="AB153" s="137">
        <f t="shared" si="29"/>
        <v>0</v>
      </c>
      <c r="AC153" s="137">
        <f t="shared" si="29"/>
        <v>0</v>
      </c>
      <c r="AD153" s="137">
        <f t="shared" si="29"/>
        <v>0</v>
      </c>
      <c r="AE153" s="137">
        <f t="shared" si="29"/>
        <v>1</v>
      </c>
      <c r="AF153" s="137">
        <f t="shared" si="29"/>
        <v>1</v>
      </c>
      <c r="AG153" s="137">
        <f t="shared" si="29"/>
        <v>1</v>
      </c>
      <c r="AH153" s="137">
        <f t="shared" si="29"/>
        <v>1</v>
      </c>
      <c r="AI153" s="137">
        <f t="shared" si="29"/>
        <v>1</v>
      </c>
      <c r="AJ153" s="53" t="str">
        <f t="shared" si="21"/>
        <v>UNKNOWN</v>
      </c>
      <c r="AK153" s="66"/>
      <c r="AL153" s="66" t="str">
        <f t="shared" si="24"/>
        <v>1F</v>
      </c>
      <c r="AM153" s="68" t="str">
        <f t="shared" si="25"/>
        <v>00</v>
      </c>
      <c r="AN153" s="68" t="str">
        <f t="shared" si="26"/>
        <v>00</v>
      </c>
      <c r="AO153" s="68" t="str">
        <f t="shared" si="27"/>
        <v>00</v>
      </c>
      <c r="AQ153" t="str">
        <f t="shared" si="22"/>
        <v xml:space="preserve">    (U4)0x0000001FU,                                                           /* 17 UNKNOWN                                         */</v>
      </c>
    </row>
    <row r="154" spans="2:43">
      <c r="B154" s="145"/>
      <c r="C154" s="53">
        <f t="shared" si="23"/>
        <v>18</v>
      </c>
      <c r="D154" s="137">
        <f t="shared" si="29"/>
        <v>0</v>
      </c>
      <c r="E154" s="137">
        <f t="shared" si="29"/>
        <v>0</v>
      </c>
      <c r="F154" s="137">
        <f t="shared" si="29"/>
        <v>0</v>
      </c>
      <c r="G154" s="137">
        <f t="shared" si="29"/>
        <v>0</v>
      </c>
      <c r="H154" s="137">
        <f t="shared" si="29"/>
        <v>0</v>
      </c>
      <c r="I154" s="137">
        <f t="shared" si="29"/>
        <v>0</v>
      </c>
      <c r="J154" s="137">
        <f t="shared" si="29"/>
        <v>0</v>
      </c>
      <c r="K154" s="137">
        <f t="shared" si="29"/>
        <v>0</v>
      </c>
      <c r="L154" s="137">
        <f t="shared" si="29"/>
        <v>0</v>
      </c>
      <c r="M154" s="137">
        <f t="shared" si="29"/>
        <v>0</v>
      </c>
      <c r="N154" s="137">
        <f t="shared" si="29"/>
        <v>0</v>
      </c>
      <c r="O154" s="137">
        <f t="shared" si="29"/>
        <v>0</v>
      </c>
      <c r="P154" s="137">
        <f t="shared" si="29"/>
        <v>0</v>
      </c>
      <c r="Q154" s="137">
        <f t="shared" si="29"/>
        <v>0</v>
      </c>
      <c r="R154" s="137">
        <f t="shared" si="29"/>
        <v>0</v>
      </c>
      <c r="S154" s="137">
        <f t="shared" si="29"/>
        <v>0</v>
      </c>
      <c r="T154" s="137">
        <f t="shared" si="29"/>
        <v>0</v>
      </c>
      <c r="U154" s="137">
        <f t="shared" si="29"/>
        <v>0</v>
      </c>
      <c r="V154" s="137">
        <f t="shared" si="29"/>
        <v>0</v>
      </c>
      <c r="W154" s="137">
        <f t="shared" si="29"/>
        <v>0</v>
      </c>
      <c r="X154" s="137">
        <f t="shared" si="29"/>
        <v>0</v>
      </c>
      <c r="Y154" s="137">
        <f t="shared" si="29"/>
        <v>0</v>
      </c>
      <c r="Z154" s="137">
        <f t="shared" si="29"/>
        <v>0</v>
      </c>
      <c r="AA154" s="137">
        <f t="shared" si="29"/>
        <v>0</v>
      </c>
      <c r="AB154" s="137">
        <f t="shared" si="29"/>
        <v>0</v>
      </c>
      <c r="AC154" s="137">
        <f t="shared" si="29"/>
        <v>0</v>
      </c>
      <c r="AD154" s="137">
        <f t="shared" si="29"/>
        <v>0</v>
      </c>
      <c r="AE154" s="137">
        <f t="shared" si="29"/>
        <v>1</v>
      </c>
      <c r="AF154" s="137">
        <f t="shared" si="29"/>
        <v>1</v>
      </c>
      <c r="AG154" s="137">
        <f t="shared" si="29"/>
        <v>1</v>
      </c>
      <c r="AH154" s="137">
        <f t="shared" si="29"/>
        <v>1</v>
      </c>
      <c r="AI154" s="137">
        <f t="shared" si="29"/>
        <v>1</v>
      </c>
      <c r="AJ154" s="53" t="str">
        <f t="shared" si="21"/>
        <v>UNKNOWN</v>
      </c>
      <c r="AK154" s="66"/>
      <c r="AL154" s="66" t="str">
        <f t="shared" si="24"/>
        <v>1F</v>
      </c>
      <c r="AM154" s="68" t="str">
        <f t="shared" si="25"/>
        <v>00</v>
      </c>
      <c r="AN154" s="68" t="str">
        <f t="shared" si="26"/>
        <v>00</v>
      </c>
      <c r="AO154" s="68" t="str">
        <f t="shared" si="27"/>
        <v>00</v>
      </c>
      <c r="AQ154" t="str">
        <f t="shared" si="22"/>
        <v xml:space="preserve">    (U4)0x0000001FU,                                                           /* 18 UNKNOWN                                         */</v>
      </c>
    </row>
    <row r="155" spans="2:43">
      <c r="B155" s="145"/>
      <c r="C155" s="53">
        <f t="shared" si="23"/>
        <v>19</v>
      </c>
      <c r="D155" s="137">
        <f t="shared" si="29"/>
        <v>0</v>
      </c>
      <c r="E155" s="137">
        <f t="shared" si="29"/>
        <v>0</v>
      </c>
      <c r="F155" s="137">
        <f t="shared" si="29"/>
        <v>0</v>
      </c>
      <c r="G155" s="137">
        <f t="shared" si="29"/>
        <v>0</v>
      </c>
      <c r="H155" s="137">
        <f t="shared" si="29"/>
        <v>0</v>
      </c>
      <c r="I155" s="137">
        <f t="shared" si="29"/>
        <v>0</v>
      </c>
      <c r="J155" s="137">
        <f t="shared" si="29"/>
        <v>0</v>
      </c>
      <c r="K155" s="137">
        <f t="shared" si="29"/>
        <v>0</v>
      </c>
      <c r="L155" s="137">
        <f t="shared" si="29"/>
        <v>0</v>
      </c>
      <c r="M155" s="137">
        <f t="shared" si="29"/>
        <v>0</v>
      </c>
      <c r="N155" s="137">
        <f t="shared" si="29"/>
        <v>0</v>
      </c>
      <c r="O155" s="137">
        <f t="shared" si="29"/>
        <v>0</v>
      </c>
      <c r="P155" s="137">
        <f t="shared" si="29"/>
        <v>0</v>
      </c>
      <c r="Q155" s="137">
        <f t="shared" si="29"/>
        <v>0</v>
      </c>
      <c r="R155" s="137">
        <f t="shared" si="29"/>
        <v>0</v>
      </c>
      <c r="S155" s="137">
        <f t="shared" si="29"/>
        <v>0</v>
      </c>
      <c r="T155" s="137">
        <f t="shared" si="29"/>
        <v>0</v>
      </c>
      <c r="U155" s="137">
        <f t="shared" si="29"/>
        <v>0</v>
      </c>
      <c r="V155" s="137">
        <f t="shared" si="29"/>
        <v>0</v>
      </c>
      <c r="W155" s="137">
        <f t="shared" si="29"/>
        <v>0</v>
      </c>
      <c r="X155" s="137">
        <f t="shared" si="29"/>
        <v>0</v>
      </c>
      <c r="Y155" s="137">
        <f t="shared" si="29"/>
        <v>0</v>
      </c>
      <c r="Z155" s="137">
        <f t="shared" si="29"/>
        <v>0</v>
      </c>
      <c r="AA155" s="137">
        <f t="shared" si="29"/>
        <v>0</v>
      </c>
      <c r="AB155" s="137">
        <f t="shared" si="29"/>
        <v>0</v>
      </c>
      <c r="AC155" s="137">
        <f t="shared" si="29"/>
        <v>0</v>
      </c>
      <c r="AD155" s="137">
        <f t="shared" si="29"/>
        <v>0</v>
      </c>
      <c r="AE155" s="137">
        <f t="shared" si="29"/>
        <v>1</v>
      </c>
      <c r="AF155" s="137">
        <f t="shared" si="29"/>
        <v>1</v>
      </c>
      <c r="AG155" s="137">
        <f t="shared" si="29"/>
        <v>1</v>
      </c>
      <c r="AH155" s="137">
        <f t="shared" si="29"/>
        <v>1</v>
      </c>
      <c r="AI155" s="137">
        <f t="shared" si="29"/>
        <v>1</v>
      </c>
      <c r="AJ155" s="53" t="str">
        <f t="shared" si="21"/>
        <v>UNKNOWN</v>
      </c>
      <c r="AK155" s="66"/>
      <c r="AL155" s="66" t="str">
        <f t="shared" si="24"/>
        <v>1F</v>
      </c>
      <c r="AM155" s="68" t="str">
        <f t="shared" si="25"/>
        <v>00</v>
      </c>
      <c r="AN155" s="68" t="str">
        <f t="shared" si="26"/>
        <v>00</v>
      </c>
      <c r="AO155" s="68" t="str">
        <f t="shared" si="27"/>
        <v>00</v>
      </c>
      <c r="AQ155" t="str">
        <f t="shared" si="22"/>
        <v xml:space="preserve">    (U4)0x0000001FU,                                                           /* 19 UNKNOWN                                         */</v>
      </c>
    </row>
    <row r="156" spans="2:43">
      <c r="B156" s="145"/>
      <c r="C156" s="53">
        <f t="shared" si="23"/>
        <v>20</v>
      </c>
      <c r="D156" s="137">
        <f t="shared" si="29"/>
        <v>0</v>
      </c>
      <c r="E156" s="137">
        <f t="shared" si="29"/>
        <v>0</v>
      </c>
      <c r="F156" s="137">
        <f t="shared" si="29"/>
        <v>0</v>
      </c>
      <c r="G156" s="137">
        <f t="shared" si="29"/>
        <v>0</v>
      </c>
      <c r="H156" s="137">
        <f t="shared" si="29"/>
        <v>0</v>
      </c>
      <c r="I156" s="137">
        <f t="shared" si="29"/>
        <v>0</v>
      </c>
      <c r="J156" s="137">
        <f t="shared" si="29"/>
        <v>0</v>
      </c>
      <c r="K156" s="137">
        <f t="shared" si="29"/>
        <v>0</v>
      </c>
      <c r="L156" s="137">
        <f t="shared" si="29"/>
        <v>0</v>
      </c>
      <c r="M156" s="137">
        <f t="shared" si="29"/>
        <v>0</v>
      </c>
      <c r="N156" s="137">
        <f t="shared" si="29"/>
        <v>0</v>
      </c>
      <c r="O156" s="137">
        <f t="shared" si="29"/>
        <v>0</v>
      </c>
      <c r="P156" s="137">
        <f t="shared" si="29"/>
        <v>0</v>
      </c>
      <c r="Q156" s="137">
        <f t="shared" si="29"/>
        <v>0</v>
      </c>
      <c r="R156" s="137">
        <f t="shared" si="29"/>
        <v>0</v>
      </c>
      <c r="S156" s="137">
        <f t="shared" si="29"/>
        <v>0</v>
      </c>
      <c r="T156" s="137">
        <f t="shared" si="29"/>
        <v>0</v>
      </c>
      <c r="U156" s="137">
        <f t="shared" si="29"/>
        <v>0</v>
      </c>
      <c r="V156" s="137">
        <f t="shared" si="29"/>
        <v>0</v>
      </c>
      <c r="W156" s="137">
        <f t="shared" si="29"/>
        <v>0</v>
      </c>
      <c r="X156" s="137">
        <f t="shared" si="29"/>
        <v>0</v>
      </c>
      <c r="Y156" s="137">
        <f t="shared" si="29"/>
        <v>0</v>
      </c>
      <c r="Z156" s="137">
        <f t="shared" si="29"/>
        <v>0</v>
      </c>
      <c r="AA156" s="137">
        <f t="shared" si="29"/>
        <v>0</v>
      </c>
      <c r="AB156" s="137">
        <f t="shared" si="29"/>
        <v>0</v>
      </c>
      <c r="AC156" s="137">
        <f t="shared" si="29"/>
        <v>0</v>
      </c>
      <c r="AD156" s="137">
        <f t="shared" si="29"/>
        <v>0</v>
      </c>
      <c r="AE156" s="137">
        <f t="shared" si="29"/>
        <v>1</v>
      </c>
      <c r="AF156" s="137">
        <f t="shared" si="29"/>
        <v>1</v>
      </c>
      <c r="AG156" s="137">
        <f t="shared" si="29"/>
        <v>1</v>
      </c>
      <c r="AH156" s="137">
        <f t="shared" si="29"/>
        <v>1</v>
      </c>
      <c r="AI156" s="137">
        <f t="shared" si="29"/>
        <v>1</v>
      </c>
      <c r="AJ156" s="53" t="str">
        <f t="shared" si="21"/>
        <v>UNKNOWN</v>
      </c>
      <c r="AK156" s="66"/>
      <c r="AL156" s="66" t="str">
        <f t="shared" si="24"/>
        <v>1F</v>
      </c>
      <c r="AM156" s="68" t="str">
        <f t="shared" si="25"/>
        <v>00</v>
      </c>
      <c r="AN156" s="68" t="str">
        <f t="shared" si="26"/>
        <v>00</v>
      </c>
      <c r="AO156" s="68" t="str">
        <f t="shared" si="27"/>
        <v>00</v>
      </c>
      <c r="AQ156" t="str">
        <f t="shared" si="22"/>
        <v xml:space="preserve">    (U4)0x0000001FU,                                                           /* 20 UNKNOWN                                         */</v>
      </c>
    </row>
    <row r="157" spans="2:43">
      <c r="B157" s="145"/>
      <c r="C157" s="53">
        <f t="shared" si="23"/>
        <v>21</v>
      </c>
      <c r="D157" s="137">
        <f t="shared" si="29"/>
        <v>0</v>
      </c>
      <c r="E157" s="137">
        <f t="shared" si="29"/>
        <v>0</v>
      </c>
      <c r="F157" s="137">
        <f t="shared" si="29"/>
        <v>0</v>
      </c>
      <c r="G157" s="137">
        <f t="shared" si="29"/>
        <v>0</v>
      </c>
      <c r="H157" s="137">
        <f t="shared" si="29"/>
        <v>0</v>
      </c>
      <c r="I157" s="137">
        <f t="shared" si="29"/>
        <v>0</v>
      </c>
      <c r="J157" s="137">
        <f t="shared" si="29"/>
        <v>0</v>
      </c>
      <c r="K157" s="137">
        <f t="shared" si="29"/>
        <v>0</v>
      </c>
      <c r="L157" s="137">
        <f t="shared" si="29"/>
        <v>0</v>
      </c>
      <c r="M157" s="137">
        <f t="shared" si="29"/>
        <v>0</v>
      </c>
      <c r="N157" s="137">
        <f t="shared" si="29"/>
        <v>0</v>
      </c>
      <c r="O157" s="137">
        <f t="shared" si="29"/>
        <v>0</v>
      </c>
      <c r="P157" s="137">
        <f t="shared" si="29"/>
        <v>0</v>
      </c>
      <c r="Q157" s="137">
        <f t="shared" si="29"/>
        <v>0</v>
      </c>
      <c r="R157" s="137">
        <f t="shared" si="29"/>
        <v>0</v>
      </c>
      <c r="S157" s="137">
        <f t="shared" si="29"/>
        <v>0</v>
      </c>
      <c r="T157" s="137">
        <f t="shared" si="29"/>
        <v>0</v>
      </c>
      <c r="U157" s="137">
        <f t="shared" si="29"/>
        <v>0</v>
      </c>
      <c r="V157" s="137">
        <f t="shared" si="29"/>
        <v>0</v>
      </c>
      <c r="W157" s="137">
        <f t="shared" si="29"/>
        <v>0</v>
      </c>
      <c r="X157" s="137">
        <f t="shared" si="29"/>
        <v>0</v>
      </c>
      <c r="Y157" s="137">
        <f t="shared" si="29"/>
        <v>0</v>
      </c>
      <c r="Z157" s="137">
        <f t="shared" si="29"/>
        <v>0</v>
      </c>
      <c r="AA157" s="137">
        <f t="shared" si="29"/>
        <v>0</v>
      </c>
      <c r="AB157" s="137">
        <f t="shared" si="29"/>
        <v>0</v>
      </c>
      <c r="AC157" s="137">
        <f t="shared" si="29"/>
        <v>0</v>
      </c>
      <c r="AD157" s="137">
        <f t="shared" si="29"/>
        <v>0</v>
      </c>
      <c r="AE157" s="137">
        <f t="shared" si="29"/>
        <v>1</v>
      </c>
      <c r="AF157" s="137">
        <f t="shared" si="29"/>
        <v>1</v>
      </c>
      <c r="AG157" s="137">
        <f t="shared" si="29"/>
        <v>1</v>
      </c>
      <c r="AH157" s="137">
        <f t="shared" si="29"/>
        <v>1</v>
      </c>
      <c r="AI157" s="137">
        <f t="shared" si="29"/>
        <v>1</v>
      </c>
      <c r="AJ157" s="53" t="str">
        <f t="shared" si="21"/>
        <v>UNKNOWN</v>
      </c>
      <c r="AK157" s="66"/>
      <c r="AL157" s="66" t="str">
        <f t="shared" si="24"/>
        <v>1F</v>
      </c>
      <c r="AM157" s="68" t="str">
        <f t="shared" si="25"/>
        <v>00</v>
      </c>
      <c r="AN157" s="68" t="str">
        <f t="shared" si="26"/>
        <v>00</v>
      </c>
      <c r="AO157" s="68" t="str">
        <f t="shared" si="27"/>
        <v>00</v>
      </c>
      <c r="AQ157" t="str">
        <f t="shared" si="22"/>
        <v xml:space="preserve">    (U4)0x0000001FU,                                                           /* 21 UNKNOWN                                         */</v>
      </c>
    </row>
    <row r="158" spans="2:43">
      <c r="B158" s="145"/>
      <c r="C158" s="53">
        <f t="shared" si="23"/>
        <v>22</v>
      </c>
      <c r="D158" s="137">
        <f t="shared" si="29"/>
        <v>0</v>
      </c>
      <c r="E158" s="137">
        <f t="shared" si="29"/>
        <v>0</v>
      </c>
      <c r="F158" s="137">
        <f t="shared" si="29"/>
        <v>0</v>
      </c>
      <c r="G158" s="137">
        <f t="shared" si="29"/>
        <v>0</v>
      </c>
      <c r="H158" s="137">
        <f t="shared" si="29"/>
        <v>0</v>
      </c>
      <c r="I158" s="137">
        <f t="shared" si="29"/>
        <v>0</v>
      </c>
      <c r="J158" s="137">
        <f t="shared" si="29"/>
        <v>0</v>
      </c>
      <c r="K158" s="137">
        <f t="shared" si="29"/>
        <v>0</v>
      </c>
      <c r="L158" s="137">
        <f t="shared" si="29"/>
        <v>0</v>
      </c>
      <c r="M158" s="137">
        <f t="shared" si="29"/>
        <v>0</v>
      </c>
      <c r="N158" s="137">
        <f t="shared" si="29"/>
        <v>0</v>
      </c>
      <c r="O158" s="137">
        <f t="shared" si="29"/>
        <v>0</v>
      </c>
      <c r="P158" s="137">
        <f t="shared" si="29"/>
        <v>0</v>
      </c>
      <c r="Q158" s="137">
        <f t="shared" si="29"/>
        <v>0</v>
      </c>
      <c r="R158" s="137">
        <f t="shared" si="29"/>
        <v>0</v>
      </c>
      <c r="S158" s="137">
        <f t="shared" si="29"/>
        <v>0</v>
      </c>
      <c r="T158" s="137">
        <f t="shared" si="29"/>
        <v>0</v>
      </c>
      <c r="U158" s="137">
        <f t="shared" si="29"/>
        <v>0</v>
      </c>
      <c r="V158" s="137">
        <f t="shared" si="29"/>
        <v>0</v>
      </c>
      <c r="W158" s="137">
        <f t="shared" si="29"/>
        <v>0</v>
      </c>
      <c r="X158" s="137">
        <f t="shared" si="29"/>
        <v>0</v>
      </c>
      <c r="Y158" s="137">
        <f t="shared" si="29"/>
        <v>0</v>
      </c>
      <c r="Z158" s="137">
        <f t="shared" si="29"/>
        <v>0</v>
      </c>
      <c r="AA158" s="137">
        <f t="shared" si="29"/>
        <v>0</v>
      </c>
      <c r="AB158" s="137">
        <f t="shared" si="29"/>
        <v>0</v>
      </c>
      <c r="AC158" s="137">
        <f t="shared" si="29"/>
        <v>0</v>
      </c>
      <c r="AD158" s="137">
        <f t="shared" si="29"/>
        <v>0</v>
      </c>
      <c r="AE158" s="137">
        <f t="shared" si="29"/>
        <v>1</v>
      </c>
      <c r="AF158" s="137">
        <f t="shared" si="29"/>
        <v>1</v>
      </c>
      <c r="AG158" s="137">
        <f t="shared" si="29"/>
        <v>1</v>
      </c>
      <c r="AH158" s="137">
        <f t="shared" si="29"/>
        <v>1</v>
      </c>
      <c r="AI158" s="137">
        <f t="shared" si="29"/>
        <v>1</v>
      </c>
      <c r="AJ158" s="53" t="str">
        <f t="shared" si="21"/>
        <v>UNKNOWN</v>
      </c>
      <c r="AK158" s="66"/>
      <c r="AL158" s="66" t="str">
        <f t="shared" si="24"/>
        <v>1F</v>
      </c>
      <c r="AM158" s="68" t="str">
        <f t="shared" si="25"/>
        <v>00</v>
      </c>
      <c r="AN158" s="68" t="str">
        <f t="shared" si="26"/>
        <v>00</v>
      </c>
      <c r="AO158" s="68" t="str">
        <f t="shared" si="27"/>
        <v>00</v>
      </c>
      <c r="AQ158" t="str">
        <f t="shared" si="22"/>
        <v xml:space="preserve">    (U4)0x0000001FU,                                                           /* 22 UNKNOWN                                         */</v>
      </c>
    </row>
    <row r="159" spans="2:43">
      <c r="B159" s="145"/>
      <c r="C159" s="53">
        <f t="shared" si="23"/>
        <v>23</v>
      </c>
      <c r="D159" s="137">
        <f t="shared" si="29"/>
        <v>0</v>
      </c>
      <c r="E159" s="137">
        <f t="shared" si="29"/>
        <v>0</v>
      </c>
      <c r="F159" s="137">
        <f t="shared" si="29"/>
        <v>0</v>
      </c>
      <c r="G159" s="137">
        <f t="shared" si="29"/>
        <v>0</v>
      </c>
      <c r="H159" s="137">
        <f t="shared" si="29"/>
        <v>0</v>
      </c>
      <c r="I159" s="137">
        <f t="shared" si="29"/>
        <v>0</v>
      </c>
      <c r="J159" s="137">
        <f t="shared" si="29"/>
        <v>0</v>
      </c>
      <c r="K159" s="137">
        <f t="shared" si="29"/>
        <v>0</v>
      </c>
      <c r="L159" s="137">
        <f t="shared" si="29"/>
        <v>0</v>
      </c>
      <c r="M159" s="137">
        <f t="shared" si="29"/>
        <v>0</v>
      </c>
      <c r="N159" s="137">
        <f t="shared" si="29"/>
        <v>0</v>
      </c>
      <c r="O159" s="137">
        <f t="shared" si="29"/>
        <v>0</v>
      </c>
      <c r="P159" s="137">
        <f t="shared" si="29"/>
        <v>0</v>
      </c>
      <c r="Q159" s="137">
        <f t="shared" si="29"/>
        <v>0</v>
      </c>
      <c r="R159" s="137">
        <f t="shared" si="29"/>
        <v>0</v>
      </c>
      <c r="S159" s="137">
        <f t="shared" si="29"/>
        <v>0</v>
      </c>
      <c r="T159" s="137">
        <f t="shared" si="29"/>
        <v>0</v>
      </c>
      <c r="U159" s="137">
        <f t="shared" si="29"/>
        <v>0</v>
      </c>
      <c r="V159" s="137">
        <f t="shared" si="29"/>
        <v>0</v>
      </c>
      <c r="W159" s="137">
        <f t="shared" si="29"/>
        <v>0</v>
      </c>
      <c r="X159" s="137">
        <f t="shared" si="29"/>
        <v>0</v>
      </c>
      <c r="Y159" s="137">
        <f t="shared" si="29"/>
        <v>0</v>
      </c>
      <c r="Z159" s="137">
        <f t="shared" si="29"/>
        <v>0</v>
      </c>
      <c r="AA159" s="137">
        <f t="shared" si="29"/>
        <v>0</v>
      </c>
      <c r="AB159" s="137">
        <f t="shared" si="29"/>
        <v>0</v>
      </c>
      <c r="AC159" s="137">
        <f t="shared" si="29"/>
        <v>0</v>
      </c>
      <c r="AD159" s="137">
        <f t="shared" si="29"/>
        <v>0</v>
      </c>
      <c r="AE159" s="137">
        <f t="shared" si="29"/>
        <v>1</v>
      </c>
      <c r="AF159" s="137">
        <f t="shared" si="29"/>
        <v>1</v>
      </c>
      <c r="AG159" s="137">
        <f t="shared" si="29"/>
        <v>1</v>
      </c>
      <c r="AH159" s="137">
        <f t="shared" si="29"/>
        <v>1</v>
      </c>
      <c r="AI159" s="137">
        <f>IF(OR(AI29=0,AI29=1),1,0)</f>
        <v>1</v>
      </c>
      <c r="AJ159" s="53" t="str">
        <f t="shared" si="21"/>
        <v>UNKNOWN</v>
      </c>
      <c r="AK159" s="66"/>
      <c r="AL159" s="66" t="str">
        <f t="shared" si="24"/>
        <v>1F</v>
      </c>
      <c r="AM159" s="68" t="str">
        <f t="shared" si="25"/>
        <v>00</v>
      </c>
      <c r="AN159" s="68" t="str">
        <f t="shared" si="26"/>
        <v>00</v>
      </c>
      <c r="AO159" s="68" t="str">
        <f t="shared" si="27"/>
        <v>00</v>
      </c>
      <c r="AQ159" t="str">
        <f t="shared" si="22"/>
        <v xml:space="preserve">    (U4)0x0000001FU,                                                           /* 23 UNKNOWN                                         */</v>
      </c>
    </row>
    <row r="160" spans="2:43">
      <c r="B160" s="145"/>
      <c r="C160" s="53">
        <f t="shared" si="23"/>
        <v>24</v>
      </c>
      <c r="D160" s="137">
        <f t="shared" ref="D160:AI167" si="30">IF(OR(D30=0,D30=1),1,0)</f>
        <v>0</v>
      </c>
      <c r="E160" s="137">
        <f t="shared" si="30"/>
        <v>0</v>
      </c>
      <c r="F160" s="137">
        <f t="shared" si="30"/>
        <v>0</v>
      </c>
      <c r="G160" s="137">
        <f t="shared" si="30"/>
        <v>0</v>
      </c>
      <c r="H160" s="137">
        <f t="shared" si="30"/>
        <v>0</v>
      </c>
      <c r="I160" s="137">
        <f t="shared" si="30"/>
        <v>0</v>
      </c>
      <c r="J160" s="137">
        <f t="shared" si="30"/>
        <v>0</v>
      </c>
      <c r="K160" s="137">
        <f t="shared" si="30"/>
        <v>0</v>
      </c>
      <c r="L160" s="137">
        <f t="shared" si="30"/>
        <v>0</v>
      </c>
      <c r="M160" s="137">
        <f t="shared" si="30"/>
        <v>0</v>
      </c>
      <c r="N160" s="137">
        <f t="shared" si="30"/>
        <v>0</v>
      </c>
      <c r="O160" s="137">
        <f t="shared" si="30"/>
        <v>0</v>
      </c>
      <c r="P160" s="137">
        <f t="shared" si="30"/>
        <v>0</v>
      </c>
      <c r="Q160" s="137">
        <f t="shared" si="30"/>
        <v>0</v>
      </c>
      <c r="R160" s="137">
        <f t="shared" si="30"/>
        <v>0</v>
      </c>
      <c r="S160" s="137">
        <f t="shared" si="30"/>
        <v>0</v>
      </c>
      <c r="T160" s="137">
        <f t="shared" si="30"/>
        <v>0</v>
      </c>
      <c r="U160" s="137">
        <f t="shared" si="30"/>
        <v>0</v>
      </c>
      <c r="V160" s="137">
        <f t="shared" si="30"/>
        <v>0</v>
      </c>
      <c r="W160" s="137">
        <f t="shared" si="30"/>
        <v>0</v>
      </c>
      <c r="X160" s="137">
        <f t="shared" si="30"/>
        <v>0</v>
      </c>
      <c r="Y160" s="137">
        <f t="shared" si="30"/>
        <v>0</v>
      </c>
      <c r="Z160" s="137">
        <f t="shared" si="30"/>
        <v>0</v>
      </c>
      <c r="AA160" s="137">
        <f t="shared" si="30"/>
        <v>0</v>
      </c>
      <c r="AB160" s="137">
        <f t="shared" si="30"/>
        <v>0</v>
      </c>
      <c r="AC160" s="137">
        <f t="shared" si="30"/>
        <v>0</v>
      </c>
      <c r="AD160" s="137">
        <f t="shared" si="30"/>
        <v>0</v>
      </c>
      <c r="AE160" s="137">
        <f t="shared" si="30"/>
        <v>1</v>
      </c>
      <c r="AF160" s="137">
        <f t="shared" si="30"/>
        <v>1</v>
      </c>
      <c r="AG160" s="137">
        <f t="shared" si="30"/>
        <v>1</v>
      </c>
      <c r="AH160" s="137">
        <f t="shared" si="30"/>
        <v>1</v>
      </c>
      <c r="AI160" s="137">
        <f t="shared" si="30"/>
        <v>1</v>
      </c>
      <c r="AJ160" s="53" t="str">
        <f t="shared" si="21"/>
        <v>UNKNOWN</v>
      </c>
      <c r="AK160" s="66"/>
      <c r="AL160" s="66" t="str">
        <f t="shared" si="24"/>
        <v>1F</v>
      </c>
      <c r="AM160" s="68" t="str">
        <f t="shared" si="25"/>
        <v>00</v>
      </c>
      <c r="AN160" s="68" t="str">
        <f t="shared" si="26"/>
        <v>00</v>
      </c>
      <c r="AO160" s="68" t="str">
        <f t="shared" si="27"/>
        <v>00</v>
      </c>
      <c r="AQ160" t="str">
        <f t="shared" si="22"/>
        <v xml:space="preserve">    (U4)0x0000001FU,                                                           /* 24 UNKNOWN                                         */</v>
      </c>
    </row>
    <row r="161" spans="2:43">
      <c r="B161" s="145"/>
      <c r="C161" s="53">
        <f t="shared" si="23"/>
        <v>25</v>
      </c>
      <c r="D161" s="137">
        <f t="shared" si="30"/>
        <v>0</v>
      </c>
      <c r="E161" s="137">
        <f t="shared" si="30"/>
        <v>0</v>
      </c>
      <c r="F161" s="137">
        <f t="shared" si="30"/>
        <v>0</v>
      </c>
      <c r="G161" s="137">
        <f t="shared" si="30"/>
        <v>0</v>
      </c>
      <c r="H161" s="137">
        <f t="shared" si="30"/>
        <v>0</v>
      </c>
      <c r="I161" s="137">
        <f t="shared" si="30"/>
        <v>0</v>
      </c>
      <c r="J161" s="137">
        <f t="shared" si="30"/>
        <v>0</v>
      </c>
      <c r="K161" s="137">
        <f t="shared" si="30"/>
        <v>0</v>
      </c>
      <c r="L161" s="137">
        <f t="shared" si="30"/>
        <v>0</v>
      </c>
      <c r="M161" s="137">
        <f t="shared" si="30"/>
        <v>0</v>
      </c>
      <c r="N161" s="137">
        <f t="shared" si="30"/>
        <v>0</v>
      </c>
      <c r="O161" s="137">
        <f t="shared" si="30"/>
        <v>0</v>
      </c>
      <c r="P161" s="137">
        <f t="shared" si="30"/>
        <v>0</v>
      </c>
      <c r="Q161" s="137">
        <f t="shared" si="30"/>
        <v>0</v>
      </c>
      <c r="R161" s="137">
        <f t="shared" si="30"/>
        <v>0</v>
      </c>
      <c r="S161" s="137">
        <f t="shared" si="30"/>
        <v>0</v>
      </c>
      <c r="T161" s="137">
        <f t="shared" si="30"/>
        <v>0</v>
      </c>
      <c r="U161" s="137">
        <f t="shared" si="30"/>
        <v>0</v>
      </c>
      <c r="V161" s="137">
        <f t="shared" si="30"/>
        <v>0</v>
      </c>
      <c r="W161" s="137">
        <f t="shared" si="30"/>
        <v>0</v>
      </c>
      <c r="X161" s="137">
        <f t="shared" si="30"/>
        <v>0</v>
      </c>
      <c r="Y161" s="137">
        <f t="shared" si="30"/>
        <v>0</v>
      </c>
      <c r="Z161" s="137">
        <f t="shared" si="30"/>
        <v>0</v>
      </c>
      <c r="AA161" s="137">
        <f t="shared" si="30"/>
        <v>0</v>
      </c>
      <c r="AB161" s="137">
        <f t="shared" si="30"/>
        <v>0</v>
      </c>
      <c r="AC161" s="137">
        <f t="shared" si="30"/>
        <v>0</v>
      </c>
      <c r="AD161" s="137">
        <f t="shared" si="30"/>
        <v>0</v>
      </c>
      <c r="AE161" s="137">
        <f t="shared" si="30"/>
        <v>1</v>
      </c>
      <c r="AF161" s="137">
        <f t="shared" si="30"/>
        <v>1</v>
      </c>
      <c r="AG161" s="137">
        <f t="shared" si="30"/>
        <v>1</v>
      </c>
      <c r="AH161" s="137">
        <f t="shared" si="30"/>
        <v>1</v>
      </c>
      <c r="AI161" s="137">
        <f t="shared" si="30"/>
        <v>1</v>
      </c>
      <c r="AJ161" s="53" t="str">
        <f t="shared" si="21"/>
        <v>UNKNOWN</v>
      </c>
      <c r="AK161" s="66"/>
      <c r="AL161" s="66" t="str">
        <f t="shared" si="24"/>
        <v>1F</v>
      </c>
      <c r="AM161" s="68" t="str">
        <f t="shared" si="25"/>
        <v>00</v>
      </c>
      <c r="AN161" s="68" t="str">
        <f t="shared" si="26"/>
        <v>00</v>
      </c>
      <c r="AO161" s="68" t="str">
        <f t="shared" si="27"/>
        <v>00</v>
      </c>
      <c r="AQ161" t="str">
        <f t="shared" si="22"/>
        <v xml:space="preserve">    (U4)0x0000001FU,                                                           /* 25 UNKNOWN                                         */</v>
      </c>
    </row>
    <row r="162" spans="2:43">
      <c r="B162" s="145"/>
      <c r="C162" s="53">
        <f t="shared" si="23"/>
        <v>26</v>
      </c>
      <c r="D162" s="137">
        <f t="shared" si="30"/>
        <v>0</v>
      </c>
      <c r="E162" s="137">
        <f t="shared" si="30"/>
        <v>0</v>
      </c>
      <c r="F162" s="137">
        <f t="shared" si="30"/>
        <v>0</v>
      </c>
      <c r="G162" s="137">
        <f t="shared" si="30"/>
        <v>0</v>
      </c>
      <c r="H162" s="137">
        <f t="shared" si="30"/>
        <v>0</v>
      </c>
      <c r="I162" s="137">
        <f t="shared" si="30"/>
        <v>0</v>
      </c>
      <c r="J162" s="137">
        <f t="shared" si="30"/>
        <v>0</v>
      </c>
      <c r="K162" s="137">
        <f t="shared" si="30"/>
        <v>0</v>
      </c>
      <c r="L162" s="137">
        <f t="shared" si="30"/>
        <v>0</v>
      </c>
      <c r="M162" s="137">
        <f t="shared" si="30"/>
        <v>0</v>
      </c>
      <c r="N162" s="137">
        <f t="shared" si="30"/>
        <v>0</v>
      </c>
      <c r="O162" s="137">
        <f t="shared" si="30"/>
        <v>0</v>
      </c>
      <c r="P162" s="137">
        <f t="shared" si="30"/>
        <v>0</v>
      </c>
      <c r="Q162" s="137">
        <f t="shared" si="30"/>
        <v>0</v>
      </c>
      <c r="R162" s="137">
        <f t="shared" si="30"/>
        <v>0</v>
      </c>
      <c r="S162" s="137">
        <f t="shared" si="30"/>
        <v>0</v>
      </c>
      <c r="T162" s="137">
        <f t="shared" si="30"/>
        <v>0</v>
      </c>
      <c r="U162" s="137">
        <f t="shared" si="30"/>
        <v>0</v>
      </c>
      <c r="V162" s="137">
        <f t="shared" si="30"/>
        <v>0</v>
      </c>
      <c r="W162" s="137">
        <f t="shared" si="30"/>
        <v>0</v>
      </c>
      <c r="X162" s="137">
        <f t="shared" si="30"/>
        <v>0</v>
      </c>
      <c r="Y162" s="137">
        <f t="shared" si="30"/>
        <v>0</v>
      </c>
      <c r="Z162" s="137">
        <f t="shared" si="30"/>
        <v>0</v>
      </c>
      <c r="AA162" s="137">
        <f t="shared" si="30"/>
        <v>0</v>
      </c>
      <c r="AB162" s="137">
        <f t="shared" si="30"/>
        <v>0</v>
      </c>
      <c r="AC162" s="137">
        <f t="shared" si="30"/>
        <v>0</v>
      </c>
      <c r="AD162" s="137">
        <f t="shared" si="30"/>
        <v>0</v>
      </c>
      <c r="AE162" s="137">
        <f t="shared" si="30"/>
        <v>1</v>
      </c>
      <c r="AF162" s="137">
        <f t="shared" si="30"/>
        <v>1</v>
      </c>
      <c r="AG162" s="137">
        <f t="shared" si="30"/>
        <v>1</v>
      </c>
      <c r="AH162" s="137">
        <f t="shared" si="30"/>
        <v>1</v>
      </c>
      <c r="AI162" s="137">
        <f t="shared" si="30"/>
        <v>1</v>
      </c>
      <c r="AJ162" s="53" t="str">
        <f t="shared" si="21"/>
        <v>UNKNOWN</v>
      </c>
      <c r="AK162" s="66"/>
      <c r="AL162" s="66" t="str">
        <f t="shared" si="24"/>
        <v>1F</v>
      </c>
      <c r="AM162" s="68" t="str">
        <f t="shared" si="25"/>
        <v>00</v>
      </c>
      <c r="AN162" s="68" t="str">
        <f t="shared" si="26"/>
        <v>00</v>
      </c>
      <c r="AO162" s="68" t="str">
        <f t="shared" si="27"/>
        <v>00</v>
      </c>
      <c r="AQ162" t="str">
        <f t="shared" si="22"/>
        <v xml:space="preserve">    (U4)0x0000001FU,                                                           /* 26 UNKNOWN                                         */</v>
      </c>
    </row>
    <row r="163" spans="2:43">
      <c r="B163" s="145"/>
      <c r="C163" s="53">
        <f t="shared" si="23"/>
        <v>27</v>
      </c>
      <c r="D163" s="137">
        <f t="shared" si="30"/>
        <v>0</v>
      </c>
      <c r="E163" s="137">
        <f t="shared" si="30"/>
        <v>0</v>
      </c>
      <c r="F163" s="137">
        <f t="shared" si="30"/>
        <v>0</v>
      </c>
      <c r="G163" s="137">
        <f t="shared" si="30"/>
        <v>0</v>
      </c>
      <c r="H163" s="137">
        <f t="shared" si="30"/>
        <v>0</v>
      </c>
      <c r="I163" s="137">
        <f t="shared" si="30"/>
        <v>0</v>
      </c>
      <c r="J163" s="137">
        <f t="shared" si="30"/>
        <v>0</v>
      </c>
      <c r="K163" s="137">
        <f t="shared" si="30"/>
        <v>0</v>
      </c>
      <c r="L163" s="137">
        <f t="shared" si="30"/>
        <v>0</v>
      </c>
      <c r="M163" s="137">
        <f t="shared" si="30"/>
        <v>0</v>
      </c>
      <c r="N163" s="137">
        <f t="shared" si="30"/>
        <v>0</v>
      </c>
      <c r="O163" s="137">
        <f t="shared" si="30"/>
        <v>0</v>
      </c>
      <c r="P163" s="137">
        <f t="shared" si="30"/>
        <v>0</v>
      </c>
      <c r="Q163" s="137">
        <f t="shared" si="30"/>
        <v>0</v>
      </c>
      <c r="R163" s="137">
        <f t="shared" si="30"/>
        <v>0</v>
      </c>
      <c r="S163" s="137">
        <f t="shared" si="30"/>
        <v>0</v>
      </c>
      <c r="T163" s="137">
        <f t="shared" si="30"/>
        <v>0</v>
      </c>
      <c r="U163" s="137">
        <f t="shared" si="30"/>
        <v>0</v>
      </c>
      <c r="V163" s="137">
        <f t="shared" si="30"/>
        <v>0</v>
      </c>
      <c r="W163" s="137">
        <f t="shared" si="30"/>
        <v>0</v>
      </c>
      <c r="X163" s="137">
        <f t="shared" si="30"/>
        <v>0</v>
      </c>
      <c r="Y163" s="137">
        <f t="shared" si="30"/>
        <v>0</v>
      </c>
      <c r="Z163" s="137">
        <f t="shared" si="30"/>
        <v>0</v>
      </c>
      <c r="AA163" s="137">
        <f t="shared" si="30"/>
        <v>0</v>
      </c>
      <c r="AB163" s="137">
        <f t="shared" si="30"/>
        <v>0</v>
      </c>
      <c r="AC163" s="137">
        <f t="shared" si="30"/>
        <v>0</v>
      </c>
      <c r="AD163" s="137">
        <f t="shared" si="30"/>
        <v>0</v>
      </c>
      <c r="AE163" s="137">
        <f t="shared" si="30"/>
        <v>1</v>
      </c>
      <c r="AF163" s="137">
        <f t="shared" si="30"/>
        <v>1</v>
      </c>
      <c r="AG163" s="137">
        <f t="shared" si="30"/>
        <v>1</v>
      </c>
      <c r="AH163" s="137">
        <f t="shared" si="30"/>
        <v>1</v>
      </c>
      <c r="AI163" s="137">
        <f t="shared" si="30"/>
        <v>1</v>
      </c>
      <c r="AJ163" s="53" t="str">
        <f t="shared" si="21"/>
        <v>UNKNOWN</v>
      </c>
      <c r="AK163" s="66"/>
      <c r="AL163" s="66" t="str">
        <f t="shared" si="24"/>
        <v>1F</v>
      </c>
      <c r="AM163" s="68" t="str">
        <f t="shared" si="25"/>
        <v>00</v>
      </c>
      <c r="AN163" s="68" t="str">
        <f t="shared" si="26"/>
        <v>00</v>
      </c>
      <c r="AO163" s="68" t="str">
        <f t="shared" si="27"/>
        <v>00</v>
      </c>
      <c r="AQ163" t="str">
        <f t="shared" si="22"/>
        <v xml:space="preserve">    (U4)0x0000001FU,                                                           /* 27 UNKNOWN                                         */</v>
      </c>
    </row>
    <row r="164" spans="2:43">
      <c r="B164" s="145"/>
      <c r="C164" s="53">
        <f t="shared" si="23"/>
        <v>28</v>
      </c>
      <c r="D164" s="137">
        <f t="shared" si="30"/>
        <v>0</v>
      </c>
      <c r="E164" s="137">
        <f t="shared" si="30"/>
        <v>0</v>
      </c>
      <c r="F164" s="137">
        <f t="shared" si="30"/>
        <v>0</v>
      </c>
      <c r="G164" s="137">
        <f t="shared" si="30"/>
        <v>0</v>
      </c>
      <c r="H164" s="137">
        <f t="shared" si="30"/>
        <v>0</v>
      </c>
      <c r="I164" s="137">
        <f t="shared" si="30"/>
        <v>0</v>
      </c>
      <c r="J164" s="137">
        <f t="shared" si="30"/>
        <v>0</v>
      </c>
      <c r="K164" s="137">
        <f t="shared" si="30"/>
        <v>0</v>
      </c>
      <c r="L164" s="137">
        <f t="shared" si="30"/>
        <v>0</v>
      </c>
      <c r="M164" s="137">
        <f t="shared" si="30"/>
        <v>0</v>
      </c>
      <c r="N164" s="137">
        <f t="shared" si="30"/>
        <v>0</v>
      </c>
      <c r="O164" s="137">
        <f t="shared" si="30"/>
        <v>0</v>
      </c>
      <c r="P164" s="137">
        <f t="shared" si="30"/>
        <v>0</v>
      </c>
      <c r="Q164" s="137">
        <f t="shared" si="30"/>
        <v>0</v>
      </c>
      <c r="R164" s="137">
        <f t="shared" si="30"/>
        <v>0</v>
      </c>
      <c r="S164" s="137">
        <f t="shared" si="30"/>
        <v>0</v>
      </c>
      <c r="T164" s="137">
        <f t="shared" si="30"/>
        <v>0</v>
      </c>
      <c r="U164" s="137">
        <f t="shared" si="30"/>
        <v>0</v>
      </c>
      <c r="V164" s="137">
        <f t="shared" si="30"/>
        <v>0</v>
      </c>
      <c r="W164" s="137">
        <f t="shared" si="30"/>
        <v>0</v>
      </c>
      <c r="X164" s="137">
        <f t="shared" si="30"/>
        <v>0</v>
      </c>
      <c r="Y164" s="137">
        <f t="shared" si="30"/>
        <v>0</v>
      </c>
      <c r="Z164" s="137">
        <f t="shared" si="30"/>
        <v>0</v>
      </c>
      <c r="AA164" s="137">
        <f t="shared" si="30"/>
        <v>0</v>
      </c>
      <c r="AB164" s="137">
        <f t="shared" si="30"/>
        <v>0</v>
      </c>
      <c r="AC164" s="137">
        <f t="shared" si="30"/>
        <v>0</v>
      </c>
      <c r="AD164" s="137">
        <f t="shared" si="30"/>
        <v>0</v>
      </c>
      <c r="AE164" s="137">
        <f t="shared" si="30"/>
        <v>1</v>
      </c>
      <c r="AF164" s="137">
        <f t="shared" si="30"/>
        <v>1</v>
      </c>
      <c r="AG164" s="137">
        <f t="shared" si="30"/>
        <v>1</v>
      </c>
      <c r="AH164" s="137">
        <f t="shared" si="30"/>
        <v>1</v>
      </c>
      <c r="AI164" s="137">
        <f t="shared" si="30"/>
        <v>1</v>
      </c>
      <c r="AJ164" s="53" t="str">
        <f t="shared" si="21"/>
        <v>UNKNOWN</v>
      </c>
      <c r="AK164" s="66"/>
      <c r="AL164" s="66" t="str">
        <f t="shared" si="24"/>
        <v>1F</v>
      </c>
      <c r="AM164" s="68" t="str">
        <f t="shared" si="25"/>
        <v>00</v>
      </c>
      <c r="AN164" s="68" t="str">
        <f t="shared" si="26"/>
        <v>00</v>
      </c>
      <c r="AO164" s="68" t="str">
        <f t="shared" si="27"/>
        <v>00</v>
      </c>
      <c r="AQ164" t="str">
        <f t="shared" si="22"/>
        <v xml:space="preserve">    (U4)0x0000001FU,                                                           /* 28 UNKNOWN                                         */</v>
      </c>
    </row>
    <row r="165" spans="2:43">
      <c r="B165" s="145"/>
      <c r="C165" s="53">
        <f t="shared" si="23"/>
        <v>29</v>
      </c>
      <c r="D165" s="137">
        <f t="shared" si="30"/>
        <v>0</v>
      </c>
      <c r="E165" s="137">
        <f t="shared" si="30"/>
        <v>0</v>
      </c>
      <c r="F165" s="137">
        <f t="shared" si="30"/>
        <v>0</v>
      </c>
      <c r="G165" s="137">
        <f t="shared" si="30"/>
        <v>0</v>
      </c>
      <c r="H165" s="137">
        <f t="shared" si="30"/>
        <v>0</v>
      </c>
      <c r="I165" s="137">
        <f t="shared" si="30"/>
        <v>0</v>
      </c>
      <c r="J165" s="137">
        <f t="shared" si="30"/>
        <v>0</v>
      </c>
      <c r="K165" s="137">
        <f t="shared" si="30"/>
        <v>0</v>
      </c>
      <c r="L165" s="137">
        <f t="shared" si="30"/>
        <v>0</v>
      </c>
      <c r="M165" s="137">
        <f t="shared" si="30"/>
        <v>0</v>
      </c>
      <c r="N165" s="137">
        <f t="shared" si="30"/>
        <v>0</v>
      </c>
      <c r="O165" s="137">
        <f t="shared" si="30"/>
        <v>0</v>
      </c>
      <c r="P165" s="137">
        <f t="shared" si="30"/>
        <v>0</v>
      </c>
      <c r="Q165" s="137">
        <f t="shared" si="30"/>
        <v>0</v>
      </c>
      <c r="R165" s="137">
        <f t="shared" si="30"/>
        <v>0</v>
      </c>
      <c r="S165" s="137">
        <f t="shared" si="30"/>
        <v>0</v>
      </c>
      <c r="T165" s="137">
        <f t="shared" si="30"/>
        <v>0</v>
      </c>
      <c r="U165" s="137">
        <f t="shared" si="30"/>
        <v>0</v>
      </c>
      <c r="V165" s="137">
        <f t="shared" si="30"/>
        <v>0</v>
      </c>
      <c r="W165" s="137">
        <f t="shared" si="30"/>
        <v>0</v>
      </c>
      <c r="X165" s="137">
        <f t="shared" si="30"/>
        <v>0</v>
      </c>
      <c r="Y165" s="137">
        <f t="shared" si="30"/>
        <v>0</v>
      </c>
      <c r="Z165" s="137">
        <f t="shared" si="30"/>
        <v>0</v>
      </c>
      <c r="AA165" s="137">
        <f t="shared" si="30"/>
        <v>0</v>
      </c>
      <c r="AB165" s="137">
        <f t="shared" si="30"/>
        <v>0</v>
      </c>
      <c r="AC165" s="137">
        <f t="shared" si="30"/>
        <v>0</v>
      </c>
      <c r="AD165" s="137">
        <f t="shared" si="30"/>
        <v>0</v>
      </c>
      <c r="AE165" s="137">
        <f t="shared" si="30"/>
        <v>1</v>
      </c>
      <c r="AF165" s="137">
        <f t="shared" si="30"/>
        <v>1</v>
      </c>
      <c r="AG165" s="137">
        <f t="shared" si="30"/>
        <v>1</v>
      </c>
      <c r="AH165" s="137">
        <f t="shared" si="30"/>
        <v>1</v>
      </c>
      <c r="AI165" s="137">
        <f t="shared" si="30"/>
        <v>1</v>
      </c>
      <c r="AJ165" s="53" t="str">
        <f t="shared" si="21"/>
        <v>UNKNOWN</v>
      </c>
      <c r="AK165" s="66"/>
      <c r="AL165" s="66" t="str">
        <f t="shared" si="24"/>
        <v>1F</v>
      </c>
      <c r="AM165" s="68" t="str">
        <f t="shared" si="25"/>
        <v>00</v>
      </c>
      <c r="AN165" s="68" t="str">
        <f t="shared" si="26"/>
        <v>00</v>
      </c>
      <c r="AO165" s="68" t="str">
        <f t="shared" si="27"/>
        <v>00</v>
      </c>
      <c r="AQ165" t="str">
        <f t="shared" si="22"/>
        <v xml:space="preserve">    (U4)0x0000001FU,                                                           /* 29 UNKNOWN                                         */</v>
      </c>
    </row>
    <row r="166" spans="2:43">
      <c r="B166" s="145"/>
      <c r="C166" s="53">
        <f t="shared" si="23"/>
        <v>30</v>
      </c>
      <c r="D166" s="137">
        <f t="shared" si="30"/>
        <v>0</v>
      </c>
      <c r="E166" s="137">
        <f t="shared" si="30"/>
        <v>0</v>
      </c>
      <c r="F166" s="137">
        <f t="shared" si="30"/>
        <v>0</v>
      </c>
      <c r="G166" s="137">
        <f t="shared" si="30"/>
        <v>0</v>
      </c>
      <c r="H166" s="137">
        <f t="shared" si="30"/>
        <v>0</v>
      </c>
      <c r="I166" s="137">
        <f t="shared" si="30"/>
        <v>0</v>
      </c>
      <c r="J166" s="137">
        <f t="shared" si="30"/>
        <v>0</v>
      </c>
      <c r="K166" s="137">
        <f t="shared" si="30"/>
        <v>0</v>
      </c>
      <c r="L166" s="137">
        <f t="shared" si="30"/>
        <v>0</v>
      </c>
      <c r="M166" s="137">
        <f t="shared" si="30"/>
        <v>0</v>
      </c>
      <c r="N166" s="137">
        <f t="shared" si="30"/>
        <v>0</v>
      </c>
      <c r="O166" s="137">
        <f t="shared" si="30"/>
        <v>0</v>
      </c>
      <c r="P166" s="137">
        <f t="shared" si="30"/>
        <v>0</v>
      </c>
      <c r="Q166" s="137">
        <f t="shared" si="30"/>
        <v>0</v>
      </c>
      <c r="R166" s="137">
        <f t="shared" si="30"/>
        <v>0</v>
      </c>
      <c r="S166" s="137">
        <f t="shared" si="30"/>
        <v>0</v>
      </c>
      <c r="T166" s="137">
        <f t="shared" si="30"/>
        <v>0</v>
      </c>
      <c r="U166" s="137">
        <f t="shared" si="30"/>
        <v>0</v>
      </c>
      <c r="V166" s="137">
        <f t="shared" si="30"/>
        <v>0</v>
      </c>
      <c r="W166" s="137">
        <f t="shared" si="30"/>
        <v>0</v>
      </c>
      <c r="X166" s="137">
        <f t="shared" si="30"/>
        <v>0</v>
      </c>
      <c r="Y166" s="137">
        <f t="shared" si="30"/>
        <v>0</v>
      </c>
      <c r="Z166" s="137">
        <f t="shared" si="30"/>
        <v>0</v>
      </c>
      <c r="AA166" s="137">
        <f t="shared" si="30"/>
        <v>0</v>
      </c>
      <c r="AB166" s="137">
        <f t="shared" si="30"/>
        <v>0</v>
      </c>
      <c r="AC166" s="137">
        <f t="shared" si="30"/>
        <v>0</v>
      </c>
      <c r="AD166" s="137">
        <f t="shared" si="30"/>
        <v>0</v>
      </c>
      <c r="AE166" s="137">
        <f t="shared" si="30"/>
        <v>1</v>
      </c>
      <c r="AF166" s="137">
        <f t="shared" si="30"/>
        <v>1</v>
      </c>
      <c r="AG166" s="137">
        <f t="shared" si="30"/>
        <v>1</v>
      </c>
      <c r="AH166" s="137">
        <f t="shared" si="30"/>
        <v>1</v>
      </c>
      <c r="AI166" s="137">
        <f t="shared" si="30"/>
        <v>1</v>
      </c>
      <c r="AJ166" s="53" t="str">
        <f t="shared" si="21"/>
        <v>UNKNOWN</v>
      </c>
      <c r="AK166" s="66"/>
      <c r="AL166" s="66" t="str">
        <f t="shared" si="24"/>
        <v>1F</v>
      </c>
      <c r="AM166" s="68" t="str">
        <f t="shared" si="25"/>
        <v>00</v>
      </c>
      <c r="AN166" s="68" t="str">
        <f t="shared" si="26"/>
        <v>00</v>
      </c>
      <c r="AO166" s="68" t="str">
        <f t="shared" si="27"/>
        <v>00</v>
      </c>
      <c r="AQ166" t="str">
        <f t="shared" si="22"/>
        <v xml:space="preserve">    (U4)0x0000001FU,                                                           /* 30 UNKNOWN                                         */</v>
      </c>
    </row>
    <row r="167" spans="2:43">
      <c r="B167" s="145"/>
      <c r="C167" s="53">
        <f t="shared" si="23"/>
        <v>31</v>
      </c>
      <c r="D167" s="137">
        <f t="shared" si="30"/>
        <v>0</v>
      </c>
      <c r="E167" s="137">
        <f t="shared" si="30"/>
        <v>0</v>
      </c>
      <c r="F167" s="137">
        <f t="shared" si="30"/>
        <v>0</v>
      </c>
      <c r="G167" s="137">
        <f t="shared" si="30"/>
        <v>0</v>
      </c>
      <c r="H167" s="137">
        <f t="shared" si="30"/>
        <v>0</v>
      </c>
      <c r="I167" s="137">
        <f t="shared" si="30"/>
        <v>0</v>
      </c>
      <c r="J167" s="137">
        <f t="shared" si="30"/>
        <v>0</v>
      </c>
      <c r="K167" s="137">
        <f t="shared" si="30"/>
        <v>0</v>
      </c>
      <c r="L167" s="137">
        <f t="shared" si="30"/>
        <v>0</v>
      </c>
      <c r="M167" s="137">
        <f t="shared" si="30"/>
        <v>0</v>
      </c>
      <c r="N167" s="137">
        <f t="shared" si="30"/>
        <v>0</v>
      </c>
      <c r="O167" s="137">
        <f t="shared" si="30"/>
        <v>0</v>
      </c>
      <c r="P167" s="137">
        <f t="shared" si="30"/>
        <v>0</v>
      </c>
      <c r="Q167" s="137">
        <f t="shared" si="30"/>
        <v>0</v>
      </c>
      <c r="R167" s="137">
        <f t="shared" si="30"/>
        <v>0</v>
      </c>
      <c r="S167" s="137">
        <f t="shared" si="30"/>
        <v>0</v>
      </c>
      <c r="T167" s="137">
        <f t="shared" si="30"/>
        <v>0</v>
      </c>
      <c r="U167" s="137">
        <f t="shared" si="30"/>
        <v>0</v>
      </c>
      <c r="V167" s="137">
        <f t="shared" si="30"/>
        <v>0</v>
      </c>
      <c r="W167" s="137">
        <f t="shared" si="30"/>
        <v>0</v>
      </c>
      <c r="X167" s="137">
        <f t="shared" si="30"/>
        <v>0</v>
      </c>
      <c r="Y167" s="137">
        <f t="shared" si="30"/>
        <v>0</v>
      </c>
      <c r="Z167" s="137">
        <f t="shared" si="30"/>
        <v>0</v>
      </c>
      <c r="AA167" s="137">
        <f t="shared" si="30"/>
        <v>0</v>
      </c>
      <c r="AB167" s="137">
        <f t="shared" si="30"/>
        <v>0</v>
      </c>
      <c r="AC167" s="137">
        <f t="shared" si="30"/>
        <v>0</v>
      </c>
      <c r="AD167" s="137">
        <f t="shared" si="30"/>
        <v>0</v>
      </c>
      <c r="AE167" s="137">
        <f t="shared" si="30"/>
        <v>1</v>
      </c>
      <c r="AF167" s="137">
        <f t="shared" si="30"/>
        <v>1</v>
      </c>
      <c r="AG167" s="137">
        <f t="shared" si="30"/>
        <v>1</v>
      </c>
      <c r="AH167" s="137">
        <f t="shared" si="30"/>
        <v>1</v>
      </c>
      <c r="AI167" s="137">
        <f>IF(OR(AI37=0,AI37=1),1,0)</f>
        <v>1</v>
      </c>
      <c r="AJ167" s="53" t="str">
        <f t="shared" si="21"/>
        <v>UNKNOWN</v>
      </c>
      <c r="AK167" s="66"/>
      <c r="AL167" s="66" t="str">
        <f t="shared" si="24"/>
        <v>1F</v>
      </c>
      <c r="AM167" s="68" t="str">
        <f t="shared" si="25"/>
        <v>00</v>
      </c>
      <c r="AN167" s="68" t="str">
        <f t="shared" si="26"/>
        <v>00</v>
      </c>
      <c r="AO167" s="68" t="str">
        <f t="shared" si="27"/>
        <v>00</v>
      </c>
      <c r="AQ167" t="str">
        <f t="shared" si="22"/>
        <v xml:space="preserve">    (U4)0x0000001FU                                                            /* 31 UNKNOWN                                         */</v>
      </c>
    </row>
    <row r="168" spans="2:43">
      <c r="B168" s="145"/>
      <c r="C168" s="53">
        <f t="shared" si="23"/>
        <v>32</v>
      </c>
      <c r="D168" s="137">
        <f t="shared" ref="D168:AI175" si="31">IF(OR(D38=0,D38=1),1,0)</f>
        <v>0</v>
      </c>
      <c r="E168" s="137">
        <f t="shared" si="31"/>
        <v>0</v>
      </c>
      <c r="F168" s="137">
        <f t="shared" si="31"/>
        <v>0</v>
      </c>
      <c r="G168" s="137">
        <f t="shared" si="31"/>
        <v>0</v>
      </c>
      <c r="H168" s="137">
        <f t="shared" si="31"/>
        <v>0</v>
      </c>
      <c r="I168" s="137">
        <f t="shared" si="31"/>
        <v>0</v>
      </c>
      <c r="J168" s="137">
        <f t="shared" si="31"/>
        <v>0</v>
      </c>
      <c r="K168" s="137">
        <f t="shared" si="31"/>
        <v>0</v>
      </c>
      <c r="L168" s="137">
        <f t="shared" si="31"/>
        <v>0</v>
      </c>
      <c r="M168" s="137">
        <f t="shared" si="31"/>
        <v>0</v>
      </c>
      <c r="N168" s="137">
        <f t="shared" si="31"/>
        <v>0</v>
      </c>
      <c r="O168" s="137">
        <f t="shared" si="31"/>
        <v>0</v>
      </c>
      <c r="P168" s="137">
        <f t="shared" si="31"/>
        <v>0</v>
      </c>
      <c r="Q168" s="137">
        <f t="shared" si="31"/>
        <v>0</v>
      </c>
      <c r="R168" s="137">
        <f t="shared" si="31"/>
        <v>0</v>
      </c>
      <c r="S168" s="137">
        <f t="shared" si="31"/>
        <v>0</v>
      </c>
      <c r="T168" s="137">
        <f t="shared" si="31"/>
        <v>0</v>
      </c>
      <c r="U168" s="137">
        <f t="shared" si="31"/>
        <v>0</v>
      </c>
      <c r="V168" s="137">
        <f t="shared" si="31"/>
        <v>0</v>
      </c>
      <c r="W168" s="137">
        <f t="shared" si="31"/>
        <v>0</v>
      </c>
      <c r="X168" s="137">
        <f t="shared" si="31"/>
        <v>0</v>
      </c>
      <c r="Y168" s="137">
        <f t="shared" si="31"/>
        <v>0</v>
      </c>
      <c r="Z168" s="137">
        <f t="shared" si="31"/>
        <v>0</v>
      </c>
      <c r="AA168" s="137">
        <f t="shared" si="31"/>
        <v>0</v>
      </c>
      <c r="AB168" s="137">
        <f t="shared" si="31"/>
        <v>0</v>
      </c>
      <c r="AC168" s="137">
        <f t="shared" si="31"/>
        <v>0</v>
      </c>
      <c r="AD168" s="137">
        <f t="shared" si="31"/>
        <v>0</v>
      </c>
      <c r="AE168" s="137">
        <f t="shared" si="31"/>
        <v>0</v>
      </c>
      <c r="AF168" s="137">
        <f t="shared" si="31"/>
        <v>0</v>
      </c>
      <c r="AG168" s="137">
        <f t="shared" si="31"/>
        <v>0</v>
      </c>
      <c r="AH168" s="137">
        <f t="shared" si="31"/>
        <v>0</v>
      </c>
      <c r="AI168" s="137">
        <f t="shared" si="31"/>
        <v>0</v>
      </c>
      <c r="AJ168" s="53" t="str">
        <f t="shared" si="21"/>
        <v/>
      </c>
      <c r="AK168" s="66"/>
      <c r="AL168" s="66" t="str">
        <f t="shared" si="24"/>
        <v>00</v>
      </c>
      <c r="AM168" s="68" t="str">
        <f t="shared" si="25"/>
        <v>00</v>
      </c>
      <c r="AN168" s="68" t="str">
        <f t="shared" si="26"/>
        <v>00</v>
      </c>
      <c r="AO168" s="68" t="str">
        <f t="shared" si="27"/>
        <v>00</v>
      </c>
      <c r="AQ168" t="str">
        <f t="shared" si="22"/>
        <v/>
      </c>
    </row>
    <row r="169" spans="2:43">
      <c r="B169" s="145"/>
      <c r="C169" s="53">
        <f t="shared" si="23"/>
        <v>33</v>
      </c>
      <c r="D169" s="137">
        <f t="shared" si="31"/>
        <v>0</v>
      </c>
      <c r="E169" s="137">
        <f t="shared" si="31"/>
        <v>0</v>
      </c>
      <c r="F169" s="137">
        <f t="shared" si="31"/>
        <v>0</v>
      </c>
      <c r="G169" s="137">
        <f t="shared" si="31"/>
        <v>0</v>
      </c>
      <c r="H169" s="137">
        <f t="shared" si="31"/>
        <v>0</v>
      </c>
      <c r="I169" s="137">
        <f t="shared" si="31"/>
        <v>0</v>
      </c>
      <c r="J169" s="137">
        <f t="shared" si="31"/>
        <v>0</v>
      </c>
      <c r="K169" s="137">
        <f t="shared" si="31"/>
        <v>0</v>
      </c>
      <c r="L169" s="137">
        <f t="shared" si="31"/>
        <v>0</v>
      </c>
      <c r="M169" s="137">
        <f t="shared" si="31"/>
        <v>0</v>
      </c>
      <c r="N169" s="137">
        <f t="shared" si="31"/>
        <v>0</v>
      </c>
      <c r="O169" s="137">
        <f t="shared" si="31"/>
        <v>0</v>
      </c>
      <c r="P169" s="137">
        <f t="shared" si="31"/>
        <v>0</v>
      </c>
      <c r="Q169" s="137">
        <f t="shared" si="31"/>
        <v>0</v>
      </c>
      <c r="R169" s="137">
        <f t="shared" si="31"/>
        <v>0</v>
      </c>
      <c r="S169" s="137">
        <f t="shared" si="31"/>
        <v>0</v>
      </c>
      <c r="T169" s="137">
        <f t="shared" si="31"/>
        <v>0</v>
      </c>
      <c r="U169" s="137">
        <f t="shared" si="31"/>
        <v>0</v>
      </c>
      <c r="V169" s="137">
        <f t="shared" si="31"/>
        <v>0</v>
      </c>
      <c r="W169" s="137">
        <f t="shared" si="31"/>
        <v>0</v>
      </c>
      <c r="X169" s="137">
        <f t="shared" si="31"/>
        <v>0</v>
      </c>
      <c r="Y169" s="137">
        <f t="shared" si="31"/>
        <v>0</v>
      </c>
      <c r="Z169" s="137">
        <f t="shared" si="31"/>
        <v>0</v>
      </c>
      <c r="AA169" s="137">
        <f t="shared" si="31"/>
        <v>0</v>
      </c>
      <c r="AB169" s="137">
        <f t="shared" si="31"/>
        <v>0</v>
      </c>
      <c r="AC169" s="137">
        <f t="shared" si="31"/>
        <v>0</v>
      </c>
      <c r="AD169" s="137">
        <f t="shared" si="31"/>
        <v>0</v>
      </c>
      <c r="AE169" s="137">
        <f t="shared" si="31"/>
        <v>0</v>
      </c>
      <c r="AF169" s="137">
        <f t="shared" si="31"/>
        <v>0</v>
      </c>
      <c r="AG169" s="137">
        <f t="shared" si="31"/>
        <v>0</v>
      </c>
      <c r="AH169" s="137">
        <f t="shared" si="31"/>
        <v>0</v>
      </c>
      <c r="AI169" s="137">
        <f t="shared" si="31"/>
        <v>0</v>
      </c>
      <c r="AJ169" s="53" t="str">
        <f t="shared" si="21"/>
        <v/>
      </c>
      <c r="AK169" s="66"/>
      <c r="AL169" s="66" t="str">
        <f t="shared" si="24"/>
        <v>00</v>
      </c>
      <c r="AM169" s="68" t="str">
        <f t="shared" si="25"/>
        <v>00</v>
      </c>
      <c r="AN169" s="68" t="str">
        <f t="shared" si="26"/>
        <v>00</v>
      </c>
      <c r="AO169" s="68" t="str">
        <f t="shared" si="27"/>
        <v>00</v>
      </c>
      <c r="AQ169" t="str">
        <f t="shared" si="22"/>
        <v/>
      </c>
    </row>
    <row r="170" spans="2:43">
      <c r="B170" s="145"/>
      <c r="C170" s="53">
        <f t="shared" si="23"/>
        <v>34</v>
      </c>
      <c r="D170" s="137">
        <f t="shared" si="31"/>
        <v>0</v>
      </c>
      <c r="E170" s="137">
        <f t="shared" si="31"/>
        <v>0</v>
      </c>
      <c r="F170" s="137">
        <f t="shared" si="31"/>
        <v>0</v>
      </c>
      <c r="G170" s="137">
        <f t="shared" si="31"/>
        <v>0</v>
      </c>
      <c r="H170" s="137">
        <f t="shared" si="31"/>
        <v>0</v>
      </c>
      <c r="I170" s="137">
        <f t="shared" si="31"/>
        <v>0</v>
      </c>
      <c r="J170" s="137">
        <f t="shared" si="31"/>
        <v>0</v>
      </c>
      <c r="K170" s="137">
        <f t="shared" si="31"/>
        <v>0</v>
      </c>
      <c r="L170" s="137">
        <f t="shared" si="31"/>
        <v>0</v>
      </c>
      <c r="M170" s="137">
        <f t="shared" si="31"/>
        <v>0</v>
      </c>
      <c r="N170" s="137">
        <f t="shared" si="31"/>
        <v>0</v>
      </c>
      <c r="O170" s="137">
        <f t="shared" si="31"/>
        <v>0</v>
      </c>
      <c r="P170" s="137">
        <f t="shared" si="31"/>
        <v>0</v>
      </c>
      <c r="Q170" s="137">
        <f t="shared" si="31"/>
        <v>0</v>
      </c>
      <c r="R170" s="137">
        <f t="shared" si="31"/>
        <v>0</v>
      </c>
      <c r="S170" s="137">
        <f t="shared" si="31"/>
        <v>0</v>
      </c>
      <c r="T170" s="137">
        <f t="shared" si="31"/>
        <v>0</v>
      </c>
      <c r="U170" s="137">
        <f t="shared" si="31"/>
        <v>0</v>
      </c>
      <c r="V170" s="137">
        <f t="shared" si="31"/>
        <v>0</v>
      </c>
      <c r="W170" s="137">
        <f t="shared" si="31"/>
        <v>0</v>
      </c>
      <c r="X170" s="137">
        <f t="shared" si="31"/>
        <v>0</v>
      </c>
      <c r="Y170" s="137">
        <f t="shared" si="31"/>
        <v>0</v>
      </c>
      <c r="Z170" s="137">
        <f t="shared" si="31"/>
        <v>0</v>
      </c>
      <c r="AA170" s="137">
        <f t="shared" si="31"/>
        <v>0</v>
      </c>
      <c r="AB170" s="137">
        <f t="shared" si="31"/>
        <v>0</v>
      </c>
      <c r="AC170" s="137">
        <f t="shared" si="31"/>
        <v>0</v>
      </c>
      <c r="AD170" s="137">
        <f t="shared" si="31"/>
        <v>0</v>
      </c>
      <c r="AE170" s="137">
        <f t="shared" si="31"/>
        <v>0</v>
      </c>
      <c r="AF170" s="137">
        <f t="shared" si="31"/>
        <v>0</v>
      </c>
      <c r="AG170" s="137">
        <f t="shared" si="31"/>
        <v>0</v>
      </c>
      <c r="AH170" s="137">
        <f t="shared" si="31"/>
        <v>0</v>
      </c>
      <c r="AI170" s="137">
        <f t="shared" si="31"/>
        <v>0</v>
      </c>
      <c r="AJ170" s="53" t="str">
        <f t="shared" si="21"/>
        <v/>
      </c>
      <c r="AK170" s="66"/>
      <c r="AL170" s="66" t="str">
        <f t="shared" si="24"/>
        <v>00</v>
      </c>
      <c r="AM170" s="68" t="str">
        <f t="shared" si="25"/>
        <v>00</v>
      </c>
      <c r="AN170" s="68" t="str">
        <f t="shared" si="26"/>
        <v>00</v>
      </c>
      <c r="AO170" s="68" t="str">
        <f t="shared" si="27"/>
        <v>00</v>
      </c>
      <c r="AQ170" t="str">
        <f t="shared" si="22"/>
        <v/>
      </c>
    </row>
    <row r="171" spans="2:43">
      <c r="B171" s="145"/>
      <c r="C171" s="53">
        <f t="shared" si="23"/>
        <v>35</v>
      </c>
      <c r="D171" s="137">
        <f t="shared" si="31"/>
        <v>0</v>
      </c>
      <c r="E171" s="137">
        <f t="shared" si="31"/>
        <v>0</v>
      </c>
      <c r="F171" s="137">
        <f t="shared" si="31"/>
        <v>0</v>
      </c>
      <c r="G171" s="137">
        <f t="shared" si="31"/>
        <v>0</v>
      </c>
      <c r="H171" s="137">
        <f t="shared" si="31"/>
        <v>0</v>
      </c>
      <c r="I171" s="137">
        <f t="shared" si="31"/>
        <v>0</v>
      </c>
      <c r="J171" s="137">
        <f t="shared" si="31"/>
        <v>0</v>
      </c>
      <c r="K171" s="137">
        <f t="shared" si="31"/>
        <v>0</v>
      </c>
      <c r="L171" s="137">
        <f t="shared" si="31"/>
        <v>0</v>
      </c>
      <c r="M171" s="137">
        <f t="shared" si="31"/>
        <v>0</v>
      </c>
      <c r="N171" s="137">
        <f t="shared" si="31"/>
        <v>0</v>
      </c>
      <c r="O171" s="137">
        <f t="shared" si="31"/>
        <v>0</v>
      </c>
      <c r="P171" s="137">
        <f t="shared" si="31"/>
        <v>0</v>
      </c>
      <c r="Q171" s="137">
        <f t="shared" si="31"/>
        <v>0</v>
      </c>
      <c r="R171" s="137">
        <f t="shared" si="31"/>
        <v>0</v>
      </c>
      <c r="S171" s="137">
        <f t="shared" si="31"/>
        <v>0</v>
      </c>
      <c r="T171" s="137">
        <f t="shared" si="31"/>
        <v>0</v>
      </c>
      <c r="U171" s="137">
        <f t="shared" si="31"/>
        <v>0</v>
      </c>
      <c r="V171" s="137">
        <f t="shared" si="31"/>
        <v>0</v>
      </c>
      <c r="W171" s="137">
        <f t="shared" si="31"/>
        <v>0</v>
      </c>
      <c r="X171" s="137">
        <f t="shared" si="31"/>
        <v>0</v>
      </c>
      <c r="Y171" s="137">
        <f t="shared" si="31"/>
        <v>0</v>
      </c>
      <c r="Z171" s="137">
        <f t="shared" si="31"/>
        <v>0</v>
      </c>
      <c r="AA171" s="137">
        <f t="shared" si="31"/>
        <v>0</v>
      </c>
      <c r="AB171" s="137">
        <f t="shared" si="31"/>
        <v>0</v>
      </c>
      <c r="AC171" s="137">
        <f t="shared" si="31"/>
        <v>0</v>
      </c>
      <c r="AD171" s="137">
        <f t="shared" si="31"/>
        <v>0</v>
      </c>
      <c r="AE171" s="137">
        <f t="shared" si="31"/>
        <v>0</v>
      </c>
      <c r="AF171" s="137">
        <f t="shared" si="31"/>
        <v>0</v>
      </c>
      <c r="AG171" s="137">
        <f t="shared" si="31"/>
        <v>0</v>
      </c>
      <c r="AH171" s="137">
        <f t="shared" si="31"/>
        <v>0</v>
      </c>
      <c r="AI171" s="137">
        <f t="shared" si="31"/>
        <v>0</v>
      </c>
      <c r="AJ171" s="53" t="str">
        <f t="shared" si="21"/>
        <v/>
      </c>
      <c r="AK171" s="66"/>
      <c r="AL171" s="66" t="str">
        <f t="shared" si="24"/>
        <v>00</v>
      </c>
      <c r="AM171" s="68" t="str">
        <f t="shared" si="25"/>
        <v>00</v>
      </c>
      <c r="AN171" s="68" t="str">
        <f t="shared" si="26"/>
        <v>00</v>
      </c>
      <c r="AO171" s="68" t="str">
        <f t="shared" si="27"/>
        <v>00</v>
      </c>
      <c r="AQ171" t="str">
        <f t="shared" si="22"/>
        <v/>
      </c>
    </row>
    <row r="172" spans="2:43">
      <c r="B172" s="145"/>
      <c r="C172" s="53">
        <f t="shared" si="23"/>
        <v>36</v>
      </c>
      <c r="D172" s="137">
        <f t="shared" si="31"/>
        <v>0</v>
      </c>
      <c r="E172" s="137">
        <f t="shared" si="31"/>
        <v>0</v>
      </c>
      <c r="F172" s="137">
        <f t="shared" si="31"/>
        <v>0</v>
      </c>
      <c r="G172" s="137">
        <f t="shared" si="31"/>
        <v>0</v>
      </c>
      <c r="H172" s="137">
        <f t="shared" si="31"/>
        <v>0</v>
      </c>
      <c r="I172" s="137">
        <f t="shared" si="31"/>
        <v>0</v>
      </c>
      <c r="J172" s="137">
        <f t="shared" si="31"/>
        <v>0</v>
      </c>
      <c r="K172" s="137">
        <f t="shared" si="31"/>
        <v>0</v>
      </c>
      <c r="L172" s="137">
        <f t="shared" si="31"/>
        <v>0</v>
      </c>
      <c r="M172" s="137">
        <f t="shared" si="31"/>
        <v>0</v>
      </c>
      <c r="N172" s="137">
        <f t="shared" si="31"/>
        <v>0</v>
      </c>
      <c r="O172" s="137">
        <f t="shared" si="31"/>
        <v>0</v>
      </c>
      <c r="P172" s="137">
        <f t="shared" si="31"/>
        <v>0</v>
      </c>
      <c r="Q172" s="137">
        <f t="shared" si="31"/>
        <v>0</v>
      </c>
      <c r="R172" s="137">
        <f t="shared" si="31"/>
        <v>0</v>
      </c>
      <c r="S172" s="137">
        <f t="shared" si="31"/>
        <v>0</v>
      </c>
      <c r="T172" s="137">
        <f t="shared" si="31"/>
        <v>0</v>
      </c>
      <c r="U172" s="137">
        <f t="shared" si="31"/>
        <v>0</v>
      </c>
      <c r="V172" s="137">
        <f t="shared" si="31"/>
        <v>0</v>
      </c>
      <c r="W172" s="137">
        <f t="shared" si="31"/>
        <v>0</v>
      </c>
      <c r="X172" s="137">
        <f t="shared" si="31"/>
        <v>0</v>
      </c>
      <c r="Y172" s="137">
        <f t="shared" si="31"/>
        <v>0</v>
      </c>
      <c r="Z172" s="137">
        <f t="shared" si="31"/>
        <v>0</v>
      </c>
      <c r="AA172" s="137">
        <f t="shared" si="31"/>
        <v>0</v>
      </c>
      <c r="AB172" s="137">
        <f t="shared" si="31"/>
        <v>0</v>
      </c>
      <c r="AC172" s="137">
        <f t="shared" si="31"/>
        <v>0</v>
      </c>
      <c r="AD172" s="137">
        <f t="shared" si="31"/>
        <v>0</v>
      </c>
      <c r="AE172" s="137">
        <f t="shared" si="31"/>
        <v>0</v>
      </c>
      <c r="AF172" s="137">
        <f t="shared" si="31"/>
        <v>0</v>
      </c>
      <c r="AG172" s="137">
        <f t="shared" si="31"/>
        <v>0</v>
      </c>
      <c r="AH172" s="137">
        <f t="shared" si="31"/>
        <v>0</v>
      </c>
      <c r="AI172" s="137">
        <f t="shared" si="31"/>
        <v>0</v>
      </c>
      <c r="AJ172" s="53" t="str">
        <f t="shared" si="21"/>
        <v/>
      </c>
      <c r="AK172" s="66"/>
      <c r="AL172" s="66" t="str">
        <f t="shared" si="24"/>
        <v>00</v>
      </c>
      <c r="AM172" s="68" t="str">
        <f t="shared" si="25"/>
        <v>00</v>
      </c>
      <c r="AN172" s="68" t="str">
        <f t="shared" si="26"/>
        <v>00</v>
      </c>
      <c r="AO172" s="68" t="str">
        <f t="shared" si="27"/>
        <v>00</v>
      </c>
      <c r="AQ172" t="str">
        <f t="shared" si="22"/>
        <v/>
      </c>
    </row>
    <row r="173" spans="2:43">
      <c r="B173" s="145"/>
      <c r="C173" s="53">
        <f t="shared" si="23"/>
        <v>37</v>
      </c>
      <c r="D173" s="137">
        <f t="shared" si="31"/>
        <v>0</v>
      </c>
      <c r="E173" s="137">
        <f t="shared" si="31"/>
        <v>0</v>
      </c>
      <c r="F173" s="137">
        <f t="shared" si="31"/>
        <v>0</v>
      </c>
      <c r="G173" s="137">
        <f t="shared" si="31"/>
        <v>0</v>
      </c>
      <c r="H173" s="137">
        <f t="shared" si="31"/>
        <v>0</v>
      </c>
      <c r="I173" s="137">
        <f t="shared" si="31"/>
        <v>0</v>
      </c>
      <c r="J173" s="137">
        <f t="shared" si="31"/>
        <v>0</v>
      </c>
      <c r="K173" s="137">
        <f t="shared" si="31"/>
        <v>0</v>
      </c>
      <c r="L173" s="137">
        <f t="shared" si="31"/>
        <v>0</v>
      </c>
      <c r="M173" s="137">
        <f t="shared" si="31"/>
        <v>0</v>
      </c>
      <c r="N173" s="137">
        <f t="shared" si="31"/>
        <v>0</v>
      </c>
      <c r="O173" s="137">
        <f t="shared" si="31"/>
        <v>0</v>
      </c>
      <c r="P173" s="137">
        <f t="shared" si="31"/>
        <v>0</v>
      </c>
      <c r="Q173" s="137">
        <f t="shared" si="31"/>
        <v>0</v>
      </c>
      <c r="R173" s="137">
        <f t="shared" si="31"/>
        <v>0</v>
      </c>
      <c r="S173" s="137">
        <f t="shared" si="31"/>
        <v>0</v>
      </c>
      <c r="T173" s="137">
        <f t="shared" si="31"/>
        <v>0</v>
      </c>
      <c r="U173" s="137">
        <f t="shared" si="31"/>
        <v>0</v>
      </c>
      <c r="V173" s="137">
        <f t="shared" si="31"/>
        <v>0</v>
      </c>
      <c r="W173" s="137">
        <f t="shared" si="31"/>
        <v>0</v>
      </c>
      <c r="X173" s="137">
        <f t="shared" si="31"/>
        <v>0</v>
      </c>
      <c r="Y173" s="137">
        <f t="shared" si="31"/>
        <v>0</v>
      </c>
      <c r="Z173" s="137">
        <f t="shared" si="31"/>
        <v>0</v>
      </c>
      <c r="AA173" s="137">
        <f t="shared" si="31"/>
        <v>0</v>
      </c>
      <c r="AB173" s="137">
        <f t="shared" si="31"/>
        <v>0</v>
      </c>
      <c r="AC173" s="137">
        <f t="shared" si="31"/>
        <v>0</v>
      </c>
      <c r="AD173" s="137">
        <f t="shared" si="31"/>
        <v>0</v>
      </c>
      <c r="AE173" s="137">
        <f t="shared" si="31"/>
        <v>0</v>
      </c>
      <c r="AF173" s="137">
        <f t="shared" si="31"/>
        <v>0</v>
      </c>
      <c r="AG173" s="137">
        <f t="shared" si="31"/>
        <v>0</v>
      </c>
      <c r="AH173" s="137">
        <f t="shared" si="31"/>
        <v>0</v>
      </c>
      <c r="AI173" s="137">
        <f t="shared" si="31"/>
        <v>0</v>
      </c>
      <c r="AJ173" s="53" t="str">
        <f t="shared" si="21"/>
        <v/>
      </c>
      <c r="AK173" s="66"/>
      <c r="AL173" s="66" t="str">
        <f t="shared" si="24"/>
        <v>00</v>
      </c>
      <c r="AM173" s="68" t="str">
        <f t="shared" si="25"/>
        <v>00</v>
      </c>
      <c r="AN173" s="68" t="str">
        <f t="shared" si="26"/>
        <v>00</v>
      </c>
      <c r="AO173" s="68" t="str">
        <f t="shared" si="27"/>
        <v>00</v>
      </c>
      <c r="AQ173" t="str">
        <f t="shared" si="22"/>
        <v/>
      </c>
    </row>
    <row r="174" spans="2:43">
      <c r="B174" s="145"/>
      <c r="C174" s="53">
        <f t="shared" si="23"/>
        <v>38</v>
      </c>
      <c r="D174" s="137">
        <f t="shared" si="31"/>
        <v>0</v>
      </c>
      <c r="E174" s="137">
        <f t="shared" si="31"/>
        <v>0</v>
      </c>
      <c r="F174" s="137">
        <f t="shared" si="31"/>
        <v>0</v>
      </c>
      <c r="G174" s="137">
        <f t="shared" si="31"/>
        <v>0</v>
      </c>
      <c r="H174" s="137">
        <f t="shared" si="31"/>
        <v>0</v>
      </c>
      <c r="I174" s="137">
        <f t="shared" si="31"/>
        <v>0</v>
      </c>
      <c r="J174" s="137">
        <f t="shared" si="31"/>
        <v>0</v>
      </c>
      <c r="K174" s="137">
        <f t="shared" si="31"/>
        <v>0</v>
      </c>
      <c r="L174" s="137">
        <f t="shared" si="31"/>
        <v>0</v>
      </c>
      <c r="M174" s="137">
        <f t="shared" si="31"/>
        <v>0</v>
      </c>
      <c r="N174" s="137">
        <f t="shared" si="31"/>
        <v>0</v>
      </c>
      <c r="O174" s="137">
        <f t="shared" si="31"/>
        <v>0</v>
      </c>
      <c r="P174" s="137">
        <f t="shared" si="31"/>
        <v>0</v>
      </c>
      <c r="Q174" s="137">
        <f t="shared" si="31"/>
        <v>0</v>
      </c>
      <c r="R174" s="137">
        <f t="shared" si="31"/>
        <v>0</v>
      </c>
      <c r="S174" s="137">
        <f t="shared" si="31"/>
        <v>0</v>
      </c>
      <c r="T174" s="137">
        <f t="shared" si="31"/>
        <v>0</v>
      </c>
      <c r="U174" s="137">
        <f t="shared" si="31"/>
        <v>0</v>
      </c>
      <c r="V174" s="137">
        <f t="shared" si="31"/>
        <v>0</v>
      </c>
      <c r="W174" s="137">
        <f t="shared" si="31"/>
        <v>0</v>
      </c>
      <c r="X174" s="137">
        <f t="shared" si="31"/>
        <v>0</v>
      </c>
      <c r="Y174" s="137">
        <f t="shared" si="31"/>
        <v>0</v>
      </c>
      <c r="Z174" s="137">
        <f t="shared" si="31"/>
        <v>0</v>
      </c>
      <c r="AA174" s="137">
        <f t="shared" si="31"/>
        <v>0</v>
      </c>
      <c r="AB174" s="137">
        <f t="shared" si="31"/>
        <v>0</v>
      </c>
      <c r="AC174" s="137">
        <f t="shared" si="31"/>
        <v>0</v>
      </c>
      <c r="AD174" s="137">
        <f t="shared" si="31"/>
        <v>0</v>
      </c>
      <c r="AE174" s="137">
        <f t="shared" si="31"/>
        <v>0</v>
      </c>
      <c r="AF174" s="137">
        <f t="shared" si="31"/>
        <v>0</v>
      </c>
      <c r="AG174" s="137">
        <f t="shared" si="31"/>
        <v>0</v>
      </c>
      <c r="AH174" s="137">
        <f t="shared" si="31"/>
        <v>0</v>
      </c>
      <c r="AI174" s="137">
        <f t="shared" si="31"/>
        <v>0</v>
      </c>
      <c r="AJ174" s="53" t="str">
        <f t="shared" si="21"/>
        <v/>
      </c>
      <c r="AK174" s="66"/>
      <c r="AL174" s="66" t="str">
        <f t="shared" si="24"/>
        <v>00</v>
      </c>
      <c r="AM174" s="68" t="str">
        <f t="shared" si="25"/>
        <v>00</v>
      </c>
      <c r="AN174" s="68" t="str">
        <f t="shared" si="26"/>
        <v>00</v>
      </c>
      <c r="AO174" s="68" t="str">
        <f t="shared" si="27"/>
        <v>00</v>
      </c>
      <c r="AQ174" t="str">
        <f t="shared" si="22"/>
        <v/>
      </c>
    </row>
    <row r="175" spans="2:43">
      <c r="B175" s="145"/>
      <c r="C175" s="53">
        <f t="shared" si="23"/>
        <v>39</v>
      </c>
      <c r="D175" s="137">
        <f t="shared" si="31"/>
        <v>0</v>
      </c>
      <c r="E175" s="137">
        <f t="shared" si="31"/>
        <v>0</v>
      </c>
      <c r="F175" s="137">
        <f t="shared" si="31"/>
        <v>0</v>
      </c>
      <c r="G175" s="137">
        <f t="shared" si="31"/>
        <v>0</v>
      </c>
      <c r="H175" s="137">
        <f t="shared" si="31"/>
        <v>0</v>
      </c>
      <c r="I175" s="137">
        <f t="shared" si="31"/>
        <v>0</v>
      </c>
      <c r="J175" s="137">
        <f t="shared" si="31"/>
        <v>0</v>
      </c>
      <c r="K175" s="137">
        <f t="shared" si="31"/>
        <v>0</v>
      </c>
      <c r="L175" s="137">
        <f t="shared" si="31"/>
        <v>0</v>
      </c>
      <c r="M175" s="137">
        <f t="shared" si="31"/>
        <v>0</v>
      </c>
      <c r="N175" s="137">
        <f t="shared" si="31"/>
        <v>0</v>
      </c>
      <c r="O175" s="137">
        <f t="shared" si="31"/>
        <v>0</v>
      </c>
      <c r="P175" s="137">
        <f t="shared" si="31"/>
        <v>0</v>
      </c>
      <c r="Q175" s="137">
        <f t="shared" si="31"/>
        <v>0</v>
      </c>
      <c r="R175" s="137">
        <f t="shared" si="31"/>
        <v>0</v>
      </c>
      <c r="S175" s="137">
        <f t="shared" si="31"/>
        <v>0</v>
      </c>
      <c r="T175" s="137">
        <f t="shared" si="31"/>
        <v>0</v>
      </c>
      <c r="U175" s="137">
        <f t="shared" si="31"/>
        <v>0</v>
      </c>
      <c r="V175" s="137">
        <f t="shared" si="31"/>
        <v>0</v>
      </c>
      <c r="W175" s="137">
        <f t="shared" si="31"/>
        <v>0</v>
      </c>
      <c r="X175" s="137">
        <f t="shared" si="31"/>
        <v>0</v>
      </c>
      <c r="Y175" s="137">
        <f t="shared" si="31"/>
        <v>0</v>
      </c>
      <c r="Z175" s="137">
        <f t="shared" si="31"/>
        <v>0</v>
      </c>
      <c r="AA175" s="137">
        <f t="shared" si="31"/>
        <v>0</v>
      </c>
      <c r="AB175" s="137">
        <f t="shared" si="31"/>
        <v>0</v>
      </c>
      <c r="AC175" s="137">
        <f t="shared" si="31"/>
        <v>0</v>
      </c>
      <c r="AD175" s="137">
        <f t="shared" si="31"/>
        <v>0</v>
      </c>
      <c r="AE175" s="137">
        <f t="shared" si="31"/>
        <v>0</v>
      </c>
      <c r="AF175" s="137">
        <f t="shared" si="31"/>
        <v>0</v>
      </c>
      <c r="AG175" s="137">
        <f t="shared" si="31"/>
        <v>0</v>
      </c>
      <c r="AH175" s="137">
        <f t="shared" si="31"/>
        <v>0</v>
      </c>
      <c r="AI175" s="137">
        <f>IF(OR(AI45=0,AI45=1),1,0)</f>
        <v>0</v>
      </c>
      <c r="AJ175" s="53" t="str">
        <f t="shared" si="21"/>
        <v/>
      </c>
      <c r="AK175" s="66"/>
      <c r="AL175" s="66" t="str">
        <f t="shared" si="24"/>
        <v>00</v>
      </c>
      <c r="AM175" s="68" t="str">
        <f t="shared" si="25"/>
        <v>00</v>
      </c>
      <c r="AN175" s="68" t="str">
        <f t="shared" si="26"/>
        <v>00</v>
      </c>
      <c r="AO175" s="68" t="str">
        <f t="shared" si="27"/>
        <v>00</v>
      </c>
      <c r="AQ175" t="str">
        <f t="shared" si="22"/>
        <v/>
      </c>
    </row>
    <row r="176" spans="2:43">
      <c r="B176" s="145"/>
      <c r="C176" s="53">
        <f t="shared" si="23"/>
        <v>40</v>
      </c>
      <c r="D176" s="137">
        <f t="shared" ref="D176:AI183" si="32">IF(OR(D46=0,D46=1),1,0)</f>
        <v>0</v>
      </c>
      <c r="E176" s="137">
        <f t="shared" si="32"/>
        <v>0</v>
      </c>
      <c r="F176" s="137">
        <f t="shared" si="32"/>
        <v>0</v>
      </c>
      <c r="G176" s="137">
        <f t="shared" si="32"/>
        <v>0</v>
      </c>
      <c r="H176" s="137">
        <f t="shared" si="32"/>
        <v>0</v>
      </c>
      <c r="I176" s="137">
        <f t="shared" si="32"/>
        <v>0</v>
      </c>
      <c r="J176" s="137">
        <f t="shared" si="32"/>
        <v>0</v>
      </c>
      <c r="K176" s="137">
        <f t="shared" si="32"/>
        <v>0</v>
      </c>
      <c r="L176" s="137">
        <f t="shared" si="32"/>
        <v>0</v>
      </c>
      <c r="M176" s="137">
        <f t="shared" si="32"/>
        <v>0</v>
      </c>
      <c r="N176" s="137">
        <f t="shared" si="32"/>
        <v>0</v>
      </c>
      <c r="O176" s="137">
        <f t="shared" si="32"/>
        <v>0</v>
      </c>
      <c r="P176" s="137">
        <f t="shared" si="32"/>
        <v>0</v>
      </c>
      <c r="Q176" s="137">
        <f t="shared" si="32"/>
        <v>0</v>
      </c>
      <c r="R176" s="137">
        <f t="shared" si="32"/>
        <v>0</v>
      </c>
      <c r="S176" s="137">
        <f t="shared" si="32"/>
        <v>0</v>
      </c>
      <c r="T176" s="137">
        <f t="shared" si="32"/>
        <v>0</v>
      </c>
      <c r="U176" s="137">
        <f t="shared" si="32"/>
        <v>0</v>
      </c>
      <c r="V176" s="137">
        <f t="shared" si="32"/>
        <v>0</v>
      </c>
      <c r="W176" s="137">
        <f t="shared" si="32"/>
        <v>0</v>
      </c>
      <c r="X176" s="137">
        <f t="shared" si="32"/>
        <v>0</v>
      </c>
      <c r="Y176" s="137">
        <f t="shared" si="32"/>
        <v>0</v>
      </c>
      <c r="Z176" s="137">
        <f t="shared" si="32"/>
        <v>0</v>
      </c>
      <c r="AA176" s="137">
        <f t="shared" si="32"/>
        <v>0</v>
      </c>
      <c r="AB176" s="137">
        <f t="shared" si="32"/>
        <v>0</v>
      </c>
      <c r="AC176" s="137">
        <f t="shared" si="32"/>
        <v>0</v>
      </c>
      <c r="AD176" s="137">
        <f t="shared" si="32"/>
        <v>0</v>
      </c>
      <c r="AE176" s="137">
        <f t="shared" si="32"/>
        <v>0</v>
      </c>
      <c r="AF176" s="137">
        <f t="shared" si="32"/>
        <v>0</v>
      </c>
      <c r="AG176" s="137">
        <f t="shared" si="32"/>
        <v>0</v>
      </c>
      <c r="AH176" s="137">
        <f t="shared" si="32"/>
        <v>0</v>
      </c>
      <c r="AI176" s="137">
        <f t="shared" si="32"/>
        <v>0</v>
      </c>
      <c r="AJ176" s="53" t="str">
        <f t="shared" si="21"/>
        <v/>
      </c>
      <c r="AK176" s="66"/>
      <c r="AL176" s="66" t="str">
        <f t="shared" si="24"/>
        <v>00</v>
      </c>
      <c r="AM176" s="68" t="str">
        <f t="shared" si="25"/>
        <v>00</v>
      </c>
      <c r="AN176" s="68" t="str">
        <f t="shared" si="26"/>
        <v>00</v>
      </c>
      <c r="AO176" s="68" t="str">
        <f t="shared" si="27"/>
        <v>00</v>
      </c>
      <c r="AQ176" t="str">
        <f t="shared" si="22"/>
        <v/>
      </c>
    </row>
    <row r="177" spans="2:43">
      <c r="B177" s="145"/>
      <c r="C177" s="53">
        <f t="shared" si="23"/>
        <v>41</v>
      </c>
      <c r="D177" s="137">
        <f t="shared" si="32"/>
        <v>0</v>
      </c>
      <c r="E177" s="137">
        <f t="shared" si="32"/>
        <v>0</v>
      </c>
      <c r="F177" s="137">
        <f t="shared" si="32"/>
        <v>0</v>
      </c>
      <c r="G177" s="137">
        <f t="shared" si="32"/>
        <v>0</v>
      </c>
      <c r="H177" s="137">
        <f t="shared" si="32"/>
        <v>0</v>
      </c>
      <c r="I177" s="137">
        <f t="shared" si="32"/>
        <v>0</v>
      </c>
      <c r="J177" s="137">
        <f t="shared" si="32"/>
        <v>0</v>
      </c>
      <c r="K177" s="137">
        <f t="shared" si="32"/>
        <v>0</v>
      </c>
      <c r="L177" s="137">
        <f t="shared" si="32"/>
        <v>0</v>
      </c>
      <c r="M177" s="137">
        <f t="shared" si="32"/>
        <v>0</v>
      </c>
      <c r="N177" s="137">
        <f t="shared" si="32"/>
        <v>0</v>
      </c>
      <c r="O177" s="137">
        <f t="shared" si="32"/>
        <v>0</v>
      </c>
      <c r="P177" s="137">
        <f t="shared" si="32"/>
        <v>0</v>
      </c>
      <c r="Q177" s="137">
        <f t="shared" si="32"/>
        <v>0</v>
      </c>
      <c r="R177" s="137">
        <f t="shared" si="32"/>
        <v>0</v>
      </c>
      <c r="S177" s="137">
        <f t="shared" si="32"/>
        <v>0</v>
      </c>
      <c r="T177" s="137">
        <f t="shared" si="32"/>
        <v>0</v>
      </c>
      <c r="U177" s="137">
        <f t="shared" si="32"/>
        <v>0</v>
      </c>
      <c r="V177" s="137">
        <f t="shared" si="32"/>
        <v>0</v>
      </c>
      <c r="W177" s="137">
        <f t="shared" si="32"/>
        <v>0</v>
      </c>
      <c r="X177" s="137">
        <f t="shared" si="32"/>
        <v>0</v>
      </c>
      <c r="Y177" s="137">
        <f t="shared" si="32"/>
        <v>0</v>
      </c>
      <c r="Z177" s="137">
        <f t="shared" si="32"/>
        <v>0</v>
      </c>
      <c r="AA177" s="137">
        <f t="shared" si="32"/>
        <v>0</v>
      </c>
      <c r="AB177" s="137">
        <f t="shared" si="32"/>
        <v>0</v>
      </c>
      <c r="AC177" s="137">
        <f t="shared" si="32"/>
        <v>0</v>
      </c>
      <c r="AD177" s="137">
        <f t="shared" si="32"/>
        <v>0</v>
      </c>
      <c r="AE177" s="137">
        <f t="shared" si="32"/>
        <v>0</v>
      </c>
      <c r="AF177" s="137">
        <f t="shared" si="32"/>
        <v>0</v>
      </c>
      <c r="AG177" s="137">
        <f t="shared" si="32"/>
        <v>0</v>
      </c>
      <c r="AH177" s="137">
        <f t="shared" si="32"/>
        <v>0</v>
      </c>
      <c r="AI177" s="137">
        <f t="shared" si="32"/>
        <v>0</v>
      </c>
      <c r="AJ177" s="53" t="str">
        <f t="shared" si="21"/>
        <v/>
      </c>
      <c r="AK177" s="66"/>
      <c r="AL177" s="66" t="str">
        <f t="shared" si="24"/>
        <v>00</v>
      </c>
      <c r="AM177" s="68" t="str">
        <f t="shared" si="25"/>
        <v>00</v>
      </c>
      <c r="AN177" s="68" t="str">
        <f t="shared" si="26"/>
        <v>00</v>
      </c>
      <c r="AO177" s="68" t="str">
        <f t="shared" si="27"/>
        <v>00</v>
      </c>
      <c r="AQ177" t="str">
        <f t="shared" si="22"/>
        <v/>
      </c>
    </row>
    <row r="178" spans="2:43">
      <c r="B178" s="145"/>
      <c r="C178" s="53">
        <f t="shared" si="23"/>
        <v>42</v>
      </c>
      <c r="D178" s="137">
        <f t="shared" si="32"/>
        <v>0</v>
      </c>
      <c r="E178" s="137">
        <f t="shared" si="32"/>
        <v>0</v>
      </c>
      <c r="F178" s="137">
        <f t="shared" si="32"/>
        <v>0</v>
      </c>
      <c r="G178" s="137">
        <f t="shared" si="32"/>
        <v>0</v>
      </c>
      <c r="H178" s="137">
        <f t="shared" si="32"/>
        <v>0</v>
      </c>
      <c r="I178" s="137">
        <f t="shared" si="32"/>
        <v>0</v>
      </c>
      <c r="J178" s="137">
        <f t="shared" si="32"/>
        <v>0</v>
      </c>
      <c r="K178" s="137">
        <f t="shared" si="32"/>
        <v>0</v>
      </c>
      <c r="L178" s="137">
        <f t="shared" si="32"/>
        <v>0</v>
      </c>
      <c r="M178" s="137">
        <f t="shared" si="32"/>
        <v>0</v>
      </c>
      <c r="N178" s="137">
        <f t="shared" si="32"/>
        <v>0</v>
      </c>
      <c r="O178" s="137">
        <f t="shared" si="32"/>
        <v>0</v>
      </c>
      <c r="P178" s="137">
        <f t="shared" si="32"/>
        <v>0</v>
      </c>
      <c r="Q178" s="137">
        <f t="shared" si="32"/>
        <v>0</v>
      </c>
      <c r="R178" s="137">
        <f t="shared" si="32"/>
        <v>0</v>
      </c>
      <c r="S178" s="137">
        <f t="shared" si="32"/>
        <v>0</v>
      </c>
      <c r="T178" s="137">
        <f t="shared" si="32"/>
        <v>0</v>
      </c>
      <c r="U178" s="137">
        <f t="shared" si="32"/>
        <v>0</v>
      </c>
      <c r="V178" s="137">
        <f t="shared" si="32"/>
        <v>0</v>
      </c>
      <c r="W178" s="137">
        <f t="shared" si="32"/>
        <v>0</v>
      </c>
      <c r="X178" s="137">
        <f t="shared" si="32"/>
        <v>0</v>
      </c>
      <c r="Y178" s="137">
        <f t="shared" si="32"/>
        <v>0</v>
      </c>
      <c r="Z178" s="137">
        <f t="shared" si="32"/>
        <v>0</v>
      </c>
      <c r="AA178" s="137">
        <f t="shared" si="32"/>
        <v>0</v>
      </c>
      <c r="AB178" s="137">
        <f t="shared" si="32"/>
        <v>0</v>
      </c>
      <c r="AC178" s="137">
        <f t="shared" si="32"/>
        <v>0</v>
      </c>
      <c r="AD178" s="137">
        <f t="shared" si="32"/>
        <v>0</v>
      </c>
      <c r="AE178" s="137">
        <f t="shared" si="32"/>
        <v>0</v>
      </c>
      <c r="AF178" s="137">
        <f t="shared" si="32"/>
        <v>0</v>
      </c>
      <c r="AG178" s="137">
        <f t="shared" si="32"/>
        <v>0</v>
      </c>
      <c r="AH178" s="137">
        <f t="shared" si="32"/>
        <v>0</v>
      </c>
      <c r="AI178" s="137">
        <f t="shared" si="32"/>
        <v>0</v>
      </c>
      <c r="AJ178" s="53" t="str">
        <f t="shared" si="21"/>
        <v/>
      </c>
      <c r="AK178" s="66"/>
      <c r="AL178" s="66" t="str">
        <f t="shared" si="24"/>
        <v>00</v>
      </c>
      <c r="AM178" s="68" t="str">
        <f t="shared" si="25"/>
        <v>00</v>
      </c>
      <c r="AN178" s="68" t="str">
        <f t="shared" si="26"/>
        <v>00</v>
      </c>
      <c r="AO178" s="68" t="str">
        <f t="shared" si="27"/>
        <v>00</v>
      </c>
      <c r="AQ178" t="str">
        <f t="shared" si="22"/>
        <v/>
      </c>
    </row>
    <row r="179" spans="2:43">
      <c r="B179" s="145"/>
      <c r="C179" s="53">
        <f t="shared" si="23"/>
        <v>43</v>
      </c>
      <c r="D179" s="137">
        <f t="shared" si="32"/>
        <v>0</v>
      </c>
      <c r="E179" s="137">
        <f t="shared" si="32"/>
        <v>0</v>
      </c>
      <c r="F179" s="137">
        <f t="shared" si="32"/>
        <v>0</v>
      </c>
      <c r="G179" s="137">
        <f t="shared" si="32"/>
        <v>0</v>
      </c>
      <c r="H179" s="137">
        <f t="shared" si="32"/>
        <v>0</v>
      </c>
      <c r="I179" s="137">
        <f t="shared" si="32"/>
        <v>0</v>
      </c>
      <c r="J179" s="137">
        <f t="shared" si="32"/>
        <v>0</v>
      </c>
      <c r="K179" s="137">
        <f t="shared" si="32"/>
        <v>0</v>
      </c>
      <c r="L179" s="137">
        <f t="shared" si="32"/>
        <v>0</v>
      </c>
      <c r="M179" s="137">
        <f t="shared" si="32"/>
        <v>0</v>
      </c>
      <c r="N179" s="137">
        <f t="shared" si="32"/>
        <v>0</v>
      </c>
      <c r="O179" s="137">
        <f t="shared" si="32"/>
        <v>0</v>
      </c>
      <c r="P179" s="137">
        <f t="shared" si="32"/>
        <v>0</v>
      </c>
      <c r="Q179" s="137">
        <f t="shared" si="32"/>
        <v>0</v>
      </c>
      <c r="R179" s="137">
        <f t="shared" si="32"/>
        <v>0</v>
      </c>
      <c r="S179" s="137">
        <f t="shared" si="32"/>
        <v>0</v>
      </c>
      <c r="T179" s="137">
        <f t="shared" si="32"/>
        <v>0</v>
      </c>
      <c r="U179" s="137">
        <f t="shared" si="32"/>
        <v>0</v>
      </c>
      <c r="V179" s="137">
        <f t="shared" si="32"/>
        <v>0</v>
      </c>
      <c r="W179" s="137">
        <f t="shared" si="32"/>
        <v>0</v>
      </c>
      <c r="X179" s="137">
        <f t="shared" si="32"/>
        <v>0</v>
      </c>
      <c r="Y179" s="137">
        <f t="shared" si="32"/>
        <v>0</v>
      </c>
      <c r="Z179" s="137">
        <f t="shared" si="32"/>
        <v>0</v>
      </c>
      <c r="AA179" s="137">
        <f t="shared" si="32"/>
        <v>0</v>
      </c>
      <c r="AB179" s="137">
        <f t="shared" si="32"/>
        <v>0</v>
      </c>
      <c r="AC179" s="137">
        <f t="shared" si="32"/>
        <v>0</v>
      </c>
      <c r="AD179" s="137">
        <f t="shared" si="32"/>
        <v>0</v>
      </c>
      <c r="AE179" s="137">
        <f t="shared" si="32"/>
        <v>0</v>
      </c>
      <c r="AF179" s="137">
        <f t="shared" si="32"/>
        <v>0</v>
      </c>
      <c r="AG179" s="137">
        <f t="shared" si="32"/>
        <v>0</v>
      </c>
      <c r="AH179" s="137">
        <f t="shared" si="32"/>
        <v>0</v>
      </c>
      <c r="AI179" s="137">
        <f t="shared" si="32"/>
        <v>0</v>
      </c>
      <c r="AJ179" s="53" t="str">
        <f t="shared" si="21"/>
        <v/>
      </c>
      <c r="AK179" s="66"/>
      <c r="AL179" s="66" t="str">
        <f t="shared" si="24"/>
        <v>00</v>
      </c>
      <c r="AM179" s="68" t="str">
        <f t="shared" si="25"/>
        <v>00</v>
      </c>
      <c r="AN179" s="68" t="str">
        <f t="shared" si="26"/>
        <v>00</v>
      </c>
      <c r="AO179" s="68" t="str">
        <f t="shared" si="27"/>
        <v>00</v>
      </c>
      <c r="AQ179" t="str">
        <f t="shared" si="22"/>
        <v/>
      </c>
    </row>
    <row r="180" spans="2:43">
      <c r="B180" s="145"/>
      <c r="C180" s="53">
        <f t="shared" si="23"/>
        <v>44</v>
      </c>
      <c r="D180" s="137">
        <f t="shared" si="32"/>
        <v>0</v>
      </c>
      <c r="E180" s="137">
        <f t="shared" si="32"/>
        <v>0</v>
      </c>
      <c r="F180" s="137">
        <f t="shared" si="32"/>
        <v>0</v>
      </c>
      <c r="G180" s="137">
        <f t="shared" si="32"/>
        <v>0</v>
      </c>
      <c r="H180" s="137">
        <f t="shared" si="32"/>
        <v>0</v>
      </c>
      <c r="I180" s="137">
        <f t="shared" si="32"/>
        <v>0</v>
      </c>
      <c r="J180" s="137">
        <f t="shared" si="32"/>
        <v>0</v>
      </c>
      <c r="K180" s="137">
        <f t="shared" si="32"/>
        <v>0</v>
      </c>
      <c r="L180" s="137">
        <f t="shared" si="32"/>
        <v>0</v>
      </c>
      <c r="M180" s="137">
        <f t="shared" si="32"/>
        <v>0</v>
      </c>
      <c r="N180" s="137">
        <f t="shared" si="32"/>
        <v>0</v>
      </c>
      <c r="O180" s="137">
        <f t="shared" si="32"/>
        <v>0</v>
      </c>
      <c r="P180" s="137">
        <f t="shared" si="32"/>
        <v>0</v>
      </c>
      <c r="Q180" s="137">
        <f t="shared" si="32"/>
        <v>0</v>
      </c>
      <c r="R180" s="137">
        <f t="shared" si="32"/>
        <v>0</v>
      </c>
      <c r="S180" s="137">
        <f t="shared" si="32"/>
        <v>0</v>
      </c>
      <c r="T180" s="137">
        <f t="shared" si="32"/>
        <v>0</v>
      </c>
      <c r="U180" s="137">
        <f t="shared" si="32"/>
        <v>0</v>
      </c>
      <c r="V180" s="137">
        <f t="shared" si="32"/>
        <v>0</v>
      </c>
      <c r="W180" s="137">
        <f t="shared" si="32"/>
        <v>0</v>
      </c>
      <c r="X180" s="137">
        <f t="shared" si="32"/>
        <v>0</v>
      </c>
      <c r="Y180" s="137">
        <f t="shared" si="32"/>
        <v>0</v>
      </c>
      <c r="Z180" s="137">
        <f t="shared" si="32"/>
        <v>0</v>
      </c>
      <c r="AA180" s="137">
        <f t="shared" si="32"/>
        <v>0</v>
      </c>
      <c r="AB180" s="137">
        <f t="shared" si="32"/>
        <v>0</v>
      </c>
      <c r="AC180" s="137">
        <f t="shared" si="32"/>
        <v>0</v>
      </c>
      <c r="AD180" s="137">
        <f t="shared" si="32"/>
        <v>0</v>
      </c>
      <c r="AE180" s="137">
        <f t="shared" si="32"/>
        <v>0</v>
      </c>
      <c r="AF180" s="137">
        <f t="shared" si="32"/>
        <v>0</v>
      </c>
      <c r="AG180" s="137">
        <f t="shared" si="32"/>
        <v>0</v>
      </c>
      <c r="AH180" s="137">
        <f t="shared" si="32"/>
        <v>0</v>
      </c>
      <c r="AI180" s="137">
        <f t="shared" si="32"/>
        <v>0</v>
      </c>
      <c r="AJ180" s="53" t="str">
        <f t="shared" si="21"/>
        <v/>
      </c>
      <c r="AK180" s="66"/>
      <c r="AL180" s="66" t="str">
        <f t="shared" si="24"/>
        <v>00</v>
      </c>
      <c r="AM180" s="68" t="str">
        <f t="shared" si="25"/>
        <v>00</v>
      </c>
      <c r="AN180" s="68" t="str">
        <f t="shared" si="26"/>
        <v>00</v>
      </c>
      <c r="AO180" s="68" t="str">
        <f t="shared" si="27"/>
        <v>00</v>
      </c>
      <c r="AQ180" t="str">
        <f t="shared" si="22"/>
        <v/>
      </c>
    </row>
    <row r="181" spans="2:43">
      <c r="B181" s="145"/>
      <c r="C181" s="53">
        <f t="shared" si="23"/>
        <v>45</v>
      </c>
      <c r="D181" s="137">
        <f t="shared" si="32"/>
        <v>0</v>
      </c>
      <c r="E181" s="137">
        <f t="shared" si="32"/>
        <v>0</v>
      </c>
      <c r="F181" s="137">
        <f t="shared" si="32"/>
        <v>0</v>
      </c>
      <c r="G181" s="137">
        <f t="shared" si="32"/>
        <v>0</v>
      </c>
      <c r="H181" s="137">
        <f t="shared" si="32"/>
        <v>0</v>
      </c>
      <c r="I181" s="137">
        <f t="shared" si="32"/>
        <v>0</v>
      </c>
      <c r="J181" s="137">
        <f t="shared" si="32"/>
        <v>0</v>
      </c>
      <c r="K181" s="137">
        <f t="shared" si="32"/>
        <v>0</v>
      </c>
      <c r="L181" s="137">
        <f t="shared" si="32"/>
        <v>0</v>
      </c>
      <c r="M181" s="137">
        <f t="shared" si="32"/>
        <v>0</v>
      </c>
      <c r="N181" s="137">
        <f t="shared" si="32"/>
        <v>0</v>
      </c>
      <c r="O181" s="137">
        <f t="shared" si="32"/>
        <v>0</v>
      </c>
      <c r="P181" s="137">
        <f t="shared" si="32"/>
        <v>0</v>
      </c>
      <c r="Q181" s="137">
        <f t="shared" si="32"/>
        <v>0</v>
      </c>
      <c r="R181" s="137">
        <f t="shared" si="32"/>
        <v>0</v>
      </c>
      <c r="S181" s="137">
        <f t="shared" si="32"/>
        <v>0</v>
      </c>
      <c r="T181" s="137">
        <f t="shared" si="32"/>
        <v>0</v>
      </c>
      <c r="U181" s="137">
        <f t="shared" si="32"/>
        <v>0</v>
      </c>
      <c r="V181" s="137">
        <f t="shared" si="32"/>
        <v>0</v>
      </c>
      <c r="W181" s="137">
        <f t="shared" si="32"/>
        <v>0</v>
      </c>
      <c r="X181" s="137">
        <f t="shared" si="32"/>
        <v>0</v>
      </c>
      <c r="Y181" s="137">
        <f t="shared" si="32"/>
        <v>0</v>
      </c>
      <c r="Z181" s="137">
        <f t="shared" si="32"/>
        <v>0</v>
      </c>
      <c r="AA181" s="137">
        <f t="shared" si="32"/>
        <v>0</v>
      </c>
      <c r="AB181" s="137">
        <f t="shared" si="32"/>
        <v>0</v>
      </c>
      <c r="AC181" s="137">
        <f t="shared" si="32"/>
        <v>0</v>
      </c>
      <c r="AD181" s="137">
        <f t="shared" si="32"/>
        <v>0</v>
      </c>
      <c r="AE181" s="137">
        <f t="shared" si="32"/>
        <v>0</v>
      </c>
      <c r="AF181" s="137">
        <f t="shared" si="32"/>
        <v>0</v>
      </c>
      <c r="AG181" s="137">
        <f t="shared" si="32"/>
        <v>0</v>
      </c>
      <c r="AH181" s="137">
        <f t="shared" si="32"/>
        <v>0</v>
      </c>
      <c r="AI181" s="137">
        <f t="shared" si="32"/>
        <v>0</v>
      </c>
      <c r="AJ181" s="53" t="str">
        <f t="shared" si="21"/>
        <v/>
      </c>
      <c r="AK181" s="66"/>
      <c r="AL181" s="66" t="str">
        <f t="shared" si="24"/>
        <v>00</v>
      </c>
      <c r="AM181" s="68" t="str">
        <f t="shared" si="25"/>
        <v>00</v>
      </c>
      <c r="AN181" s="68" t="str">
        <f t="shared" si="26"/>
        <v>00</v>
      </c>
      <c r="AO181" s="68" t="str">
        <f t="shared" si="27"/>
        <v>00</v>
      </c>
      <c r="AQ181" t="str">
        <f t="shared" si="22"/>
        <v/>
      </c>
    </row>
    <row r="182" spans="2:43">
      <c r="B182" s="145"/>
      <c r="C182" s="53">
        <f t="shared" si="23"/>
        <v>46</v>
      </c>
      <c r="D182" s="137">
        <f t="shared" si="32"/>
        <v>0</v>
      </c>
      <c r="E182" s="137">
        <f t="shared" si="32"/>
        <v>0</v>
      </c>
      <c r="F182" s="137">
        <f t="shared" si="32"/>
        <v>0</v>
      </c>
      <c r="G182" s="137">
        <f t="shared" si="32"/>
        <v>0</v>
      </c>
      <c r="H182" s="137">
        <f t="shared" si="32"/>
        <v>0</v>
      </c>
      <c r="I182" s="137">
        <f t="shared" si="32"/>
        <v>0</v>
      </c>
      <c r="J182" s="137">
        <f t="shared" si="32"/>
        <v>0</v>
      </c>
      <c r="K182" s="137">
        <f t="shared" si="32"/>
        <v>0</v>
      </c>
      <c r="L182" s="137">
        <f t="shared" si="32"/>
        <v>0</v>
      </c>
      <c r="M182" s="137">
        <f t="shared" si="32"/>
        <v>0</v>
      </c>
      <c r="N182" s="137">
        <f t="shared" si="32"/>
        <v>0</v>
      </c>
      <c r="O182" s="137">
        <f t="shared" si="32"/>
        <v>0</v>
      </c>
      <c r="P182" s="137">
        <f t="shared" si="32"/>
        <v>0</v>
      </c>
      <c r="Q182" s="137">
        <f t="shared" si="32"/>
        <v>0</v>
      </c>
      <c r="R182" s="137">
        <f t="shared" si="32"/>
        <v>0</v>
      </c>
      <c r="S182" s="137">
        <f t="shared" si="32"/>
        <v>0</v>
      </c>
      <c r="T182" s="137">
        <f t="shared" si="32"/>
        <v>0</v>
      </c>
      <c r="U182" s="137">
        <f t="shared" si="32"/>
        <v>0</v>
      </c>
      <c r="V182" s="137">
        <f t="shared" si="32"/>
        <v>0</v>
      </c>
      <c r="W182" s="137">
        <f t="shared" si="32"/>
        <v>0</v>
      </c>
      <c r="X182" s="137">
        <f t="shared" si="32"/>
        <v>0</v>
      </c>
      <c r="Y182" s="137">
        <f t="shared" si="32"/>
        <v>0</v>
      </c>
      <c r="Z182" s="137">
        <f t="shared" si="32"/>
        <v>0</v>
      </c>
      <c r="AA182" s="137">
        <f t="shared" si="32"/>
        <v>0</v>
      </c>
      <c r="AB182" s="137">
        <f t="shared" si="32"/>
        <v>0</v>
      </c>
      <c r="AC182" s="137">
        <f t="shared" si="32"/>
        <v>0</v>
      </c>
      <c r="AD182" s="137">
        <f t="shared" si="32"/>
        <v>0</v>
      </c>
      <c r="AE182" s="137">
        <f t="shared" si="32"/>
        <v>0</v>
      </c>
      <c r="AF182" s="137">
        <f t="shared" si="32"/>
        <v>0</v>
      </c>
      <c r="AG182" s="137">
        <f t="shared" si="32"/>
        <v>0</v>
      </c>
      <c r="AH182" s="137">
        <f t="shared" si="32"/>
        <v>0</v>
      </c>
      <c r="AI182" s="137">
        <f t="shared" si="32"/>
        <v>0</v>
      </c>
      <c r="AJ182" s="53" t="str">
        <f t="shared" si="21"/>
        <v/>
      </c>
      <c r="AK182" s="66"/>
      <c r="AL182" s="66" t="str">
        <f t="shared" si="24"/>
        <v>00</v>
      </c>
      <c r="AM182" s="68" t="str">
        <f t="shared" si="25"/>
        <v>00</v>
      </c>
      <c r="AN182" s="68" t="str">
        <f t="shared" si="26"/>
        <v>00</v>
      </c>
      <c r="AO182" s="68" t="str">
        <f t="shared" si="27"/>
        <v>00</v>
      </c>
      <c r="AQ182" t="str">
        <f t="shared" si="22"/>
        <v/>
      </c>
    </row>
    <row r="183" spans="2:43">
      <c r="B183" s="145"/>
      <c r="C183" s="53">
        <f t="shared" si="23"/>
        <v>47</v>
      </c>
      <c r="D183" s="137">
        <f t="shared" si="32"/>
        <v>0</v>
      </c>
      <c r="E183" s="137">
        <f t="shared" si="32"/>
        <v>0</v>
      </c>
      <c r="F183" s="137">
        <f t="shared" si="32"/>
        <v>0</v>
      </c>
      <c r="G183" s="137">
        <f t="shared" si="32"/>
        <v>0</v>
      </c>
      <c r="H183" s="137">
        <f t="shared" si="32"/>
        <v>0</v>
      </c>
      <c r="I183" s="137">
        <f t="shared" si="32"/>
        <v>0</v>
      </c>
      <c r="J183" s="137">
        <f t="shared" si="32"/>
        <v>0</v>
      </c>
      <c r="K183" s="137">
        <f t="shared" si="32"/>
        <v>0</v>
      </c>
      <c r="L183" s="137">
        <f t="shared" si="32"/>
        <v>0</v>
      </c>
      <c r="M183" s="137">
        <f t="shared" si="32"/>
        <v>0</v>
      </c>
      <c r="N183" s="137">
        <f t="shared" si="32"/>
        <v>0</v>
      </c>
      <c r="O183" s="137">
        <f t="shared" si="32"/>
        <v>0</v>
      </c>
      <c r="P183" s="137">
        <f t="shared" si="32"/>
        <v>0</v>
      </c>
      <c r="Q183" s="137">
        <f t="shared" si="32"/>
        <v>0</v>
      </c>
      <c r="R183" s="137">
        <f t="shared" si="32"/>
        <v>0</v>
      </c>
      <c r="S183" s="137">
        <f t="shared" si="32"/>
        <v>0</v>
      </c>
      <c r="T183" s="137">
        <f t="shared" si="32"/>
        <v>0</v>
      </c>
      <c r="U183" s="137">
        <f t="shared" si="32"/>
        <v>0</v>
      </c>
      <c r="V183" s="137">
        <f t="shared" si="32"/>
        <v>0</v>
      </c>
      <c r="W183" s="137">
        <f t="shared" si="32"/>
        <v>0</v>
      </c>
      <c r="X183" s="137">
        <f t="shared" si="32"/>
        <v>0</v>
      </c>
      <c r="Y183" s="137">
        <f t="shared" si="32"/>
        <v>0</v>
      </c>
      <c r="Z183" s="137">
        <f t="shared" si="32"/>
        <v>0</v>
      </c>
      <c r="AA183" s="137">
        <f t="shared" si="32"/>
        <v>0</v>
      </c>
      <c r="AB183" s="137">
        <f t="shared" si="32"/>
        <v>0</v>
      </c>
      <c r="AC183" s="137">
        <f t="shared" si="32"/>
        <v>0</v>
      </c>
      <c r="AD183" s="137">
        <f t="shared" si="32"/>
        <v>0</v>
      </c>
      <c r="AE183" s="137">
        <f t="shared" si="32"/>
        <v>0</v>
      </c>
      <c r="AF183" s="137">
        <f t="shared" si="32"/>
        <v>0</v>
      </c>
      <c r="AG183" s="137">
        <f t="shared" si="32"/>
        <v>0</v>
      </c>
      <c r="AH183" s="137">
        <f t="shared" si="32"/>
        <v>0</v>
      </c>
      <c r="AI183" s="137">
        <f>IF(OR(AI53=0,AI53=1),1,0)</f>
        <v>0</v>
      </c>
      <c r="AJ183" s="53" t="str">
        <f t="shared" si="21"/>
        <v/>
      </c>
      <c r="AK183" s="66"/>
      <c r="AL183" s="66" t="str">
        <f t="shared" si="24"/>
        <v>00</v>
      </c>
      <c r="AM183" s="68" t="str">
        <f t="shared" si="25"/>
        <v>00</v>
      </c>
      <c r="AN183" s="68" t="str">
        <f t="shared" si="26"/>
        <v>00</v>
      </c>
      <c r="AO183" s="68" t="str">
        <f t="shared" si="27"/>
        <v>00</v>
      </c>
      <c r="AQ183" t="str">
        <f t="shared" si="22"/>
        <v/>
      </c>
    </row>
    <row r="184" spans="2:43">
      <c r="B184" s="145"/>
      <c r="C184" s="53">
        <f t="shared" si="23"/>
        <v>48</v>
      </c>
      <c r="D184" s="137">
        <f t="shared" ref="D184:AI191" si="33">IF(OR(D54=0,D54=1),1,0)</f>
        <v>0</v>
      </c>
      <c r="E184" s="137">
        <f t="shared" si="33"/>
        <v>0</v>
      </c>
      <c r="F184" s="137">
        <f t="shared" si="33"/>
        <v>0</v>
      </c>
      <c r="G184" s="137">
        <f t="shared" si="33"/>
        <v>0</v>
      </c>
      <c r="H184" s="137">
        <f t="shared" si="33"/>
        <v>0</v>
      </c>
      <c r="I184" s="137">
        <f t="shared" si="33"/>
        <v>0</v>
      </c>
      <c r="J184" s="137">
        <f t="shared" si="33"/>
        <v>0</v>
      </c>
      <c r="K184" s="137">
        <f t="shared" si="33"/>
        <v>0</v>
      </c>
      <c r="L184" s="137">
        <f t="shared" si="33"/>
        <v>0</v>
      </c>
      <c r="M184" s="137">
        <f t="shared" si="33"/>
        <v>0</v>
      </c>
      <c r="N184" s="137">
        <f t="shared" si="33"/>
        <v>0</v>
      </c>
      <c r="O184" s="137">
        <f t="shared" si="33"/>
        <v>0</v>
      </c>
      <c r="P184" s="137">
        <f t="shared" si="33"/>
        <v>0</v>
      </c>
      <c r="Q184" s="137">
        <f t="shared" si="33"/>
        <v>0</v>
      </c>
      <c r="R184" s="137">
        <f t="shared" si="33"/>
        <v>0</v>
      </c>
      <c r="S184" s="137">
        <f t="shared" si="33"/>
        <v>0</v>
      </c>
      <c r="T184" s="137">
        <f t="shared" si="33"/>
        <v>0</v>
      </c>
      <c r="U184" s="137">
        <f t="shared" si="33"/>
        <v>0</v>
      </c>
      <c r="V184" s="137">
        <f t="shared" si="33"/>
        <v>0</v>
      </c>
      <c r="W184" s="137">
        <f t="shared" si="33"/>
        <v>0</v>
      </c>
      <c r="X184" s="137">
        <f t="shared" si="33"/>
        <v>0</v>
      </c>
      <c r="Y184" s="137">
        <f t="shared" si="33"/>
        <v>0</v>
      </c>
      <c r="Z184" s="137">
        <f t="shared" si="33"/>
        <v>0</v>
      </c>
      <c r="AA184" s="137">
        <f t="shared" si="33"/>
        <v>0</v>
      </c>
      <c r="AB184" s="137">
        <f t="shared" si="33"/>
        <v>0</v>
      </c>
      <c r="AC184" s="137">
        <f t="shared" si="33"/>
        <v>0</v>
      </c>
      <c r="AD184" s="137">
        <f t="shared" si="33"/>
        <v>0</v>
      </c>
      <c r="AE184" s="137">
        <f t="shared" si="33"/>
        <v>0</v>
      </c>
      <c r="AF184" s="137">
        <f t="shared" si="33"/>
        <v>0</v>
      </c>
      <c r="AG184" s="137">
        <f t="shared" si="33"/>
        <v>0</v>
      </c>
      <c r="AH184" s="137">
        <f t="shared" si="33"/>
        <v>0</v>
      </c>
      <c r="AI184" s="137">
        <f t="shared" si="33"/>
        <v>0</v>
      </c>
      <c r="AJ184" s="53" t="str">
        <f t="shared" si="21"/>
        <v/>
      </c>
      <c r="AK184" s="66"/>
      <c r="AL184" s="66" t="str">
        <f t="shared" si="24"/>
        <v>00</v>
      </c>
      <c r="AM184" s="68" t="str">
        <f t="shared" si="25"/>
        <v>00</v>
      </c>
      <c r="AN184" s="68" t="str">
        <f t="shared" si="26"/>
        <v>00</v>
      </c>
      <c r="AO184" s="68" t="str">
        <f t="shared" si="27"/>
        <v>00</v>
      </c>
      <c r="AQ184" t="str">
        <f t="shared" si="22"/>
        <v/>
      </c>
    </row>
    <row r="185" spans="2:43">
      <c r="B185" s="145"/>
      <c r="C185" s="53">
        <f t="shared" si="23"/>
        <v>49</v>
      </c>
      <c r="D185" s="137">
        <f t="shared" si="33"/>
        <v>0</v>
      </c>
      <c r="E185" s="137">
        <f t="shared" si="33"/>
        <v>0</v>
      </c>
      <c r="F185" s="137">
        <f t="shared" si="33"/>
        <v>0</v>
      </c>
      <c r="G185" s="137">
        <f t="shared" si="33"/>
        <v>0</v>
      </c>
      <c r="H185" s="137">
        <f t="shared" si="33"/>
        <v>0</v>
      </c>
      <c r="I185" s="137">
        <f t="shared" si="33"/>
        <v>0</v>
      </c>
      <c r="J185" s="137">
        <f t="shared" si="33"/>
        <v>0</v>
      </c>
      <c r="K185" s="137">
        <f t="shared" si="33"/>
        <v>0</v>
      </c>
      <c r="L185" s="137">
        <f t="shared" si="33"/>
        <v>0</v>
      </c>
      <c r="M185" s="137">
        <f t="shared" si="33"/>
        <v>0</v>
      </c>
      <c r="N185" s="137">
        <f t="shared" si="33"/>
        <v>0</v>
      </c>
      <c r="O185" s="137">
        <f t="shared" si="33"/>
        <v>0</v>
      </c>
      <c r="P185" s="137">
        <f t="shared" si="33"/>
        <v>0</v>
      </c>
      <c r="Q185" s="137">
        <f t="shared" si="33"/>
        <v>0</v>
      </c>
      <c r="R185" s="137">
        <f t="shared" si="33"/>
        <v>0</v>
      </c>
      <c r="S185" s="137">
        <f t="shared" si="33"/>
        <v>0</v>
      </c>
      <c r="T185" s="137">
        <f t="shared" si="33"/>
        <v>0</v>
      </c>
      <c r="U185" s="137">
        <f t="shared" si="33"/>
        <v>0</v>
      </c>
      <c r="V185" s="137">
        <f t="shared" si="33"/>
        <v>0</v>
      </c>
      <c r="W185" s="137">
        <f t="shared" si="33"/>
        <v>0</v>
      </c>
      <c r="X185" s="137">
        <f t="shared" si="33"/>
        <v>0</v>
      </c>
      <c r="Y185" s="137">
        <f t="shared" si="33"/>
        <v>0</v>
      </c>
      <c r="Z185" s="137">
        <f t="shared" si="33"/>
        <v>0</v>
      </c>
      <c r="AA185" s="137">
        <f t="shared" si="33"/>
        <v>0</v>
      </c>
      <c r="AB185" s="137">
        <f t="shared" si="33"/>
        <v>0</v>
      </c>
      <c r="AC185" s="137">
        <f t="shared" si="33"/>
        <v>0</v>
      </c>
      <c r="AD185" s="137">
        <f t="shared" si="33"/>
        <v>0</v>
      </c>
      <c r="AE185" s="137">
        <f t="shared" si="33"/>
        <v>0</v>
      </c>
      <c r="AF185" s="137">
        <f t="shared" si="33"/>
        <v>0</v>
      </c>
      <c r="AG185" s="137">
        <f t="shared" si="33"/>
        <v>0</v>
      </c>
      <c r="AH185" s="137">
        <f t="shared" si="33"/>
        <v>0</v>
      </c>
      <c r="AI185" s="137">
        <f t="shared" si="33"/>
        <v>0</v>
      </c>
      <c r="AJ185" s="53" t="str">
        <f t="shared" si="21"/>
        <v/>
      </c>
      <c r="AK185" s="66"/>
      <c r="AL185" s="66" t="str">
        <f t="shared" si="24"/>
        <v>00</v>
      </c>
      <c r="AM185" s="68" t="str">
        <f t="shared" si="25"/>
        <v>00</v>
      </c>
      <c r="AN185" s="68" t="str">
        <f t="shared" si="26"/>
        <v>00</v>
      </c>
      <c r="AO185" s="68" t="str">
        <f t="shared" si="27"/>
        <v>00</v>
      </c>
      <c r="AQ185" t="str">
        <f t="shared" si="22"/>
        <v/>
      </c>
    </row>
    <row r="186" spans="2:43">
      <c r="B186" s="145"/>
      <c r="C186" s="53">
        <f t="shared" si="23"/>
        <v>50</v>
      </c>
      <c r="D186" s="137">
        <f t="shared" si="33"/>
        <v>0</v>
      </c>
      <c r="E186" s="137">
        <f t="shared" si="33"/>
        <v>0</v>
      </c>
      <c r="F186" s="137">
        <f t="shared" si="33"/>
        <v>0</v>
      </c>
      <c r="G186" s="137">
        <f t="shared" si="33"/>
        <v>0</v>
      </c>
      <c r="H186" s="137">
        <f t="shared" si="33"/>
        <v>0</v>
      </c>
      <c r="I186" s="137">
        <f t="shared" si="33"/>
        <v>0</v>
      </c>
      <c r="J186" s="137">
        <f t="shared" si="33"/>
        <v>0</v>
      </c>
      <c r="K186" s="137">
        <f t="shared" si="33"/>
        <v>0</v>
      </c>
      <c r="L186" s="137">
        <f t="shared" si="33"/>
        <v>0</v>
      </c>
      <c r="M186" s="137">
        <f t="shared" si="33"/>
        <v>0</v>
      </c>
      <c r="N186" s="137">
        <f t="shared" si="33"/>
        <v>0</v>
      </c>
      <c r="O186" s="137">
        <f t="shared" si="33"/>
        <v>0</v>
      </c>
      <c r="P186" s="137">
        <f t="shared" si="33"/>
        <v>0</v>
      </c>
      <c r="Q186" s="137">
        <f t="shared" si="33"/>
        <v>0</v>
      </c>
      <c r="R186" s="137">
        <f t="shared" si="33"/>
        <v>0</v>
      </c>
      <c r="S186" s="137">
        <f t="shared" si="33"/>
        <v>0</v>
      </c>
      <c r="T186" s="137">
        <f t="shared" si="33"/>
        <v>0</v>
      </c>
      <c r="U186" s="137">
        <f t="shared" si="33"/>
        <v>0</v>
      </c>
      <c r="V186" s="137">
        <f t="shared" si="33"/>
        <v>0</v>
      </c>
      <c r="W186" s="137">
        <f t="shared" si="33"/>
        <v>0</v>
      </c>
      <c r="X186" s="137">
        <f t="shared" si="33"/>
        <v>0</v>
      </c>
      <c r="Y186" s="137">
        <f t="shared" si="33"/>
        <v>0</v>
      </c>
      <c r="Z186" s="137">
        <f t="shared" si="33"/>
        <v>0</v>
      </c>
      <c r="AA186" s="137">
        <f t="shared" si="33"/>
        <v>0</v>
      </c>
      <c r="AB186" s="137">
        <f t="shared" si="33"/>
        <v>0</v>
      </c>
      <c r="AC186" s="137">
        <f t="shared" si="33"/>
        <v>0</v>
      </c>
      <c r="AD186" s="137">
        <f t="shared" si="33"/>
        <v>0</v>
      </c>
      <c r="AE186" s="137">
        <f t="shared" si="33"/>
        <v>0</v>
      </c>
      <c r="AF186" s="137">
        <f t="shared" si="33"/>
        <v>0</v>
      </c>
      <c r="AG186" s="137">
        <f t="shared" si="33"/>
        <v>0</v>
      </c>
      <c r="AH186" s="137">
        <f t="shared" si="33"/>
        <v>0</v>
      </c>
      <c r="AI186" s="137">
        <f t="shared" si="33"/>
        <v>0</v>
      </c>
      <c r="AJ186" s="53" t="str">
        <f t="shared" si="21"/>
        <v/>
      </c>
      <c r="AK186" s="66"/>
      <c r="AL186" s="66" t="str">
        <f t="shared" si="24"/>
        <v>00</v>
      </c>
      <c r="AM186" s="68" t="str">
        <f t="shared" si="25"/>
        <v>00</v>
      </c>
      <c r="AN186" s="68" t="str">
        <f t="shared" si="26"/>
        <v>00</v>
      </c>
      <c r="AO186" s="68" t="str">
        <f t="shared" si="27"/>
        <v>00</v>
      </c>
      <c r="AQ186" t="str">
        <f t="shared" si="22"/>
        <v/>
      </c>
    </row>
    <row r="187" spans="2:43">
      <c r="B187" s="145"/>
      <c r="C187" s="53">
        <f t="shared" si="23"/>
        <v>51</v>
      </c>
      <c r="D187" s="137">
        <f t="shared" si="33"/>
        <v>0</v>
      </c>
      <c r="E187" s="137">
        <f t="shared" si="33"/>
        <v>0</v>
      </c>
      <c r="F187" s="137">
        <f t="shared" si="33"/>
        <v>0</v>
      </c>
      <c r="G187" s="137">
        <f t="shared" si="33"/>
        <v>0</v>
      </c>
      <c r="H187" s="137">
        <f t="shared" si="33"/>
        <v>0</v>
      </c>
      <c r="I187" s="137">
        <f t="shared" si="33"/>
        <v>0</v>
      </c>
      <c r="J187" s="137">
        <f t="shared" si="33"/>
        <v>0</v>
      </c>
      <c r="K187" s="137">
        <f t="shared" si="33"/>
        <v>0</v>
      </c>
      <c r="L187" s="137">
        <f t="shared" si="33"/>
        <v>0</v>
      </c>
      <c r="M187" s="137">
        <f t="shared" si="33"/>
        <v>0</v>
      </c>
      <c r="N187" s="137">
        <f t="shared" si="33"/>
        <v>0</v>
      </c>
      <c r="O187" s="137">
        <f t="shared" si="33"/>
        <v>0</v>
      </c>
      <c r="P187" s="137">
        <f t="shared" si="33"/>
        <v>0</v>
      </c>
      <c r="Q187" s="137">
        <f t="shared" si="33"/>
        <v>0</v>
      </c>
      <c r="R187" s="137">
        <f t="shared" si="33"/>
        <v>0</v>
      </c>
      <c r="S187" s="137">
        <f t="shared" si="33"/>
        <v>0</v>
      </c>
      <c r="T187" s="137">
        <f t="shared" si="33"/>
        <v>0</v>
      </c>
      <c r="U187" s="137">
        <f t="shared" si="33"/>
        <v>0</v>
      </c>
      <c r="V187" s="137">
        <f t="shared" si="33"/>
        <v>0</v>
      </c>
      <c r="W187" s="137">
        <f t="shared" si="33"/>
        <v>0</v>
      </c>
      <c r="X187" s="137">
        <f t="shared" si="33"/>
        <v>0</v>
      </c>
      <c r="Y187" s="137">
        <f t="shared" si="33"/>
        <v>0</v>
      </c>
      <c r="Z187" s="137">
        <f t="shared" si="33"/>
        <v>0</v>
      </c>
      <c r="AA187" s="137">
        <f t="shared" si="33"/>
        <v>0</v>
      </c>
      <c r="AB187" s="137">
        <f t="shared" si="33"/>
        <v>0</v>
      </c>
      <c r="AC187" s="137">
        <f t="shared" si="33"/>
        <v>0</v>
      </c>
      <c r="AD187" s="137">
        <f t="shared" si="33"/>
        <v>0</v>
      </c>
      <c r="AE187" s="137">
        <f t="shared" si="33"/>
        <v>0</v>
      </c>
      <c r="AF187" s="137">
        <f t="shared" si="33"/>
        <v>0</v>
      </c>
      <c r="AG187" s="137">
        <f t="shared" si="33"/>
        <v>0</v>
      </c>
      <c r="AH187" s="137">
        <f t="shared" si="33"/>
        <v>0</v>
      </c>
      <c r="AI187" s="137">
        <f t="shared" si="33"/>
        <v>0</v>
      </c>
      <c r="AJ187" s="53" t="str">
        <f t="shared" si="21"/>
        <v/>
      </c>
      <c r="AK187" s="66"/>
      <c r="AL187" s="66" t="str">
        <f t="shared" si="24"/>
        <v>00</v>
      </c>
      <c r="AM187" s="68" t="str">
        <f t="shared" si="25"/>
        <v>00</v>
      </c>
      <c r="AN187" s="68" t="str">
        <f t="shared" si="26"/>
        <v>00</v>
      </c>
      <c r="AO187" s="68" t="str">
        <f t="shared" si="27"/>
        <v>00</v>
      </c>
      <c r="AQ187" t="str">
        <f t="shared" si="22"/>
        <v/>
      </c>
    </row>
    <row r="188" spans="2:43">
      <c r="B188" s="145"/>
      <c r="C188" s="53">
        <f t="shared" si="23"/>
        <v>52</v>
      </c>
      <c r="D188" s="137">
        <f t="shared" si="33"/>
        <v>0</v>
      </c>
      <c r="E188" s="137">
        <f t="shared" si="33"/>
        <v>0</v>
      </c>
      <c r="F188" s="137">
        <f t="shared" si="33"/>
        <v>0</v>
      </c>
      <c r="G188" s="137">
        <f t="shared" si="33"/>
        <v>0</v>
      </c>
      <c r="H188" s="137">
        <f t="shared" si="33"/>
        <v>0</v>
      </c>
      <c r="I188" s="137">
        <f t="shared" si="33"/>
        <v>0</v>
      </c>
      <c r="J188" s="137">
        <f t="shared" si="33"/>
        <v>0</v>
      </c>
      <c r="K188" s="137">
        <f t="shared" si="33"/>
        <v>0</v>
      </c>
      <c r="L188" s="137">
        <f t="shared" si="33"/>
        <v>0</v>
      </c>
      <c r="M188" s="137">
        <f t="shared" si="33"/>
        <v>0</v>
      </c>
      <c r="N188" s="137">
        <f t="shared" si="33"/>
        <v>0</v>
      </c>
      <c r="O188" s="137">
        <f t="shared" si="33"/>
        <v>0</v>
      </c>
      <c r="P188" s="137">
        <f t="shared" si="33"/>
        <v>0</v>
      </c>
      <c r="Q188" s="137">
        <f t="shared" si="33"/>
        <v>0</v>
      </c>
      <c r="R188" s="137">
        <f t="shared" si="33"/>
        <v>0</v>
      </c>
      <c r="S188" s="137">
        <f t="shared" si="33"/>
        <v>0</v>
      </c>
      <c r="T188" s="137">
        <f t="shared" si="33"/>
        <v>0</v>
      </c>
      <c r="U188" s="137">
        <f t="shared" si="33"/>
        <v>0</v>
      </c>
      <c r="V188" s="137">
        <f t="shared" si="33"/>
        <v>0</v>
      </c>
      <c r="W188" s="137">
        <f t="shared" si="33"/>
        <v>0</v>
      </c>
      <c r="X188" s="137">
        <f t="shared" si="33"/>
        <v>0</v>
      </c>
      <c r="Y188" s="137">
        <f t="shared" si="33"/>
        <v>0</v>
      </c>
      <c r="Z188" s="137">
        <f t="shared" si="33"/>
        <v>0</v>
      </c>
      <c r="AA188" s="137">
        <f t="shared" si="33"/>
        <v>0</v>
      </c>
      <c r="AB188" s="137">
        <f t="shared" si="33"/>
        <v>0</v>
      </c>
      <c r="AC188" s="137">
        <f t="shared" si="33"/>
        <v>0</v>
      </c>
      <c r="AD188" s="137">
        <f t="shared" si="33"/>
        <v>0</v>
      </c>
      <c r="AE188" s="137">
        <f t="shared" si="33"/>
        <v>0</v>
      </c>
      <c r="AF188" s="137">
        <f t="shared" si="33"/>
        <v>0</v>
      </c>
      <c r="AG188" s="137">
        <f t="shared" si="33"/>
        <v>0</v>
      </c>
      <c r="AH188" s="137">
        <f t="shared" si="33"/>
        <v>0</v>
      </c>
      <c r="AI188" s="137">
        <f t="shared" si="33"/>
        <v>0</v>
      </c>
      <c r="AJ188" s="53" t="str">
        <f t="shared" si="21"/>
        <v/>
      </c>
      <c r="AK188" s="66"/>
      <c r="AL188" s="66" t="str">
        <f t="shared" si="24"/>
        <v>00</v>
      </c>
      <c r="AM188" s="68" t="str">
        <f t="shared" si="25"/>
        <v>00</v>
      </c>
      <c r="AN188" s="68" t="str">
        <f t="shared" si="26"/>
        <v>00</v>
      </c>
      <c r="AO188" s="68" t="str">
        <f t="shared" si="27"/>
        <v>00</v>
      </c>
      <c r="AQ188" t="str">
        <f t="shared" si="22"/>
        <v/>
      </c>
    </row>
    <row r="189" spans="2:43">
      <c r="B189" s="145"/>
      <c r="C189" s="53">
        <f t="shared" si="23"/>
        <v>53</v>
      </c>
      <c r="D189" s="137">
        <f t="shared" si="33"/>
        <v>0</v>
      </c>
      <c r="E189" s="137">
        <f t="shared" si="33"/>
        <v>0</v>
      </c>
      <c r="F189" s="137">
        <f t="shared" si="33"/>
        <v>0</v>
      </c>
      <c r="G189" s="137">
        <f t="shared" si="33"/>
        <v>0</v>
      </c>
      <c r="H189" s="137">
        <f t="shared" si="33"/>
        <v>0</v>
      </c>
      <c r="I189" s="137">
        <f t="shared" si="33"/>
        <v>0</v>
      </c>
      <c r="J189" s="137">
        <f t="shared" si="33"/>
        <v>0</v>
      </c>
      <c r="K189" s="137">
        <f t="shared" si="33"/>
        <v>0</v>
      </c>
      <c r="L189" s="137">
        <f t="shared" si="33"/>
        <v>0</v>
      </c>
      <c r="M189" s="137">
        <f t="shared" si="33"/>
        <v>0</v>
      </c>
      <c r="N189" s="137">
        <f t="shared" si="33"/>
        <v>0</v>
      </c>
      <c r="O189" s="137">
        <f t="shared" si="33"/>
        <v>0</v>
      </c>
      <c r="P189" s="137">
        <f t="shared" si="33"/>
        <v>0</v>
      </c>
      <c r="Q189" s="137">
        <f t="shared" si="33"/>
        <v>0</v>
      </c>
      <c r="R189" s="137">
        <f t="shared" si="33"/>
        <v>0</v>
      </c>
      <c r="S189" s="137">
        <f t="shared" si="33"/>
        <v>0</v>
      </c>
      <c r="T189" s="137">
        <f t="shared" si="33"/>
        <v>0</v>
      </c>
      <c r="U189" s="137">
        <f t="shared" si="33"/>
        <v>0</v>
      </c>
      <c r="V189" s="137">
        <f t="shared" si="33"/>
        <v>0</v>
      </c>
      <c r="W189" s="137">
        <f t="shared" si="33"/>
        <v>0</v>
      </c>
      <c r="X189" s="137">
        <f t="shared" si="33"/>
        <v>0</v>
      </c>
      <c r="Y189" s="137">
        <f t="shared" si="33"/>
        <v>0</v>
      </c>
      <c r="Z189" s="137">
        <f t="shared" si="33"/>
        <v>0</v>
      </c>
      <c r="AA189" s="137">
        <f t="shared" si="33"/>
        <v>0</v>
      </c>
      <c r="AB189" s="137">
        <f t="shared" si="33"/>
        <v>0</v>
      </c>
      <c r="AC189" s="137">
        <f t="shared" si="33"/>
        <v>0</v>
      </c>
      <c r="AD189" s="137">
        <f t="shared" si="33"/>
        <v>0</v>
      </c>
      <c r="AE189" s="137">
        <f t="shared" si="33"/>
        <v>0</v>
      </c>
      <c r="AF189" s="137">
        <f t="shared" si="33"/>
        <v>0</v>
      </c>
      <c r="AG189" s="137">
        <f t="shared" si="33"/>
        <v>0</v>
      </c>
      <c r="AH189" s="137">
        <f t="shared" si="33"/>
        <v>0</v>
      </c>
      <c r="AI189" s="137">
        <f t="shared" si="33"/>
        <v>0</v>
      </c>
      <c r="AJ189" s="53" t="str">
        <f t="shared" si="21"/>
        <v/>
      </c>
      <c r="AK189" s="66"/>
      <c r="AL189" s="66" t="str">
        <f t="shared" si="24"/>
        <v>00</v>
      </c>
      <c r="AM189" s="68" t="str">
        <f t="shared" si="25"/>
        <v>00</v>
      </c>
      <c r="AN189" s="68" t="str">
        <f t="shared" si="26"/>
        <v>00</v>
      </c>
      <c r="AO189" s="68" t="str">
        <f t="shared" si="27"/>
        <v>00</v>
      </c>
      <c r="AQ189" t="str">
        <f t="shared" si="22"/>
        <v/>
      </c>
    </row>
    <row r="190" spans="2:43">
      <c r="B190" s="145"/>
      <c r="C190" s="53">
        <f t="shared" si="23"/>
        <v>54</v>
      </c>
      <c r="D190" s="137">
        <f t="shared" si="33"/>
        <v>0</v>
      </c>
      <c r="E190" s="137">
        <f t="shared" si="33"/>
        <v>0</v>
      </c>
      <c r="F190" s="137">
        <f t="shared" si="33"/>
        <v>0</v>
      </c>
      <c r="G190" s="137">
        <f t="shared" si="33"/>
        <v>0</v>
      </c>
      <c r="H190" s="137">
        <f t="shared" si="33"/>
        <v>0</v>
      </c>
      <c r="I190" s="137">
        <f t="shared" si="33"/>
        <v>0</v>
      </c>
      <c r="J190" s="137">
        <f t="shared" si="33"/>
        <v>0</v>
      </c>
      <c r="K190" s="137">
        <f t="shared" si="33"/>
        <v>0</v>
      </c>
      <c r="L190" s="137">
        <f t="shared" si="33"/>
        <v>0</v>
      </c>
      <c r="M190" s="137">
        <f t="shared" si="33"/>
        <v>0</v>
      </c>
      <c r="N190" s="137">
        <f t="shared" si="33"/>
        <v>0</v>
      </c>
      <c r="O190" s="137">
        <f t="shared" si="33"/>
        <v>0</v>
      </c>
      <c r="P190" s="137">
        <f t="shared" si="33"/>
        <v>0</v>
      </c>
      <c r="Q190" s="137">
        <f t="shared" si="33"/>
        <v>0</v>
      </c>
      <c r="R190" s="137">
        <f t="shared" si="33"/>
        <v>0</v>
      </c>
      <c r="S190" s="137">
        <f t="shared" si="33"/>
        <v>0</v>
      </c>
      <c r="T190" s="137">
        <f t="shared" si="33"/>
        <v>0</v>
      </c>
      <c r="U190" s="137">
        <f t="shared" si="33"/>
        <v>0</v>
      </c>
      <c r="V190" s="137">
        <f t="shared" si="33"/>
        <v>0</v>
      </c>
      <c r="W190" s="137">
        <f t="shared" si="33"/>
        <v>0</v>
      </c>
      <c r="X190" s="137">
        <f t="shared" si="33"/>
        <v>0</v>
      </c>
      <c r="Y190" s="137">
        <f t="shared" si="33"/>
        <v>0</v>
      </c>
      <c r="Z190" s="137">
        <f t="shared" si="33"/>
        <v>0</v>
      </c>
      <c r="AA190" s="137">
        <f t="shared" si="33"/>
        <v>0</v>
      </c>
      <c r="AB190" s="137">
        <f t="shared" si="33"/>
        <v>0</v>
      </c>
      <c r="AC190" s="137">
        <f t="shared" si="33"/>
        <v>0</v>
      </c>
      <c r="AD190" s="137">
        <f t="shared" si="33"/>
        <v>0</v>
      </c>
      <c r="AE190" s="137">
        <f t="shared" si="33"/>
        <v>0</v>
      </c>
      <c r="AF190" s="137">
        <f t="shared" si="33"/>
        <v>0</v>
      </c>
      <c r="AG190" s="137">
        <f t="shared" si="33"/>
        <v>0</v>
      </c>
      <c r="AH190" s="137">
        <f t="shared" si="33"/>
        <v>0</v>
      </c>
      <c r="AI190" s="137">
        <f t="shared" si="33"/>
        <v>0</v>
      </c>
      <c r="AJ190" s="53" t="str">
        <f t="shared" si="21"/>
        <v/>
      </c>
      <c r="AK190" s="66"/>
      <c r="AL190" s="66" t="str">
        <f t="shared" si="24"/>
        <v>00</v>
      </c>
      <c r="AM190" s="68" t="str">
        <f t="shared" si="25"/>
        <v>00</v>
      </c>
      <c r="AN190" s="68" t="str">
        <f t="shared" si="26"/>
        <v>00</v>
      </c>
      <c r="AO190" s="68" t="str">
        <f t="shared" si="27"/>
        <v>00</v>
      </c>
      <c r="AQ190" t="str">
        <f t="shared" si="22"/>
        <v/>
      </c>
    </row>
    <row r="191" spans="2:43">
      <c r="B191" s="145"/>
      <c r="C191" s="53">
        <f t="shared" si="23"/>
        <v>55</v>
      </c>
      <c r="D191" s="137">
        <f t="shared" si="33"/>
        <v>0</v>
      </c>
      <c r="E191" s="137">
        <f t="shared" si="33"/>
        <v>0</v>
      </c>
      <c r="F191" s="137">
        <f t="shared" si="33"/>
        <v>0</v>
      </c>
      <c r="G191" s="137">
        <f t="shared" si="33"/>
        <v>0</v>
      </c>
      <c r="H191" s="137">
        <f t="shared" si="33"/>
        <v>0</v>
      </c>
      <c r="I191" s="137">
        <f t="shared" si="33"/>
        <v>0</v>
      </c>
      <c r="J191" s="137">
        <f t="shared" si="33"/>
        <v>0</v>
      </c>
      <c r="K191" s="137">
        <f t="shared" si="33"/>
        <v>0</v>
      </c>
      <c r="L191" s="137">
        <f t="shared" si="33"/>
        <v>0</v>
      </c>
      <c r="M191" s="137">
        <f t="shared" si="33"/>
        <v>0</v>
      </c>
      <c r="N191" s="137">
        <f t="shared" si="33"/>
        <v>0</v>
      </c>
      <c r="O191" s="137">
        <f t="shared" si="33"/>
        <v>0</v>
      </c>
      <c r="P191" s="137">
        <f t="shared" si="33"/>
        <v>0</v>
      </c>
      <c r="Q191" s="137">
        <f t="shared" si="33"/>
        <v>0</v>
      </c>
      <c r="R191" s="137">
        <f t="shared" si="33"/>
        <v>0</v>
      </c>
      <c r="S191" s="137">
        <f t="shared" si="33"/>
        <v>0</v>
      </c>
      <c r="T191" s="137">
        <f t="shared" si="33"/>
        <v>0</v>
      </c>
      <c r="U191" s="137">
        <f t="shared" si="33"/>
        <v>0</v>
      </c>
      <c r="V191" s="137">
        <f t="shared" si="33"/>
        <v>0</v>
      </c>
      <c r="W191" s="137">
        <f t="shared" si="33"/>
        <v>0</v>
      </c>
      <c r="X191" s="137">
        <f t="shared" si="33"/>
        <v>0</v>
      </c>
      <c r="Y191" s="137">
        <f t="shared" si="33"/>
        <v>0</v>
      </c>
      <c r="Z191" s="137">
        <f t="shared" si="33"/>
        <v>0</v>
      </c>
      <c r="AA191" s="137">
        <f t="shared" si="33"/>
        <v>0</v>
      </c>
      <c r="AB191" s="137">
        <f t="shared" si="33"/>
        <v>0</v>
      </c>
      <c r="AC191" s="137">
        <f t="shared" si="33"/>
        <v>0</v>
      </c>
      <c r="AD191" s="137">
        <f t="shared" si="33"/>
        <v>0</v>
      </c>
      <c r="AE191" s="137">
        <f t="shared" si="33"/>
        <v>0</v>
      </c>
      <c r="AF191" s="137">
        <f t="shared" si="33"/>
        <v>0</v>
      </c>
      <c r="AG191" s="137">
        <f t="shared" si="33"/>
        <v>0</v>
      </c>
      <c r="AH191" s="137">
        <f t="shared" si="33"/>
        <v>0</v>
      </c>
      <c r="AI191" s="137">
        <f>IF(OR(AI61=0,AI61=1),1,0)</f>
        <v>0</v>
      </c>
      <c r="AJ191" s="53" t="str">
        <f t="shared" si="21"/>
        <v/>
      </c>
      <c r="AK191" s="66"/>
      <c r="AL191" s="66" t="str">
        <f t="shared" si="24"/>
        <v>00</v>
      </c>
      <c r="AM191" s="68" t="str">
        <f t="shared" si="25"/>
        <v>00</v>
      </c>
      <c r="AN191" s="68" t="str">
        <f t="shared" si="26"/>
        <v>00</v>
      </c>
      <c r="AO191" s="68" t="str">
        <f t="shared" si="27"/>
        <v>00</v>
      </c>
      <c r="AQ191" t="str">
        <f t="shared" si="22"/>
        <v/>
      </c>
    </row>
    <row r="192" spans="2:43">
      <c r="B192" s="145"/>
      <c r="C192" s="53">
        <f t="shared" si="23"/>
        <v>56</v>
      </c>
      <c r="D192" s="137">
        <f t="shared" ref="D192:AI199" si="34">IF(OR(D62=0,D62=1),1,0)</f>
        <v>0</v>
      </c>
      <c r="E192" s="137">
        <f t="shared" si="34"/>
        <v>0</v>
      </c>
      <c r="F192" s="137">
        <f t="shared" si="34"/>
        <v>0</v>
      </c>
      <c r="G192" s="137">
        <f t="shared" si="34"/>
        <v>0</v>
      </c>
      <c r="H192" s="137">
        <f t="shared" si="34"/>
        <v>0</v>
      </c>
      <c r="I192" s="137">
        <f t="shared" si="34"/>
        <v>0</v>
      </c>
      <c r="J192" s="137">
        <f t="shared" si="34"/>
        <v>0</v>
      </c>
      <c r="K192" s="137">
        <f t="shared" si="34"/>
        <v>0</v>
      </c>
      <c r="L192" s="137">
        <f t="shared" si="34"/>
        <v>0</v>
      </c>
      <c r="M192" s="137">
        <f t="shared" si="34"/>
        <v>0</v>
      </c>
      <c r="N192" s="137">
        <f t="shared" si="34"/>
        <v>0</v>
      </c>
      <c r="O192" s="137">
        <f t="shared" si="34"/>
        <v>0</v>
      </c>
      <c r="P192" s="137">
        <f t="shared" si="34"/>
        <v>0</v>
      </c>
      <c r="Q192" s="137">
        <f t="shared" si="34"/>
        <v>0</v>
      </c>
      <c r="R192" s="137">
        <f t="shared" si="34"/>
        <v>0</v>
      </c>
      <c r="S192" s="137">
        <f t="shared" si="34"/>
        <v>0</v>
      </c>
      <c r="T192" s="137">
        <f t="shared" si="34"/>
        <v>0</v>
      </c>
      <c r="U192" s="137">
        <f t="shared" si="34"/>
        <v>0</v>
      </c>
      <c r="V192" s="137">
        <f t="shared" si="34"/>
        <v>0</v>
      </c>
      <c r="W192" s="137">
        <f t="shared" si="34"/>
        <v>0</v>
      </c>
      <c r="X192" s="137">
        <f t="shared" si="34"/>
        <v>0</v>
      </c>
      <c r="Y192" s="137">
        <f t="shared" si="34"/>
        <v>0</v>
      </c>
      <c r="Z192" s="137">
        <f t="shared" si="34"/>
        <v>0</v>
      </c>
      <c r="AA192" s="137">
        <f t="shared" si="34"/>
        <v>0</v>
      </c>
      <c r="AB192" s="137">
        <f t="shared" si="34"/>
        <v>0</v>
      </c>
      <c r="AC192" s="137">
        <f t="shared" si="34"/>
        <v>0</v>
      </c>
      <c r="AD192" s="137">
        <f t="shared" si="34"/>
        <v>0</v>
      </c>
      <c r="AE192" s="137">
        <f t="shared" si="34"/>
        <v>0</v>
      </c>
      <c r="AF192" s="137">
        <f t="shared" si="34"/>
        <v>0</v>
      </c>
      <c r="AG192" s="137">
        <f t="shared" si="34"/>
        <v>0</v>
      </c>
      <c r="AH192" s="137">
        <f t="shared" si="34"/>
        <v>0</v>
      </c>
      <c r="AI192" s="137">
        <f t="shared" si="34"/>
        <v>0</v>
      </c>
      <c r="AJ192" s="53" t="str">
        <f t="shared" si="21"/>
        <v/>
      </c>
      <c r="AK192" s="66"/>
      <c r="AL192" s="66" t="str">
        <f t="shared" si="24"/>
        <v>00</v>
      </c>
      <c r="AM192" s="68" t="str">
        <f t="shared" si="25"/>
        <v>00</v>
      </c>
      <c r="AN192" s="68" t="str">
        <f t="shared" si="26"/>
        <v>00</v>
      </c>
      <c r="AO192" s="68" t="str">
        <f t="shared" si="27"/>
        <v>00</v>
      </c>
      <c r="AQ192" t="str">
        <f t="shared" si="22"/>
        <v/>
      </c>
    </row>
    <row r="193" spans="2:43">
      <c r="B193" s="145"/>
      <c r="C193" s="53">
        <f t="shared" si="23"/>
        <v>57</v>
      </c>
      <c r="D193" s="137">
        <f t="shared" si="34"/>
        <v>0</v>
      </c>
      <c r="E193" s="137">
        <f t="shared" si="34"/>
        <v>0</v>
      </c>
      <c r="F193" s="137">
        <f t="shared" si="34"/>
        <v>0</v>
      </c>
      <c r="G193" s="137">
        <f t="shared" si="34"/>
        <v>0</v>
      </c>
      <c r="H193" s="137">
        <f t="shared" si="34"/>
        <v>0</v>
      </c>
      <c r="I193" s="137">
        <f t="shared" si="34"/>
        <v>0</v>
      </c>
      <c r="J193" s="137">
        <f t="shared" si="34"/>
        <v>0</v>
      </c>
      <c r="K193" s="137">
        <f t="shared" si="34"/>
        <v>0</v>
      </c>
      <c r="L193" s="137">
        <f t="shared" si="34"/>
        <v>0</v>
      </c>
      <c r="M193" s="137">
        <f t="shared" si="34"/>
        <v>0</v>
      </c>
      <c r="N193" s="137">
        <f t="shared" si="34"/>
        <v>0</v>
      </c>
      <c r="O193" s="137">
        <f t="shared" si="34"/>
        <v>0</v>
      </c>
      <c r="P193" s="137">
        <f t="shared" si="34"/>
        <v>0</v>
      </c>
      <c r="Q193" s="137">
        <f t="shared" si="34"/>
        <v>0</v>
      </c>
      <c r="R193" s="137">
        <f t="shared" si="34"/>
        <v>0</v>
      </c>
      <c r="S193" s="137">
        <f t="shared" si="34"/>
        <v>0</v>
      </c>
      <c r="T193" s="137">
        <f t="shared" si="34"/>
        <v>0</v>
      </c>
      <c r="U193" s="137">
        <f t="shared" si="34"/>
        <v>0</v>
      </c>
      <c r="V193" s="137">
        <f t="shared" si="34"/>
        <v>0</v>
      </c>
      <c r="W193" s="137">
        <f t="shared" si="34"/>
        <v>0</v>
      </c>
      <c r="X193" s="137">
        <f t="shared" si="34"/>
        <v>0</v>
      </c>
      <c r="Y193" s="137">
        <f t="shared" si="34"/>
        <v>0</v>
      </c>
      <c r="Z193" s="137">
        <f t="shared" si="34"/>
        <v>0</v>
      </c>
      <c r="AA193" s="137">
        <f t="shared" si="34"/>
        <v>0</v>
      </c>
      <c r="AB193" s="137">
        <f t="shared" si="34"/>
        <v>0</v>
      </c>
      <c r="AC193" s="137">
        <f t="shared" si="34"/>
        <v>0</v>
      </c>
      <c r="AD193" s="137">
        <f t="shared" si="34"/>
        <v>0</v>
      </c>
      <c r="AE193" s="137">
        <f t="shared" si="34"/>
        <v>0</v>
      </c>
      <c r="AF193" s="137">
        <f t="shared" si="34"/>
        <v>0</v>
      </c>
      <c r="AG193" s="137">
        <f t="shared" si="34"/>
        <v>0</v>
      </c>
      <c r="AH193" s="137">
        <f t="shared" si="34"/>
        <v>0</v>
      </c>
      <c r="AI193" s="137">
        <f t="shared" si="34"/>
        <v>0</v>
      </c>
      <c r="AJ193" s="53" t="str">
        <f t="shared" si="21"/>
        <v/>
      </c>
      <c r="AK193" s="66"/>
      <c r="AL193" s="66" t="str">
        <f t="shared" si="24"/>
        <v>00</v>
      </c>
      <c r="AM193" s="68" t="str">
        <f t="shared" si="25"/>
        <v>00</v>
      </c>
      <c r="AN193" s="68" t="str">
        <f t="shared" si="26"/>
        <v>00</v>
      </c>
      <c r="AO193" s="68" t="str">
        <f t="shared" si="27"/>
        <v>00</v>
      </c>
      <c r="AQ193" t="str">
        <f t="shared" si="22"/>
        <v/>
      </c>
    </row>
    <row r="194" spans="2:43">
      <c r="B194" s="145"/>
      <c r="C194" s="53">
        <f t="shared" si="23"/>
        <v>58</v>
      </c>
      <c r="D194" s="137">
        <f t="shared" si="34"/>
        <v>0</v>
      </c>
      <c r="E194" s="137">
        <f t="shared" si="34"/>
        <v>0</v>
      </c>
      <c r="F194" s="137">
        <f t="shared" si="34"/>
        <v>0</v>
      </c>
      <c r="G194" s="137">
        <f t="shared" si="34"/>
        <v>0</v>
      </c>
      <c r="H194" s="137">
        <f t="shared" si="34"/>
        <v>0</v>
      </c>
      <c r="I194" s="137">
        <f t="shared" si="34"/>
        <v>0</v>
      </c>
      <c r="J194" s="137">
        <f t="shared" si="34"/>
        <v>0</v>
      </c>
      <c r="K194" s="137">
        <f t="shared" si="34"/>
        <v>0</v>
      </c>
      <c r="L194" s="137">
        <f t="shared" si="34"/>
        <v>0</v>
      </c>
      <c r="M194" s="137">
        <f t="shared" si="34"/>
        <v>0</v>
      </c>
      <c r="N194" s="137">
        <f t="shared" si="34"/>
        <v>0</v>
      </c>
      <c r="O194" s="137">
        <f t="shared" si="34"/>
        <v>0</v>
      </c>
      <c r="P194" s="137">
        <f t="shared" si="34"/>
        <v>0</v>
      </c>
      <c r="Q194" s="137">
        <f t="shared" si="34"/>
        <v>0</v>
      </c>
      <c r="R194" s="137">
        <f t="shared" si="34"/>
        <v>0</v>
      </c>
      <c r="S194" s="137">
        <f t="shared" si="34"/>
        <v>0</v>
      </c>
      <c r="T194" s="137">
        <f t="shared" si="34"/>
        <v>0</v>
      </c>
      <c r="U194" s="137">
        <f t="shared" si="34"/>
        <v>0</v>
      </c>
      <c r="V194" s="137">
        <f t="shared" si="34"/>
        <v>0</v>
      </c>
      <c r="W194" s="137">
        <f t="shared" si="34"/>
        <v>0</v>
      </c>
      <c r="X194" s="137">
        <f t="shared" si="34"/>
        <v>0</v>
      </c>
      <c r="Y194" s="137">
        <f t="shared" si="34"/>
        <v>0</v>
      </c>
      <c r="Z194" s="137">
        <f t="shared" si="34"/>
        <v>0</v>
      </c>
      <c r="AA194" s="137">
        <f t="shared" si="34"/>
        <v>0</v>
      </c>
      <c r="AB194" s="137">
        <f t="shared" si="34"/>
        <v>0</v>
      </c>
      <c r="AC194" s="137">
        <f t="shared" si="34"/>
        <v>0</v>
      </c>
      <c r="AD194" s="137">
        <f t="shared" si="34"/>
        <v>0</v>
      </c>
      <c r="AE194" s="137">
        <f t="shared" si="34"/>
        <v>0</v>
      </c>
      <c r="AF194" s="137">
        <f t="shared" si="34"/>
        <v>0</v>
      </c>
      <c r="AG194" s="137">
        <f t="shared" si="34"/>
        <v>0</v>
      </c>
      <c r="AH194" s="137">
        <f t="shared" si="34"/>
        <v>0</v>
      </c>
      <c r="AI194" s="137">
        <f t="shared" si="34"/>
        <v>0</v>
      </c>
      <c r="AJ194" s="53" t="str">
        <f t="shared" si="21"/>
        <v/>
      </c>
      <c r="AK194" s="66"/>
      <c r="AL194" s="66" t="str">
        <f t="shared" si="24"/>
        <v>00</v>
      </c>
      <c r="AM194" s="68" t="str">
        <f t="shared" si="25"/>
        <v>00</v>
      </c>
      <c r="AN194" s="68" t="str">
        <f t="shared" si="26"/>
        <v>00</v>
      </c>
      <c r="AO194" s="68" t="str">
        <f t="shared" si="27"/>
        <v>00</v>
      </c>
      <c r="AQ194" t="str">
        <f t="shared" si="22"/>
        <v/>
      </c>
    </row>
    <row r="195" spans="2:43">
      <c r="B195" s="145"/>
      <c r="C195" s="53">
        <f t="shared" si="23"/>
        <v>59</v>
      </c>
      <c r="D195" s="137">
        <f t="shared" si="34"/>
        <v>0</v>
      </c>
      <c r="E195" s="137">
        <f t="shared" si="34"/>
        <v>0</v>
      </c>
      <c r="F195" s="137">
        <f t="shared" si="34"/>
        <v>0</v>
      </c>
      <c r="G195" s="137">
        <f t="shared" si="34"/>
        <v>0</v>
      </c>
      <c r="H195" s="137">
        <f t="shared" si="34"/>
        <v>0</v>
      </c>
      <c r="I195" s="137">
        <f t="shared" si="34"/>
        <v>0</v>
      </c>
      <c r="J195" s="137">
        <f t="shared" si="34"/>
        <v>0</v>
      </c>
      <c r="K195" s="137">
        <f t="shared" si="34"/>
        <v>0</v>
      </c>
      <c r="L195" s="137">
        <f t="shared" si="34"/>
        <v>0</v>
      </c>
      <c r="M195" s="137">
        <f t="shared" si="34"/>
        <v>0</v>
      </c>
      <c r="N195" s="137">
        <f t="shared" si="34"/>
        <v>0</v>
      </c>
      <c r="O195" s="137">
        <f t="shared" si="34"/>
        <v>0</v>
      </c>
      <c r="P195" s="137">
        <f t="shared" si="34"/>
        <v>0</v>
      </c>
      <c r="Q195" s="137">
        <f t="shared" si="34"/>
        <v>0</v>
      </c>
      <c r="R195" s="137">
        <f t="shared" si="34"/>
        <v>0</v>
      </c>
      <c r="S195" s="137">
        <f t="shared" si="34"/>
        <v>0</v>
      </c>
      <c r="T195" s="137">
        <f t="shared" si="34"/>
        <v>0</v>
      </c>
      <c r="U195" s="137">
        <f t="shared" si="34"/>
        <v>0</v>
      </c>
      <c r="V195" s="137">
        <f t="shared" si="34"/>
        <v>0</v>
      </c>
      <c r="W195" s="137">
        <f t="shared" si="34"/>
        <v>0</v>
      </c>
      <c r="X195" s="137">
        <f t="shared" si="34"/>
        <v>0</v>
      </c>
      <c r="Y195" s="137">
        <f t="shared" si="34"/>
        <v>0</v>
      </c>
      <c r="Z195" s="137">
        <f t="shared" si="34"/>
        <v>0</v>
      </c>
      <c r="AA195" s="137">
        <f t="shared" si="34"/>
        <v>0</v>
      </c>
      <c r="AB195" s="137">
        <f t="shared" si="34"/>
        <v>0</v>
      </c>
      <c r="AC195" s="137">
        <f t="shared" si="34"/>
        <v>0</v>
      </c>
      <c r="AD195" s="137">
        <f t="shared" si="34"/>
        <v>0</v>
      </c>
      <c r="AE195" s="137">
        <f t="shared" si="34"/>
        <v>0</v>
      </c>
      <c r="AF195" s="137">
        <f t="shared" si="34"/>
        <v>0</v>
      </c>
      <c r="AG195" s="137">
        <f t="shared" si="34"/>
        <v>0</v>
      </c>
      <c r="AH195" s="137">
        <f t="shared" si="34"/>
        <v>0</v>
      </c>
      <c r="AI195" s="137">
        <f t="shared" si="34"/>
        <v>0</v>
      </c>
      <c r="AJ195" s="53" t="str">
        <f t="shared" si="21"/>
        <v/>
      </c>
      <c r="AK195" s="66"/>
      <c r="AL195" s="66" t="str">
        <f t="shared" si="24"/>
        <v>00</v>
      </c>
      <c r="AM195" s="68" t="str">
        <f t="shared" si="25"/>
        <v>00</v>
      </c>
      <c r="AN195" s="68" t="str">
        <f t="shared" si="26"/>
        <v>00</v>
      </c>
      <c r="AO195" s="68" t="str">
        <f t="shared" si="27"/>
        <v>00</v>
      </c>
      <c r="AQ195" t="str">
        <f t="shared" si="22"/>
        <v/>
      </c>
    </row>
    <row r="196" spans="2:43">
      <c r="B196" s="145"/>
      <c r="C196" s="53">
        <f t="shared" si="23"/>
        <v>60</v>
      </c>
      <c r="D196" s="137">
        <f t="shared" si="34"/>
        <v>0</v>
      </c>
      <c r="E196" s="137">
        <f t="shared" si="34"/>
        <v>0</v>
      </c>
      <c r="F196" s="137">
        <f t="shared" si="34"/>
        <v>0</v>
      </c>
      <c r="G196" s="137">
        <f t="shared" si="34"/>
        <v>0</v>
      </c>
      <c r="H196" s="137">
        <f t="shared" si="34"/>
        <v>0</v>
      </c>
      <c r="I196" s="137">
        <f t="shared" si="34"/>
        <v>0</v>
      </c>
      <c r="J196" s="137">
        <f t="shared" si="34"/>
        <v>0</v>
      </c>
      <c r="K196" s="137">
        <f t="shared" si="34"/>
        <v>0</v>
      </c>
      <c r="L196" s="137">
        <f t="shared" si="34"/>
        <v>0</v>
      </c>
      <c r="M196" s="137">
        <f t="shared" si="34"/>
        <v>0</v>
      </c>
      <c r="N196" s="137">
        <f t="shared" si="34"/>
        <v>0</v>
      </c>
      <c r="O196" s="137">
        <f t="shared" si="34"/>
        <v>0</v>
      </c>
      <c r="P196" s="137">
        <f t="shared" si="34"/>
        <v>0</v>
      </c>
      <c r="Q196" s="137">
        <f t="shared" si="34"/>
        <v>0</v>
      </c>
      <c r="R196" s="137">
        <f t="shared" si="34"/>
        <v>0</v>
      </c>
      <c r="S196" s="137">
        <f t="shared" si="34"/>
        <v>0</v>
      </c>
      <c r="T196" s="137">
        <f t="shared" si="34"/>
        <v>0</v>
      </c>
      <c r="U196" s="137">
        <f t="shared" si="34"/>
        <v>0</v>
      </c>
      <c r="V196" s="137">
        <f t="shared" si="34"/>
        <v>0</v>
      </c>
      <c r="W196" s="137">
        <f t="shared" si="34"/>
        <v>0</v>
      </c>
      <c r="X196" s="137">
        <f t="shared" si="34"/>
        <v>0</v>
      </c>
      <c r="Y196" s="137">
        <f t="shared" si="34"/>
        <v>0</v>
      </c>
      <c r="Z196" s="137">
        <f t="shared" si="34"/>
        <v>0</v>
      </c>
      <c r="AA196" s="137">
        <f t="shared" si="34"/>
        <v>0</v>
      </c>
      <c r="AB196" s="137">
        <f t="shared" si="34"/>
        <v>0</v>
      </c>
      <c r="AC196" s="137">
        <f t="shared" si="34"/>
        <v>0</v>
      </c>
      <c r="AD196" s="137">
        <f t="shared" si="34"/>
        <v>0</v>
      </c>
      <c r="AE196" s="137">
        <f t="shared" si="34"/>
        <v>0</v>
      </c>
      <c r="AF196" s="137">
        <f t="shared" si="34"/>
        <v>0</v>
      </c>
      <c r="AG196" s="137">
        <f t="shared" si="34"/>
        <v>0</v>
      </c>
      <c r="AH196" s="137">
        <f t="shared" si="34"/>
        <v>0</v>
      </c>
      <c r="AI196" s="137">
        <f t="shared" si="34"/>
        <v>0</v>
      </c>
      <c r="AJ196" s="53" t="str">
        <f t="shared" si="21"/>
        <v/>
      </c>
      <c r="AK196" s="66"/>
      <c r="AL196" s="66" t="str">
        <f t="shared" si="24"/>
        <v>00</v>
      </c>
      <c r="AM196" s="68" t="str">
        <f t="shared" si="25"/>
        <v>00</v>
      </c>
      <c r="AN196" s="68" t="str">
        <f t="shared" si="26"/>
        <v>00</v>
      </c>
      <c r="AO196" s="68" t="str">
        <f t="shared" si="27"/>
        <v>00</v>
      </c>
      <c r="AQ196" t="str">
        <f t="shared" si="22"/>
        <v/>
      </c>
    </row>
    <row r="197" spans="2:43">
      <c r="B197" s="145"/>
      <c r="C197" s="53">
        <f t="shared" si="23"/>
        <v>61</v>
      </c>
      <c r="D197" s="137">
        <f t="shared" si="34"/>
        <v>0</v>
      </c>
      <c r="E197" s="137">
        <f t="shared" si="34"/>
        <v>0</v>
      </c>
      <c r="F197" s="137">
        <f t="shared" si="34"/>
        <v>0</v>
      </c>
      <c r="G197" s="137">
        <f t="shared" si="34"/>
        <v>0</v>
      </c>
      <c r="H197" s="137">
        <f t="shared" si="34"/>
        <v>0</v>
      </c>
      <c r="I197" s="137">
        <f t="shared" si="34"/>
        <v>0</v>
      </c>
      <c r="J197" s="137">
        <f t="shared" si="34"/>
        <v>0</v>
      </c>
      <c r="K197" s="137">
        <f t="shared" si="34"/>
        <v>0</v>
      </c>
      <c r="L197" s="137">
        <f t="shared" si="34"/>
        <v>0</v>
      </c>
      <c r="M197" s="137">
        <f t="shared" si="34"/>
        <v>0</v>
      </c>
      <c r="N197" s="137">
        <f t="shared" si="34"/>
        <v>0</v>
      </c>
      <c r="O197" s="137">
        <f t="shared" si="34"/>
        <v>0</v>
      </c>
      <c r="P197" s="137">
        <f t="shared" si="34"/>
        <v>0</v>
      </c>
      <c r="Q197" s="137">
        <f t="shared" si="34"/>
        <v>0</v>
      </c>
      <c r="R197" s="137">
        <f t="shared" si="34"/>
        <v>0</v>
      </c>
      <c r="S197" s="137">
        <f t="shared" si="34"/>
        <v>0</v>
      </c>
      <c r="T197" s="137">
        <f t="shared" si="34"/>
        <v>0</v>
      </c>
      <c r="U197" s="137">
        <f t="shared" si="34"/>
        <v>0</v>
      </c>
      <c r="V197" s="137">
        <f t="shared" si="34"/>
        <v>0</v>
      </c>
      <c r="W197" s="137">
        <f t="shared" si="34"/>
        <v>0</v>
      </c>
      <c r="X197" s="137">
        <f t="shared" si="34"/>
        <v>0</v>
      </c>
      <c r="Y197" s="137">
        <f t="shared" si="34"/>
        <v>0</v>
      </c>
      <c r="Z197" s="137">
        <f t="shared" si="34"/>
        <v>0</v>
      </c>
      <c r="AA197" s="137">
        <f t="shared" si="34"/>
        <v>0</v>
      </c>
      <c r="AB197" s="137">
        <f t="shared" si="34"/>
        <v>0</v>
      </c>
      <c r="AC197" s="137">
        <f t="shared" si="34"/>
        <v>0</v>
      </c>
      <c r="AD197" s="137">
        <f t="shared" si="34"/>
        <v>0</v>
      </c>
      <c r="AE197" s="137">
        <f t="shared" si="34"/>
        <v>0</v>
      </c>
      <c r="AF197" s="137">
        <f t="shared" si="34"/>
        <v>0</v>
      </c>
      <c r="AG197" s="137">
        <f t="shared" si="34"/>
        <v>0</v>
      </c>
      <c r="AH197" s="137">
        <f t="shared" si="34"/>
        <v>0</v>
      </c>
      <c r="AI197" s="137">
        <f t="shared" si="34"/>
        <v>0</v>
      </c>
      <c r="AJ197" s="53" t="str">
        <f t="shared" si="21"/>
        <v/>
      </c>
      <c r="AK197" s="66"/>
      <c r="AL197" s="66" t="str">
        <f t="shared" si="24"/>
        <v>00</v>
      </c>
      <c r="AM197" s="68" t="str">
        <f t="shared" si="25"/>
        <v>00</v>
      </c>
      <c r="AN197" s="68" t="str">
        <f t="shared" si="26"/>
        <v>00</v>
      </c>
      <c r="AO197" s="68" t="str">
        <f t="shared" si="27"/>
        <v>00</v>
      </c>
      <c r="AQ197" t="str">
        <f t="shared" si="22"/>
        <v/>
      </c>
    </row>
    <row r="198" spans="2:43">
      <c r="B198" s="145"/>
      <c r="C198" s="53">
        <f t="shared" si="23"/>
        <v>62</v>
      </c>
      <c r="D198" s="137">
        <f t="shared" si="34"/>
        <v>0</v>
      </c>
      <c r="E198" s="137">
        <f t="shared" si="34"/>
        <v>0</v>
      </c>
      <c r="F198" s="137">
        <f t="shared" si="34"/>
        <v>0</v>
      </c>
      <c r="G198" s="137">
        <f t="shared" si="34"/>
        <v>0</v>
      </c>
      <c r="H198" s="137">
        <f t="shared" si="34"/>
        <v>0</v>
      </c>
      <c r="I198" s="137">
        <f t="shared" si="34"/>
        <v>0</v>
      </c>
      <c r="J198" s="137">
        <f t="shared" si="34"/>
        <v>0</v>
      </c>
      <c r="K198" s="137">
        <f t="shared" si="34"/>
        <v>0</v>
      </c>
      <c r="L198" s="137">
        <f t="shared" si="34"/>
        <v>0</v>
      </c>
      <c r="M198" s="137">
        <f t="shared" si="34"/>
        <v>0</v>
      </c>
      <c r="N198" s="137">
        <f t="shared" si="34"/>
        <v>0</v>
      </c>
      <c r="O198" s="137">
        <f t="shared" si="34"/>
        <v>0</v>
      </c>
      <c r="P198" s="137">
        <f t="shared" si="34"/>
        <v>0</v>
      </c>
      <c r="Q198" s="137">
        <f t="shared" si="34"/>
        <v>0</v>
      </c>
      <c r="R198" s="137">
        <f t="shared" si="34"/>
        <v>0</v>
      </c>
      <c r="S198" s="137">
        <f t="shared" si="34"/>
        <v>0</v>
      </c>
      <c r="T198" s="137">
        <f t="shared" si="34"/>
        <v>0</v>
      </c>
      <c r="U198" s="137">
        <f t="shared" si="34"/>
        <v>0</v>
      </c>
      <c r="V198" s="137">
        <f t="shared" si="34"/>
        <v>0</v>
      </c>
      <c r="W198" s="137">
        <f t="shared" si="34"/>
        <v>0</v>
      </c>
      <c r="X198" s="137">
        <f t="shared" si="34"/>
        <v>0</v>
      </c>
      <c r="Y198" s="137">
        <f t="shared" si="34"/>
        <v>0</v>
      </c>
      <c r="Z198" s="137">
        <f t="shared" si="34"/>
        <v>0</v>
      </c>
      <c r="AA198" s="137">
        <f t="shared" si="34"/>
        <v>0</v>
      </c>
      <c r="AB198" s="137">
        <f t="shared" si="34"/>
        <v>0</v>
      </c>
      <c r="AC198" s="137">
        <f t="shared" si="34"/>
        <v>0</v>
      </c>
      <c r="AD198" s="137">
        <f t="shared" si="34"/>
        <v>0</v>
      </c>
      <c r="AE198" s="137">
        <f t="shared" si="34"/>
        <v>0</v>
      </c>
      <c r="AF198" s="137">
        <f t="shared" si="34"/>
        <v>0</v>
      </c>
      <c r="AG198" s="137">
        <f t="shared" si="34"/>
        <v>0</v>
      </c>
      <c r="AH198" s="137">
        <f t="shared" si="34"/>
        <v>0</v>
      </c>
      <c r="AI198" s="137">
        <f t="shared" si="34"/>
        <v>0</v>
      </c>
      <c r="AJ198" s="53" t="str">
        <f t="shared" si="21"/>
        <v/>
      </c>
      <c r="AK198" s="66"/>
      <c r="AL198" s="66" t="str">
        <f t="shared" si="24"/>
        <v>00</v>
      </c>
      <c r="AM198" s="68" t="str">
        <f t="shared" si="25"/>
        <v>00</v>
      </c>
      <c r="AN198" s="68" t="str">
        <f t="shared" si="26"/>
        <v>00</v>
      </c>
      <c r="AO198" s="68" t="str">
        <f t="shared" si="27"/>
        <v>00</v>
      </c>
      <c r="AQ198" t="str">
        <f t="shared" si="22"/>
        <v/>
      </c>
    </row>
    <row r="199" spans="2:43">
      <c r="B199" s="146"/>
      <c r="C199" s="53">
        <f t="shared" si="23"/>
        <v>63</v>
      </c>
      <c r="D199" s="137">
        <f t="shared" si="34"/>
        <v>0</v>
      </c>
      <c r="E199" s="137">
        <f t="shared" si="34"/>
        <v>0</v>
      </c>
      <c r="F199" s="137">
        <f t="shared" si="34"/>
        <v>0</v>
      </c>
      <c r="G199" s="137">
        <f t="shared" si="34"/>
        <v>0</v>
      </c>
      <c r="H199" s="137">
        <f t="shared" si="34"/>
        <v>0</v>
      </c>
      <c r="I199" s="137">
        <f t="shared" si="34"/>
        <v>0</v>
      </c>
      <c r="J199" s="137">
        <f t="shared" si="34"/>
        <v>0</v>
      </c>
      <c r="K199" s="137">
        <f t="shared" si="34"/>
        <v>0</v>
      </c>
      <c r="L199" s="137">
        <f t="shared" si="34"/>
        <v>0</v>
      </c>
      <c r="M199" s="137">
        <f t="shared" si="34"/>
        <v>0</v>
      </c>
      <c r="N199" s="137">
        <f t="shared" si="34"/>
        <v>0</v>
      </c>
      <c r="O199" s="137">
        <f t="shared" si="34"/>
        <v>0</v>
      </c>
      <c r="P199" s="137">
        <f t="shared" si="34"/>
        <v>0</v>
      </c>
      <c r="Q199" s="137">
        <f t="shared" si="34"/>
        <v>0</v>
      </c>
      <c r="R199" s="137">
        <f t="shared" si="34"/>
        <v>0</v>
      </c>
      <c r="S199" s="137">
        <f t="shared" si="34"/>
        <v>0</v>
      </c>
      <c r="T199" s="137">
        <f t="shared" si="34"/>
        <v>0</v>
      </c>
      <c r="U199" s="137">
        <f t="shared" si="34"/>
        <v>0</v>
      </c>
      <c r="V199" s="137">
        <f t="shared" si="34"/>
        <v>0</v>
      </c>
      <c r="W199" s="137">
        <f t="shared" si="34"/>
        <v>0</v>
      </c>
      <c r="X199" s="137">
        <f t="shared" si="34"/>
        <v>0</v>
      </c>
      <c r="Y199" s="137">
        <f t="shared" si="34"/>
        <v>0</v>
      </c>
      <c r="Z199" s="137">
        <f t="shared" si="34"/>
        <v>0</v>
      </c>
      <c r="AA199" s="137">
        <f t="shared" si="34"/>
        <v>0</v>
      </c>
      <c r="AB199" s="137">
        <f t="shared" si="34"/>
        <v>0</v>
      </c>
      <c r="AC199" s="137">
        <f t="shared" si="34"/>
        <v>0</v>
      </c>
      <c r="AD199" s="137">
        <f t="shared" si="34"/>
        <v>0</v>
      </c>
      <c r="AE199" s="137">
        <f t="shared" si="34"/>
        <v>0</v>
      </c>
      <c r="AF199" s="137">
        <f t="shared" si="34"/>
        <v>0</v>
      </c>
      <c r="AG199" s="137">
        <f t="shared" si="34"/>
        <v>0</v>
      </c>
      <c r="AH199" s="137">
        <f t="shared" si="34"/>
        <v>0</v>
      </c>
      <c r="AI199" s="137">
        <f>IF(OR(AI69=0,AI69=1),1,0)</f>
        <v>0</v>
      </c>
      <c r="AJ199" s="53" t="str">
        <f t="shared" si="21"/>
        <v/>
      </c>
      <c r="AK199" s="66"/>
      <c r="AL199" s="66" t="str">
        <f t="shared" si="24"/>
        <v>00</v>
      </c>
      <c r="AM199" s="68" t="str">
        <f t="shared" si="25"/>
        <v>00</v>
      </c>
      <c r="AN199" s="68" t="str">
        <f t="shared" si="26"/>
        <v>00</v>
      </c>
      <c r="AO199" s="68" t="str">
        <f t="shared" si="27"/>
        <v>00</v>
      </c>
      <c r="AQ199" t="str">
        <f t="shared" si="22"/>
        <v/>
      </c>
    </row>
  </sheetData>
  <protectedRanges>
    <protectedRange sqref="L3:AD3 D6:AD69 AE38:AI69" name="Table作成編集範囲"/>
    <protectedRange sqref="AF3" name="Table作成編集範囲_4_1"/>
    <protectedRange sqref="B3" name="Table作成編集範囲_2"/>
    <protectedRange sqref="AH3 AE3" name="Table作成編集範囲_2_1"/>
    <protectedRange sqref="AG3" name="Table作成編集範囲_3"/>
    <protectedRange sqref="AE6:AI37" name="Table作成編集範囲_1_1"/>
    <protectedRange sqref="AJ6:AJ69" name="Table作成編集範囲_4"/>
  </protectedRanges>
  <mergeCells count="4">
    <mergeCell ref="C2:C3"/>
    <mergeCell ref="AJ2:AJ3"/>
    <mergeCell ref="AF3:AI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0E14ED2-3CCB-4A96-B088-E20BB4EFA6B5}">
          <x14:formula1>
            <xm:f>CH_Design!$C$3:$C$103</xm:f>
          </x14:formula1>
          <xm:sqref>AJ6:AJ69</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B2:AK626"/>
  <sheetViews>
    <sheetView topLeftCell="AE604" zoomScale="85" zoomScaleNormal="85" workbookViewId="0">
      <selection activeCell="BA634" sqref="BA634"/>
    </sheetView>
  </sheetViews>
  <sheetFormatPr defaultRowHeight="13.5"/>
  <cols>
    <col min="2" max="2" width="35.375" bestFit="1" customWidth="1"/>
    <col min="3" max="10" width="3.375" customWidth="1"/>
    <col min="11" max="12" width="17" customWidth="1"/>
    <col min="13" max="13" width="30.5" customWidth="1"/>
    <col min="14" max="14" width="21.25" bestFit="1" customWidth="1"/>
    <col min="15" max="15" width="10.875" customWidth="1"/>
    <col min="16" max="16" width="12.625" customWidth="1"/>
    <col min="17" max="17" width="10.875" customWidth="1"/>
    <col min="18" max="18" width="11.875" bestFit="1" customWidth="1"/>
    <col min="31" max="32" width="11.875" bestFit="1" customWidth="1"/>
    <col min="33" max="33" width="11.875" customWidth="1"/>
  </cols>
  <sheetData>
    <row r="2" spans="2:17" ht="15" thickBot="1">
      <c r="B2" s="26" t="s">
        <v>509</v>
      </c>
    </row>
    <row r="3" spans="2:17" ht="15" thickBot="1">
      <c r="B3" s="104" t="s">
        <v>207</v>
      </c>
      <c r="C3" s="520" t="s">
        <v>202</v>
      </c>
      <c r="D3" s="521"/>
      <c r="E3" s="521"/>
      <c r="F3" s="521"/>
      <c r="G3" s="521"/>
      <c r="H3" s="521"/>
      <c r="I3" s="521"/>
      <c r="J3" s="522"/>
      <c r="K3" s="182"/>
      <c r="L3" s="182"/>
      <c r="M3" s="185"/>
      <c r="N3" s="183"/>
      <c r="O3" s="183"/>
      <c r="P3" s="183"/>
      <c r="Q3" s="184"/>
    </row>
    <row r="4" spans="2:17">
      <c r="B4" s="76"/>
      <c r="C4" s="34" t="s">
        <v>208</v>
      </c>
      <c r="D4" s="34"/>
      <c r="E4" s="34"/>
      <c r="F4" s="34"/>
      <c r="G4" s="34"/>
      <c r="H4" s="34"/>
      <c r="I4" s="34"/>
      <c r="J4" s="34"/>
      <c r="K4" s="34"/>
      <c r="L4" s="35"/>
      <c r="M4" s="30" t="s">
        <v>209</v>
      </c>
      <c r="N4" s="49" t="s">
        <v>20</v>
      </c>
      <c r="O4" s="50"/>
      <c r="P4" s="50"/>
      <c r="Q4" s="51"/>
    </row>
    <row r="5" spans="2:17">
      <c r="B5" s="77" t="s">
        <v>21</v>
      </c>
      <c r="C5" s="516" t="s">
        <v>210</v>
      </c>
      <c r="D5" s="517"/>
      <c r="E5" s="517"/>
      <c r="F5" s="517"/>
      <c r="G5" s="517"/>
      <c r="H5" s="517"/>
      <c r="I5" s="517"/>
      <c r="J5" s="518"/>
      <c r="K5" s="37" t="s">
        <v>22</v>
      </c>
      <c r="L5" s="81" t="s">
        <v>22</v>
      </c>
      <c r="M5" s="319" t="s">
        <v>725</v>
      </c>
      <c r="N5" s="29" t="s">
        <v>23</v>
      </c>
      <c r="O5" s="1" t="s">
        <v>24</v>
      </c>
      <c r="P5" s="84" t="s">
        <v>25</v>
      </c>
      <c r="Q5" s="150" t="s">
        <v>26</v>
      </c>
    </row>
    <row r="6" spans="2:17">
      <c r="B6" s="77" t="s">
        <v>34</v>
      </c>
      <c r="C6" s="176" t="s">
        <v>211</v>
      </c>
      <c r="D6" s="176" t="s">
        <v>212</v>
      </c>
      <c r="E6" s="176" t="s">
        <v>212</v>
      </c>
      <c r="F6" s="176" t="s">
        <v>212</v>
      </c>
      <c r="G6" s="176" t="s">
        <v>212</v>
      </c>
      <c r="H6" s="176" t="s">
        <v>212</v>
      </c>
      <c r="I6" s="176" t="s">
        <v>212</v>
      </c>
      <c r="J6" s="176" t="s">
        <v>212</v>
      </c>
      <c r="K6" s="1" t="s">
        <v>213</v>
      </c>
      <c r="L6" s="27" t="s">
        <v>213</v>
      </c>
      <c r="M6" s="31" t="s">
        <v>251</v>
      </c>
      <c r="N6" s="45"/>
      <c r="O6" s="204"/>
      <c r="P6" s="85"/>
      <c r="Q6" s="150"/>
    </row>
    <row r="7" spans="2:17" ht="27">
      <c r="B7" s="78" t="s">
        <v>27</v>
      </c>
      <c r="C7" s="519" t="s">
        <v>214</v>
      </c>
      <c r="D7" s="517"/>
      <c r="E7" s="517"/>
      <c r="F7" s="517"/>
      <c r="G7" s="517"/>
      <c r="H7" s="517"/>
      <c r="I7" s="517"/>
      <c r="J7" s="518"/>
      <c r="K7" s="1" t="s">
        <v>215</v>
      </c>
      <c r="L7" s="27" t="s">
        <v>215</v>
      </c>
      <c r="M7" s="32"/>
      <c r="N7" s="45"/>
      <c r="O7" s="204"/>
      <c r="P7" s="85"/>
      <c r="Q7" s="150"/>
    </row>
    <row r="8" spans="2:17" ht="136.5">
      <c r="B8" s="77" t="s">
        <v>28</v>
      </c>
      <c r="C8" s="177" t="s">
        <v>216</v>
      </c>
      <c r="D8" s="177" t="s">
        <v>63</v>
      </c>
      <c r="E8" s="177" t="s">
        <v>159</v>
      </c>
      <c r="F8" s="177" t="s">
        <v>204</v>
      </c>
      <c r="G8" s="177" t="s">
        <v>217</v>
      </c>
      <c r="H8" s="177" t="s">
        <v>218</v>
      </c>
      <c r="I8" s="177" t="s">
        <v>205</v>
      </c>
      <c r="J8" s="177" t="s">
        <v>219</v>
      </c>
      <c r="K8" s="1" t="s">
        <v>220</v>
      </c>
      <c r="L8" s="27" t="s">
        <v>670</v>
      </c>
      <c r="M8" s="31" t="s">
        <v>29</v>
      </c>
      <c r="N8" s="45"/>
      <c r="O8" s="204"/>
      <c r="P8" s="85"/>
      <c r="Q8" s="150"/>
    </row>
    <row r="9" spans="2:17" ht="176.25" thickBot="1">
      <c r="B9" s="79" t="s">
        <v>30</v>
      </c>
      <c r="C9" s="178" t="s">
        <v>221</v>
      </c>
      <c r="D9" s="178" t="s">
        <v>222</v>
      </c>
      <c r="E9" s="178" t="s">
        <v>206</v>
      </c>
      <c r="F9" s="178" t="s">
        <v>223</v>
      </c>
      <c r="G9" s="178" t="s">
        <v>223</v>
      </c>
      <c r="H9" s="178" t="s">
        <v>223</v>
      </c>
      <c r="I9" s="178" t="s">
        <v>223</v>
      </c>
      <c r="J9" s="178" t="s">
        <v>223</v>
      </c>
      <c r="K9" s="209" t="s">
        <v>253</v>
      </c>
      <c r="L9" s="28" t="s">
        <v>502</v>
      </c>
      <c r="M9" s="33" t="s">
        <v>822</v>
      </c>
      <c r="N9" s="83"/>
      <c r="O9" s="333" t="s">
        <v>829</v>
      </c>
      <c r="P9" s="83"/>
      <c r="Q9" s="151"/>
    </row>
    <row r="10" spans="2:17" ht="14.25" thickTop="1">
      <c r="B10" s="80" t="s">
        <v>542</v>
      </c>
      <c r="C10" s="179" t="s">
        <v>160</v>
      </c>
      <c r="D10" s="179" t="s">
        <v>160</v>
      </c>
      <c r="E10" s="179" t="s">
        <v>160</v>
      </c>
      <c r="F10" s="179" t="s">
        <v>160</v>
      </c>
      <c r="G10" s="179" t="s">
        <v>160</v>
      </c>
      <c r="H10" s="179" t="s">
        <v>160</v>
      </c>
      <c r="I10" s="210" t="s">
        <v>224</v>
      </c>
      <c r="J10" s="179" t="s">
        <v>160</v>
      </c>
      <c r="K10" s="38" t="s">
        <v>424</v>
      </c>
      <c r="L10" s="39" t="s">
        <v>249</v>
      </c>
      <c r="M10" s="40" t="s">
        <v>33</v>
      </c>
      <c r="N10" s="46"/>
      <c r="O10" s="140" t="s">
        <v>126</v>
      </c>
      <c r="P10" s="46"/>
      <c r="Q10" s="152"/>
    </row>
    <row r="11" spans="2:17">
      <c r="B11" s="80" t="s">
        <v>573</v>
      </c>
      <c r="C11" s="179" t="s">
        <v>160</v>
      </c>
      <c r="D11" s="179" t="s">
        <v>160</v>
      </c>
      <c r="E11" s="179" t="s">
        <v>160</v>
      </c>
      <c r="F11" s="179" t="s">
        <v>160</v>
      </c>
      <c r="G11" s="179" t="s">
        <v>160</v>
      </c>
      <c r="H11" s="179" t="s">
        <v>160</v>
      </c>
      <c r="I11" s="210" t="s">
        <v>226</v>
      </c>
      <c r="J11" s="179" t="s">
        <v>160</v>
      </c>
      <c r="K11" s="38" t="s">
        <v>421</v>
      </c>
      <c r="L11" s="39" t="s">
        <v>233</v>
      </c>
      <c r="M11" s="40" t="s">
        <v>33</v>
      </c>
      <c r="N11" s="46"/>
      <c r="O11" s="140" t="s">
        <v>31</v>
      </c>
      <c r="P11" s="46"/>
      <c r="Q11" s="152"/>
    </row>
    <row r="12" spans="2:17">
      <c r="B12" s="21" t="s">
        <v>558</v>
      </c>
      <c r="C12" s="180" t="s">
        <v>160</v>
      </c>
      <c r="D12" s="180" t="s">
        <v>160</v>
      </c>
      <c r="E12" s="180" t="s">
        <v>160</v>
      </c>
      <c r="F12" s="180" t="s">
        <v>160</v>
      </c>
      <c r="G12" s="180" t="s">
        <v>160</v>
      </c>
      <c r="H12" s="180" t="s">
        <v>160</v>
      </c>
      <c r="I12" s="211" t="s">
        <v>226</v>
      </c>
      <c r="J12" s="180" t="s">
        <v>160</v>
      </c>
      <c r="K12" s="207" t="s">
        <v>199</v>
      </c>
      <c r="L12" s="36" t="s">
        <v>234</v>
      </c>
      <c r="M12" s="41" t="s">
        <v>197</v>
      </c>
      <c r="N12" s="47"/>
      <c r="O12" s="67" t="s">
        <v>262</v>
      </c>
      <c r="P12" s="47"/>
      <c r="Q12" s="153"/>
    </row>
    <row r="13" spans="2:17">
      <c r="B13" s="21" t="s">
        <v>559</v>
      </c>
      <c r="C13" s="180" t="s">
        <v>160</v>
      </c>
      <c r="D13" s="180" t="s">
        <v>160</v>
      </c>
      <c r="E13" s="180" t="s">
        <v>160</v>
      </c>
      <c r="F13" s="180" t="s">
        <v>160</v>
      </c>
      <c r="G13" s="180" t="s">
        <v>160</v>
      </c>
      <c r="H13" s="180" t="s">
        <v>160</v>
      </c>
      <c r="I13" s="211" t="s">
        <v>226</v>
      </c>
      <c r="J13" s="180" t="s">
        <v>160</v>
      </c>
      <c r="K13" s="207" t="s">
        <v>199</v>
      </c>
      <c r="L13" s="36" t="s">
        <v>235</v>
      </c>
      <c r="M13" s="295" t="s">
        <v>437</v>
      </c>
      <c r="N13" s="296"/>
      <c r="O13" s="314" t="s">
        <v>263</v>
      </c>
      <c r="P13" s="296"/>
      <c r="Q13" s="153"/>
    </row>
    <row r="14" spans="2:17">
      <c r="B14" s="21" t="s">
        <v>560</v>
      </c>
      <c r="C14" s="180" t="s">
        <v>160</v>
      </c>
      <c r="D14" s="180" t="s">
        <v>160</v>
      </c>
      <c r="E14" s="180" t="s">
        <v>160</v>
      </c>
      <c r="F14" s="180" t="s">
        <v>160</v>
      </c>
      <c r="G14" s="180" t="s">
        <v>160</v>
      </c>
      <c r="H14" s="180" t="s">
        <v>160</v>
      </c>
      <c r="I14" s="211" t="s">
        <v>226</v>
      </c>
      <c r="J14" s="180" t="s">
        <v>160</v>
      </c>
      <c r="K14" s="207" t="s">
        <v>199</v>
      </c>
      <c r="L14" s="36" t="s">
        <v>236</v>
      </c>
      <c r="M14" s="295" t="s">
        <v>438</v>
      </c>
      <c r="N14" s="296"/>
      <c r="O14" s="314" t="s">
        <v>264</v>
      </c>
      <c r="P14" s="296"/>
      <c r="Q14" s="153"/>
    </row>
    <row r="15" spans="2:17">
      <c r="B15" s="21" t="s">
        <v>561</v>
      </c>
      <c r="C15" s="180" t="s">
        <v>160</v>
      </c>
      <c r="D15" s="180" t="s">
        <v>160</v>
      </c>
      <c r="E15" s="180" t="s">
        <v>160</v>
      </c>
      <c r="F15" s="180" t="s">
        <v>160</v>
      </c>
      <c r="G15" s="180" t="s">
        <v>160</v>
      </c>
      <c r="H15" s="180" t="s">
        <v>160</v>
      </c>
      <c r="I15" s="211" t="s">
        <v>226</v>
      </c>
      <c r="J15" s="180" t="s">
        <v>160</v>
      </c>
      <c r="K15" s="207" t="s">
        <v>199</v>
      </c>
      <c r="L15" s="36" t="s">
        <v>237</v>
      </c>
      <c r="M15" s="326" t="s">
        <v>726</v>
      </c>
      <c r="N15" s="296"/>
      <c r="O15" s="329" t="s">
        <v>823</v>
      </c>
      <c r="P15" s="296"/>
      <c r="Q15" s="153"/>
    </row>
    <row r="16" spans="2:17">
      <c r="B16" s="21" t="s">
        <v>562</v>
      </c>
      <c r="C16" s="180" t="s">
        <v>160</v>
      </c>
      <c r="D16" s="180" t="s">
        <v>160</v>
      </c>
      <c r="E16" s="180" t="s">
        <v>160</v>
      </c>
      <c r="F16" s="180" t="s">
        <v>160</v>
      </c>
      <c r="G16" s="180" t="s">
        <v>160</v>
      </c>
      <c r="H16" s="180" t="s">
        <v>160</v>
      </c>
      <c r="I16" s="211" t="s">
        <v>226</v>
      </c>
      <c r="J16" s="180" t="s">
        <v>160</v>
      </c>
      <c r="K16" s="207" t="s">
        <v>199</v>
      </c>
      <c r="L16" s="36" t="s">
        <v>238</v>
      </c>
      <c r="M16" s="326" t="s">
        <v>727</v>
      </c>
      <c r="N16" s="296"/>
      <c r="O16" s="329" t="s">
        <v>824</v>
      </c>
      <c r="P16" s="296"/>
      <c r="Q16" s="153"/>
    </row>
    <row r="17" spans="2:37">
      <c r="B17" s="21" t="s">
        <v>563</v>
      </c>
      <c r="C17" s="180" t="s">
        <v>160</v>
      </c>
      <c r="D17" s="180" t="s">
        <v>160</v>
      </c>
      <c r="E17" s="180" t="s">
        <v>160</v>
      </c>
      <c r="F17" s="180" t="s">
        <v>160</v>
      </c>
      <c r="G17" s="180" t="s">
        <v>160</v>
      </c>
      <c r="H17" s="180" t="s">
        <v>160</v>
      </c>
      <c r="I17" s="211" t="s">
        <v>226</v>
      </c>
      <c r="J17" s="180" t="s">
        <v>160</v>
      </c>
      <c r="K17" s="207" t="s">
        <v>199</v>
      </c>
      <c r="L17" s="36" t="s">
        <v>239</v>
      </c>
      <c r="M17" s="326" t="s">
        <v>728</v>
      </c>
      <c r="N17" s="296"/>
      <c r="O17" s="329" t="s">
        <v>825</v>
      </c>
      <c r="P17" s="296"/>
      <c r="Q17" s="153"/>
    </row>
    <row r="18" spans="2:37">
      <c r="B18" s="21" t="s">
        <v>564</v>
      </c>
      <c r="C18" s="180" t="s">
        <v>160</v>
      </c>
      <c r="D18" s="180" t="s">
        <v>160</v>
      </c>
      <c r="E18" s="180" t="s">
        <v>160</v>
      </c>
      <c r="F18" s="180" t="s">
        <v>160</v>
      </c>
      <c r="G18" s="180" t="s">
        <v>160</v>
      </c>
      <c r="H18" s="180" t="s">
        <v>160</v>
      </c>
      <c r="I18" s="211" t="s">
        <v>226</v>
      </c>
      <c r="J18" s="180" t="s">
        <v>160</v>
      </c>
      <c r="K18" s="207" t="s">
        <v>199</v>
      </c>
      <c r="L18" s="36" t="s">
        <v>240</v>
      </c>
      <c r="M18" s="295" t="s">
        <v>231</v>
      </c>
      <c r="N18" s="296"/>
      <c r="O18" s="314" t="s">
        <v>265</v>
      </c>
      <c r="P18" s="296"/>
      <c r="Q18" s="153"/>
    </row>
    <row r="19" spans="2:37">
      <c r="B19" s="21" t="s">
        <v>565</v>
      </c>
      <c r="C19" s="180" t="s">
        <v>160</v>
      </c>
      <c r="D19" s="180" t="s">
        <v>160</v>
      </c>
      <c r="E19" s="180" t="s">
        <v>160</v>
      </c>
      <c r="F19" s="180" t="s">
        <v>160</v>
      </c>
      <c r="G19" s="180" t="s">
        <v>160</v>
      </c>
      <c r="H19" s="180" t="s">
        <v>160</v>
      </c>
      <c r="I19" s="211" t="s">
        <v>226</v>
      </c>
      <c r="J19" s="180" t="s">
        <v>160</v>
      </c>
      <c r="K19" s="207" t="s">
        <v>199</v>
      </c>
      <c r="L19" s="36" t="s">
        <v>241</v>
      </c>
      <c r="M19" s="327" t="s">
        <v>33</v>
      </c>
      <c r="N19" s="296"/>
      <c r="O19" s="329" t="s">
        <v>416</v>
      </c>
      <c r="P19" s="296"/>
      <c r="Q19" s="153"/>
    </row>
    <row r="20" spans="2:37">
      <c r="B20" s="21" t="s">
        <v>574</v>
      </c>
      <c r="C20" s="180" t="s">
        <v>160</v>
      </c>
      <c r="D20" s="180" t="s">
        <v>160</v>
      </c>
      <c r="E20" s="180" t="s">
        <v>160</v>
      </c>
      <c r="F20" s="180" t="s">
        <v>160</v>
      </c>
      <c r="G20" s="180" t="s">
        <v>160</v>
      </c>
      <c r="H20" s="180" t="s">
        <v>160</v>
      </c>
      <c r="I20" s="211" t="s">
        <v>226</v>
      </c>
      <c r="J20" s="180" t="s">
        <v>160</v>
      </c>
      <c r="K20" s="207" t="s">
        <v>199</v>
      </c>
      <c r="L20" s="36" t="s">
        <v>242</v>
      </c>
      <c r="M20" s="40" t="s">
        <v>33</v>
      </c>
      <c r="N20" s="47"/>
      <c r="O20" s="67" t="s">
        <v>31</v>
      </c>
      <c r="P20" s="47"/>
      <c r="Q20" s="153"/>
      <c r="Y20" s="292"/>
      <c r="Z20" s="292"/>
      <c r="AA20" s="292"/>
      <c r="AB20" s="292"/>
      <c r="AC20" s="292"/>
      <c r="AD20" s="292"/>
      <c r="AE20" s="292"/>
      <c r="AF20" s="292"/>
      <c r="AG20" s="292"/>
      <c r="AH20" s="292"/>
      <c r="AI20" s="292"/>
      <c r="AJ20" s="292"/>
      <c r="AK20" s="292"/>
    </row>
    <row r="21" spans="2:37">
      <c r="B21" s="21" t="s">
        <v>566</v>
      </c>
      <c r="C21" s="180" t="s">
        <v>160</v>
      </c>
      <c r="D21" s="180" t="s">
        <v>160</v>
      </c>
      <c r="E21" s="180" t="s">
        <v>160</v>
      </c>
      <c r="F21" s="180" t="s">
        <v>160</v>
      </c>
      <c r="G21" s="180" t="s">
        <v>160</v>
      </c>
      <c r="H21" s="180" t="s">
        <v>160</v>
      </c>
      <c r="I21" s="211" t="s">
        <v>226</v>
      </c>
      <c r="J21" s="180" t="s">
        <v>160</v>
      </c>
      <c r="K21" s="207" t="s">
        <v>199</v>
      </c>
      <c r="L21" s="36" t="s">
        <v>243</v>
      </c>
      <c r="M21" s="41" t="s">
        <v>227</v>
      </c>
      <c r="N21" s="47"/>
      <c r="O21" s="67" t="s">
        <v>415</v>
      </c>
      <c r="P21" s="47"/>
      <c r="Q21" s="153"/>
      <c r="Y21" s="292"/>
      <c r="Z21" s="292"/>
      <c r="AA21" s="292"/>
      <c r="AB21" s="292"/>
      <c r="AC21" s="292"/>
      <c r="AD21" s="292"/>
      <c r="AE21" s="292"/>
      <c r="AF21" s="292"/>
      <c r="AG21" s="292"/>
      <c r="AH21" s="292"/>
      <c r="AI21" s="292"/>
      <c r="AJ21" s="292"/>
      <c r="AK21" s="292"/>
    </row>
    <row r="22" spans="2:37">
      <c r="B22" s="21" t="s">
        <v>567</v>
      </c>
      <c r="C22" s="180" t="s">
        <v>160</v>
      </c>
      <c r="D22" s="180" t="s">
        <v>160</v>
      </c>
      <c r="E22" s="180" t="s">
        <v>160</v>
      </c>
      <c r="F22" s="180" t="s">
        <v>160</v>
      </c>
      <c r="G22" s="180" t="s">
        <v>160</v>
      </c>
      <c r="H22" s="180" t="s">
        <v>160</v>
      </c>
      <c r="I22" s="211" t="s">
        <v>226</v>
      </c>
      <c r="J22" s="180" t="s">
        <v>160</v>
      </c>
      <c r="K22" s="207" t="s">
        <v>199</v>
      </c>
      <c r="L22" s="36" t="s">
        <v>244</v>
      </c>
      <c r="M22" s="41" t="s">
        <v>228</v>
      </c>
      <c r="N22" s="47"/>
      <c r="O22" s="67" t="s">
        <v>417</v>
      </c>
      <c r="P22" s="47"/>
      <c r="Q22" s="153"/>
      <c r="Y22" s="292"/>
      <c r="Z22" s="292"/>
      <c r="AA22" s="292"/>
      <c r="AB22" s="292"/>
      <c r="AC22" s="292"/>
      <c r="AD22" s="292"/>
      <c r="AE22" s="292"/>
      <c r="AF22" s="292"/>
      <c r="AG22" s="292"/>
      <c r="AH22" s="292"/>
      <c r="AI22" s="292"/>
      <c r="AJ22" s="292"/>
      <c r="AK22" s="292"/>
    </row>
    <row r="23" spans="2:37">
      <c r="B23" s="21" t="s">
        <v>568</v>
      </c>
      <c r="C23" s="180" t="s">
        <v>160</v>
      </c>
      <c r="D23" s="180" t="s">
        <v>160</v>
      </c>
      <c r="E23" s="180" t="s">
        <v>160</v>
      </c>
      <c r="F23" s="180" t="s">
        <v>160</v>
      </c>
      <c r="G23" s="180" t="s">
        <v>160</v>
      </c>
      <c r="H23" s="180" t="s">
        <v>160</v>
      </c>
      <c r="I23" s="211" t="s">
        <v>200</v>
      </c>
      <c r="J23" s="180" t="s">
        <v>160</v>
      </c>
      <c r="K23" s="207" t="s">
        <v>199</v>
      </c>
      <c r="L23" s="36" t="s">
        <v>245</v>
      </c>
      <c r="M23" s="41" t="s">
        <v>229</v>
      </c>
      <c r="N23" s="47"/>
      <c r="O23" s="67" t="s">
        <v>418</v>
      </c>
      <c r="P23" s="47"/>
      <c r="Q23" s="153"/>
      <c r="Y23" s="292"/>
      <c r="Z23" s="292"/>
      <c r="AA23" s="292"/>
      <c r="AB23" s="292"/>
      <c r="AC23" s="292"/>
      <c r="AD23" s="292"/>
      <c r="AE23" s="292"/>
      <c r="AF23" s="292"/>
      <c r="AG23" s="292"/>
      <c r="AH23" s="292"/>
      <c r="AI23" s="292"/>
      <c r="AJ23" s="292"/>
      <c r="AK23" s="292"/>
    </row>
    <row r="24" spans="2:37">
      <c r="B24" s="21" t="s">
        <v>569</v>
      </c>
      <c r="C24" s="180" t="s">
        <v>160</v>
      </c>
      <c r="D24" s="180" t="s">
        <v>160</v>
      </c>
      <c r="E24" s="180" t="s">
        <v>160</v>
      </c>
      <c r="F24" s="180" t="s">
        <v>160</v>
      </c>
      <c r="G24" s="180" t="s">
        <v>160</v>
      </c>
      <c r="H24" s="180" t="s">
        <v>160</v>
      </c>
      <c r="I24" s="211" t="s">
        <v>226</v>
      </c>
      <c r="J24" s="180" t="s">
        <v>160</v>
      </c>
      <c r="K24" s="207" t="s">
        <v>199</v>
      </c>
      <c r="L24" s="36" t="s">
        <v>246</v>
      </c>
      <c r="M24" s="41" t="s">
        <v>230</v>
      </c>
      <c r="N24" s="47"/>
      <c r="O24" s="67" t="s">
        <v>419</v>
      </c>
      <c r="P24" s="47"/>
      <c r="Q24" s="153"/>
    </row>
    <row r="25" spans="2:37">
      <c r="B25" s="21" t="s">
        <v>575</v>
      </c>
      <c r="C25" s="180" t="s">
        <v>160</v>
      </c>
      <c r="D25" s="180" t="s">
        <v>160</v>
      </c>
      <c r="E25" s="180" t="s">
        <v>160</v>
      </c>
      <c r="F25" s="180" t="s">
        <v>160</v>
      </c>
      <c r="G25" s="180" t="s">
        <v>160</v>
      </c>
      <c r="H25" s="180" t="s">
        <v>160</v>
      </c>
      <c r="I25" s="211" t="s">
        <v>226</v>
      </c>
      <c r="J25" s="180" t="s">
        <v>160</v>
      </c>
      <c r="K25" s="207" t="s">
        <v>199</v>
      </c>
      <c r="L25" s="36" t="s">
        <v>247</v>
      </c>
      <c r="M25" s="40" t="s">
        <v>33</v>
      </c>
      <c r="N25" s="47"/>
      <c r="O25" s="67" t="s">
        <v>31</v>
      </c>
      <c r="P25" s="47"/>
      <c r="Q25" s="153"/>
    </row>
    <row r="26" spans="2:37">
      <c r="B26" s="21" t="s">
        <v>576</v>
      </c>
      <c r="C26" s="180" t="s">
        <v>160</v>
      </c>
      <c r="D26" s="180" t="s">
        <v>160</v>
      </c>
      <c r="E26" s="180" t="s">
        <v>160</v>
      </c>
      <c r="F26" s="180" t="s">
        <v>160</v>
      </c>
      <c r="G26" s="180" t="s">
        <v>160</v>
      </c>
      <c r="H26" s="180" t="s">
        <v>160</v>
      </c>
      <c r="I26" s="211" t="s">
        <v>226</v>
      </c>
      <c r="J26" s="180" t="s">
        <v>160</v>
      </c>
      <c r="K26" s="207" t="s">
        <v>199</v>
      </c>
      <c r="L26" s="36" t="s">
        <v>248</v>
      </c>
      <c r="M26" s="40" t="s">
        <v>33</v>
      </c>
      <c r="N26" s="47"/>
      <c r="O26" s="67" t="s">
        <v>31</v>
      </c>
      <c r="P26" s="47"/>
      <c r="Q26" s="153"/>
    </row>
    <row r="27" spans="2:37">
      <c r="B27" s="21" t="s">
        <v>577</v>
      </c>
      <c r="C27" s="180" t="s">
        <v>160</v>
      </c>
      <c r="D27" s="180" t="s">
        <v>160</v>
      </c>
      <c r="E27" s="180" t="s">
        <v>160</v>
      </c>
      <c r="F27" s="180" t="s">
        <v>160</v>
      </c>
      <c r="G27" s="180" t="s">
        <v>160</v>
      </c>
      <c r="H27" s="180" t="s">
        <v>160</v>
      </c>
      <c r="I27" s="211" t="s">
        <v>226</v>
      </c>
      <c r="J27" s="180" t="s">
        <v>160</v>
      </c>
      <c r="K27" s="207" t="s">
        <v>199</v>
      </c>
      <c r="L27" s="36" t="s">
        <v>414</v>
      </c>
      <c r="M27" s="41" t="s">
        <v>33</v>
      </c>
      <c r="N27" s="47"/>
      <c r="O27" s="67" t="s">
        <v>31</v>
      </c>
      <c r="P27" s="47"/>
      <c r="Q27" s="153"/>
    </row>
    <row r="28" spans="2:37">
      <c r="B28" s="21" t="s">
        <v>578</v>
      </c>
      <c r="C28" s="180" t="s">
        <v>160</v>
      </c>
      <c r="D28" s="180" t="s">
        <v>160</v>
      </c>
      <c r="E28" s="180" t="s">
        <v>160</v>
      </c>
      <c r="F28" s="180" t="s">
        <v>160</v>
      </c>
      <c r="G28" s="180" t="s">
        <v>160</v>
      </c>
      <c r="H28" s="180" t="s">
        <v>160</v>
      </c>
      <c r="I28" s="211" t="s">
        <v>200</v>
      </c>
      <c r="J28" s="180" t="s">
        <v>160</v>
      </c>
      <c r="K28" s="208" t="s">
        <v>199</v>
      </c>
      <c r="L28" s="39" t="s">
        <v>543</v>
      </c>
      <c r="M28" s="41" t="s">
        <v>33</v>
      </c>
      <c r="N28" s="47"/>
      <c r="O28" s="67" t="s">
        <v>31</v>
      </c>
      <c r="P28" s="47"/>
      <c r="Q28" s="153"/>
    </row>
    <row r="29" spans="2:37">
      <c r="B29" s="21" t="s">
        <v>579</v>
      </c>
      <c r="C29" s="180" t="s">
        <v>160</v>
      </c>
      <c r="D29" s="180" t="s">
        <v>160</v>
      </c>
      <c r="E29" s="180" t="s">
        <v>160</v>
      </c>
      <c r="F29" s="180" t="s">
        <v>160</v>
      </c>
      <c r="G29" s="180" t="s">
        <v>160</v>
      </c>
      <c r="H29" s="180" t="s">
        <v>160</v>
      </c>
      <c r="I29" s="211" t="s">
        <v>200</v>
      </c>
      <c r="J29" s="180" t="s">
        <v>160</v>
      </c>
      <c r="K29" s="208" t="s">
        <v>199</v>
      </c>
      <c r="L29" s="36" t="s">
        <v>544</v>
      </c>
      <c r="M29" s="41" t="s">
        <v>33</v>
      </c>
      <c r="N29" s="47"/>
      <c r="O29" s="67" t="s">
        <v>31</v>
      </c>
      <c r="P29" s="47"/>
      <c r="Q29" s="153"/>
    </row>
    <row r="30" spans="2:37">
      <c r="B30" s="21" t="s">
        <v>580</v>
      </c>
      <c r="C30" s="180" t="s">
        <v>160</v>
      </c>
      <c r="D30" s="180" t="s">
        <v>160</v>
      </c>
      <c r="E30" s="180" t="s">
        <v>160</v>
      </c>
      <c r="F30" s="180" t="s">
        <v>160</v>
      </c>
      <c r="G30" s="180" t="s">
        <v>160</v>
      </c>
      <c r="H30" s="180" t="s">
        <v>160</v>
      </c>
      <c r="I30" s="211" t="s">
        <v>200</v>
      </c>
      <c r="J30" s="180" t="s">
        <v>160</v>
      </c>
      <c r="K30" s="208" t="s">
        <v>199</v>
      </c>
      <c r="L30" s="36" t="s">
        <v>545</v>
      </c>
      <c r="M30" s="41" t="s">
        <v>33</v>
      </c>
      <c r="N30" s="47"/>
      <c r="O30" s="67" t="s">
        <v>31</v>
      </c>
      <c r="P30" s="47"/>
      <c r="Q30" s="153"/>
    </row>
    <row r="31" spans="2:37">
      <c r="B31" s="21" t="s">
        <v>581</v>
      </c>
      <c r="C31" s="180" t="s">
        <v>160</v>
      </c>
      <c r="D31" s="180" t="s">
        <v>160</v>
      </c>
      <c r="E31" s="180" t="s">
        <v>160</v>
      </c>
      <c r="F31" s="180" t="s">
        <v>160</v>
      </c>
      <c r="G31" s="180" t="s">
        <v>160</v>
      </c>
      <c r="H31" s="180" t="s">
        <v>160</v>
      </c>
      <c r="I31" s="211" t="s">
        <v>200</v>
      </c>
      <c r="J31" s="180" t="s">
        <v>160</v>
      </c>
      <c r="K31" s="208" t="s">
        <v>199</v>
      </c>
      <c r="L31" s="36" t="s">
        <v>546</v>
      </c>
      <c r="M31" s="41" t="s">
        <v>33</v>
      </c>
      <c r="N31" s="47"/>
      <c r="O31" s="67" t="s">
        <v>31</v>
      </c>
      <c r="P31" s="47"/>
      <c r="Q31" s="153"/>
    </row>
    <row r="32" spans="2:37">
      <c r="B32" s="21" t="s">
        <v>582</v>
      </c>
      <c r="C32" s="180" t="s">
        <v>160</v>
      </c>
      <c r="D32" s="180" t="s">
        <v>160</v>
      </c>
      <c r="E32" s="180" t="s">
        <v>160</v>
      </c>
      <c r="F32" s="180" t="s">
        <v>160</v>
      </c>
      <c r="G32" s="180" t="s">
        <v>160</v>
      </c>
      <c r="H32" s="180" t="s">
        <v>160</v>
      </c>
      <c r="I32" s="211" t="s">
        <v>200</v>
      </c>
      <c r="J32" s="180" t="s">
        <v>160</v>
      </c>
      <c r="K32" s="208" t="s">
        <v>199</v>
      </c>
      <c r="L32" s="36" t="s">
        <v>547</v>
      </c>
      <c r="M32" s="41" t="s">
        <v>33</v>
      </c>
      <c r="N32" s="47"/>
      <c r="O32" s="67" t="s">
        <v>31</v>
      </c>
      <c r="P32" s="47"/>
      <c r="Q32" s="153"/>
    </row>
    <row r="33" spans="2:17">
      <c r="B33" s="21" t="s">
        <v>583</v>
      </c>
      <c r="C33" s="180" t="s">
        <v>160</v>
      </c>
      <c r="D33" s="180" t="s">
        <v>160</v>
      </c>
      <c r="E33" s="180" t="s">
        <v>160</v>
      </c>
      <c r="F33" s="180" t="s">
        <v>160</v>
      </c>
      <c r="G33" s="180" t="s">
        <v>160</v>
      </c>
      <c r="H33" s="180" t="s">
        <v>160</v>
      </c>
      <c r="I33" s="211" t="s">
        <v>200</v>
      </c>
      <c r="J33" s="180" t="s">
        <v>160</v>
      </c>
      <c r="K33" s="208" t="s">
        <v>199</v>
      </c>
      <c r="L33" s="36" t="s">
        <v>548</v>
      </c>
      <c r="M33" s="41" t="s">
        <v>33</v>
      </c>
      <c r="N33" s="47"/>
      <c r="O33" s="67" t="s">
        <v>31</v>
      </c>
      <c r="P33" s="47"/>
      <c r="Q33" s="153"/>
    </row>
    <row r="34" spans="2:17">
      <c r="B34" s="21" t="s">
        <v>584</v>
      </c>
      <c r="C34" s="180" t="s">
        <v>160</v>
      </c>
      <c r="D34" s="180" t="s">
        <v>160</v>
      </c>
      <c r="E34" s="180" t="s">
        <v>160</v>
      </c>
      <c r="F34" s="180" t="s">
        <v>160</v>
      </c>
      <c r="G34" s="180" t="s">
        <v>160</v>
      </c>
      <c r="H34" s="180" t="s">
        <v>160</v>
      </c>
      <c r="I34" s="211" t="s">
        <v>200</v>
      </c>
      <c r="J34" s="180" t="s">
        <v>160</v>
      </c>
      <c r="K34" s="208" t="s">
        <v>199</v>
      </c>
      <c r="L34" s="36" t="s">
        <v>549</v>
      </c>
      <c r="M34" s="41" t="s">
        <v>33</v>
      </c>
      <c r="N34" s="47"/>
      <c r="O34" s="67" t="s">
        <v>31</v>
      </c>
      <c r="P34" s="47"/>
      <c r="Q34" s="153"/>
    </row>
    <row r="35" spans="2:17">
      <c r="B35" s="21" t="s">
        <v>585</v>
      </c>
      <c r="C35" s="180" t="s">
        <v>160</v>
      </c>
      <c r="D35" s="180" t="s">
        <v>160</v>
      </c>
      <c r="E35" s="180" t="s">
        <v>160</v>
      </c>
      <c r="F35" s="180" t="s">
        <v>160</v>
      </c>
      <c r="G35" s="180" t="s">
        <v>160</v>
      </c>
      <c r="H35" s="180" t="s">
        <v>160</v>
      </c>
      <c r="I35" s="211" t="s">
        <v>200</v>
      </c>
      <c r="J35" s="180" t="s">
        <v>160</v>
      </c>
      <c r="K35" s="208" t="s">
        <v>199</v>
      </c>
      <c r="L35" s="36" t="s">
        <v>550</v>
      </c>
      <c r="M35" s="41" t="s">
        <v>33</v>
      </c>
      <c r="N35" s="47"/>
      <c r="O35" s="67" t="s">
        <v>31</v>
      </c>
      <c r="P35" s="47"/>
      <c r="Q35" s="153"/>
    </row>
    <row r="36" spans="2:17">
      <c r="B36" s="21" t="s">
        <v>586</v>
      </c>
      <c r="C36" s="180" t="s">
        <v>160</v>
      </c>
      <c r="D36" s="180" t="s">
        <v>160</v>
      </c>
      <c r="E36" s="180" t="s">
        <v>160</v>
      </c>
      <c r="F36" s="180" t="s">
        <v>160</v>
      </c>
      <c r="G36" s="180" t="s">
        <v>160</v>
      </c>
      <c r="H36" s="180" t="s">
        <v>160</v>
      </c>
      <c r="I36" s="211" t="s">
        <v>200</v>
      </c>
      <c r="J36" s="180" t="s">
        <v>160</v>
      </c>
      <c r="K36" s="208" t="s">
        <v>199</v>
      </c>
      <c r="L36" s="36" t="s">
        <v>551</v>
      </c>
      <c r="M36" s="41" t="s">
        <v>33</v>
      </c>
      <c r="N36" s="47"/>
      <c r="O36" s="67" t="s">
        <v>31</v>
      </c>
      <c r="P36" s="47"/>
      <c r="Q36" s="153"/>
    </row>
    <row r="37" spans="2:17">
      <c r="B37" s="21" t="s">
        <v>570</v>
      </c>
      <c r="C37" s="180" t="s">
        <v>160</v>
      </c>
      <c r="D37" s="180" t="s">
        <v>160</v>
      </c>
      <c r="E37" s="180" t="s">
        <v>160</v>
      </c>
      <c r="F37" s="180" t="s">
        <v>160</v>
      </c>
      <c r="G37" s="180" t="s">
        <v>160</v>
      </c>
      <c r="H37" s="180" t="s">
        <v>160</v>
      </c>
      <c r="I37" s="211" t="s">
        <v>200</v>
      </c>
      <c r="J37" s="180" t="s">
        <v>160</v>
      </c>
      <c r="K37" s="208" t="s">
        <v>199</v>
      </c>
      <c r="L37" s="36" t="s">
        <v>552</v>
      </c>
      <c r="M37" s="328" t="s">
        <v>33</v>
      </c>
      <c r="N37" s="47"/>
      <c r="O37" s="330" t="s">
        <v>31</v>
      </c>
      <c r="P37" s="47"/>
      <c r="Q37" s="153"/>
    </row>
    <row r="38" spans="2:17">
      <c r="B38" s="21" t="s">
        <v>587</v>
      </c>
      <c r="C38" s="180" t="s">
        <v>160</v>
      </c>
      <c r="D38" s="180" t="s">
        <v>160</v>
      </c>
      <c r="E38" s="180" t="s">
        <v>160</v>
      </c>
      <c r="F38" s="180" t="s">
        <v>160</v>
      </c>
      <c r="G38" s="180" t="s">
        <v>160</v>
      </c>
      <c r="H38" s="180" t="s">
        <v>160</v>
      </c>
      <c r="I38" s="211" t="s">
        <v>200</v>
      </c>
      <c r="J38" s="180" t="s">
        <v>160</v>
      </c>
      <c r="K38" s="208" t="s">
        <v>199</v>
      </c>
      <c r="L38" s="36" t="s">
        <v>553</v>
      </c>
      <c r="M38" s="328" t="s">
        <v>729</v>
      </c>
      <c r="N38" s="47"/>
      <c r="O38" s="331" t="s">
        <v>826</v>
      </c>
      <c r="P38" s="47"/>
      <c r="Q38" s="153"/>
    </row>
    <row r="39" spans="2:17">
      <c r="B39" s="21" t="s">
        <v>588</v>
      </c>
      <c r="C39" s="180" t="s">
        <v>160</v>
      </c>
      <c r="D39" s="180" t="s">
        <v>160</v>
      </c>
      <c r="E39" s="180" t="s">
        <v>160</v>
      </c>
      <c r="F39" s="180" t="s">
        <v>160</v>
      </c>
      <c r="G39" s="180" t="s">
        <v>160</v>
      </c>
      <c r="H39" s="180" t="s">
        <v>160</v>
      </c>
      <c r="I39" s="211" t="s">
        <v>200</v>
      </c>
      <c r="J39" s="180" t="s">
        <v>160</v>
      </c>
      <c r="K39" s="208" t="s">
        <v>199</v>
      </c>
      <c r="L39" s="36" t="s">
        <v>554</v>
      </c>
      <c r="M39" s="326" t="s">
        <v>730</v>
      </c>
      <c r="N39" s="47"/>
      <c r="O39" s="332" t="s">
        <v>827</v>
      </c>
      <c r="P39" s="47"/>
      <c r="Q39" s="153"/>
    </row>
    <row r="40" spans="2:17">
      <c r="B40" s="21" t="s">
        <v>589</v>
      </c>
      <c r="C40" s="180" t="s">
        <v>160</v>
      </c>
      <c r="D40" s="180" t="s">
        <v>160</v>
      </c>
      <c r="E40" s="180" t="s">
        <v>160</v>
      </c>
      <c r="F40" s="180" t="s">
        <v>160</v>
      </c>
      <c r="G40" s="180" t="s">
        <v>160</v>
      </c>
      <c r="H40" s="180" t="s">
        <v>160</v>
      </c>
      <c r="I40" s="211" t="s">
        <v>200</v>
      </c>
      <c r="J40" s="180" t="s">
        <v>160</v>
      </c>
      <c r="K40" s="208" t="s">
        <v>199</v>
      </c>
      <c r="L40" s="36" t="s">
        <v>555</v>
      </c>
      <c r="M40" s="326" t="s">
        <v>731</v>
      </c>
      <c r="N40" s="47"/>
      <c r="O40" s="332" t="s">
        <v>828</v>
      </c>
      <c r="P40" s="47"/>
      <c r="Q40" s="153"/>
    </row>
    <row r="41" spans="2:17">
      <c r="B41" s="21" t="s">
        <v>590</v>
      </c>
      <c r="C41" s="180" t="s">
        <v>160</v>
      </c>
      <c r="D41" s="180" t="s">
        <v>160</v>
      </c>
      <c r="E41" s="180" t="s">
        <v>160</v>
      </c>
      <c r="F41" s="180" t="s">
        <v>160</v>
      </c>
      <c r="G41" s="180" t="s">
        <v>160</v>
      </c>
      <c r="H41" s="180" t="s">
        <v>160</v>
      </c>
      <c r="I41" s="211" t="s">
        <v>200</v>
      </c>
      <c r="J41" s="180" t="s">
        <v>160</v>
      </c>
      <c r="K41" s="208" t="s">
        <v>199</v>
      </c>
      <c r="L41" s="36" t="s">
        <v>556</v>
      </c>
      <c r="M41" s="41" t="s">
        <v>33</v>
      </c>
      <c r="N41" s="47"/>
      <c r="O41" s="208" t="s">
        <v>31</v>
      </c>
      <c r="P41" s="47"/>
      <c r="Q41" s="153"/>
    </row>
    <row r="42" spans="2:17">
      <c r="B42" s="21" t="s">
        <v>591</v>
      </c>
      <c r="C42" s="180" t="s">
        <v>160</v>
      </c>
      <c r="D42" s="180" t="s">
        <v>160</v>
      </c>
      <c r="E42" s="180" t="s">
        <v>160</v>
      </c>
      <c r="F42" s="180" t="s">
        <v>160</v>
      </c>
      <c r="G42" s="180" t="s">
        <v>160</v>
      </c>
      <c r="H42" s="180" t="s">
        <v>160</v>
      </c>
      <c r="I42" s="211" t="s">
        <v>200</v>
      </c>
      <c r="J42" s="180" t="s">
        <v>160</v>
      </c>
      <c r="K42" s="208" t="s">
        <v>199</v>
      </c>
      <c r="L42" s="36" t="s">
        <v>557</v>
      </c>
      <c r="M42" s="41" t="s">
        <v>33</v>
      </c>
      <c r="N42" s="47"/>
      <c r="O42" s="208" t="s">
        <v>31</v>
      </c>
      <c r="P42" s="47"/>
      <c r="Q42" s="153"/>
    </row>
    <row r="43" spans="2:17" ht="14.25" thickBot="1">
      <c r="B43" s="22" t="s">
        <v>572</v>
      </c>
      <c r="C43" s="181" t="s">
        <v>160</v>
      </c>
      <c r="D43" s="181" t="s">
        <v>160</v>
      </c>
      <c r="E43" s="181" t="s">
        <v>160</v>
      </c>
      <c r="F43" s="181" t="s">
        <v>160</v>
      </c>
      <c r="G43" s="181" t="s">
        <v>160</v>
      </c>
      <c r="H43" s="181" t="s">
        <v>160</v>
      </c>
      <c r="I43" s="212" t="s">
        <v>200</v>
      </c>
      <c r="J43" s="181" t="s">
        <v>160</v>
      </c>
      <c r="K43" s="42" t="s">
        <v>200</v>
      </c>
      <c r="L43" s="43" t="s">
        <v>249</v>
      </c>
      <c r="M43" s="44" t="s">
        <v>33</v>
      </c>
      <c r="N43" s="48"/>
      <c r="O43" s="42" t="s">
        <v>31</v>
      </c>
      <c r="P43" s="48"/>
      <c r="Q43" s="154"/>
    </row>
    <row r="44" spans="2:17" ht="14.25" customHeight="1">
      <c r="B44" s="248"/>
      <c r="C44" s="66"/>
      <c r="D44" s="66"/>
      <c r="E44" s="66"/>
      <c r="F44" s="66"/>
      <c r="G44" s="66"/>
      <c r="H44" s="66"/>
      <c r="I44" s="66"/>
      <c r="J44" s="66"/>
      <c r="K44" s="66"/>
      <c r="L44" s="66"/>
      <c r="M44" s="66"/>
      <c r="N44" s="66"/>
      <c r="O44" s="66"/>
      <c r="P44" s="66"/>
      <c r="Q44" s="66"/>
    </row>
    <row r="45" spans="2:17">
      <c r="B45" s="248"/>
      <c r="C45" s="66"/>
      <c r="D45" s="66"/>
      <c r="E45" s="66"/>
      <c r="F45" s="66"/>
      <c r="G45" s="66"/>
      <c r="H45" s="66"/>
      <c r="I45" s="66"/>
      <c r="J45" s="66"/>
      <c r="K45" s="66"/>
      <c r="L45" s="66"/>
      <c r="M45" s="66"/>
      <c r="N45" s="66"/>
      <c r="O45" s="66"/>
      <c r="P45" s="66"/>
      <c r="Q45" s="66"/>
    </row>
    <row r="46" spans="2:17">
      <c r="B46" s="248"/>
      <c r="C46" s="66"/>
      <c r="D46" s="66"/>
      <c r="E46" s="66"/>
      <c r="F46" s="66"/>
      <c r="G46" s="66"/>
      <c r="H46" s="66"/>
      <c r="I46" s="66"/>
      <c r="J46" s="66"/>
      <c r="K46" s="66"/>
      <c r="L46" s="66"/>
      <c r="M46" s="66"/>
      <c r="N46" s="66"/>
      <c r="O46" s="66"/>
      <c r="P46" s="66"/>
      <c r="Q46" s="66"/>
    </row>
    <row r="47" spans="2:17">
      <c r="B47" s="248"/>
      <c r="C47" s="66"/>
      <c r="D47" s="66"/>
      <c r="E47" s="66"/>
      <c r="F47" s="66"/>
      <c r="G47" s="66"/>
      <c r="H47" s="66"/>
      <c r="I47" s="66"/>
      <c r="J47" s="66"/>
      <c r="K47" s="66"/>
      <c r="L47" s="66"/>
      <c r="M47" s="66"/>
      <c r="N47" s="66"/>
      <c r="O47" s="66"/>
      <c r="P47" s="66"/>
      <c r="Q47" s="66"/>
    </row>
    <row r="48" spans="2:17">
      <c r="B48" s="248"/>
      <c r="C48" s="66"/>
      <c r="D48" s="66"/>
      <c r="E48" s="66"/>
      <c r="F48" s="66"/>
      <c r="G48" s="66"/>
      <c r="H48" s="66"/>
      <c r="I48" s="66"/>
      <c r="J48" s="66"/>
      <c r="K48" s="66"/>
      <c r="L48" s="66"/>
      <c r="M48" s="66"/>
      <c r="N48" s="66"/>
      <c r="O48" s="66"/>
      <c r="P48" s="66"/>
      <c r="Q48" s="66"/>
    </row>
    <row r="49" spans="2:17">
      <c r="B49" s="248"/>
      <c r="C49" s="66"/>
      <c r="D49" s="66"/>
      <c r="E49" s="66"/>
      <c r="F49" s="66"/>
      <c r="G49" s="66"/>
      <c r="H49" s="66"/>
      <c r="I49" s="66"/>
      <c r="J49" s="66"/>
      <c r="K49" s="66"/>
      <c r="L49" s="66"/>
      <c r="M49" s="66"/>
      <c r="N49" s="66"/>
      <c r="O49" s="66"/>
      <c r="P49" s="66"/>
      <c r="Q49" s="66"/>
    </row>
    <row r="52" spans="2:17" ht="14.25">
      <c r="B52" s="26"/>
    </row>
    <row r="57" spans="2:17" ht="27" customHeight="1"/>
    <row r="58" spans="2:17" ht="136.5" customHeight="1"/>
    <row r="59" spans="2:17" ht="95.25" customHeight="1"/>
    <row r="85" spans="2:18" ht="15" thickBot="1">
      <c r="B85" s="26" t="s">
        <v>331</v>
      </c>
    </row>
    <row r="86" spans="2:18" ht="15" thickBot="1">
      <c r="B86" s="104" t="s">
        <v>121</v>
      </c>
      <c r="C86" s="520" t="s">
        <v>266</v>
      </c>
      <c r="D86" s="521"/>
      <c r="E86" s="521"/>
      <c r="F86" s="521"/>
      <c r="G86" s="521"/>
      <c r="H86" s="521"/>
      <c r="I86" s="521"/>
      <c r="J86" s="522"/>
      <c r="K86" s="182"/>
      <c r="L86" s="182"/>
      <c r="M86" s="185"/>
      <c r="N86" s="183"/>
      <c r="O86" s="183"/>
      <c r="P86" s="183"/>
      <c r="Q86" s="183"/>
      <c r="R86" s="184"/>
    </row>
    <row r="87" spans="2:18">
      <c r="B87" s="76"/>
      <c r="C87" s="34" t="s">
        <v>208</v>
      </c>
      <c r="D87" s="34"/>
      <c r="E87" s="34"/>
      <c r="F87" s="34"/>
      <c r="G87" s="34"/>
      <c r="H87" s="34"/>
      <c r="I87" s="34"/>
      <c r="J87" s="34"/>
      <c r="K87" s="34"/>
      <c r="L87" s="35"/>
      <c r="M87" s="30" t="s">
        <v>52</v>
      </c>
      <c r="N87" s="49" t="s">
        <v>20</v>
      </c>
      <c r="O87" s="50"/>
      <c r="P87" s="50"/>
      <c r="Q87" s="50"/>
      <c r="R87" s="51"/>
    </row>
    <row r="88" spans="2:18">
      <c r="B88" s="77" t="s">
        <v>21</v>
      </c>
      <c r="C88" s="516" t="s">
        <v>167</v>
      </c>
      <c r="D88" s="517"/>
      <c r="E88" s="517"/>
      <c r="F88" s="517"/>
      <c r="G88" s="517"/>
      <c r="H88" s="517"/>
      <c r="I88" s="517"/>
      <c r="J88" s="518"/>
      <c r="K88" s="37" t="s">
        <v>22</v>
      </c>
      <c r="L88" s="81" t="s">
        <v>22</v>
      </c>
      <c r="M88" s="319" t="s">
        <v>732</v>
      </c>
      <c r="N88" s="221" t="s">
        <v>23</v>
      </c>
      <c r="O88" s="84" t="s">
        <v>24</v>
      </c>
      <c r="P88" s="84" t="s">
        <v>25</v>
      </c>
      <c r="Q88" s="231" t="s">
        <v>26</v>
      </c>
      <c r="R88" s="232"/>
    </row>
    <row r="89" spans="2:18" ht="27">
      <c r="B89" s="77" t="s">
        <v>34</v>
      </c>
      <c r="C89" s="176" t="s">
        <v>126</v>
      </c>
      <c r="D89" s="176" t="s">
        <v>126</v>
      </c>
      <c r="E89" s="176" t="s">
        <v>126</v>
      </c>
      <c r="F89" s="176" t="s">
        <v>126</v>
      </c>
      <c r="G89" s="176" t="s">
        <v>126</v>
      </c>
      <c r="H89" s="176" t="s">
        <v>126</v>
      </c>
      <c r="I89" s="176" t="s">
        <v>126</v>
      </c>
      <c r="J89" s="176" t="s">
        <v>126</v>
      </c>
      <c r="K89" s="1" t="s">
        <v>213</v>
      </c>
      <c r="L89" s="27" t="s">
        <v>213</v>
      </c>
      <c r="M89" s="31" t="s">
        <v>252</v>
      </c>
      <c r="N89" s="222"/>
      <c r="O89" s="85"/>
      <c r="P89" s="85"/>
      <c r="Q89" s="226" t="s">
        <v>256</v>
      </c>
      <c r="R89" s="98" t="s">
        <v>256</v>
      </c>
    </row>
    <row r="90" spans="2:18" ht="27">
      <c r="B90" s="78" t="s">
        <v>27</v>
      </c>
      <c r="C90" s="519" t="s">
        <v>36</v>
      </c>
      <c r="D90" s="517"/>
      <c r="E90" s="517"/>
      <c r="F90" s="517"/>
      <c r="G90" s="517"/>
      <c r="H90" s="517"/>
      <c r="I90" s="517"/>
      <c r="J90" s="518"/>
      <c r="K90" s="1" t="s">
        <v>215</v>
      </c>
      <c r="L90" s="27" t="s">
        <v>215</v>
      </c>
      <c r="M90" s="32"/>
      <c r="N90" s="222"/>
      <c r="O90" s="85"/>
      <c r="P90" s="85"/>
      <c r="Q90" s="225" t="s">
        <v>535</v>
      </c>
      <c r="R90" s="200" t="s">
        <v>535</v>
      </c>
    </row>
    <row r="91" spans="2:18" ht="136.5">
      <c r="B91" s="77" t="s">
        <v>28</v>
      </c>
      <c r="C91" s="177" t="s">
        <v>216</v>
      </c>
      <c r="D91" s="177" t="s">
        <v>63</v>
      </c>
      <c r="E91" s="177" t="s">
        <v>159</v>
      </c>
      <c r="F91" s="177" t="s">
        <v>204</v>
      </c>
      <c r="G91" s="177" t="s">
        <v>217</v>
      </c>
      <c r="H91" s="177" t="s">
        <v>218</v>
      </c>
      <c r="I91" s="177" t="s">
        <v>205</v>
      </c>
      <c r="J91" s="177" t="s">
        <v>219</v>
      </c>
      <c r="K91" s="1" t="s">
        <v>220</v>
      </c>
      <c r="L91" s="27" t="s">
        <v>670</v>
      </c>
      <c r="M91" s="31" t="s">
        <v>29</v>
      </c>
      <c r="N91" s="222"/>
      <c r="O91" s="85"/>
      <c r="P91" s="85"/>
      <c r="Q91" s="225" t="s">
        <v>259</v>
      </c>
      <c r="R91" s="200" t="s">
        <v>510</v>
      </c>
    </row>
    <row r="92" spans="2:18" ht="41.25" thickBot="1">
      <c r="B92" s="79" t="s">
        <v>30</v>
      </c>
      <c r="C92" s="178" t="s">
        <v>206</v>
      </c>
      <c r="D92" s="178" t="s">
        <v>195</v>
      </c>
      <c r="E92" s="178" t="s">
        <v>206</v>
      </c>
      <c r="F92" s="178" t="s">
        <v>206</v>
      </c>
      <c r="G92" s="178" t="s">
        <v>206</v>
      </c>
      <c r="H92" s="178" t="s">
        <v>206</v>
      </c>
      <c r="I92" s="178" t="s">
        <v>206</v>
      </c>
      <c r="J92" s="178" t="s">
        <v>206</v>
      </c>
      <c r="K92" s="209" t="s">
        <v>253</v>
      </c>
      <c r="L92" s="28" t="s">
        <v>502</v>
      </c>
      <c r="M92" s="33" t="s">
        <v>442</v>
      </c>
      <c r="N92" s="223"/>
      <c r="O92" s="224"/>
      <c r="P92" s="83"/>
      <c r="Q92" s="227" t="s">
        <v>257</v>
      </c>
      <c r="R92" s="217" t="s">
        <v>257</v>
      </c>
    </row>
    <row r="93" spans="2:18" ht="14.25" thickTop="1">
      <c r="B93" s="80" t="s">
        <v>592</v>
      </c>
      <c r="C93" s="179" t="s">
        <v>160</v>
      </c>
      <c r="D93" s="179" t="s">
        <v>160</v>
      </c>
      <c r="E93" s="179" t="s">
        <v>160</v>
      </c>
      <c r="F93" s="179" t="s">
        <v>160</v>
      </c>
      <c r="G93" s="179" t="s">
        <v>160</v>
      </c>
      <c r="H93" s="179" t="s">
        <v>160</v>
      </c>
      <c r="I93" s="179" t="s">
        <v>160</v>
      </c>
      <c r="J93" s="179" t="s">
        <v>160</v>
      </c>
      <c r="K93" s="38" t="s">
        <v>254</v>
      </c>
      <c r="L93" s="39" t="s">
        <v>233</v>
      </c>
      <c r="M93" s="40" t="s">
        <v>33</v>
      </c>
      <c r="N93" s="179"/>
      <c r="O93" s="46"/>
      <c r="P93" s="46"/>
      <c r="Q93" s="228" t="s">
        <v>31</v>
      </c>
      <c r="R93" s="218" t="s">
        <v>31</v>
      </c>
    </row>
    <row r="94" spans="2:18">
      <c r="B94" s="21" t="s">
        <v>593</v>
      </c>
      <c r="C94" s="180" t="s">
        <v>160</v>
      </c>
      <c r="D94" s="180" t="s">
        <v>160</v>
      </c>
      <c r="E94" s="180" t="s">
        <v>160</v>
      </c>
      <c r="F94" s="180" t="s">
        <v>160</v>
      </c>
      <c r="G94" s="180" t="s">
        <v>160</v>
      </c>
      <c r="H94" s="180" t="s">
        <v>160</v>
      </c>
      <c r="I94" s="180" t="s">
        <v>160</v>
      </c>
      <c r="J94" s="180" t="s">
        <v>160</v>
      </c>
      <c r="K94" s="208" t="s">
        <v>199</v>
      </c>
      <c r="L94" s="36" t="s">
        <v>234</v>
      </c>
      <c r="M94" s="41" t="s">
        <v>443</v>
      </c>
      <c r="N94" s="180"/>
      <c r="O94" s="47"/>
      <c r="P94" s="47"/>
      <c r="Q94" s="229" t="s">
        <v>258</v>
      </c>
      <c r="R94" s="219" t="s">
        <v>31</v>
      </c>
    </row>
    <row r="95" spans="2:18">
      <c r="B95" s="21" t="s">
        <v>594</v>
      </c>
      <c r="C95" s="180" t="s">
        <v>160</v>
      </c>
      <c r="D95" s="180" t="s">
        <v>160</v>
      </c>
      <c r="E95" s="180" t="s">
        <v>160</v>
      </c>
      <c r="F95" s="180" t="s">
        <v>160</v>
      </c>
      <c r="G95" s="180" t="s">
        <v>160</v>
      </c>
      <c r="H95" s="180" t="s">
        <v>160</v>
      </c>
      <c r="I95" s="180" t="s">
        <v>160</v>
      </c>
      <c r="J95" s="180" t="s">
        <v>160</v>
      </c>
      <c r="K95" s="208" t="s">
        <v>199</v>
      </c>
      <c r="L95" s="36" t="s">
        <v>235</v>
      </c>
      <c r="M95" s="41" t="s">
        <v>33</v>
      </c>
      <c r="N95" s="180"/>
      <c r="O95" s="47"/>
      <c r="P95" s="47"/>
      <c r="Q95" s="229" t="s">
        <v>31</v>
      </c>
      <c r="R95" s="219" t="s">
        <v>31</v>
      </c>
    </row>
    <row r="96" spans="2:18">
      <c r="B96" s="21" t="s">
        <v>595</v>
      </c>
      <c r="C96" s="180" t="s">
        <v>160</v>
      </c>
      <c r="D96" s="180" t="s">
        <v>160</v>
      </c>
      <c r="E96" s="180" t="s">
        <v>160</v>
      </c>
      <c r="F96" s="180" t="s">
        <v>160</v>
      </c>
      <c r="G96" s="180" t="s">
        <v>160</v>
      </c>
      <c r="H96" s="180" t="s">
        <v>160</v>
      </c>
      <c r="I96" s="180" t="s">
        <v>160</v>
      </c>
      <c r="J96" s="180" t="s">
        <v>160</v>
      </c>
      <c r="K96" s="208" t="s">
        <v>199</v>
      </c>
      <c r="L96" s="36" t="s">
        <v>236</v>
      </c>
      <c r="M96" s="41" t="s">
        <v>33</v>
      </c>
      <c r="N96" s="180"/>
      <c r="O96" s="47"/>
      <c r="P96" s="47"/>
      <c r="Q96" s="229" t="s">
        <v>31</v>
      </c>
      <c r="R96" s="219" t="s">
        <v>31</v>
      </c>
    </row>
    <row r="97" spans="2:18">
      <c r="B97" s="21" t="s">
        <v>596</v>
      </c>
      <c r="C97" s="180" t="s">
        <v>160</v>
      </c>
      <c r="D97" s="180" t="s">
        <v>160</v>
      </c>
      <c r="E97" s="180" t="s">
        <v>160</v>
      </c>
      <c r="F97" s="180" t="s">
        <v>160</v>
      </c>
      <c r="G97" s="180" t="s">
        <v>160</v>
      </c>
      <c r="H97" s="180" t="s">
        <v>160</v>
      </c>
      <c r="I97" s="180" t="s">
        <v>160</v>
      </c>
      <c r="J97" s="180" t="s">
        <v>160</v>
      </c>
      <c r="K97" s="208" t="s">
        <v>199</v>
      </c>
      <c r="L97" s="36" t="s">
        <v>237</v>
      </c>
      <c r="M97" s="41" t="s">
        <v>33</v>
      </c>
      <c r="N97" s="180"/>
      <c r="O97" s="47"/>
      <c r="P97" s="47"/>
      <c r="Q97" s="229" t="s">
        <v>31</v>
      </c>
      <c r="R97" s="219" t="s">
        <v>31</v>
      </c>
    </row>
    <row r="98" spans="2:18">
      <c r="B98" s="21" t="s">
        <v>597</v>
      </c>
      <c r="C98" s="180" t="s">
        <v>160</v>
      </c>
      <c r="D98" s="180" t="s">
        <v>160</v>
      </c>
      <c r="E98" s="180" t="s">
        <v>160</v>
      </c>
      <c r="F98" s="180" t="s">
        <v>160</v>
      </c>
      <c r="G98" s="180" t="s">
        <v>160</v>
      </c>
      <c r="H98" s="180" t="s">
        <v>160</v>
      </c>
      <c r="I98" s="180" t="s">
        <v>160</v>
      </c>
      <c r="J98" s="180" t="s">
        <v>160</v>
      </c>
      <c r="K98" s="208" t="s">
        <v>199</v>
      </c>
      <c r="L98" s="36" t="s">
        <v>238</v>
      </c>
      <c r="M98" s="41" t="s">
        <v>33</v>
      </c>
      <c r="N98" s="180"/>
      <c r="O98" s="47"/>
      <c r="P98" s="47"/>
      <c r="Q98" s="229" t="s">
        <v>31</v>
      </c>
      <c r="R98" s="219" t="s">
        <v>31</v>
      </c>
    </row>
    <row r="99" spans="2:18">
      <c r="B99" s="21" t="s">
        <v>598</v>
      </c>
      <c r="C99" s="180" t="s">
        <v>160</v>
      </c>
      <c r="D99" s="180" t="s">
        <v>160</v>
      </c>
      <c r="E99" s="180" t="s">
        <v>160</v>
      </c>
      <c r="F99" s="180" t="s">
        <v>160</v>
      </c>
      <c r="G99" s="180" t="s">
        <v>160</v>
      </c>
      <c r="H99" s="180" t="s">
        <v>160</v>
      </c>
      <c r="I99" s="180" t="s">
        <v>160</v>
      </c>
      <c r="J99" s="180" t="s">
        <v>160</v>
      </c>
      <c r="K99" s="208" t="s">
        <v>199</v>
      </c>
      <c r="L99" s="36" t="s">
        <v>239</v>
      </c>
      <c r="M99" s="41" t="s">
        <v>33</v>
      </c>
      <c r="N99" s="180"/>
      <c r="O99" s="47"/>
      <c r="P99" s="47"/>
      <c r="Q99" s="229" t="s">
        <v>31</v>
      </c>
      <c r="R99" s="219" t="s">
        <v>31</v>
      </c>
    </row>
    <row r="100" spans="2:18">
      <c r="B100" s="21" t="s">
        <v>599</v>
      </c>
      <c r="C100" s="180" t="s">
        <v>160</v>
      </c>
      <c r="D100" s="180" t="s">
        <v>160</v>
      </c>
      <c r="E100" s="180" t="s">
        <v>160</v>
      </c>
      <c r="F100" s="180" t="s">
        <v>160</v>
      </c>
      <c r="G100" s="180" t="s">
        <v>160</v>
      </c>
      <c r="H100" s="180" t="s">
        <v>160</v>
      </c>
      <c r="I100" s="180" t="s">
        <v>160</v>
      </c>
      <c r="J100" s="180" t="s">
        <v>160</v>
      </c>
      <c r="K100" s="208" t="s">
        <v>199</v>
      </c>
      <c r="L100" s="36" t="s">
        <v>240</v>
      </c>
      <c r="M100" s="41" t="s">
        <v>33</v>
      </c>
      <c r="N100" s="180"/>
      <c r="O100" s="47"/>
      <c r="P100" s="47"/>
      <c r="Q100" s="229" t="s">
        <v>31</v>
      </c>
      <c r="R100" s="219" t="s">
        <v>31</v>
      </c>
    </row>
    <row r="101" spans="2:18">
      <c r="B101" s="21" t="s">
        <v>600</v>
      </c>
      <c r="C101" s="180" t="s">
        <v>160</v>
      </c>
      <c r="D101" s="180" t="s">
        <v>160</v>
      </c>
      <c r="E101" s="180" t="s">
        <v>160</v>
      </c>
      <c r="F101" s="180" t="s">
        <v>160</v>
      </c>
      <c r="G101" s="180" t="s">
        <v>160</v>
      </c>
      <c r="H101" s="180" t="s">
        <v>160</v>
      </c>
      <c r="I101" s="180" t="s">
        <v>160</v>
      </c>
      <c r="J101" s="180" t="s">
        <v>160</v>
      </c>
      <c r="K101" s="208" t="s">
        <v>199</v>
      </c>
      <c r="L101" s="36" t="s">
        <v>241</v>
      </c>
      <c r="M101" s="41" t="s">
        <v>33</v>
      </c>
      <c r="N101" s="180"/>
      <c r="O101" s="47"/>
      <c r="P101" s="47"/>
      <c r="Q101" s="229" t="s">
        <v>31</v>
      </c>
      <c r="R101" s="219" t="s">
        <v>31</v>
      </c>
    </row>
    <row r="102" spans="2:18">
      <c r="B102" s="21" t="s">
        <v>601</v>
      </c>
      <c r="C102" s="180" t="s">
        <v>160</v>
      </c>
      <c r="D102" s="180" t="s">
        <v>160</v>
      </c>
      <c r="E102" s="180" t="s">
        <v>160</v>
      </c>
      <c r="F102" s="180" t="s">
        <v>160</v>
      </c>
      <c r="G102" s="180" t="s">
        <v>160</v>
      </c>
      <c r="H102" s="180" t="s">
        <v>160</v>
      </c>
      <c r="I102" s="180" t="s">
        <v>160</v>
      </c>
      <c r="J102" s="180" t="s">
        <v>160</v>
      </c>
      <c r="K102" s="208" t="s">
        <v>199</v>
      </c>
      <c r="L102" s="36" t="s">
        <v>242</v>
      </c>
      <c r="M102" s="41" t="s">
        <v>33</v>
      </c>
      <c r="N102" s="180"/>
      <c r="O102" s="47"/>
      <c r="P102" s="47"/>
      <c r="Q102" s="229" t="s">
        <v>31</v>
      </c>
      <c r="R102" s="219" t="s">
        <v>31</v>
      </c>
    </row>
    <row r="103" spans="2:18">
      <c r="B103" s="21" t="s">
        <v>602</v>
      </c>
      <c r="C103" s="180" t="s">
        <v>160</v>
      </c>
      <c r="D103" s="180" t="s">
        <v>160</v>
      </c>
      <c r="E103" s="180" t="s">
        <v>160</v>
      </c>
      <c r="F103" s="180" t="s">
        <v>160</v>
      </c>
      <c r="G103" s="180" t="s">
        <v>160</v>
      </c>
      <c r="H103" s="180" t="s">
        <v>160</v>
      </c>
      <c r="I103" s="180" t="s">
        <v>160</v>
      </c>
      <c r="J103" s="180" t="s">
        <v>160</v>
      </c>
      <c r="K103" s="208" t="s">
        <v>199</v>
      </c>
      <c r="L103" s="36" t="s">
        <v>243</v>
      </c>
      <c r="M103" s="41" t="s">
        <v>33</v>
      </c>
      <c r="N103" s="180"/>
      <c r="O103" s="47"/>
      <c r="P103" s="47"/>
      <c r="Q103" s="229" t="s">
        <v>31</v>
      </c>
      <c r="R103" s="219" t="s">
        <v>31</v>
      </c>
    </row>
    <row r="104" spans="2:18">
      <c r="B104" s="21" t="s">
        <v>603</v>
      </c>
      <c r="C104" s="180" t="s">
        <v>160</v>
      </c>
      <c r="D104" s="180" t="s">
        <v>160</v>
      </c>
      <c r="E104" s="180" t="s">
        <v>160</v>
      </c>
      <c r="F104" s="180" t="s">
        <v>160</v>
      </c>
      <c r="G104" s="180" t="s">
        <v>160</v>
      </c>
      <c r="H104" s="180" t="s">
        <v>160</v>
      </c>
      <c r="I104" s="180" t="s">
        <v>160</v>
      </c>
      <c r="J104" s="180" t="s">
        <v>160</v>
      </c>
      <c r="K104" s="208" t="s">
        <v>199</v>
      </c>
      <c r="L104" s="36" t="s">
        <v>244</v>
      </c>
      <c r="M104" s="41" t="s">
        <v>33</v>
      </c>
      <c r="N104" s="180"/>
      <c r="O104" s="47"/>
      <c r="P104" s="47"/>
      <c r="Q104" s="229" t="s">
        <v>31</v>
      </c>
      <c r="R104" s="219" t="s">
        <v>31</v>
      </c>
    </row>
    <row r="105" spans="2:18">
      <c r="B105" s="21" t="s">
        <v>604</v>
      </c>
      <c r="C105" s="180" t="s">
        <v>160</v>
      </c>
      <c r="D105" s="180" t="s">
        <v>160</v>
      </c>
      <c r="E105" s="180" t="s">
        <v>160</v>
      </c>
      <c r="F105" s="180" t="s">
        <v>160</v>
      </c>
      <c r="G105" s="180" t="s">
        <v>160</v>
      </c>
      <c r="H105" s="180" t="s">
        <v>160</v>
      </c>
      <c r="I105" s="180" t="s">
        <v>160</v>
      </c>
      <c r="J105" s="180" t="s">
        <v>160</v>
      </c>
      <c r="K105" s="208" t="s">
        <v>199</v>
      </c>
      <c r="L105" s="36" t="s">
        <v>245</v>
      </c>
      <c r="M105" s="41" t="s">
        <v>33</v>
      </c>
      <c r="N105" s="180"/>
      <c r="O105" s="47"/>
      <c r="P105" s="47"/>
      <c r="Q105" s="229" t="s">
        <v>31</v>
      </c>
      <c r="R105" s="219" t="s">
        <v>31</v>
      </c>
    </row>
    <row r="106" spans="2:18">
      <c r="B106" s="21" t="s">
        <v>605</v>
      </c>
      <c r="C106" s="180" t="s">
        <v>160</v>
      </c>
      <c r="D106" s="180" t="s">
        <v>160</v>
      </c>
      <c r="E106" s="180" t="s">
        <v>160</v>
      </c>
      <c r="F106" s="180" t="s">
        <v>160</v>
      </c>
      <c r="G106" s="180" t="s">
        <v>160</v>
      </c>
      <c r="H106" s="180" t="s">
        <v>160</v>
      </c>
      <c r="I106" s="180" t="s">
        <v>160</v>
      </c>
      <c r="J106" s="180" t="s">
        <v>160</v>
      </c>
      <c r="K106" s="208" t="s">
        <v>199</v>
      </c>
      <c r="L106" s="36" t="s">
        <v>246</v>
      </c>
      <c r="M106" s="41" t="s">
        <v>33</v>
      </c>
      <c r="N106" s="180"/>
      <c r="O106" s="47"/>
      <c r="P106" s="47"/>
      <c r="Q106" s="229" t="s">
        <v>31</v>
      </c>
      <c r="R106" s="219" t="s">
        <v>31</v>
      </c>
    </row>
    <row r="107" spans="2:18">
      <c r="B107" s="21" t="s">
        <v>606</v>
      </c>
      <c r="C107" s="180" t="s">
        <v>160</v>
      </c>
      <c r="D107" s="180" t="s">
        <v>160</v>
      </c>
      <c r="E107" s="180" t="s">
        <v>160</v>
      </c>
      <c r="F107" s="180" t="s">
        <v>160</v>
      </c>
      <c r="G107" s="180" t="s">
        <v>160</v>
      </c>
      <c r="H107" s="180" t="s">
        <v>160</v>
      </c>
      <c r="I107" s="180" t="s">
        <v>160</v>
      </c>
      <c r="J107" s="180" t="s">
        <v>160</v>
      </c>
      <c r="K107" s="208" t="s">
        <v>199</v>
      </c>
      <c r="L107" s="36" t="s">
        <v>247</v>
      </c>
      <c r="M107" s="41" t="s">
        <v>260</v>
      </c>
      <c r="N107" s="180"/>
      <c r="O107" s="47"/>
      <c r="P107" s="47"/>
      <c r="Q107" s="229" t="s">
        <v>31</v>
      </c>
      <c r="R107" s="219" t="s">
        <v>258</v>
      </c>
    </row>
    <row r="108" spans="2:18">
      <c r="B108" s="21" t="s">
        <v>607</v>
      </c>
      <c r="C108" s="180" t="s">
        <v>160</v>
      </c>
      <c r="D108" s="180" t="s">
        <v>160</v>
      </c>
      <c r="E108" s="180" t="s">
        <v>160</v>
      </c>
      <c r="F108" s="180" t="s">
        <v>160</v>
      </c>
      <c r="G108" s="180" t="s">
        <v>160</v>
      </c>
      <c r="H108" s="180" t="s">
        <v>160</v>
      </c>
      <c r="I108" s="180" t="s">
        <v>160</v>
      </c>
      <c r="J108" s="180" t="s">
        <v>160</v>
      </c>
      <c r="K108" s="208" t="s">
        <v>199</v>
      </c>
      <c r="L108" s="36" t="s">
        <v>248</v>
      </c>
      <c r="M108" s="41" t="s">
        <v>33</v>
      </c>
      <c r="N108" s="180"/>
      <c r="O108" s="47"/>
      <c r="P108" s="47"/>
      <c r="Q108" s="229" t="s">
        <v>31</v>
      </c>
      <c r="R108" s="219" t="s">
        <v>31</v>
      </c>
    </row>
    <row r="109" spans="2:18">
      <c r="B109" s="21" t="s">
        <v>608</v>
      </c>
      <c r="C109" s="180" t="s">
        <v>160</v>
      </c>
      <c r="D109" s="180" t="s">
        <v>160</v>
      </c>
      <c r="E109" s="180" t="s">
        <v>160</v>
      </c>
      <c r="F109" s="180" t="s">
        <v>160</v>
      </c>
      <c r="G109" s="180" t="s">
        <v>160</v>
      </c>
      <c r="H109" s="180" t="s">
        <v>160</v>
      </c>
      <c r="I109" s="180" t="s">
        <v>160</v>
      </c>
      <c r="J109" s="180" t="s">
        <v>160</v>
      </c>
      <c r="K109" s="208" t="s">
        <v>199</v>
      </c>
      <c r="L109" s="36" t="s">
        <v>232</v>
      </c>
      <c r="M109" s="41" t="s">
        <v>33</v>
      </c>
      <c r="N109" s="180"/>
      <c r="O109" s="47"/>
      <c r="P109" s="47"/>
      <c r="Q109" s="233" t="s">
        <v>31</v>
      </c>
      <c r="R109" s="234" t="s">
        <v>31</v>
      </c>
    </row>
    <row r="110" spans="2:18" ht="14.25" thickBot="1">
      <c r="B110" s="22" t="s">
        <v>610</v>
      </c>
      <c r="C110" s="181" t="s">
        <v>160</v>
      </c>
      <c r="D110" s="181" t="s">
        <v>160</v>
      </c>
      <c r="E110" s="181" t="s">
        <v>160</v>
      </c>
      <c r="F110" s="181" t="s">
        <v>160</v>
      </c>
      <c r="G110" s="181" t="s">
        <v>160</v>
      </c>
      <c r="H110" s="181" t="s">
        <v>160</v>
      </c>
      <c r="I110" s="181" t="s">
        <v>160</v>
      </c>
      <c r="J110" s="181" t="s">
        <v>160</v>
      </c>
      <c r="K110" s="42" t="s">
        <v>255</v>
      </c>
      <c r="L110" s="43" t="s">
        <v>250</v>
      </c>
      <c r="M110" s="44" t="s">
        <v>33</v>
      </c>
      <c r="N110" s="181"/>
      <c r="O110" s="48"/>
      <c r="P110" s="48"/>
      <c r="Q110" s="230" t="s">
        <v>31</v>
      </c>
      <c r="R110" s="220" t="s">
        <v>31</v>
      </c>
    </row>
    <row r="115" spans="2:17" ht="15" thickBot="1">
      <c r="B115" s="26" t="s">
        <v>267</v>
      </c>
    </row>
    <row r="116" spans="2:17" ht="15" thickBot="1">
      <c r="B116" s="104" t="s">
        <v>268</v>
      </c>
      <c r="C116" s="520" t="s">
        <v>266</v>
      </c>
      <c r="D116" s="521"/>
      <c r="E116" s="521"/>
      <c r="F116" s="521"/>
      <c r="G116" s="521"/>
      <c r="H116" s="521"/>
      <c r="I116" s="521"/>
      <c r="J116" s="522"/>
      <c r="K116" s="182"/>
      <c r="L116" s="182"/>
      <c r="M116" s="185"/>
      <c r="N116" s="183"/>
      <c r="O116" s="183"/>
      <c r="P116" s="183"/>
      <c r="Q116" s="184"/>
    </row>
    <row r="117" spans="2:17">
      <c r="B117" s="76"/>
      <c r="C117" s="34" t="s">
        <v>269</v>
      </c>
      <c r="D117" s="34"/>
      <c r="E117" s="34"/>
      <c r="F117" s="34"/>
      <c r="G117" s="34"/>
      <c r="H117" s="34"/>
      <c r="I117" s="34"/>
      <c r="J117" s="34"/>
      <c r="K117" s="34"/>
      <c r="L117" s="35"/>
      <c r="M117" s="30" t="s">
        <v>270</v>
      </c>
      <c r="N117" s="49" t="s">
        <v>20</v>
      </c>
      <c r="O117" s="50"/>
      <c r="P117" s="50"/>
      <c r="Q117" s="51"/>
    </row>
    <row r="118" spans="2:17">
      <c r="B118" s="77" t="s">
        <v>21</v>
      </c>
      <c r="C118" s="516" t="s">
        <v>271</v>
      </c>
      <c r="D118" s="517"/>
      <c r="E118" s="517"/>
      <c r="F118" s="517"/>
      <c r="G118" s="517"/>
      <c r="H118" s="517"/>
      <c r="I118" s="517"/>
      <c r="J118" s="518"/>
      <c r="K118" s="37" t="s">
        <v>22</v>
      </c>
      <c r="L118" s="81" t="s">
        <v>22</v>
      </c>
      <c r="M118" s="319" t="s">
        <v>733</v>
      </c>
      <c r="N118" s="221" t="s">
        <v>23</v>
      </c>
      <c r="O118" s="1" t="s">
        <v>24</v>
      </c>
      <c r="P118" s="84" t="s">
        <v>25</v>
      </c>
      <c r="Q118" s="150" t="s">
        <v>26</v>
      </c>
    </row>
    <row r="119" spans="2:17">
      <c r="B119" s="77" t="s">
        <v>34</v>
      </c>
      <c r="C119" s="176" t="s">
        <v>272</v>
      </c>
      <c r="D119" s="176" t="s">
        <v>273</v>
      </c>
      <c r="E119" s="176" t="s">
        <v>126</v>
      </c>
      <c r="F119" s="176" t="s">
        <v>272</v>
      </c>
      <c r="G119" s="176" t="s">
        <v>274</v>
      </c>
      <c r="H119" s="176" t="s">
        <v>273</v>
      </c>
      <c r="I119" s="176" t="s">
        <v>126</v>
      </c>
      <c r="J119" s="176" t="s">
        <v>126</v>
      </c>
      <c r="K119" s="1" t="s">
        <v>213</v>
      </c>
      <c r="L119" s="27" t="s">
        <v>213</v>
      </c>
      <c r="M119" s="31" t="s">
        <v>426</v>
      </c>
      <c r="N119" s="222"/>
      <c r="O119" s="204"/>
      <c r="P119" s="85"/>
      <c r="Q119" s="150"/>
    </row>
    <row r="120" spans="2:17" ht="27" customHeight="1">
      <c r="B120" s="78" t="s">
        <v>27</v>
      </c>
      <c r="C120" s="519" t="s">
        <v>275</v>
      </c>
      <c r="D120" s="517"/>
      <c r="E120" s="517"/>
      <c r="F120" s="517"/>
      <c r="G120" s="517"/>
      <c r="H120" s="517"/>
      <c r="I120" s="517"/>
      <c r="J120" s="518"/>
      <c r="K120" s="1" t="s">
        <v>215</v>
      </c>
      <c r="L120" s="27" t="s">
        <v>215</v>
      </c>
      <c r="M120" s="32"/>
      <c r="N120" s="222"/>
      <c r="O120" s="204"/>
      <c r="P120" s="85"/>
      <c r="Q120" s="150"/>
    </row>
    <row r="121" spans="2:17" ht="136.5" customHeight="1">
      <c r="B121" s="77" t="s">
        <v>28</v>
      </c>
      <c r="C121" s="177" t="s">
        <v>276</v>
      </c>
      <c r="D121" s="177" t="s">
        <v>63</v>
      </c>
      <c r="E121" s="177" t="s">
        <v>277</v>
      </c>
      <c r="F121" s="177" t="s">
        <v>278</v>
      </c>
      <c r="G121" s="177" t="s">
        <v>279</v>
      </c>
      <c r="H121" s="177" t="s">
        <v>280</v>
      </c>
      <c r="I121" s="177" t="s">
        <v>281</v>
      </c>
      <c r="J121" s="177" t="s">
        <v>282</v>
      </c>
      <c r="K121" s="1" t="s">
        <v>220</v>
      </c>
      <c r="L121" s="27" t="s">
        <v>671</v>
      </c>
      <c r="M121" s="31" t="s">
        <v>29</v>
      </c>
      <c r="N121" s="222"/>
      <c r="O121" s="204"/>
      <c r="P121" s="85"/>
      <c r="Q121" s="150"/>
    </row>
    <row r="122" spans="2:17" ht="135.75" customHeight="1" thickBot="1">
      <c r="B122" s="79" t="s">
        <v>30</v>
      </c>
      <c r="C122" s="178" t="s">
        <v>283</v>
      </c>
      <c r="D122" s="178" t="s">
        <v>126</v>
      </c>
      <c r="E122" s="178" t="s">
        <v>284</v>
      </c>
      <c r="F122" s="178" t="s">
        <v>285</v>
      </c>
      <c r="G122" s="178" t="s">
        <v>206</v>
      </c>
      <c r="H122" s="178" t="s">
        <v>206</v>
      </c>
      <c r="I122" s="178" t="s">
        <v>206</v>
      </c>
      <c r="J122" s="178" t="s">
        <v>206</v>
      </c>
      <c r="K122" s="209" t="s">
        <v>253</v>
      </c>
      <c r="L122" s="298" t="s">
        <v>286</v>
      </c>
      <c r="M122" s="299" t="s">
        <v>420</v>
      </c>
      <c r="N122" s="300"/>
      <c r="O122" s="315" t="s">
        <v>702</v>
      </c>
      <c r="P122" s="301"/>
      <c r="Q122" s="151"/>
    </row>
    <row r="123" spans="2:17" ht="14.25" thickTop="1">
      <c r="B123" s="80" t="s">
        <v>541</v>
      </c>
      <c r="C123" s="179" t="s">
        <v>160</v>
      </c>
      <c r="D123" s="179" t="s">
        <v>160</v>
      </c>
      <c r="E123" s="179" t="s">
        <v>160</v>
      </c>
      <c r="F123" s="179" t="s">
        <v>160</v>
      </c>
      <c r="G123" s="179" t="s">
        <v>160</v>
      </c>
      <c r="H123" s="179" t="s">
        <v>160</v>
      </c>
      <c r="I123" s="210" t="s">
        <v>224</v>
      </c>
      <c r="J123" s="179" t="s">
        <v>160</v>
      </c>
      <c r="K123" s="38" t="s">
        <v>329</v>
      </c>
      <c r="L123" s="302" t="s">
        <v>287</v>
      </c>
      <c r="M123" s="303" t="s">
        <v>33</v>
      </c>
      <c r="N123" s="304"/>
      <c r="O123" s="316" t="s">
        <v>31</v>
      </c>
      <c r="P123" s="305"/>
      <c r="Q123" s="152"/>
    </row>
    <row r="124" spans="2:17">
      <c r="B124" s="80" t="s">
        <v>611</v>
      </c>
      <c r="C124" s="179" t="s">
        <v>160</v>
      </c>
      <c r="D124" s="179" t="s">
        <v>160</v>
      </c>
      <c r="E124" s="179" t="s">
        <v>160</v>
      </c>
      <c r="F124" s="179" t="s">
        <v>160</v>
      </c>
      <c r="G124" s="179" t="s">
        <v>160</v>
      </c>
      <c r="H124" s="179" t="s">
        <v>160</v>
      </c>
      <c r="I124" s="210" t="s">
        <v>288</v>
      </c>
      <c r="J124" s="179" t="s">
        <v>160</v>
      </c>
      <c r="K124" s="38" t="s">
        <v>224</v>
      </c>
      <c r="L124" s="302" t="s">
        <v>289</v>
      </c>
      <c r="M124" s="303" t="s">
        <v>33</v>
      </c>
      <c r="N124" s="304"/>
      <c r="O124" s="316" t="s">
        <v>31</v>
      </c>
      <c r="P124" s="305"/>
      <c r="Q124" s="152"/>
    </row>
    <row r="125" spans="2:17">
      <c r="B125" s="21" t="s">
        <v>612</v>
      </c>
      <c r="C125" s="179" t="s">
        <v>160</v>
      </c>
      <c r="D125" s="180" t="s">
        <v>160</v>
      </c>
      <c r="E125" s="180" t="s">
        <v>160</v>
      </c>
      <c r="F125" s="180" t="s">
        <v>160</v>
      </c>
      <c r="G125" s="180" t="s">
        <v>160</v>
      </c>
      <c r="H125" s="180" t="s">
        <v>160</v>
      </c>
      <c r="I125" s="211" t="s">
        <v>290</v>
      </c>
      <c r="J125" s="180" t="s">
        <v>160</v>
      </c>
      <c r="K125" s="38" t="s">
        <v>199</v>
      </c>
      <c r="L125" s="306" t="s">
        <v>291</v>
      </c>
      <c r="M125" s="297" t="s">
        <v>292</v>
      </c>
      <c r="N125" s="307"/>
      <c r="O125" s="314" t="s">
        <v>330</v>
      </c>
      <c r="P125" s="296"/>
      <c r="Q125" s="153"/>
    </row>
    <row r="126" spans="2:17">
      <c r="B126" s="21" t="s">
        <v>613</v>
      </c>
      <c r="C126" s="179" t="s">
        <v>160</v>
      </c>
      <c r="D126" s="180" t="s">
        <v>160</v>
      </c>
      <c r="E126" s="180" t="s">
        <v>160</v>
      </c>
      <c r="F126" s="180" t="s">
        <v>160</v>
      </c>
      <c r="G126" s="180" t="s">
        <v>160</v>
      </c>
      <c r="H126" s="180" t="s">
        <v>160</v>
      </c>
      <c r="I126" s="211" t="s">
        <v>293</v>
      </c>
      <c r="J126" s="180" t="s">
        <v>160</v>
      </c>
      <c r="K126" s="38" t="s">
        <v>199</v>
      </c>
      <c r="L126" s="306" t="s">
        <v>294</v>
      </c>
      <c r="M126" s="297" t="s">
        <v>295</v>
      </c>
      <c r="N126" s="307"/>
      <c r="O126" s="314" t="s">
        <v>520</v>
      </c>
      <c r="P126" s="296"/>
      <c r="Q126" s="153"/>
    </row>
    <row r="127" spans="2:17">
      <c r="B127" s="21" t="s">
        <v>614</v>
      </c>
      <c r="C127" s="179" t="s">
        <v>160</v>
      </c>
      <c r="D127" s="180" t="s">
        <v>160</v>
      </c>
      <c r="E127" s="180" t="s">
        <v>160</v>
      </c>
      <c r="F127" s="180" t="s">
        <v>160</v>
      </c>
      <c r="G127" s="180" t="s">
        <v>160</v>
      </c>
      <c r="H127" s="180" t="s">
        <v>160</v>
      </c>
      <c r="I127" s="211" t="s">
        <v>296</v>
      </c>
      <c r="J127" s="180" t="s">
        <v>160</v>
      </c>
      <c r="K127" s="38" t="s">
        <v>199</v>
      </c>
      <c r="L127" s="306" t="s">
        <v>297</v>
      </c>
      <c r="M127" s="297" t="s">
        <v>33</v>
      </c>
      <c r="N127" s="307"/>
      <c r="O127" s="314" t="s">
        <v>31</v>
      </c>
      <c r="P127" s="296"/>
      <c r="Q127" s="153"/>
    </row>
    <row r="128" spans="2:17">
      <c r="B128" s="21" t="s">
        <v>615</v>
      </c>
      <c r="C128" s="179" t="s">
        <v>160</v>
      </c>
      <c r="D128" s="180" t="s">
        <v>160</v>
      </c>
      <c r="E128" s="180" t="s">
        <v>160</v>
      </c>
      <c r="F128" s="180" t="s">
        <v>160</v>
      </c>
      <c r="G128" s="180" t="s">
        <v>160</v>
      </c>
      <c r="H128" s="180" t="s">
        <v>160</v>
      </c>
      <c r="I128" s="211" t="s">
        <v>200</v>
      </c>
      <c r="J128" s="180" t="s">
        <v>160</v>
      </c>
      <c r="K128" s="38" t="s">
        <v>199</v>
      </c>
      <c r="L128" s="306" t="s">
        <v>298</v>
      </c>
      <c r="M128" s="297" t="s">
        <v>33</v>
      </c>
      <c r="N128" s="307"/>
      <c r="O128" s="314" t="s">
        <v>31</v>
      </c>
      <c r="P128" s="296"/>
      <c r="Q128" s="153"/>
    </row>
    <row r="129" spans="2:17">
      <c r="B129" s="21" t="s">
        <v>616</v>
      </c>
      <c r="C129" s="236" t="s">
        <v>160</v>
      </c>
      <c r="D129" s="180" t="s">
        <v>160</v>
      </c>
      <c r="E129" s="180" t="s">
        <v>160</v>
      </c>
      <c r="F129" s="180" t="s">
        <v>160</v>
      </c>
      <c r="G129" s="180" t="s">
        <v>160</v>
      </c>
      <c r="H129" s="180" t="s">
        <v>160</v>
      </c>
      <c r="I129" s="211" t="s">
        <v>288</v>
      </c>
      <c r="J129" s="180" t="s">
        <v>160</v>
      </c>
      <c r="K129" s="38" t="s">
        <v>199</v>
      </c>
      <c r="L129" s="306" t="s">
        <v>299</v>
      </c>
      <c r="M129" s="297" t="s">
        <v>300</v>
      </c>
      <c r="N129" s="307"/>
      <c r="O129" s="314" t="s">
        <v>339</v>
      </c>
      <c r="P129" s="296"/>
      <c r="Q129" s="153"/>
    </row>
    <row r="130" spans="2:17">
      <c r="B130" s="21" t="s">
        <v>617</v>
      </c>
      <c r="C130" s="237" t="s">
        <v>160</v>
      </c>
      <c r="D130" s="180" t="s">
        <v>160</v>
      </c>
      <c r="E130" s="180" t="s">
        <v>160</v>
      </c>
      <c r="F130" s="180" t="s">
        <v>160</v>
      </c>
      <c r="G130" s="180" t="s">
        <v>160</v>
      </c>
      <c r="H130" s="180" t="s">
        <v>160</v>
      </c>
      <c r="I130" s="211" t="s">
        <v>296</v>
      </c>
      <c r="J130" s="180" t="s">
        <v>160</v>
      </c>
      <c r="K130" s="38" t="s">
        <v>199</v>
      </c>
      <c r="L130" s="306" t="s">
        <v>301</v>
      </c>
      <c r="M130" s="297" t="s">
        <v>33</v>
      </c>
      <c r="N130" s="307"/>
      <c r="O130" s="314" t="s">
        <v>31</v>
      </c>
      <c r="P130" s="296"/>
      <c r="Q130" s="153"/>
    </row>
    <row r="131" spans="2:17">
      <c r="B131" s="21" t="s">
        <v>618</v>
      </c>
      <c r="C131" s="237" t="s">
        <v>160</v>
      </c>
      <c r="D131" s="180" t="s">
        <v>160</v>
      </c>
      <c r="E131" s="180" t="s">
        <v>160</v>
      </c>
      <c r="F131" s="180" t="s">
        <v>160</v>
      </c>
      <c r="G131" s="180" t="s">
        <v>160</v>
      </c>
      <c r="H131" s="180" t="s">
        <v>160</v>
      </c>
      <c r="I131" s="211" t="s">
        <v>293</v>
      </c>
      <c r="J131" s="180" t="s">
        <v>160</v>
      </c>
      <c r="K131" s="38" t="s">
        <v>199</v>
      </c>
      <c r="L131" s="306" t="s">
        <v>302</v>
      </c>
      <c r="M131" s="297" t="s">
        <v>33</v>
      </c>
      <c r="N131" s="307"/>
      <c r="O131" s="314" t="s">
        <v>31</v>
      </c>
      <c r="P131" s="296"/>
      <c r="Q131" s="153"/>
    </row>
    <row r="132" spans="2:17">
      <c r="B132" s="21" t="s">
        <v>619</v>
      </c>
      <c r="C132" s="237" t="s">
        <v>160</v>
      </c>
      <c r="D132" s="180" t="s">
        <v>160</v>
      </c>
      <c r="E132" s="180" t="s">
        <v>160</v>
      </c>
      <c r="F132" s="180" t="s">
        <v>160</v>
      </c>
      <c r="G132" s="180" t="s">
        <v>160</v>
      </c>
      <c r="H132" s="180" t="s">
        <v>160</v>
      </c>
      <c r="I132" s="211" t="s">
        <v>296</v>
      </c>
      <c r="J132" s="180" t="s">
        <v>160</v>
      </c>
      <c r="K132" s="38" t="s">
        <v>199</v>
      </c>
      <c r="L132" s="306" t="s">
        <v>303</v>
      </c>
      <c r="M132" s="297" t="s">
        <v>304</v>
      </c>
      <c r="N132" s="307"/>
      <c r="O132" s="314" t="s">
        <v>332</v>
      </c>
      <c r="P132" s="296"/>
      <c r="Q132" s="153"/>
    </row>
    <row r="133" spans="2:17">
      <c r="B133" s="21" t="s">
        <v>620</v>
      </c>
      <c r="C133" s="237" t="s">
        <v>160</v>
      </c>
      <c r="D133" s="180" t="s">
        <v>160</v>
      </c>
      <c r="E133" s="180" t="s">
        <v>160</v>
      </c>
      <c r="F133" s="180" t="s">
        <v>160</v>
      </c>
      <c r="G133" s="180" t="s">
        <v>160</v>
      </c>
      <c r="H133" s="180" t="s">
        <v>160</v>
      </c>
      <c r="I133" s="211" t="s">
        <v>296</v>
      </c>
      <c r="J133" s="180" t="s">
        <v>160</v>
      </c>
      <c r="K133" s="38" t="s">
        <v>199</v>
      </c>
      <c r="L133" s="306" t="s">
        <v>305</v>
      </c>
      <c r="M133" s="297" t="s">
        <v>306</v>
      </c>
      <c r="N133" s="307"/>
      <c r="O133" s="314" t="s">
        <v>333</v>
      </c>
      <c r="P133" s="296"/>
      <c r="Q133" s="153"/>
    </row>
    <row r="134" spans="2:17">
      <c r="B134" s="21" t="s">
        <v>621</v>
      </c>
      <c r="C134" s="237" t="s">
        <v>160</v>
      </c>
      <c r="D134" s="180" t="s">
        <v>160</v>
      </c>
      <c r="E134" s="180" t="s">
        <v>160</v>
      </c>
      <c r="F134" s="180" t="s">
        <v>160</v>
      </c>
      <c r="G134" s="180" t="s">
        <v>160</v>
      </c>
      <c r="H134" s="180" t="s">
        <v>160</v>
      </c>
      <c r="I134" s="211" t="s">
        <v>293</v>
      </c>
      <c r="J134" s="180" t="s">
        <v>160</v>
      </c>
      <c r="K134" s="38" t="s">
        <v>199</v>
      </c>
      <c r="L134" s="306" t="s">
        <v>307</v>
      </c>
      <c r="M134" s="297" t="s">
        <v>33</v>
      </c>
      <c r="N134" s="307"/>
      <c r="O134" s="314" t="s">
        <v>31</v>
      </c>
      <c r="P134" s="296"/>
      <c r="Q134" s="153"/>
    </row>
    <row r="135" spans="2:17">
      <c r="B135" s="21" t="s">
        <v>622</v>
      </c>
      <c r="C135" s="237" t="s">
        <v>160</v>
      </c>
      <c r="D135" s="180" t="s">
        <v>160</v>
      </c>
      <c r="E135" s="180" t="s">
        <v>160</v>
      </c>
      <c r="F135" s="180" t="s">
        <v>160</v>
      </c>
      <c r="G135" s="180" t="s">
        <v>160</v>
      </c>
      <c r="H135" s="180" t="s">
        <v>160</v>
      </c>
      <c r="I135" s="211" t="s">
        <v>296</v>
      </c>
      <c r="J135" s="180" t="s">
        <v>160</v>
      </c>
      <c r="K135" s="38" t="s">
        <v>199</v>
      </c>
      <c r="L135" s="306" t="s">
        <v>308</v>
      </c>
      <c r="M135" s="297" t="s">
        <v>33</v>
      </c>
      <c r="N135" s="307"/>
      <c r="O135" s="314" t="s">
        <v>31</v>
      </c>
      <c r="P135" s="296"/>
      <c r="Q135" s="153"/>
    </row>
    <row r="136" spans="2:17">
      <c r="B136" s="21" t="s">
        <v>623</v>
      </c>
      <c r="C136" s="237" t="s">
        <v>160</v>
      </c>
      <c r="D136" s="180" t="s">
        <v>160</v>
      </c>
      <c r="E136" s="180" t="s">
        <v>160</v>
      </c>
      <c r="F136" s="180" t="s">
        <v>160</v>
      </c>
      <c r="G136" s="180" t="s">
        <v>160</v>
      </c>
      <c r="H136" s="180" t="s">
        <v>160</v>
      </c>
      <c r="I136" s="211" t="s">
        <v>200</v>
      </c>
      <c r="J136" s="180" t="s">
        <v>160</v>
      </c>
      <c r="K136" s="38" t="s">
        <v>199</v>
      </c>
      <c r="L136" s="306" t="s">
        <v>309</v>
      </c>
      <c r="M136" s="297" t="s">
        <v>33</v>
      </c>
      <c r="N136" s="307"/>
      <c r="O136" s="314" t="s">
        <v>31</v>
      </c>
      <c r="P136" s="296"/>
      <c r="Q136" s="153"/>
    </row>
    <row r="137" spans="2:17">
      <c r="B137" s="21" t="s">
        <v>624</v>
      </c>
      <c r="C137" s="237" t="s">
        <v>160</v>
      </c>
      <c r="D137" s="180" t="s">
        <v>160</v>
      </c>
      <c r="E137" s="180" t="s">
        <v>160</v>
      </c>
      <c r="F137" s="180" t="s">
        <v>160</v>
      </c>
      <c r="G137" s="180" t="s">
        <v>160</v>
      </c>
      <c r="H137" s="180" t="s">
        <v>160</v>
      </c>
      <c r="I137" s="211" t="s">
        <v>293</v>
      </c>
      <c r="J137" s="180" t="s">
        <v>160</v>
      </c>
      <c r="K137" s="38" t="s">
        <v>199</v>
      </c>
      <c r="L137" s="306" t="s">
        <v>310</v>
      </c>
      <c r="M137" s="297" t="s">
        <v>311</v>
      </c>
      <c r="N137" s="307"/>
      <c r="O137" s="314" t="s">
        <v>334</v>
      </c>
      <c r="P137" s="296"/>
      <c r="Q137" s="153"/>
    </row>
    <row r="138" spans="2:17">
      <c r="B138" s="21" t="s">
        <v>625</v>
      </c>
      <c r="C138" s="237" t="s">
        <v>160</v>
      </c>
      <c r="D138" s="180" t="s">
        <v>160</v>
      </c>
      <c r="E138" s="180" t="s">
        <v>160</v>
      </c>
      <c r="F138" s="180" t="s">
        <v>160</v>
      </c>
      <c r="G138" s="180" t="s">
        <v>160</v>
      </c>
      <c r="H138" s="180" t="s">
        <v>160</v>
      </c>
      <c r="I138" s="211" t="s">
        <v>312</v>
      </c>
      <c r="J138" s="180" t="s">
        <v>160</v>
      </c>
      <c r="K138" s="38" t="s">
        <v>199</v>
      </c>
      <c r="L138" s="306" t="s">
        <v>313</v>
      </c>
      <c r="M138" s="297" t="s">
        <v>314</v>
      </c>
      <c r="N138" s="307"/>
      <c r="O138" s="314" t="s">
        <v>338</v>
      </c>
      <c r="P138" s="296"/>
      <c r="Q138" s="153"/>
    </row>
    <row r="139" spans="2:17">
      <c r="B139" s="21" t="s">
        <v>626</v>
      </c>
      <c r="C139" s="237" t="s">
        <v>160</v>
      </c>
      <c r="D139" s="180" t="s">
        <v>160</v>
      </c>
      <c r="E139" s="180" t="s">
        <v>160</v>
      </c>
      <c r="F139" s="180" t="s">
        <v>160</v>
      </c>
      <c r="G139" s="180" t="s">
        <v>160</v>
      </c>
      <c r="H139" s="180" t="s">
        <v>160</v>
      </c>
      <c r="I139" s="211" t="s">
        <v>315</v>
      </c>
      <c r="J139" s="180" t="s">
        <v>160</v>
      </c>
      <c r="K139" s="38" t="s">
        <v>199</v>
      </c>
      <c r="L139" s="306" t="s">
        <v>316</v>
      </c>
      <c r="M139" s="297" t="s">
        <v>33</v>
      </c>
      <c r="N139" s="307"/>
      <c r="O139" s="291" t="s">
        <v>31</v>
      </c>
      <c r="P139" s="296"/>
      <c r="Q139" s="153"/>
    </row>
    <row r="140" spans="2:17" ht="14.25" thickBot="1">
      <c r="B140" s="22" t="s">
        <v>571</v>
      </c>
      <c r="C140" s="249" t="s">
        <v>160</v>
      </c>
      <c r="D140" s="181" t="s">
        <v>160</v>
      </c>
      <c r="E140" s="181" t="s">
        <v>160</v>
      </c>
      <c r="F140" s="181" t="s">
        <v>160</v>
      </c>
      <c r="G140" s="181" t="s">
        <v>160</v>
      </c>
      <c r="H140" s="181" t="s">
        <v>160</v>
      </c>
      <c r="I140" s="212" t="s">
        <v>315</v>
      </c>
      <c r="J140" s="181" t="s">
        <v>160</v>
      </c>
      <c r="K140" s="42" t="s">
        <v>425</v>
      </c>
      <c r="L140" s="308" t="s">
        <v>317</v>
      </c>
      <c r="M140" s="309" t="s">
        <v>33</v>
      </c>
      <c r="N140" s="310"/>
      <c r="O140" s="311" t="s">
        <v>31</v>
      </c>
      <c r="P140" s="312"/>
      <c r="Q140" s="154"/>
    </row>
    <row r="152" ht="27" customHeight="1"/>
    <row r="153" ht="136.5" customHeight="1"/>
    <row r="154" ht="95.25" customHeight="1"/>
    <row r="173" spans="2:17">
      <c r="B173" s="248"/>
      <c r="C173" s="66"/>
      <c r="D173" s="66"/>
      <c r="E173" s="66"/>
      <c r="F173" s="66"/>
      <c r="G173" s="66"/>
      <c r="H173" s="66"/>
      <c r="I173" s="66"/>
      <c r="J173" s="66"/>
      <c r="K173" s="66"/>
      <c r="L173" s="66"/>
      <c r="M173" s="66"/>
      <c r="N173" s="66"/>
      <c r="O173" s="66"/>
      <c r="P173" s="66"/>
      <c r="Q173" s="66"/>
    </row>
    <row r="174" spans="2:17">
      <c r="B174" s="248"/>
      <c r="C174" s="66"/>
      <c r="D174" s="66"/>
      <c r="E174" s="66"/>
      <c r="F174" s="66"/>
      <c r="G174" s="66"/>
      <c r="H174" s="66"/>
      <c r="I174" s="66"/>
      <c r="J174" s="66"/>
      <c r="K174" s="66"/>
      <c r="L174" s="66"/>
      <c r="M174" s="66"/>
      <c r="N174" s="66"/>
      <c r="O174" s="66"/>
      <c r="P174" s="66"/>
      <c r="Q174" s="66"/>
    </row>
    <row r="175" spans="2:17">
      <c r="B175" s="248"/>
      <c r="C175" s="66"/>
      <c r="D175" s="66"/>
      <c r="E175" s="66"/>
      <c r="F175" s="66"/>
      <c r="G175" s="66"/>
      <c r="H175" s="66"/>
      <c r="I175" s="66"/>
      <c r="J175" s="66"/>
      <c r="K175" s="66"/>
      <c r="L175" s="66"/>
      <c r="M175" s="66"/>
      <c r="N175" s="66"/>
      <c r="O175" s="66"/>
      <c r="P175" s="66"/>
      <c r="Q175" s="66"/>
    </row>
    <row r="176" spans="2:17">
      <c r="B176" s="248"/>
      <c r="C176" s="66"/>
      <c r="D176" s="66"/>
      <c r="E176" s="66"/>
      <c r="F176" s="66"/>
      <c r="G176" s="66"/>
      <c r="H176" s="66"/>
      <c r="I176" s="66"/>
      <c r="J176" s="66"/>
      <c r="K176" s="66"/>
      <c r="L176" s="66"/>
      <c r="M176" s="66"/>
      <c r="N176" s="66"/>
      <c r="O176" s="66"/>
      <c r="P176" s="66"/>
      <c r="Q176" s="66"/>
    </row>
    <row r="177" spans="2:19">
      <c r="B177" s="248"/>
      <c r="C177" s="66"/>
      <c r="D177" s="66"/>
      <c r="E177" s="66"/>
      <c r="F177" s="66"/>
      <c r="G177" s="66"/>
      <c r="H177" s="66"/>
      <c r="I177" s="66"/>
      <c r="J177" s="66"/>
      <c r="K177" s="66"/>
      <c r="L177" s="66"/>
      <c r="M177" s="66"/>
      <c r="N177" s="66"/>
      <c r="O177" s="66"/>
      <c r="P177" s="66"/>
      <c r="Q177" s="66"/>
    </row>
    <row r="179" spans="2:19" ht="15" thickBot="1">
      <c r="B179" s="26" t="s">
        <v>831</v>
      </c>
    </row>
    <row r="180" spans="2:19" ht="15" thickBot="1">
      <c r="B180" s="104" t="s">
        <v>121</v>
      </c>
      <c r="C180" s="530" t="s">
        <v>202</v>
      </c>
      <c r="D180" s="531"/>
      <c r="E180" s="531"/>
      <c r="F180" s="531"/>
      <c r="G180" s="531"/>
      <c r="H180" s="531"/>
      <c r="I180" s="531"/>
      <c r="J180" s="532"/>
      <c r="K180" s="368"/>
      <c r="L180" s="182"/>
      <c r="M180" s="182"/>
      <c r="N180" s="182"/>
      <c r="O180" s="185"/>
      <c r="P180" s="183"/>
      <c r="Q180" s="183"/>
      <c r="R180" s="183"/>
      <c r="S180" s="184"/>
    </row>
    <row r="181" spans="2:19">
      <c r="B181" s="76"/>
      <c r="C181" s="335" t="s">
        <v>208</v>
      </c>
      <c r="D181" s="335"/>
      <c r="E181" s="335"/>
      <c r="F181" s="335"/>
      <c r="G181" s="335"/>
      <c r="H181" s="335"/>
      <c r="I181" s="335"/>
      <c r="J181" s="335"/>
      <c r="K181" s="369"/>
      <c r="L181" s="325"/>
      <c r="M181" s="335"/>
      <c r="N181" s="336"/>
      <c r="O181" s="337" t="s">
        <v>52</v>
      </c>
      <c r="P181" s="338" t="s">
        <v>20</v>
      </c>
      <c r="Q181" s="339"/>
      <c r="R181" s="339"/>
      <c r="S181" s="340"/>
    </row>
    <row r="182" spans="2:19">
      <c r="B182" s="77" t="s">
        <v>21</v>
      </c>
      <c r="C182" s="516" t="s">
        <v>167</v>
      </c>
      <c r="D182" s="517"/>
      <c r="E182" s="517"/>
      <c r="F182" s="517"/>
      <c r="G182" s="517"/>
      <c r="H182" s="517"/>
      <c r="I182" s="517"/>
      <c r="J182" s="518"/>
      <c r="K182" s="341" t="s">
        <v>22</v>
      </c>
      <c r="L182" s="341" t="s">
        <v>22</v>
      </c>
      <c r="M182" s="27" t="s">
        <v>22</v>
      </c>
      <c r="N182" s="342" t="s">
        <v>22</v>
      </c>
      <c r="O182" s="319" t="s">
        <v>736</v>
      </c>
      <c r="P182" s="221" t="s">
        <v>23</v>
      </c>
      <c r="Q182" s="1" t="s">
        <v>24</v>
      </c>
      <c r="R182" s="84" t="s">
        <v>25</v>
      </c>
      <c r="S182" s="150" t="s">
        <v>26</v>
      </c>
    </row>
    <row r="183" spans="2:19">
      <c r="B183" s="77" t="s">
        <v>34</v>
      </c>
      <c r="C183" s="176" t="s">
        <v>126</v>
      </c>
      <c r="D183" s="176" t="s">
        <v>126</v>
      </c>
      <c r="E183" s="176" t="s">
        <v>126</v>
      </c>
      <c r="F183" s="176" t="s">
        <v>126</v>
      </c>
      <c r="G183" s="176" t="s">
        <v>126</v>
      </c>
      <c r="H183" s="176" t="s">
        <v>126</v>
      </c>
      <c r="I183" s="176" t="s">
        <v>126</v>
      </c>
      <c r="J183" s="176" t="s">
        <v>126</v>
      </c>
      <c r="K183" s="343" t="s">
        <v>213</v>
      </c>
      <c r="L183" s="343" t="s">
        <v>213</v>
      </c>
      <c r="M183" s="1" t="s">
        <v>213</v>
      </c>
      <c r="N183" s="27" t="s">
        <v>213</v>
      </c>
      <c r="O183" s="31" t="s">
        <v>252</v>
      </c>
      <c r="P183" s="222"/>
      <c r="Q183" s="204"/>
      <c r="R183" s="85"/>
      <c r="S183" s="150"/>
    </row>
    <row r="184" spans="2:19" ht="27">
      <c r="B184" s="78" t="s">
        <v>27</v>
      </c>
      <c r="C184" s="519" t="s">
        <v>36</v>
      </c>
      <c r="D184" s="517"/>
      <c r="E184" s="517"/>
      <c r="F184" s="517"/>
      <c r="G184" s="517"/>
      <c r="H184" s="517"/>
      <c r="I184" s="517"/>
      <c r="J184" s="518"/>
      <c r="K184" s="344" t="s">
        <v>830</v>
      </c>
      <c r="L184" s="344" t="s">
        <v>830</v>
      </c>
      <c r="M184" s="1" t="s">
        <v>215</v>
      </c>
      <c r="N184" s="27" t="s">
        <v>215</v>
      </c>
      <c r="O184" s="32"/>
      <c r="P184" s="222"/>
      <c r="Q184" s="204"/>
      <c r="R184" s="85"/>
      <c r="S184" s="150"/>
    </row>
    <row r="185" spans="2:19" ht="136.5">
      <c r="B185" s="77" t="s">
        <v>28</v>
      </c>
      <c r="C185" s="177" t="s">
        <v>216</v>
      </c>
      <c r="D185" s="177" t="s">
        <v>63</v>
      </c>
      <c r="E185" s="177" t="s">
        <v>159</v>
      </c>
      <c r="F185" s="177" t="s">
        <v>204</v>
      </c>
      <c r="G185" s="177" t="s">
        <v>217</v>
      </c>
      <c r="H185" s="177" t="s">
        <v>218</v>
      </c>
      <c r="I185" s="177" t="s">
        <v>205</v>
      </c>
      <c r="J185" s="177" t="s">
        <v>219</v>
      </c>
      <c r="K185" s="334" t="s">
        <v>735</v>
      </c>
      <c r="L185" s="334" t="s">
        <v>734</v>
      </c>
      <c r="M185" s="1" t="s">
        <v>220</v>
      </c>
      <c r="N185" s="27" t="s">
        <v>671</v>
      </c>
      <c r="O185" s="31" t="s">
        <v>29</v>
      </c>
      <c r="P185" s="222"/>
      <c r="Q185" s="204"/>
      <c r="R185" s="85"/>
      <c r="S185" s="150"/>
    </row>
    <row r="186" spans="2:19" ht="198" customHeight="1" thickBot="1">
      <c r="B186" s="79" t="s">
        <v>30</v>
      </c>
      <c r="C186" s="178" t="s">
        <v>206</v>
      </c>
      <c r="D186" s="178" t="s">
        <v>126</v>
      </c>
      <c r="E186" s="178" t="s">
        <v>206</v>
      </c>
      <c r="F186" s="178" t="s">
        <v>206</v>
      </c>
      <c r="G186" s="178" t="s">
        <v>206</v>
      </c>
      <c r="H186" s="178" t="s">
        <v>206</v>
      </c>
      <c r="I186" s="178" t="s">
        <v>206</v>
      </c>
      <c r="J186" s="178" t="s">
        <v>206</v>
      </c>
      <c r="K186" s="345" t="s">
        <v>253</v>
      </c>
      <c r="L186" s="345" t="s">
        <v>832</v>
      </c>
      <c r="M186" s="209" t="s">
        <v>253</v>
      </c>
      <c r="N186" s="28" t="s">
        <v>286</v>
      </c>
      <c r="O186" s="346" t="s">
        <v>833</v>
      </c>
      <c r="P186" s="235"/>
      <c r="Q186" s="347" t="s">
        <v>834</v>
      </c>
      <c r="R186" s="83"/>
      <c r="S186" s="151"/>
    </row>
    <row r="187" spans="2:19" ht="14.25" thickTop="1">
      <c r="B187" s="348" t="s">
        <v>835</v>
      </c>
      <c r="C187" s="349" t="s">
        <v>160</v>
      </c>
      <c r="D187" s="350" t="s">
        <v>160</v>
      </c>
      <c r="E187" s="350" t="s">
        <v>160</v>
      </c>
      <c r="F187" s="350" t="s">
        <v>160</v>
      </c>
      <c r="G187" s="350" t="s">
        <v>160</v>
      </c>
      <c r="H187" s="350" t="s">
        <v>160</v>
      </c>
      <c r="I187" s="350" t="s">
        <v>160</v>
      </c>
      <c r="J187" s="350" t="s">
        <v>160</v>
      </c>
      <c r="K187" s="351" t="s">
        <v>199</v>
      </c>
      <c r="L187" s="351" t="s">
        <v>233</v>
      </c>
      <c r="M187" s="351" t="s">
        <v>224</v>
      </c>
      <c r="N187" s="351" t="s">
        <v>289</v>
      </c>
      <c r="O187" s="352" t="s">
        <v>106</v>
      </c>
      <c r="P187" s="350"/>
      <c r="Q187" s="351" t="s">
        <v>126</v>
      </c>
      <c r="R187" s="259"/>
      <c r="S187" s="261"/>
    </row>
    <row r="188" spans="2:19">
      <c r="B188" s="353" t="s">
        <v>836</v>
      </c>
      <c r="C188" s="354" t="s">
        <v>160</v>
      </c>
      <c r="D188" s="355" t="s">
        <v>160</v>
      </c>
      <c r="E188" s="355" t="s">
        <v>160</v>
      </c>
      <c r="F188" s="355" t="s">
        <v>160</v>
      </c>
      <c r="G188" s="355" t="s">
        <v>160</v>
      </c>
      <c r="H188" s="355" t="s">
        <v>160</v>
      </c>
      <c r="I188" s="355" t="s">
        <v>160</v>
      </c>
      <c r="J188" s="355" t="s">
        <v>160</v>
      </c>
      <c r="K188" s="332" t="s">
        <v>199</v>
      </c>
      <c r="L188" s="332" t="s">
        <v>837</v>
      </c>
      <c r="M188" s="332" t="s">
        <v>224</v>
      </c>
      <c r="N188" s="332" t="s">
        <v>291</v>
      </c>
      <c r="O188" s="332" t="s">
        <v>33</v>
      </c>
      <c r="P188" s="355"/>
      <c r="Q188" s="332" t="s">
        <v>31</v>
      </c>
      <c r="R188" s="47"/>
      <c r="S188" s="153"/>
    </row>
    <row r="189" spans="2:19">
      <c r="B189" s="353" t="s">
        <v>838</v>
      </c>
      <c r="C189" s="354" t="s">
        <v>160</v>
      </c>
      <c r="D189" s="355" t="s">
        <v>160</v>
      </c>
      <c r="E189" s="355" t="s">
        <v>160</v>
      </c>
      <c r="F189" s="355" t="s">
        <v>160</v>
      </c>
      <c r="G189" s="355" t="s">
        <v>160</v>
      </c>
      <c r="H189" s="355" t="s">
        <v>160</v>
      </c>
      <c r="I189" s="355" t="s">
        <v>160</v>
      </c>
      <c r="J189" s="355" t="s">
        <v>160</v>
      </c>
      <c r="K189" s="332" t="s">
        <v>199</v>
      </c>
      <c r="L189" s="332" t="s">
        <v>837</v>
      </c>
      <c r="M189" s="332" t="s">
        <v>224</v>
      </c>
      <c r="N189" s="332" t="s">
        <v>294</v>
      </c>
      <c r="O189" s="332" t="s">
        <v>33</v>
      </c>
      <c r="P189" s="355"/>
      <c r="Q189" s="332" t="s">
        <v>31</v>
      </c>
      <c r="R189" s="296"/>
      <c r="S189" s="153"/>
    </row>
    <row r="190" spans="2:19">
      <c r="B190" s="353" t="s">
        <v>839</v>
      </c>
      <c r="C190" s="354" t="s">
        <v>160</v>
      </c>
      <c r="D190" s="355" t="s">
        <v>160</v>
      </c>
      <c r="E190" s="355" t="s">
        <v>160</v>
      </c>
      <c r="F190" s="355" t="s">
        <v>160</v>
      </c>
      <c r="G190" s="355" t="s">
        <v>160</v>
      </c>
      <c r="H190" s="355" t="s">
        <v>160</v>
      </c>
      <c r="I190" s="355" t="s">
        <v>160</v>
      </c>
      <c r="J190" s="355" t="s">
        <v>160</v>
      </c>
      <c r="K190" s="332" t="s">
        <v>199</v>
      </c>
      <c r="L190" s="332" t="s">
        <v>837</v>
      </c>
      <c r="M190" s="332" t="s">
        <v>224</v>
      </c>
      <c r="N190" s="332" t="s">
        <v>297</v>
      </c>
      <c r="O190" s="332" t="s">
        <v>203</v>
      </c>
      <c r="P190" s="355"/>
      <c r="Q190" s="332" t="s">
        <v>521</v>
      </c>
      <c r="R190" s="296"/>
      <c r="S190" s="153"/>
    </row>
    <row r="191" spans="2:19">
      <c r="B191" s="353" t="s">
        <v>840</v>
      </c>
      <c r="C191" s="354" t="s">
        <v>160</v>
      </c>
      <c r="D191" s="355" t="s">
        <v>160</v>
      </c>
      <c r="E191" s="355" t="s">
        <v>160</v>
      </c>
      <c r="F191" s="355" t="s">
        <v>160</v>
      </c>
      <c r="G191" s="355" t="s">
        <v>160</v>
      </c>
      <c r="H191" s="355" t="s">
        <v>160</v>
      </c>
      <c r="I191" s="355" t="s">
        <v>160</v>
      </c>
      <c r="J191" s="355" t="s">
        <v>160</v>
      </c>
      <c r="K191" s="332" t="s">
        <v>199</v>
      </c>
      <c r="L191" s="332" t="s">
        <v>837</v>
      </c>
      <c r="M191" s="332" t="s">
        <v>224</v>
      </c>
      <c r="N191" s="332" t="s">
        <v>298</v>
      </c>
      <c r="O191" s="332" t="s">
        <v>321</v>
      </c>
      <c r="P191" s="355"/>
      <c r="Q191" s="332" t="s">
        <v>522</v>
      </c>
      <c r="R191" s="296"/>
      <c r="S191" s="153"/>
    </row>
    <row r="192" spans="2:19">
      <c r="B192" s="353" t="s">
        <v>841</v>
      </c>
      <c r="C192" s="354" t="s">
        <v>160</v>
      </c>
      <c r="D192" s="355" t="s">
        <v>160</v>
      </c>
      <c r="E192" s="355" t="s">
        <v>160</v>
      </c>
      <c r="F192" s="355" t="s">
        <v>160</v>
      </c>
      <c r="G192" s="355" t="s">
        <v>160</v>
      </c>
      <c r="H192" s="355" t="s">
        <v>160</v>
      </c>
      <c r="I192" s="355" t="s">
        <v>160</v>
      </c>
      <c r="J192" s="355" t="s">
        <v>160</v>
      </c>
      <c r="K192" s="332" t="s">
        <v>199</v>
      </c>
      <c r="L192" s="332" t="s">
        <v>837</v>
      </c>
      <c r="M192" s="332" t="s">
        <v>224</v>
      </c>
      <c r="N192" s="332" t="s">
        <v>299</v>
      </c>
      <c r="O192" s="332" t="s">
        <v>33</v>
      </c>
      <c r="P192" s="355"/>
      <c r="Q192" s="332" t="s">
        <v>31</v>
      </c>
      <c r="R192" s="296"/>
      <c r="S192" s="153"/>
    </row>
    <row r="193" spans="2:19">
      <c r="B193" s="353" t="s">
        <v>842</v>
      </c>
      <c r="C193" s="354" t="s">
        <v>160</v>
      </c>
      <c r="D193" s="355" t="s">
        <v>160</v>
      </c>
      <c r="E193" s="355" t="s">
        <v>160</v>
      </c>
      <c r="F193" s="355" t="s">
        <v>160</v>
      </c>
      <c r="G193" s="355" t="s">
        <v>160</v>
      </c>
      <c r="H193" s="355" t="s">
        <v>160</v>
      </c>
      <c r="I193" s="355" t="s">
        <v>160</v>
      </c>
      <c r="J193" s="355" t="s">
        <v>160</v>
      </c>
      <c r="K193" s="332" t="s">
        <v>199</v>
      </c>
      <c r="L193" s="332" t="s">
        <v>837</v>
      </c>
      <c r="M193" s="332" t="s">
        <v>224</v>
      </c>
      <c r="N193" s="332" t="s">
        <v>301</v>
      </c>
      <c r="O193" s="332" t="s">
        <v>323</v>
      </c>
      <c r="P193" s="355"/>
      <c r="Q193" s="332" t="s">
        <v>341</v>
      </c>
      <c r="R193" s="296"/>
      <c r="S193" s="153"/>
    </row>
    <row r="194" spans="2:19">
      <c r="B194" s="353" t="s">
        <v>843</v>
      </c>
      <c r="C194" s="354" t="s">
        <v>160</v>
      </c>
      <c r="D194" s="355" t="s">
        <v>160</v>
      </c>
      <c r="E194" s="355" t="s">
        <v>160</v>
      </c>
      <c r="F194" s="355" t="s">
        <v>160</v>
      </c>
      <c r="G194" s="355" t="s">
        <v>160</v>
      </c>
      <c r="H194" s="355" t="s">
        <v>160</v>
      </c>
      <c r="I194" s="355" t="s">
        <v>160</v>
      </c>
      <c r="J194" s="355" t="s">
        <v>160</v>
      </c>
      <c r="K194" s="332" t="s">
        <v>199</v>
      </c>
      <c r="L194" s="332" t="s">
        <v>837</v>
      </c>
      <c r="M194" s="332" t="s">
        <v>224</v>
      </c>
      <c r="N194" s="332" t="s">
        <v>302</v>
      </c>
      <c r="O194" s="332" t="s">
        <v>844</v>
      </c>
      <c r="P194" s="355"/>
      <c r="Q194" s="332" t="s">
        <v>342</v>
      </c>
      <c r="R194" s="296"/>
      <c r="S194" s="153"/>
    </row>
    <row r="195" spans="2:19">
      <c r="B195" s="353" t="s">
        <v>845</v>
      </c>
      <c r="C195" s="354" t="s">
        <v>160</v>
      </c>
      <c r="D195" s="355" t="s">
        <v>160</v>
      </c>
      <c r="E195" s="355" t="s">
        <v>160</v>
      </c>
      <c r="F195" s="355" t="s">
        <v>160</v>
      </c>
      <c r="G195" s="355" t="s">
        <v>160</v>
      </c>
      <c r="H195" s="355" t="s">
        <v>160</v>
      </c>
      <c r="I195" s="355" t="s">
        <v>160</v>
      </c>
      <c r="J195" s="355" t="s">
        <v>160</v>
      </c>
      <c r="K195" s="332" t="s">
        <v>199</v>
      </c>
      <c r="L195" s="332" t="s">
        <v>837</v>
      </c>
      <c r="M195" s="332" t="s">
        <v>224</v>
      </c>
      <c r="N195" s="332" t="s">
        <v>303</v>
      </c>
      <c r="O195" s="332" t="s">
        <v>33</v>
      </c>
      <c r="P195" s="355"/>
      <c r="Q195" s="332" t="s">
        <v>31</v>
      </c>
      <c r="R195" s="296"/>
      <c r="S195" s="153"/>
    </row>
    <row r="196" spans="2:19">
      <c r="B196" s="353" t="s">
        <v>846</v>
      </c>
      <c r="C196" s="354" t="s">
        <v>160</v>
      </c>
      <c r="D196" s="355" t="s">
        <v>160</v>
      </c>
      <c r="E196" s="355" t="s">
        <v>160</v>
      </c>
      <c r="F196" s="355" t="s">
        <v>160</v>
      </c>
      <c r="G196" s="355" t="s">
        <v>160</v>
      </c>
      <c r="H196" s="355" t="s">
        <v>160</v>
      </c>
      <c r="I196" s="355" t="s">
        <v>160</v>
      </c>
      <c r="J196" s="355" t="s">
        <v>160</v>
      </c>
      <c r="K196" s="332" t="s">
        <v>199</v>
      </c>
      <c r="L196" s="332" t="s">
        <v>837</v>
      </c>
      <c r="M196" s="332" t="s">
        <v>224</v>
      </c>
      <c r="N196" s="332" t="s">
        <v>305</v>
      </c>
      <c r="O196" s="332" t="s">
        <v>33</v>
      </c>
      <c r="P196" s="355"/>
      <c r="Q196" s="332" t="s">
        <v>31</v>
      </c>
      <c r="R196" s="296"/>
      <c r="S196" s="153"/>
    </row>
    <row r="197" spans="2:19">
      <c r="B197" s="353" t="s">
        <v>847</v>
      </c>
      <c r="C197" s="354" t="s">
        <v>160</v>
      </c>
      <c r="D197" s="355" t="s">
        <v>160</v>
      </c>
      <c r="E197" s="355" t="s">
        <v>160</v>
      </c>
      <c r="F197" s="355" t="s">
        <v>160</v>
      </c>
      <c r="G197" s="355" t="s">
        <v>160</v>
      </c>
      <c r="H197" s="355" t="s">
        <v>160</v>
      </c>
      <c r="I197" s="355" t="s">
        <v>160</v>
      </c>
      <c r="J197" s="355" t="s">
        <v>160</v>
      </c>
      <c r="K197" s="332" t="s">
        <v>199</v>
      </c>
      <c r="L197" s="332" t="s">
        <v>837</v>
      </c>
      <c r="M197" s="332" t="s">
        <v>224</v>
      </c>
      <c r="N197" s="332" t="s">
        <v>307</v>
      </c>
      <c r="O197" s="332" t="s">
        <v>326</v>
      </c>
      <c r="P197" s="355"/>
      <c r="Q197" s="332" t="s">
        <v>523</v>
      </c>
      <c r="R197" s="296"/>
      <c r="S197" s="153"/>
    </row>
    <row r="198" spans="2:19">
      <c r="B198" s="353" t="s">
        <v>848</v>
      </c>
      <c r="C198" s="354" t="s">
        <v>160</v>
      </c>
      <c r="D198" s="355" t="s">
        <v>160</v>
      </c>
      <c r="E198" s="355" t="s">
        <v>160</v>
      </c>
      <c r="F198" s="355" t="s">
        <v>160</v>
      </c>
      <c r="G198" s="355" t="s">
        <v>160</v>
      </c>
      <c r="H198" s="355" t="s">
        <v>160</v>
      </c>
      <c r="I198" s="355" t="s">
        <v>160</v>
      </c>
      <c r="J198" s="355" t="s">
        <v>160</v>
      </c>
      <c r="K198" s="332" t="s">
        <v>199</v>
      </c>
      <c r="L198" s="332" t="s">
        <v>837</v>
      </c>
      <c r="M198" s="332" t="s">
        <v>224</v>
      </c>
      <c r="N198" s="332" t="s">
        <v>308</v>
      </c>
      <c r="O198" s="332" t="s">
        <v>327</v>
      </c>
      <c r="P198" s="355"/>
      <c r="Q198" s="332" t="s">
        <v>343</v>
      </c>
      <c r="R198" s="296"/>
      <c r="S198" s="153"/>
    </row>
    <row r="199" spans="2:19">
      <c r="B199" s="353" t="s">
        <v>849</v>
      </c>
      <c r="C199" s="354" t="s">
        <v>160</v>
      </c>
      <c r="D199" s="355" t="s">
        <v>160</v>
      </c>
      <c r="E199" s="355" t="s">
        <v>160</v>
      </c>
      <c r="F199" s="355" t="s">
        <v>160</v>
      </c>
      <c r="G199" s="355" t="s">
        <v>160</v>
      </c>
      <c r="H199" s="355" t="s">
        <v>160</v>
      </c>
      <c r="I199" s="355" t="s">
        <v>160</v>
      </c>
      <c r="J199" s="355" t="s">
        <v>160</v>
      </c>
      <c r="K199" s="332" t="s">
        <v>199</v>
      </c>
      <c r="L199" s="332" t="s">
        <v>837</v>
      </c>
      <c r="M199" s="332" t="s">
        <v>224</v>
      </c>
      <c r="N199" s="332" t="s">
        <v>309</v>
      </c>
      <c r="O199" s="332" t="s">
        <v>328</v>
      </c>
      <c r="P199" s="355"/>
      <c r="Q199" s="332" t="s">
        <v>344</v>
      </c>
      <c r="R199" s="296"/>
      <c r="S199" s="153"/>
    </row>
    <row r="200" spans="2:19">
      <c r="B200" s="353" t="s">
        <v>850</v>
      </c>
      <c r="C200" s="354" t="s">
        <v>160</v>
      </c>
      <c r="D200" s="355" t="s">
        <v>160</v>
      </c>
      <c r="E200" s="355" t="s">
        <v>160</v>
      </c>
      <c r="F200" s="355" t="s">
        <v>160</v>
      </c>
      <c r="G200" s="355" t="s">
        <v>160</v>
      </c>
      <c r="H200" s="355" t="s">
        <v>160</v>
      </c>
      <c r="I200" s="355" t="s">
        <v>160</v>
      </c>
      <c r="J200" s="355" t="s">
        <v>160</v>
      </c>
      <c r="K200" s="332" t="s">
        <v>199</v>
      </c>
      <c r="L200" s="332" t="s">
        <v>837</v>
      </c>
      <c r="M200" s="332" t="s">
        <v>224</v>
      </c>
      <c r="N200" s="332" t="s">
        <v>310</v>
      </c>
      <c r="O200" s="332" t="s">
        <v>33</v>
      </c>
      <c r="P200" s="355"/>
      <c r="Q200" s="332" t="s">
        <v>31</v>
      </c>
      <c r="R200" s="296"/>
      <c r="S200" s="153"/>
    </row>
    <row r="201" spans="2:19">
      <c r="B201" s="353" t="s">
        <v>851</v>
      </c>
      <c r="C201" s="354" t="s">
        <v>160</v>
      </c>
      <c r="D201" s="355" t="s">
        <v>160</v>
      </c>
      <c r="E201" s="355" t="s">
        <v>160</v>
      </c>
      <c r="F201" s="355" t="s">
        <v>160</v>
      </c>
      <c r="G201" s="355" t="s">
        <v>160</v>
      </c>
      <c r="H201" s="355" t="s">
        <v>160</v>
      </c>
      <c r="I201" s="355" t="s">
        <v>160</v>
      </c>
      <c r="J201" s="355" t="s">
        <v>160</v>
      </c>
      <c r="K201" s="332" t="s">
        <v>199</v>
      </c>
      <c r="L201" s="332" t="s">
        <v>837</v>
      </c>
      <c r="M201" s="332" t="s">
        <v>224</v>
      </c>
      <c r="N201" s="332" t="s">
        <v>313</v>
      </c>
      <c r="O201" s="332" t="s">
        <v>33</v>
      </c>
      <c r="P201" s="355"/>
      <c r="Q201" s="332" t="s">
        <v>31</v>
      </c>
      <c r="R201" s="296"/>
      <c r="S201" s="153"/>
    </row>
    <row r="202" spans="2:19">
      <c r="B202" s="353" t="s">
        <v>852</v>
      </c>
      <c r="C202" s="354" t="s">
        <v>160</v>
      </c>
      <c r="D202" s="355" t="s">
        <v>160</v>
      </c>
      <c r="E202" s="355" t="s">
        <v>160</v>
      </c>
      <c r="F202" s="355" t="s">
        <v>160</v>
      </c>
      <c r="G202" s="355" t="s">
        <v>160</v>
      </c>
      <c r="H202" s="355" t="s">
        <v>160</v>
      </c>
      <c r="I202" s="355" t="s">
        <v>160</v>
      </c>
      <c r="J202" s="355" t="s">
        <v>160</v>
      </c>
      <c r="K202" s="332" t="s">
        <v>199</v>
      </c>
      <c r="L202" s="332" t="s">
        <v>837</v>
      </c>
      <c r="M202" s="332" t="s">
        <v>224</v>
      </c>
      <c r="N202" s="332" t="s">
        <v>316</v>
      </c>
      <c r="O202" s="332" t="s">
        <v>853</v>
      </c>
      <c r="P202" s="355"/>
      <c r="Q202" s="332" t="s">
        <v>524</v>
      </c>
      <c r="R202" s="296"/>
      <c r="S202" s="153"/>
    </row>
    <row r="203" spans="2:19">
      <c r="B203" s="356" t="s">
        <v>854</v>
      </c>
      <c r="C203" s="354" t="s">
        <v>160</v>
      </c>
      <c r="D203" s="355" t="s">
        <v>160</v>
      </c>
      <c r="E203" s="355" t="s">
        <v>160</v>
      </c>
      <c r="F203" s="355" t="s">
        <v>160</v>
      </c>
      <c r="G203" s="355" t="s">
        <v>160</v>
      </c>
      <c r="H203" s="355" t="s">
        <v>160</v>
      </c>
      <c r="I203" s="355" t="s">
        <v>160</v>
      </c>
      <c r="J203" s="355" t="s">
        <v>160</v>
      </c>
      <c r="K203" s="332" t="s">
        <v>199</v>
      </c>
      <c r="L203" s="332" t="s">
        <v>234</v>
      </c>
      <c r="M203" s="332" t="s">
        <v>224</v>
      </c>
      <c r="N203" s="332" t="s">
        <v>289</v>
      </c>
      <c r="O203" s="332" t="s">
        <v>33</v>
      </c>
      <c r="P203" s="355"/>
      <c r="Q203" s="332" t="s">
        <v>31</v>
      </c>
      <c r="R203" s="47"/>
      <c r="S203" s="153"/>
    </row>
    <row r="204" spans="2:19">
      <c r="B204" s="353" t="s">
        <v>855</v>
      </c>
      <c r="C204" s="354" t="s">
        <v>160</v>
      </c>
      <c r="D204" s="355" t="s">
        <v>160</v>
      </c>
      <c r="E204" s="355" t="s">
        <v>160</v>
      </c>
      <c r="F204" s="355" t="s">
        <v>160</v>
      </c>
      <c r="G204" s="355" t="s">
        <v>160</v>
      </c>
      <c r="H204" s="355" t="s">
        <v>160</v>
      </c>
      <c r="I204" s="355" t="s">
        <v>160</v>
      </c>
      <c r="J204" s="355" t="s">
        <v>160</v>
      </c>
      <c r="K204" s="332" t="s">
        <v>199</v>
      </c>
      <c r="L204" s="332" t="s">
        <v>234</v>
      </c>
      <c r="M204" s="332" t="s">
        <v>224</v>
      </c>
      <c r="N204" s="332" t="s">
        <v>291</v>
      </c>
      <c r="O204" s="332" t="s">
        <v>33</v>
      </c>
      <c r="P204" s="355"/>
      <c r="Q204" s="332" t="s">
        <v>31</v>
      </c>
      <c r="R204" s="47"/>
      <c r="S204" s="153"/>
    </row>
    <row r="205" spans="2:19">
      <c r="B205" s="353" t="s">
        <v>856</v>
      </c>
      <c r="C205" s="354" t="s">
        <v>160</v>
      </c>
      <c r="D205" s="355" t="s">
        <v>160</v>
      </c>
      <c r="E205" s="355" t="s">
        <v>160</v>
      </c>
      <c r="F205" s="355" t="s">
        <v>160</v>
      </c>
      <c r="G205" s="355" t="s">
        <v>160</v>
      </c>
      <c r="H205" s="355" t="s">
        <v>160</v>
      </c>
      <c r="I205" s="355" t="s">
        <v>160</v>
      </c>
      <c r="J205" s="355" t="s">
        <v>160</v>
      </c>
      <c r="K205" s="332" t="s">
        <v>199</v>
      </c>
      <c r="L205" s="332" t="s">
        <v>234</v>
      </c>
      <c r="M205" s="332" t="s">
        <v>224</v>
      </c>
      <c r="N205" s="332" t="s">
        <v>294</v>
      </c>
      <c r="O205" s="332" t="s">
        <v>33</v>
      </c>
      <c r="P205" s="355"/>
      <c r="Q205" s="332" t="s">
        <v>31</v>
      </c>
      <c r="R205" s="296"/>
      <c r="S205" s="153"/>
    </row>
    <row r="206" spans="2:19">
      <c r="B206" s="353" t="s">
        <v>857</v>
      </c>
      <c r="C206" s="354" t="s">
        <v>160</v>
      </c>
      <c r="D206" s="355" t="s">
        <v>160</v>
      </c>
      <c r="E206" s="355" t="s">
        <v>160</v>
      </c>
      <c r="F206" s="355" t="s">
        <v>160</v>
      </c>
      <c r="G206" s="355" t="s">
        <v>160</v>
      </c>
      <c r="H206" s="355" t="s">
        <v>160</v>
      </c>
      <c r="I206" s="355" t="s">
        <v>160</v>
      </c>
      <c r="J206" s="355" t="s">
        <v>160</v>
      </c>
      <c r="K206" s="332" t="s">
        <v>199</v>
      </c>
      <c r="L206" s="332" t="s">
        <v>234</v>
      </c>
      <c r="M206" s="332" t="s">
        <v>224</v>
      </c>
      <c r="N206" s="332" t="s">
        <v>297</v>
      </c>
      <c r="O206" s="332" t="s">
        <v>203</v>
      </c>
      <c r="P206" s="355"/>
      <c r="Q206" s="332" t="s">
        <v>521</v>
      </c>
      <c r="R206" s="296"/>
      <c r="S206" s="153"/>
    </row>
    <row r="207" spans="2:19">
      <c r="B207" s="353" t="s">
        <v>858</v>
      </c>
      <c r="C207" s="354" t="s">
        <v>160</v>
      </c>
      <c r="D207" s="355" t="s">
        <v>160</v>
      </c>
      <c r="E207" s="355" t="s">
        <v>160</v>
      </c>
      <c r="F207" s="355" t="s">
        <v>160</v>
      </c>
      <c r="G207" s="355" t="s">
        <v>160</v>
      </c>
      <c r="H207" s="355" t="s">
        <v>160</v>
      </c>
      <c r="I207" s="355" t="s">
        <v>160</v>
      </c>
      <c r="J207" s="355" t="s">
        <v>160</v>
      </c>
      <c r="K207" s="332" t="s">
        <v>199</v>
      </c>
      <c r="L207" s="332" t="s">
        <v>234</v>
      </c>
      <c r="M207" s="332" t="s">
        <v>224</v>
      </c>
      <c r="N207" s="332" t="s">
        <v>298</v>
      </c>
      <c r="O207" s="332" t="s">
        <v>321</v>
      </c>
      <c r="P207" s="355"/>
      <c r="Q207" s="332" t="s">
        <v>859</v>
      </c>
      <c r="R207" s="296"/>
      <c r="S207" s="153"/>
    </row>
    <row r="208" spans="2:19">
      <c r="B208" s="353" t="s">
        <v>860</v>
      </c>
      <c r="C208" s="354" t="s">
        <v>160</v>
      </c>
      <c r="D208" s="355" t="s">
        <v>160</v>
      </c>
      <c r="E208" s="355" t="s">
        <v>160</v>
      </c>
      <c r="F208" s="355" t="s">
        <v>160</v>
      </c>
      <c r="G208" s="355" t="s">
        <v>160</v>
      </c>
      <c r="H208" s="355" t="s">
        <v>160</v>
      </c>
      <c r="I208" s="355" t="s">
        <v>160</v>
      </c>
      <c r="J208" s="355" t="s">
        <v>160</v>
      </c>
      <c r="K208" s="332" t="s">
        <v>199</v>
      </c>
      <c r="L208" s="332" t="s">
        <v>234</v>
      </c>
      <c r="M208" s="332" t="s">
        <v>224</v>
      </c>
      <c r="N208" s="332" t="s">
        <v>299</v>
      </c>
      <c r="O208" s="332" t="s">
        <v>33</v>
      </c>
      <c r="P208" s="355"/>
      <c r="Q208" s="332" t="s">
        <v>31</v>
      </c>
      <c r="R208" s="296"/>
      <c r="S208" s="153"/>
    </row>
    <row r="209" spans="2:19">
      <c r="B209" s="353" t="s">
        <v>861</v>
      </c>
      <c r="C209" s="354" t="s">
        <v>160</v>
      </c>
      <c r="D209" s="355" t="s">
        <v>160</v>
      </c>
      <c r="E209" s="355" t="s">
        <v>160</v>
      </c>
      <c r="F209" s="355" t="s">
        <v>160</v>
      </c>
      <c r="G209" s="355" t="s">
        <v>160</v>
      </c>
      <c r="H209" s="355" t="s">
        <v>160</v>
      </c>
      <c r="I209" s="355" t="s">
        <v>160</v>
      </c>
      <c r="J209" s="355" t="s">
        <v>160</v>
      </c>
      <c r="K209" s="332" t="s">
        <v>199</v>
      </c>
      <c r="L209" s="332" t="s">
        <v>234</v>
      </c>
      <c r="M209" s="332" t="s">
        <v>224</v>
      </c>
      <c r="N209" s="332" t="s">
        <v>301</v>
      </c>
      <c r="O209" s="332" t="s">
        <v>323</v>
      </c>
      <c r="P209" s="355"/>
      <c r="Q209" s="332" t="s">
        <v>862</v>
      </c>
      <c r="R209" s="296"/>
      <c r="S209" s="153"/>
    </row>
    <row r="210" spans="2:19">
      <c r="B210" s="353" t="s">
        <v>863</v>
      </c>
      <c r="C210" s="354" t="s">
        <v>160</v>
      </c>
      <c r="D210" s="355" t="s">
        <v>160</v>
      </c>
      <c r="E210" s="355" t="s">
        <v>160</v>
      </c>
      <c r="F210" s="355" t="s">
        <v>160</v>
      </c>
      <c r="G210" s="355" t="s">
        <v>160</v>
      </c>
      <c r="H210" s="355" t="s">
        <v>160</v>
      </c>
      <c r="I210" s="355" t="s">
        <v>160</v>
      </c>
      <c r="J210" s="355" t="s">
        <v>160</v>
      </c>
      <c r="K210" s="332" t="s">
        <v>199</v>
      </c>
      <c r="L210" s="332" t="s">
        <v>234</v>
      </c>
      <c r="M210" s="332" t="s">
        <v>224</v>
      </c>
      <c r="N210" s="332" t="s">
        <v>302</v>
      </c>
      <c r="O210" s="332" t="s">
        <v>844</v>
      </c>
      <c r="P210" s="355"/>
      <c r="Q210" s="332" t="s">
        <v>864</v>
      </c>
      <c r="R210" s="296"/>
      <c r="S210" s="153"/>
    </row>
    <row r="211" spans="2:19">
      <c r="B211" s="353" t="s">
        <v>865</v>
      </c>
      <c r="C211" s="354" t="s">
        <v>160</v>
      </c>
      <c r="D211" s="355" t="s">
        <v>160</v>
      </c>
      <c r="E211" s="355" t="s">
        <v>160</v>
      </c>
      <c r="F211" s="355" t="s">
        <v>160</v>
      </c>
      <c r="G211" s="355" t="s">
        <v>160</v>
      </c>
      <c r="H211" s="355" t="s">
        <v>160</v>
      </c>
      <c r="I211" s="355" t="s">
        <v>160</v>
      </c>
      <c r="J211" s="355" t="s">
        <v>160</v>
      </c>
      <c r="K211" s="332" t="s">
        <v>199</v>
      </c>
      <c r="L211" s="332" t="s">
        <v>234</v>
      </c>
      <c r="M211" s="332" t="s">
        <v>224</v>
      </c>
      <c r="N211" s="332" t="s">
        <v>303</v>
      </c>
      <c r="O211" s="332" t="s">
        <v>33</v>
      </c>
      <c r="P211" s="355"/>
      <c r="Q211" s="332" t="s">
        <v>31</v>
      </c>
      <c r="R211" s="296"/>
      <c r="S211" s="153"/>
    </row>
    <row r="212" spans="2:19">
      <c r="B212" s="353" t="s">
        <v>866</v>
      </c>
      <c r="C212" s="354" t="s">
        <v>160</v>
      </c>
      <c r="D212" s="355" t="s">
        <v>160</v>
      </c>
      <c r="E212" s="355" t="s">
        <v>160</v>
      </c>
      <c r="F212" s="355" t="s">
        <v>160</v>
      </c>
      <c r="G212" s="355" t="s">
        <v>160</v>
      </c>
      <c r="H212" s="355" t="s">
        <v>160</v>
      </c>
      <c r="I212" s="355" t="s">
        <v>160</v>
      </c>
      <c r="J212" s="355" t="s">
        <v>160</v>
      </c>
      <c r="K212" s="332" t="s">
        <v>199</v>
      </c>
      <c r="L212" s="332" t="s">
        <v>234</v>
      </c>
      <c r="M212" s="332" t="s">
        <v>224</v>
      </c>
      <c r="N212" s="332" t="s">
        <v>305</v>
      </c>
      <c r="O212" s="332" t="s">
        <v>33</v>
      </c>
      <c r="P212" s="355"/>
      <c r="Q212" s="332" t="s">
        <v>31</v>
      </c>
      <c r="R212" s="296"/>
      <c r="S212" s="153"/>
    </row>
    <row r="213" spans="2:19">
      <c r="B213" s="353" t="s">
        <v>867</v>
      </c>
      <c r="C213" s="354" t="s">
        <v>160</v>
      </c>
      <c r="D213" s="355" t="s">
        <v>160</v>
      </c>
      <c r="E213" s="355" t="s">
        <v>160</v>
      </c>
      <c r="F213" s="355" t="s">
        <v>160</v>
      </c>
      <c r="G213" s="355" t="s">
        <v>160</v>
      </c>
      <c r="H213" s="355" t="s">
        <v>160</v>
      </c>
      <c r="I213" s="355" t="s">
        <v>160</v>
      </c>
      <c r="J213" s="355" t="s">
        <v>160</v>
      </c>
      <c r="K213" s="332" t="s">
        <v>199</v>
      </c>
      <c r="L213" s="332" t="s">
        <v>234</v>
      </c>
      <c r="M213" s="332" t="s">
        <v>224</v>
      </c>
      <c r="N213" s="332" t="s">
        <v>307</v>
      </c>
      <c r="O213" s="332" t="s">
        <v>326</v>
      </c>
      <c r="P213" s="355"/>
      <c r="Q213" s="332" t="s">
        <v>523</v>
      </c>
      <c r="R213" s="296"/>
      <c r="S213" s="153"/>
    </row>
    <row r="214" spans="2:19">
      <c r="B214" s="353" t="s">
        <v>868</v>
      </c>
      <c r="C214" s="354" t="s">
        <v>160</v>
      </c>
      <c r="D214" s="355" t="s">
        <v>160</v>
      </c>
      <c r="E214" s="355" t="s">
        <v>160</v>
      </c>
      <c r="F214" s="355" t="s">
        <v>160</v>
      </c>
      <c r="G214" s="355" t="s">
        <v>160</v>
      </c>
      <c r="H214" s="355" t="s">
        <v>160</v>
      </c>
      <c r="I214" s="355" t="s">
        <v>160</v>
      </c>
      <c r="J214" s="355" t="s">
        <v>160</v>
      </c>
      <c r="K214" s="332" t="s">
        <v>199</v>
      </c>
      <c r="L214" s="332" t="s">
        <v>234</v>
      </c>
      <c r="M214" s="332" t="s">
        <v>224</v>
      </c>
      <c r="N214" s="332" t="s">
        <v>308</v>
      </c>
      <c r="O214" s="332" t="s">
        <v>327</v>
      </c>
      <c r="P214" s="355"/>
      <c r="Q214" s="332" t="s">
        <v>869</v>
      </c>
      <c r="R214" s="296"/>
      <c r="S214" s="153"/>
    </row>
    <row r="215" spans="2:19">
      <c r="B215" s="353" t="s">
        <v>870</v>
      </c>
      <c r="C215" s="354" t="s">
        <v>160</v>
      </c>
      <c r="D215" s="355" t="s">
        <v>160</v>
      </c>
      <c r="E215" s="355" t="s">
        <v>160</v>
      </c>
      <c r="F215" s="355" t="s">
        <v>160</v>
      </c>
      <c r="G215" s="355" t="s">
        <v>160</v>
      </c>
      <c r="H215" s="355" t="s">
        <v>160</v>
      </c>
      <c r="I215" s="355" t="s">
        <v>160</v>
      </c>
      <c r="J215" s="355" t="s">
        <v>160</v>
      </c>
      <c r="K215" s="332" t="s">
        <v>199</v>
      </c>
      <c r="L215" s="332" t="s">
        <v>234</v>
      </c>
      <c r="M215" s="332" t="s">
        <v>224</v>
      </c>
      <c r="N215" s="332" t="s">
        <v>309</v>
      </c>
      <c r="O215" s="332" t="s">
        <v>328</v>
      </c>
      <c r="P215" s="355"/>
      <c r="Q215" s="332" t="s">
        <v>871</v>
      </c>
      <c r="R215" s="296"/>
      <c r="S215" s="153"/>
    </row>
    <row r="216" spans="2:19">
      <c r="B216" s="353" t="s">
        <v>872</v>
      </c>
      <c r="C216" s="354" t="s">
        <v>160</v>
      </c>
      <c r="D216" s="355" t="s">
        <v>160</v>
      </c>
      <c r="E216" s="355" t="s">
        <v>160</v>
      </c>
      <c r="F216" s="355" t="s">
        <v>160</v>
      </c>
      <c r="G216" s="355" t="s">
        <v>160</v>
      </c>
      <c r="H216" s="355" t="s">
        <v>160</v>
      </c>
      <c r="I216" s="355" t="s">
        <v>160</v>
      </c>
      <c r="J216" s="355" t="s">
        <v>160</v>
      </c>
      <c r="K216" s="332" t="s">
        <v>199</v>
      </c>
      <c r="L216" s="332" t="s">
        <v>234</v>
      </c>
      <c r="M216" s="332" t="s">
        <v>224</v>
      </c>
      <c r="N216" s="332" t="s">
        <v>310</v>
      </c>
      <c r="O216" s="332" t="s">
        <v>33</v>
      </c>
      <c r="P216" s="355"/>
      <c r="Q216" s="332" t="s">
        <v>31</v>
      </c>
      <c r="R216" s="296"/>
      <c r="S216" s="153"/>
    </row>
    <row r="217" spans="2:19">
      <c r="B217" s="353" t="s">
        <v>873</v>
      </c>
      <c r="C217" s="354" t="s">
        <v>160</v>
      </c>
      <c r="D217" s="355" t="s">
        <v>160</v>
      </c>
      <c r="E217" s="355" t="s">
        <v>160</v>
      </c>
      <c r="F217" s="355" t="s">
        <v>160</v>
      </c>
      <c r="G217" s="355" t="s">
        <v>160</v>
      </c>
      <c r="H217" s="355" t="s">
        <v>160</v>
      </c>
      <c r="I217" s="355" t="s">
        <v>160</v>
      </c>
      <c r="J217" s="355" t="s">
        <v>160</v>
      </c>
      <c r="K217" s="332" t="s">
        <v>199</v>
      </c>
      <c r="L217" s="332" t="s">
        <v>234</v>
      </c>
      <c r="M217" s="332" t="s">
        <v>224</v>
      </c>
      <c r="N217" s="332" t="s">
        <v>313</v>
      </c>
      <c r="O217" s="332" t="s">
        <v>33</v>
      </c>
      <c r="P217" s="355"/>
      <c r="Q217" s="332" t="s">
        <v>31</v>
      </c>
      <c r="R217" s="296"/>
      <c r="S217" s="153"/>
    </row>
    <row r="218" spans="2:19">
      <c r="B218" s="353" t="s">
        <v>874</v>
      </c>
      <c r="C218" s="354" t="s">
        <v>160</v>
      </c>
      <c r="D218" s="355" t="s">
        <v>160</v>
      </c>
      <c r="E218" s="355" t="s">
        <v>160</v>
      </c>
      <c r="F218" s="355" t="s">
        <v>160</v>
      </c>
      <c r="G218" s="355" t="s">
        <v>160</v>
      </c>
      <c r="H218" s="355" t="s">
        <v>160</v>
      </c>
      <c r="I218" s="355" t="s">
        <v>160</v>
      </c>
      <c r="J218" s="355" t="s">
        <v>160</v>
      </c>
      <c r="K218" s="332" t="s">
        <v>199</v>
      </c>
      <c r="L218" s="332" t="s">
        <v>234</v>
      </c>
      <c r="M218" s="332" t="s">
        <v>224</v>
      </c>
      <c r="N218" s="332" t="s">
        <v>316</v>
      </c>
      <c r="O218" s="332" t="s">
        <v>853</v>
      </c>
      <c r="P218" s="355"/>
      <c r="Q218" s="332" t="s">
        <v>524</v>
      </c>
      <c r="R218" s="296"/>
      <c r="S218" s="153"/>
    </row>
    <row r="219" spans="2:19">
      <c r="B219" s="356" t="s">
        <v>875</v>
      </c>
      <c r="C219" s="354" t="s">
        <v>160</v>
      </c>
      <c r="D219" s="355" t="s">
        <v>160</v>
      </c>
      <c r="E219" s="355" t="s">
        <v>160</v>
      </c>
      <c r="F219" s="355" t="s">
        <v>160</v>
      </c>
      <c r="G219" s="355" t="s">
        <v>160</v>
      </c>
      <c r="H219" s="355" t="s">
        <v>160</v>
      </c>
      <c r="I219" s="355" t="s">
        <v>160</v>
      </c>
      <c r="J219" s="355" t="s">
        <v>160</v>
      </c>
      <c r="K219" s="332" t="s">
        <v>199</v>
      </c>
      <c r="L219" s="332" t="s">
        <v>235</v>
      </c>
      <c r="M219" s="332" t="s">
        <v>224</v>
      </c>
      <c r="N219" s="332" t="s">
        <v>289</v>
      </c>
      <c r="O219" s="332" t="s">
        <v>33</v>
      </c>
      <c r="P219" s="355"/>
      <c r="Q219" s="332" t="s">
        <v>31</v>
      </c>
      <c r="R219" s="47"/>
      <c r="S219" s="153"/>
    </row>
    <row r="220" spans="2:19">
      <c r="B220" s="353" t="s">
        <v>876</v>
      </c>
      <c r="C220" s="354" t="s">
        <v>160</v>
      </c>
      <c r="D220" s="355" t="s">
        <v>160</v>
      </c>
      <c r="E220" s="355" t="s">
        <v>160</v>
      </c>
      <c r="F220" s="355" t="s">
        <v>160</v>
      </c>
      <c r="G220" s="355" t="s">
        <v>160</v>
      </c>
      <c r="H220" s="355" t="s">
        <v>160</v>
      </c>
      <c r="I220" s="355" t="s">
        <v>160</v>
      </c>
      <c r="J220" s="355" t="s">
        <v>160</v>
      </c>
      <c r="K220" s="332" t="s">
        <v>199</v>
      </c>
      <c r="L220" s="332" t="s">
        <v>235</v>
      </c>
      <c r="M220" s="332" t="s">
        <v>224</v>
      </c>
      <c r="N220" s="332" t="s">
        <v>291</v>
      </c>
      <c r="O220" s="332" t="s">
        <v>33</v>
      </c>
      <c r="P220" s="355"/>
      <c r="Q220" s="332" t="s">
        <v>31</v>
      </c>
      <c r="R220" s="47"/>
      <c r="S220" s="153"/>
    </row>
    <row r="221" spans="2:19">
      <c r="B221" s="353" t="s">
        <v>877</v>
      </c>
      <c r="C221" s="354" t="s">
        <v>160</v>
      </c>
      <c r="D221" s="355" t="s">
        <v>160</v>
      </c>
      <c r="E221" s="355" t="s">
        <v>160</v>
      </c>
      <c r="F221" s="355" t="s">
        <v>160</v>
      </c>
      <c r="G221" s="355" t="s">
        <v>160</v>
      </c>
      <c r="H221" s="355" t="s">
        <v>160</v>
      </c>
      <c r="I221" s="355" t="s">
        <v>160</v>
      </c>
      <c r="J221" s="355" t="s">
        <v>160</v>
      </c>
      <c r="K221" s="332" t="s">
        <v>199</v>
      </c>
      <c r="L221" s="332" t="s">
        <v>235</v>
      </c>
      <c r="M221" s="332" t="s">
        <v>224</v>
      </c>
      <c r="N221" s="332" t="s">
        <v>294</v>
      </c>
      <c r="O221" s="332" t="s">
        <v>33</v>
      </c>
      <c r="P221" s="355"/>
      <c r="Q221" s="332" t="s">
        <v>31</v>
      </c>
      <c r="R221" s="296"/>
      <c r="S221" s="153"/>
    </row>
    <row r="222" spans="2:19">
      <c r="B222" s="353" t="s">
        <v>878</v>
      </c>
      <c r="C222" s="354" t="s">
        <v>160</v>
      </c>
      <c r="D222" s="355" t="s">
        <v>160</v>
      </c>
      <c r="E222" s="355" t="s">
        <v>160</v>
      </c>
      <c r="F222" s="355" t="s">
        <v>160</v>
      </c>
      <c r="G222" s="355" t="s">
        <v>160</v>
      </c>
      <c r="H222" s="355" t="s">
        <v>160</v>
      </c>
      <c r="I222" s="355" t="s">
        <v>160</v>
      </c>
      <c r="J222" s="355" t="s">
        <v>160</v>
      </c>
      <c r="K222" s="332" t="s">
        <v>199</v>
      </c>
      <c r="L222" s="332" t="s">
        <v>235</v>
      </c>
      <c r="M222" s="332" t="s">
        <v>224</v>
      </c>
      <c r="N222" s="332" t="s">
        <v>297</v>
      </c>
      <c r="O222" s="332" t="s">
        <v>203</v>
      </c>
      <c r="P222" s="355"/>
      <c r="Q222" s="332" t="s">
        <v>521</v>
      </c>
      <c r="R222" s="296"/>
      <c r="S222" s="153"/>
    </row>
    <row r="223" spans="2:19">
      <c r="B223" s="353" t="s">
        <v>879</v>
      </c>
      <c r="C223" s="354" t="s">
        <v>160</v>
      </c>
      <c r="D223" s="355" t="s">
        <v>160</v>
      </c>
      <c r="E223" s="355" t="s">
        <v>160</v>
      </c>
      <c r="F223" s="355" t="s">
        <v>160</v>
      </c>
      <c r="G223" s="355" t="s">
        <v>160</v>
      </c>
      <c r="H223" s="355" t="s">
        <v>160</v>
      </c>
      <c r="I223" s="355" t="s">
        <v>160</v>
      </c>
      <c r="J223" s="355" t="s">
        <v>160</v>
      </c>
      <c r="K223" s="332" t="s">
        <v>199</v>
      </c>
      <c r="L223" s="332" t="s">
        <v>235</v>
      </c>
      <c r="M223" s="332" t="s">
        <v>224</v>
      </c>
      <c r="N223" s="332" t="s">
        <v>298</v>
      </c>
      <c r="O223" s="332" t="s">
        <v>321</v>
      </c>
      <c r="P223" s="355"/>
      <c r="Q223" s="332" t="s">
        <v>859</v>
      </c>
      <c r="R223" s="296"/>
      <c r="S223" s="153"/>
    </row>
    <row r="224" spans="2:19">
      <c r="B224" s="353" t="s">
        <v>880</v>
      </c>
      <c r="C224" s="354" t="s">
        <v>160</v>
      </c>
      <c r="D224" s="355" t="s">
        <v>160</v>
      </c>
      <c r="E224" s="355" t="s">
        <v>160</v>
      </c>
      <c r="F224" s="355" t="s">
        <v>160</v>
      </c>
      <c r="G224" s="355" t="s">
        <v>160</v>
      </c>
      <c r="H224" s="355" t="s">
        <v>160</v>
      </c>
      <c r="I224" s="355" t="s">
        <v>160</v>
      </c>
      <c r="J224" s="355" t="s">
        <v>160</v>
      </c>
      <c r="K224" s="332" t="s">
        <v>199</v>
      </c>
      <c r="L224" s="332" t="s">
        <v>235</v>
      </c>
      <c r="M224" s="332" t="s">
        <v>224</v>
      </c>
      <c r="N224" s="332" t="s">
        <v>299</v>
      </c>
      <c r="O224" s="332" t="s">
        <v>33</v>
      </c>
      <c r="P224" s="355"/>
      <c r="Q224" s="332" t="s">
        <v>31</v>
      </c>
      <c r="R224" s="296"/>
      <c r="S224" s="153"/>
    </row>
    <row r="225" spans="2:19">
      <c r="B225" s="353" t="s">
        <v>881</v>
      </c>
      <c r="C225" s="354" t="s">
        <v>160</v>
      </c>
      <c r="D225" s="355" t="s">
        <v>160</v>
      </c>
      <c r="E225" s="355" t="s">
        <v>160</v>
      </c>
      <c r="F225" s="355" t="s">
        <v>160</v>
      </c>
      <c r="G225" s="355" t="s">
        <v>160</v>
      </c>
      <c r="H225" s="355" t="s">
        <v>160</v>
      </c>
      <c r="I225" s="355" t="s">
        <v>160</v>
      </c>
      <c r="J225" s="355" t="s">
        <v>160</v>
      </c>
      <c r="K225" s="332" t="s">
        <v>199</v>
      </c>
      <c r="L225" s="332" t="s">
        <v>235</v>
      </c>
      <c r="M225" s="332" t="s">
        <v>224</v>
      </c>
      <c r="N225" s="332" t="s">
        <v>301</v>
      </c>
      <c r="O225" s="332" t="s">
        <v>323</v>
      </c>
      <c r="P225" s="355"/>
      <c r="Q225" s="332" t="s">
        <v>862</v>
      </c>
      <c r="R225" s="296"/>
      <c r="S225" s="153"/>
    </row>
    <row r="226" spans="2:19">
      <c r="B226" s="353" t="s">
        <v>882</v>
      </c>
      <c r="C226" s="354" t="s">
        <v>160</v>
      </c>
      <c r="D226" s="355" t="s">
        <v>160</v>
      </c>
      <c r="E226" s="355" t="s">
        <v>160</v>
      </c>
      <c r="F226" s="355" t="s">
        <v>160</v>
      </c>
      <c r="G226" s="355" t="s">
        <v>160</v>
      </c>
      <c r="H226" s="355" t="s">
        <v>160</v>
      </c>
      <c r="I226" s="355" t="s">
        <v>160</v>
      </c>
      <c r="J226" s="355" t="s">
        <v>160</v>
      </c>
      <c r="K226" s="332" t="s">
        <v>199</v>
      </c>
      <c r="L226" s="332" t="s">
        <v>235</v>
      </c>
      <c r="M226" s="332" t="s">
        <v>224</v>
      </c>
      <c r="N226" s="332" t="s">
        <v>302</v>
      </c>
      <c r="O226" s="332" t="s">
        <v>844</v>
      </c>
      <c r="P226" s="355"/>
      <c r="Q226" s="332" t="s">
        <v>864</v>
      </c>
      <c r="R226" s="296"/>
      <c r="S226" s="153"/>
    </row>
    <row r="227" spans="2:19">
      <c r="B227" s="353" t="s">
        <v>883</v>
      </c>
      <c r="C227" s="354" t="s">
        <v>160</v>
      </c>
      <c r="D227" s="355" t="s">
        <v>160</v>
      </c>
      <c r="E227" s="355" t="s">
        <v>160</v>
      </c>
      <c r="F227" s="355" t="s">
        <v>160</v>
      </c>
      <c r="G227" s="355" t="s">
        <v>160</v>
      </c>
      <c r="H227" s="355" t="s">
        <v>160</v>
      </c>
      <c r="I227" s="355" t="s">
        <v>160</v>
      </c>
      <c r="J227" s="355" t="s">
        <v>160</v>
      </c>
      <c r="K227" s="332" t="s">
        <v>199</v>
      </c>
      <c r="L227" s="332" t="s">
        <v>235</v>
      </c>
      <c r="M227" s="332" t="s">
        <v>224</v>
      </c>
      <c r="N227" s="332" t="s">
        <v>303</v>
      </c>
      <c r="O227" s="332" t="s">
        <v>33</v>
      </c>
      <c r="P227" s="355"/>
      <c r="Q227" s="332" t="s">
        <v>31</v>
      </c>
      <c r="R227" s="296"/>
      <c r="S227" s="153"/>
    </row>
    <row r="228" spans="2:19">
      <c r="B228" s="353" t="s">
        <v>884</v>
      </c>
      <c r="C228" s="354" t="s">
        <v>160</v>
      </c>
      <c r="D228" s="355" t="s">
        <v>160</v>
      </c>
      <c r="E228" s="355" t="s">
        <v>160</v>
      </c>
      <c r="F228" s="355" t="s">
        <v>160</v>
      </c>
      <c r="G228" s="355" t="s">
        <v>160</v>
      </c>
      <c r="H228" s="355" t="s">
        <v>160</v>
      </c>
      <c r="I228" s="355" t="s">
        <v>160</v>
      </c>
      <c r="J228" s="355" t="s">
        <v>160</v>
      </c>
      <c r="K228" s="332" t="s">
        <v>199</v>
      </c>
      <c r="L228" s="332" t="s">
        <v>235</v>
      </c>
      <c r="M228" s="332" t="s">
        <v>224</v>
      </c>
      <c r="N228" s="332" t="s">
        <v>305</v>
      </c>
      <c r="O228" s="332" t="s">
        <v>33</v>
      </c>
      <c r="P228" s="355"/>
      <c r="Q228" s="332" t="s">
        <v>31</v>
      </c>
      <c r="R228" s="296"/>
      <c r="S228" s="153"/>
    </row>
    <row r="229" spans="2:19">
      <c r="B229" s="353" t="s">
        <v>885</v>
      </c>
      <c r="C229" s="354" t="s">
        <v>160</v>
      </c>
      <c r="D229" s="355" t="s">
        <v>160</v>
      </c>
      <c r="E229" s="355" t="s">
        <v>160</v>
      </c>
      <c r="F229" s="355" t="s">
        <v>160</v>
      </c>
      <c r="G229" s="355" t="s">
        <v>160</v>
      </c>
      <c r="H229" s="355" t="s">
        <v>160</v>
      </c>
      <c r="I229" s="355" t="s">
        <v>160</v>
      </c>
      <c r="J229" s="355" t="s">
        <v>160</v>
      </c>
      <c r="K229" s="332" t="s">
        <v>199</v>
      </c>
      <c r="L229" s="332" t="s">
        <v>235</v>
      </c>
      <c r="M229" s="332" t="s">
        <v>224</v>
      </c>
      <c r="N229" s="332" t="s">
        <v>307</v>
      </c>
      <c r="O229" s="332" t="s">
        <v>326</v>
      </c>
      <c r="P229" s="355"/>
      <c r="Q229" s="332" t="s">
        <v>523</v>
      </c>
      <c r="R229" s="296"/>
      <c r="S229" s="153"/>
    </row>
    <row r="230" spans="2:19">
      <c r="B230" s="353" t="s">
        <v>886</v>
      </c>
      <c r="C230" s="354" t="s">
        <v>160</v>
      </c>
      <c r="D230" s="355" t="s">
        <v>160</v>
      </c>
      <c r="E230" s="355" t="s">
        <v>160</v>
      </c>
      <c r="F230" s="355" t="s">
        <v>160</v>
      </c>
      <c r="G230" s="355" t="s">
        <v>160</v>
      </c>
      <c r="H230" s="355" t="s">
        <v>160</v>
      </c>
      <c r="I230" s="355" t="s">
        <v>160</v>
      </c>
      <c r="J230" s="355" t="s">
        <v>160</v>
      </c>
      <c r="K230" s="332" t="s">
        <v>199</v>
      </c>
      <c r="L230" s="332" t="s">
        <v>235</v>
      </c>
      <c r="M230" s="332" t="s">
        <v>224</v>
      </c>
      <c r="N230" s="332" t="s">
        <v>308</v>
      </c>
      <c r="O230" s="332" t="s">
        <v>327</v>
      </c>
      <c r="P230" s="355"/>
      <c r="Q230" s="332" t="s">
        <v>869</v>
      </c>
      <c r="R230" s="296"/>
      <c r="S230" s="153"/>
    </row>
    <row r="231" spans="2:19">
      <c r="B231" s="353" t="s">
        <v>887</v>
      </c>
      <c r="C231" s="354" t="s">
        <v>160</v>
      </c>
      <c r="D231" s="355" t="s">
        <v>160</v>
      </c>
      <c r="E231" s="355" t="s">
        <v>160</v>
      </c>
      <c r="F231" s="355" t="s">
        <v>160</v>
      </c>
      <c r="G231" s="355" t="s">
        <v>160</v>
      </c>
      <c r="H231" s="355" t="s">
        <v>160</v>
      </c>
      <c r="I231" s="355" t="s">
        <v>160</v>
      </c>
      <c r="J231" s="355" t="s">
        <v>160</v>
      </c>
      <c r="K231" s="332" t="s">
        <v>199</v>
      </c>
      <c r="L231" s="332" t="s">
        <v>235</v>
      </c>
      <c r="M231" s="332" t="s">
        <v>224</v>
      </c>
      <c r="N231" s="332" t="s">
        <v>309</v>
      </c>
      <c r="O231" s="332" t="s">
        <v>328</v>
      </c>
      <c r="P231" s="355"/>
      <c r="Q231" s="332" t="s">
        <v>871</v>
      </c>
      <c r="R231" s="296"/>
      <c r="S231" s="153"/>
    </row>
    <row r="232" spans="2:19">
      <c r="B232" s="353" t="s">
        <v>888</v>
      </c>
      <c r="C232" s="354" t="s">
        <v>160</v>
      </c>
      <c r="D232" s="355" t="s">
        <v>160</v>
      </c>
      <c r="E232" s="355" t="s">
        <v>160</v>
      </c>
      <c r="F232" s="355" t="s">
        <v>160</v>
      </c>
      <c r="G232" s="355" t="s">
        <v>160</v>
      </c>
      <c r="H232" s="355" t="s">
        <v>160</v>
      </c>
      <c r="I232" s="355" t="s">
        <v>160</v>
      </c>
      <c r="J232" s="355" t="s">
        <v>160</v>
      </c>
      <c r="K232" s="332" t="s">
        <v>199</v>
      </c>
      <c r="L232" s="332" t="s">
        <v>235</v>
      </c>
      <c r="M232" s="332" t="s">
        <v>224</v>
      </c>
      <c r="N232" s="332" t="s">
        <v>310</v>
      </c>
      <c r="O232" s="332" t="s">
        <v>33</v>
      </c>
      <c r="P232" s="355"/>
      <c r="Q232" s="332" t="s">
        <v>31</v>
      </c>
      <c r="R232" s="296"/>
      <c r="S232" s="153"/>
    </row>
    <row r="233" spans="2:19">
      <c r="B233" s="353" t="s">
        <v>889</v>
      </c>
      <c r="C233" s="354" t="s">
        <v>160</v>
      </c>
      <c r="D233" s="355" t="s">
        <v>160</v>
      </c>
      <c r="E233" s="355" t="s">
        <v>160</v>
      </c>
      <c r="F233" s="355" t="s">
        <v>160</v>
      </c>
      <c r="G233" s="355" t="s">
        <v>160</v>
      </c>
      <c r="H233" s="355" t="s">
        <v>160</v>
      </c>
      <c r="I233" s="355" t="s">
        <v>160</v>
      </c>
      <c r="J233" s="355" t="s">
        <v>160</v>
      </c>
      <c r="K233" s="332" t="s">
        <v>199</v>
      </c>
      <c r="L233" s="332" t="s">
        <v>235</v>
      </c>
      <c r="M233" s="332" t="s">
        <v>224</v>
      </c>
      <c r="N233" s="332" t="s">
        <v>313</v>
      </c>
      <c r="O233" s="332" t="s">
        <v>33</v>
      </c>
      <c r="P233" s="355"/>
      <c r="Q233" s="332" t="s">
        <v>31</v>
      </c>
      <c r="R233" s="296"/>
      <c r="S233" s="153"/>
    </row>
    <row r="234" spans="2:19">
      <c r="B234" s="353" t="s">
        <v>890</v>
      </c>
      <c r="C234" s="354" t="s">
        <v>160</v>
      </c>
      <c r="D234" s="355" t="s">
        <v>160</v>
      </c>
      <c r="E234" s="355" t="s">
        <v>160</v>
      </c>
      <c r="F234" s="355" t="s">
        <v>160</v>
      </c>
      <c r="G234" s="355" t="s">
        <v>160</v>
      </c>
      <c r="H234" s="355" t="s">
        <v>160</v>
      </c>
      <c r="I234" s="355" t="s">
        <v>160</v>
      </c>
      <c r="J234" s="355" t="s">
        <v>160</v>
      </c>
      <c r="K234" s="332" t="s">
        <v>199</v>
      </c>
      <c r="L234" s="332" t="s">
        <v>235</v>
      </c>
      <c r="M234" s="332" t="s">
        <v>224</v>
      </c>
      <c r="N234" s="332" t="s">
        <v>316</v>
      </c>
      <c r="O234" s="332" t="s">
        <v>853</v>
      </c>
      <c r="P234" s="355"/>
      <c r="Q234" s="332" t="s">
        <v>524</v>
      </c>
      <c r="R234" s="296"/>
      <c r="S234" s="153"/>
    </row>
    <row r="235" spans="2:19">
      <c r="B235" s="356" t="s">
        <v>891</v>
      </c>
      <c r="C235" s="354" t="s">
        <v>160</v>
      </c>
      <c r="D235" s="355" t="s">
        <v>160</v>
      </c>
      <c r="E235" s="355" t="s">
        <v>160</v>
      </c>
      <c r="F235" s="355" t="s">
        <v>160</v>
      </c>
      <c r="G235" s="355" t="s">
        <v>160</v>
      </c>
      <c r="H235" s="355" t="s">
        <v>160</v>
      </c>
      <c r="I235" s="355" t="s">
        <v>160</v>
      </c>
      <c r="J235" s="355" t="s">
        <v>160</v>
      </c>
      <c r="K235" s="332" t="s">
        <v>199</v>
      </c>
      <c r="L235" s="332" t="s">
        <v>236</v>
      </c>
      <c r="M235" s="332" t="s">
        <v>224</v>
      </c>
      <c r="N235" s="332" t="s">
        <v>289</v>
      </c>
      <c r="O235" s="332" t="s">
        <v>33</v>
      </c>
      <c r="P235" s="355"/>
      <c r="Q235" s="332" t="s">
        <v>31</v>
      </c>
      <c r="R235" s="47"/>
      <c r="S235" s="153"/>
    </row>
    <row r="236" spans="2:19">
      <c r="B236" s="353" t="s">
        <v>892</v>
      </c>
      <c r="C236" s="354" t="s">
        <v>160</v>
      </c>
      <c r="D236" s="355" t="s">
        <v>160</v>
      </c>
      <c r="E236" s="355" t="s">
        <v>160</v>
      </c>
      <c r="F236" s="355" t="s">
        <v>160</v>
      </c>
      <c r="G236" s="355" t="s">
        <v>160</v>
      </c>
      <c r="H236" s="355" t="s">
        <v>160</v>
      </c>
      <c r="I236" s="355" t="s">
        <v>160</v>
      </c>
      <c r="J236" s="355" t="s">
        <v>160</v>
      </c>
      <c r="K236" s="332" t="s">
        <v>199</v>
      </c>
      <c r="L236" s="332" t="s">
        <v>236</v>
      </c>
      <c r="M236" s="332" t="s">
        <v>224</v>
      </c>
      <c r="N236" s="332" t="s">
        <v>291</v>
      </c>
      <c r="O236" s="332" t="s">
        <v>33</v>
      </c>
      <c r="P236" s="355"/>
      <c r="Q236" s="332" t="s">
        <v>31</v>
      </c>
      <c r="R236" s="296"/>
      <c r="S236" s="153"/>
    </row>
    <row r="237" spans="2:19">
      <c r="B237" s="353" t="s">
        <v>893</v>
      </c>
      <c r="C237" s="354" t="s">
        <v>160</v>
      </c>
      <c r="D237" s="355" t="s">
        <v>160</v>
      </c>
      <c r="E237" s="355" t="s">
        <v>160</v>
      </c>
      <c r="F237" s="355" t="s">
        <v>160</v>
      </c>
      <c r="G237" s="355" t="s">
        <v>160</v>
      </c>
      <c r="H237" s="355" t="s">
        <v>160</v>
      </c>
      <c r="I237" s="355" t="s">
        <v>160</v>
      </c>
      <c r="J237" s="355" t="s">
        <v>160</v>
      </c>
      <c r="K237" s="332" t="s">
        <v>199</v>
      </c>
      <c r="L237" s="332" t="s">
        <v>236</v>
      </c>
      <c r="M237" s="332" t="s">
        <v>224</v>
      </c>
      <c r="N237" s="332" t="s">
        <v>294</v>
      </c>
      <c r="O237" s="332" t="s">
        <v>33</v>
      </c>
      <c r="P237" s="355"/>
      <c r="Q237" s="332" t="s">
        <v>31</v>
      </c>
      <c r="R237" s="296"/>
      <c r="S237" s="153"/>
    </row>
    <row r="238" spans="2:19">
      <c r="B238" s="353" t="s">
        <v>894</v>
      </c>
      <c r="C238" s="354" t="s">
        <v>160</v>
      </c>
      <c r="D238" s="355" t="s">
        <v>160</v>
      </c>
      <c r="E238" s="355" t="s">
        <v>160</v>
      </c>
      <c r="F238" s="355" t="s">
        <v>160</v>
      </c>
      <c r="G238" s="355" t="s">
        <v>160</v>
      </c>
      <c r="H238" s="355" t="s">
        <v>160</v>
      </c>
      <c r="I238" s="355" t="s">
        <v>160</v>
      </c>
      <c r="J238" s="355" t="s">
        <v>160</v>
      </c>
      <c r="K238" s="332" t="s">
        <v>199</v>
      </c>
      <c r="L238" s="332" t="s">
        <v>236</v>
      </c>
      <c r="M238" s="332" t="s">
        <v>224</v>
      </c>
      <c r="N238" s="332" t="s">
        <v>297</v>
      </c>
      <c r="O238" s="332" t="s">
        <v>203</v>
      </c>
      <c r="P238" s="355"/>
      <c r="Q238" s="332" t="s">
        <v>521</v>
      </c>
      <c r="R238" s="296"/>
      <c r="S238" s="153"/>
    </row>
    <row r="239" spans="2:19">
      <c r="B239" s="353" t="s">
        <v>895</v>
      </c>
      <c r="C239" s="354" t="s">
        <v>160</v>
      </c>
      <c r="D239" s="355" t="s">
        <v>160</v>
      </c>
      <c r="E239" s="355" t="s">
        <v>160</v>
      </c>
      <c r="F239" s="355" t="s">
        <v>160</v>
      </c>
      <c r="G239" s="355" t="s">
        <v>160</v>
      </c>
      <c r="H239" s="355" t="s">
        <v>160</v>
      </c>
      <c r="I239" s="355" t="s">
        <v>160</v>
      </c>
      <c r="J239" s="355" t="s">
        <v>160</v>
      </c>
      <c r="K239" s="332" t="s">
        <v>199</v>
      </c>
      <c r="L239" s="332" t="s">
        <v>236</v>
      </c>
      <c r="M239" s="332" t="s">
        <v>224</v>
      </c>
      <c r="N239" s="332" t="s">
        <v>298</v>
      </c>
      <c r="O239" s="332" t="s">
        <v>321</v>
      </c>
      <c r="P239" s="355"/>
      <c r="Q239" s="332" t="s">
        <v>859</v>
      </c>
      <c r="R239" s="296"/>
      <c r="S239" s="153"/>
    </row>
    <row r="240" spans="2:19">
      <c r="B240" s="353" t="s">
        <v>896</v>
      </c>
      <c r="C240" s="354" t="s">
        <v>160</v>
      </c>
      <c r="D240" s="355" t="s">
        <v>160</v>
      </c>
      <c r="E240" s="355" t="s">
        <v>160</v>
      </c>
      <c r="F240" s="355" t="s">
        <v>160</v>
      </c>
      <c r="G240" s="355" t="s">
        <v>160</v>
      </c>
      <c r="H240" s="355" t="s">
        <v>160</v>
      </c>
      <c r="I240" s="355" t="s">
        <v>160</v>
      </c>
      <c r="J240" s="355" t="s">
        <v>160</v>
      </c>
      <c r="K240" s="332" t="s">
        <v>199</v>
      </c>
      <c r="L240" s="332" t="s">
        <v>236</v>
      </c>
      <c r="M240" s="332" t="s">
        <v>224</v>
      </c>
      <c r="N240" s="332" t="s">
        <v>299</v>
      </c>
      <c r="O240" s="332" t="s">
        <v>33</v>
      </c>
      <c r="P240" s="355"/>
      <c r="Q240" s="332" t="s">
        <v>31</v>
      </c>
      <c r="R240" s="296"/>
      <c r="S240" s="153"/>
    </row>
    <row r="241" spans="2:19">
      <c r="B241" s="353" t="s">
        <v>897</v>
      </c>
      <c r="C241" s="354" t="s">
        <v>160</v>
      </c>
      <c r="D241" s="355" t="s">
        <v>160</v>
      </c>
      <c r="E241" s="355" t="s">
        <v>160</v>
      </c>
      <c r="F241" s="355" t="s">
        <v>160</v>
      </c>
      <c r="G241" s="355" t="s">
        <v>160</v>
      </c>
      <c r="H241" s="355" t="s">
        <v>160</v>
      </c>
      <c r="I241" s="355" t="s">
        <v>160</v>
      </c>
      <c r="J241" s="355" t="s">
        <v>160</v>
      </c>
      <c r="K241" s="332" t="s">
        <v>199</v>
      </c>
      <c r="L241" s="332" t="s">
        <v>236</v>
      </c>
      <c r="M241" s="332" t="s">
        <v>224</v>
      </c>
      <c r="N241" s="332" t="s">
        <v>301</v>
      </c>
      <c r="O241" s="332" t="s">
        <v>323</v>
      </c>
      <c r="P241" s="355"/>
      <c r="Q241" s="332" t="s">
        <v>862</v>
      </c>
      <c r="R241" s="296"/>
      <c r="S241" s="153"/>
    </row>
    <row r="242" spans="2:19">
      <c r="B242" s="353" t="s">
        <v>898</v>
      </c>
      <c r="C242" s="354" t="s">
        <v>160</v>
      </c>
      <c r="D242" s="355" t="s">
        <v>160</v>
      </c>
      <c r="E242" s="355" t="s">
        <v>160</v>
      </c>
      <c r="F242" s="355" t="s">
        <v>160</v>
      </c>
      <c r="G242" s="355" t="s">
        <v>160</v>
      </c>
      <c r="H242" s="355" t="s">
        <v>160</v>
      </c>
      <c r="I242" s="355" t="s">
        <v>160</v>
      </c>
      <c r="J242" s="355" t="s">
        <v>160</v>
      </c>
      <c r="K242" s="332" t="s">
        <v>199</v>
      </c>
      <c r="L242" s="332" t="s">
        <v>236</v>
      </c>
      <c r="M242" s="332" t="s">
        <v>224</v>
      </c>
      <c r="N242" s="332" t="s">
        <v>302</v>
      </c>
      <c r="O242" s="332" t="s">
        <v>844</v>
      </c>
      <c r="P242" s="355"/>
      <c r="Q242" s="332" t="s">
        <v>864</v>
      </c>
      <c r="R242" s="296"/>
      <c r="S242" s="153"/>
    </row>
    <row r="243" spans="2:19">
      <c r="B243" s="353" t="s">
        <v>899</v>
      </c>
      <c r="C243" s="354" t="s">
        <v>160</v>
      </c>
      <c r="D243" s="355" t="s">
        <v>160</v>
      </c>
      <c r="E243" s="355" t="s">
        <v>160</v>
      </c>
      <c r="F243" s="355" t="s">
        <v>160</v>
      </c>
      <c r="G243" s="355" t="s">
        <v>160</v>
      </c>
      <c r="H243" s="355" t="s">
        <v>160</v>
      </c>
      <c r="I243" s="355" t="s">
        <v>160</v>
      </c>
      <c r="J243" s="355" t="s">
        <v>160</v>
      </c>
      <c r="K243" s="332" t="s">
        <v>199</v>
      </c>
      <c r="L243" s="332" t="s">
        <v>236</v>
      </c>
      <c r="M243" s="332" t="s">
        <v>224</v>
      </c>
      <c r="N243" s="332" t="s">
        <v>303</v>
      </c>
      <c r="O243" s="332" t="s">
        <v>33</v>
      </c>
      <c r="P243" s="355"/>
      <c r="Q243" s="332" t="s">
        <v>31</v>
      </c>
      <c r="R243" s="296"/>
      <c r="S243" s="153"/>
    </row>
    <row r="244" spans="2:19">
      <c r="B244" s="353" t="s">
        <v>900</v>
      </c>
      <c r="C244" s="354" t="s">
        <v>160</v>
      </c>
      <c r="D244" s="355" t="s">
        <v>160</v>
      </c>
      <c r="E244" s="355" t="s">
        <v>160</v>
      </c>
      <c r="F244" s="355" t="s">
        <v>160</v>
      </c>
      <c r="G244" s="355" t="s">
        <v>160</v>
      </c>
      <c r="H244" s="355" t="s">
        <v>160</v>
      </c>
      <c r="I244" s="355" t="s">
        <v>160</v>
      </c>
      <c r="J244" s="355" t="s">
        <v>160</v>
      </c>
      <c r="K244" s="332" t="s">
        <v>199</v>
      </c>
      <c r="L244" s="332" t="s">
        <v>236</v>
      </c>
      <c r="M244" s="332" t="s">
        <v>224</v>
      </c>
      <c r="N244" s="332" t="s">
        <v>305</v>
      </c>
      <c r="O244" s="332" t="s">
        <v>33</v>
      </c>
      <c r="P244" s="355"/>
      <c r="Q244" s="332" t="s">
        <v>31</v>
      </c>
      <c r="R244" s="296"/>
      <c r="S244" s="153"/>
    </row>
    <row r="245" spans="2:19">
      <c r="B245" s="353" t="s">
        <v>901</v>
      </c>
      <c r="C245" s="354" t="s">
        <v>160</v>
      </c>
      <c r="D245" s="355" t="s">
        <v>160</v>
      </c>
      <c r="E245" s="355" t="s">
        <v>160</v>
      </c>
      <c r="F245" s="355" t="s">
        <v>160</v>
      </c>
      <c r="G245" s="355" t="s">
        <v>160</v>
      </c>
      <c r="H245" s="355" t="s">
        <v>160</v>
      </c>
      <c r="I245" s="355" t="s">
        <v>160</v>
      </c>
      <c r="J245" s="355" t="s">
        <v>160</v>
      </c>
      <c r="K245" s="332" t="s">
        <v>199</v>
      </c>
      <c r="L245" s="332" t="s">
        <v>236</v>
      </c>
      <c r="M245" s="332" t="s">
        <v>224</v>
      </c>
      <c r="N245" s="332" t="s">
        <v>307</v>
      </c>
      <c r="O245" s="332" t="s">
        <v>326</v>
      </c>
      <c r="P245" s="355"/>
      <c r="Q245" s="332" t="s">
        <v>523</v>
      </c>
      <c r="R245" s="296"/>
      <c r="S245" s="153"/>
    </row>
    <row r="246" spans="2:19">
      <c r="B246" s="353" t="s">
        <v>902</v>
      </c>
      <c r="C246" s="354" t="s">
        <v>160</v>
      </c>
      <c r="D246" s="355" t="s">
        <v>160</v>
      </c>
      <c r="E246" s="355" t="s">
        <v>160</v>
      </c>
      <c r="F246" s="355" t="s">
        <v>160</v>
      </c>
      <c r="G246" s="355" t="s">
        <v>160</v>
      </c>
      <c r="H246" s="355" t="s">
        <v>160</v>
      </c>
      <c r="I246" s="355" t="s">
        <v>160</v>
      </c>
      <c r="J246" s="355" t="s">
        <v>160</v>
      </c>
      <c r="K246" s="332" t="s">
        <v>199</v>
      </c>
      <c r="L246" s="332" t="s">
        <v>236</v>
      </c>
      <c r="M246" s="332" t="s">
        <v>224</v>
      </c>
      <c r="N246" s="332" t="s">
        <v>308</v>
      </c>
      <c r="O246" s="332" t="s">
        <v>327</v>
      </c>
      <c r="P246" s="355"/>
      <c r="Q246" s="332" t="s">
        <v>869</v>
      </c>
      <c r="R246" s="296"/>
      <c r="S246" s="153"/>
    </row>
    <row r="247" spans="2:19">
      <c r="B247" s="353" t="s">
        <v>903</v>
      </c>
      <c r="C247" s="354" t="s">
        <v>160</v>
      </c>
      <c r="D247" s="355" t="s">
        <v>160</v>
      </c>
      <c r="E247" s="355" t="s">
        <v>160</v>
      </c>
      <c r="F247" s="355" t="s">
        <v>160</v>
      </c>
      <c r="G247" s="355" t="s">
        <v>160</v>
      </c>
      <c r="H247" s="355" t="s">
        <v>160</v>
      </c>
      <c r="I247" s="355" t="s">
        <v>160</v>
      </c>
      <c r="J247" s="355" t="s">
        <v>160</v>
      </c>
      <c r="K247" s="332" t="s">
        <v>199</v>
      </c>
      <c r="L247" s="332" t="s">
        <v>236</v>
      </c>
      <c r="M247" s="332" t="s">
        <v>224</v>
      </c>
      <c r="N247" s="332" t="s">
        <v>309</v>
      </c>
      <c r="O247" s="332" t="s">
        <v>328</v>
      </c>
      <c r="P247" s="355"/>
      <c r="Q247" s="332" t="s">
        <v>871</v>
      </c>
      <c r="R247" s="296"/>
      <c r="S247" s="153"/>
    </row>
    <row r="248" spans="2:19">
      <c r="B248" s="353" t="s">
        <v>904</v>
      </c>
      <c r="C248" s="354" t="s">
        <v>160</v>
      </c>
      <c r="D248" s="355" t="s">
        <v>160</v>
      </c>
      <c r="E248" s="355" t="s">
        <v>160</v>
      </c>
      <c r="F248" s="355" t="s">
        <v>160</v>
      </c>
      <c r="G248" s="355" t="s">
        <v>160</v>
      </c>
      <c r="H248" s="355" t="s">
        <v>160</v>
      </c>
      <c r="I248" s="355" t="s">
        <v>160</v>
      </c>
      <c r="J248" s="355" t="s">
        <v>160</v>
      </c>
      <c r="K248" s="332" t="s">
        <v>199</v>
      </c>
      <c r="L248" s="332" t="s">
        <v>236</v>
      </c>
      <c r="M248" s="332" t="s">
        <v>224</v>
      </c>
      <c r="N248" s="332" t="s">
        <v>310</v>
      </c>
      <c r="O248" s="332" t="s">
        <v>33</v>
      </c>
      <c r="P248" s="355"/>
      <c r="Q248" s="332" t="s">
        <v>31</v>
      </c>
      <c r="R248" s="296"/>
      <c r="S248" s="153"/>
    </row>
    <row r="249" spans="2:19">
      <c r="B249" s="353" t="s">
        <v>905</v>
      </c>
      <c r="C249" s="354" t="s">
        <v>160</v>
      </c>
      <c r="D249" s="355" t="s">
        <v>160</v>
      </c>
      <c r="E249" s="355" t="s">
        <v>160</v>
      </c>
      <c r="F249" s="355" t="s">
        <v>160</v>
      </c>
      <c r="G249" s="355" t="s">
        <v>160</v>
      </c>
      <c r="H249" s="355" t="s">
        <v>160</v>
      </c>
      <c r="I249" s="355" t="s">
        <v>160</v>
      </c>
      <c r="J249" s="355" t="s">
        <v>160</v>
      </c>
      <c r="K249" s="332" t="s">
        <v>199</v>
      </c>
      <c r="L249" s="332" t="s">
        <v>236</v>
      </c>
      <c r="M249" s="332" t="s">
        <v>224</v>
      </c>
      <c r="N249" s="332" t="s">
        <v>313</v>
      </c>
      <c r="O249" s="332" t="s">
        <v>33</v>
      </c>
      <c r="P249" s="355"/>
      <c r="Q249" s="332" t="s">
        <v>31</v>
      </c>
      <c r="R249" s="296"/>
      <c r="S249" s="153"/>
    </row>
    <row r="250" spans="2:19">
      <c r="B250" s="353" t="s">
        <v>906</v>
      </c>
      <c r="C250" s="354" t="s">
        <v>160</v>
      </c>
      <c r="D250" s="355" t="s">
        <v>160</v>
      </c>
      <c r="E250" s="355" t="s">
        <v>160</v>
      </c>
      <c r="F250" s="355" t="s">
        <v>160</v>
      </c>
      <c r="G250" s="355" t="s">
        <v>160</v>
      </c>
      <c r="H250" s="355" t="s">
        <v>160</v>
      </c>
      <c r="I250" s="355" t="s">
        <v>160</v>
      </c>
      <c r="J250" s="355" t="s">
        <v>160</v>
      </c>
      <c r="K250" s="332" t="s">
        <v>199</v>
      </c>
      <c r="L250" s="332" t="s">
        <v>236</v>
      </c>
      <c r="M250" s="332" t="s">
        <v>224</v>
      </c>
      <c r="N250" s="332" t="s">
        <v>316</v>
      </c>
      <c r="O250" s="332" t="s">
        <v>853</v>
      </c>
      <c r="P250" s="355"/>
      <c r="Q250" s="332" t="s">
        <v>524</v>
      </c>
      <c r="R250" s="47"/>
      <c r="S250" s="153"/>
    </row>
    <row r="251" spans="2:19">
      <c r="B251" s="356" t="s">
        <v>907</v>
      </c>
      <c r="C251" s="354" t="s">
        <v>160</v>
      </c>
      <c r="D251" s="355" t="s">
        <v>160</v>
      </c>
      <c r="E251" s="355" t="s">
        <v>160</v>
      </c>
      <c r="F251" s="355" t="s">
        <v>160</v>
      </c>
      <c r="G251" s="355" t="s">
        <v>160</v>
      </c>
      <c r="H251" s="355" t="s">
        <v>160</v>
      </c>
      <c r="I251" s="355" t="s">
        <v>160</v>
      </c>
      <c r="J251" s="355" t="s">
        <v>160</v>
      </c>
      <c r="K251" s="332" t="s">
        <v>199</v>
      </c>
      <c r="L251" s="332" t="s">
        <v>237</v>
      </c>
      <c r="M251" s="332" t="s">
        <v>224</v>
      </c>
      <c r="N251" s="332" t="s">
        <v>289</v>
      </c>
      <c r="O251" s="332" t="s">
        <v>33</v>
      </c>
      <c r="P251" s="355"/>
      <c r="Q251" s="332" t="s">
        <v>31</v>
      </c>
      <c r="R251" s="47"/>
      <c r="S251" s="153"/>
    </row>
    <row r="252" spans="2:19">
      <c r="B252" s="353" t="s">
        <v>908</v>
      </c>
      <c r="C252" s="354" t="s">
        <v>160</v>
      </c>
      <c r="D252" s="355" t="s">
        <v>160</v>
      </c>
      <c r="E252" s="355" t="s">
        <v>160</v>
      </c>
      <c r="F252" s="355" t="s">
        <v>160</v>
      </c>
      <c r="G252" s="355" t="s">
        <v>160</v>
      </c>
      <c r="H252" s="355" t="s">
        <v>160</v>
      </c>
      <c r="I252" s="355" t="s">
        <v>160</v>
      </c>
      <c r="J252" s="355" t="s">
        <v>160</v>
      </c>
      <c r="K252" s="332" t="s">
        <v>199</v>
      </c>
      <c r="L252" s="332" t="s">
        <v>237</v>
      </c>
      <c r="M252" s="332" t="s">
        <v>224</v>
      </c>
      <c r="N252" s="332" t="s">
        <v>291</v>
      </c>
      <c r="O252" s="332" t="s">
        <v>33</v>
      </c>
      <c r="P252" s="355"/>
      <c r="Q252" s="332" t="s">
        <v>31</v>
      </c>
      <c r="R252" s="296"/>
      <c r="S252" s="153"/>
    </row>
    <row r="253" spans="2:19">
      <c r="B253" s="353" t="s">
        <v>909</v>
      </c>
      <c r="C253" s="354" t="s">
        <v>160</v>
      </c>
      <c r="D253" s="355" t="s">
        <v>160</v>
      </c>
      <c r="E253" s="355" t="s">
        <v>160</v>
      </c>
      <c r="F253" s="355" t="s">
        <v>160</v>
      </c>
      <c r="G253" s="355" t="s">
        <v>160</v>
      </c>
      <c r="H253" s="355" t="s">
        <v>160</v>
      </c>
      <c r="I253" s="355" t="s">
        <v>160</v>
      </c>
      <c r="J253" s="355" t="s">
        <v>160</v>
      </c>
      <c r="K253" s="332" t="s">
        <v>199</v>
      </c>
      <c r="L253" s="332" t="s">
        <v>237</v>
      </c>
      <c r="M253" s="332" t="s">
        <v>224</v>
      </c>
      <c r="N253" s="332" t="s">
        <v>294</v>
      </c>
      <c r="O253" s="332" t="s">
        <v>33</v>
      </c>
      <c r="P253" s="355"/>
      <c r="Q253" s="332" t="s">
        <v>31</v>
      </c>
      <c r="R253" s="296"/>
      <c r="S253" s="153"/>
    </row>
    <row r="254" spans="2:19">
      <c r="B254" s="353" t="s">
        <v>910</v>
      </c>
      <c r="C254" s="354" t="s">
        <v>160</v>
      </c>
      <c r="D254" s="355" t="s">
        <v>160</v>
      </c>
      <c r="E254" s="355" t="s">
        <v>160</v>
      </c>
      <c r="F254" s="355" t="s">
        <v>160</v>
      </c>
      <c r="G254" s="355" t="s">
        <v>160</v>
      </c>
      <c r="H254" s="355" t="s">
        <v>160</v>
      </c>
      <c r="I254" s="355" t="s">
        <v>160</v>
      </c>
      <c r="J254" s="355" t="s">
        <v>160</v>
      </c>
      <c r="K254" s="332" t="s">
        <v>199</v>
      </c>
      <c r="L254" s="332" t="s">
        <v>237</v>
      </c>
      <c r="M254" s="332" t="s">
        <v>224</v>
      </c>
      <c r="N254" s="332" t="s">
        <v>297</v>
      </c>
      <c r="O254" s="332" t="s">
        <v>203</v>
      </c>
      <c r="P254" s="355"/>
      <c r="Q254" s="332" t="s">
        <v>521</v>
      </c>
      <c r="R254" s="296"/>
      <c r="S254" s="153"/>
    </row>
    <row r="255" spans="2:19">
      <c r="B255" s="353" t="s">
        <v>911</v>
      </c>
      <c r="C255" s="354" t="s">
        <v>160</v>
      </c>
      <c r="D255" s="355" t="s">
        <v>160</v>
      </c>
      <c r="E255" s="355" t="s">
        <v>160</v>
      </c>
      <c r="F255" s="355" t="s">
        <v>160</v>
      </c>
      <c r="G255" s="355" t="s">
        <v>160</v>
      </c>
      <c r="H255" s="355" t="s">
        <v>160</v>
      </c>
      <c r="I255" s="355" t="s">
        <v>160</v>
      </c>
      <c r="J255" s="355" t="s">
        <v>160</v>
      </c>
      <c r="K255" s="332" t="s">
        <v>199</v>
      </c>
      <c r="L255" s="332" t="s">
        <v>237</v>
      </c>
      <c r="M255" s="332" t="s">
        <v>224</v>
      </c>
      <c r="N255" s="332" t="s">
        <v>298</v>
      </c>
      <c r="O255" s="332" t="s">
        <v>321</v>
      </c>
      <c r="P255" s="355"/>
      <c r="Q255" s="332" t="s">
        <v>859</v>
      </c>
      <c r="R255" s="296"/>
      <c r="S255" s="153"/>
    </row>
    <row r="256" spans="2:19">
      <c r="B256" s="353" t="s">
        <v>912</v>
      </c>
      <c r="C256" s="354" t="s">
        <v>160</v>
      </c>
      <c r="D256" s="355" t="s">
        <v>160</v>
      </c>
      <c r="E256" s="355" t="s">
        <v>160</v>
      </c>
      <c r="F256" s="355" t="s">
        <v>160</v>
      </c>
      <c r="G256" s="355" t="s">
        <v>160</v>
      </c>
      <c r="H256" s="355" t="s">
        <v>160</v>
      </c>
      <c r="I256" s="355" t="s">
        <v>160</v>
      </c>
      <c r="J256" s="355" t="s">
        <v>160</v>
      </c>
      <c r="K256" s="332" t="s">
        <v>199</v>
      </c>
      <c r="L256" s="332" t="s">
        <v>237</v>
      </c>
      <c r="M256" s="332" t="s">
        <v>224</v>
      </c>
      <c r="N256" s="332" t="s">
        <v>299</v>
      </c>
      <c r="O256" s="332" t="s">
        <v>33</v>
      </c>
      <c r="P256" s="355"/>
      <c r="Q256" s="332" t="s">
        <v>31</v>
      </c>
      <c r="R256" s="296"/>
      <c r="S256" s="153"/>
    </row>
    <row r="257" spans="2:19">
      <c r="B257" s="353" t="s">
        <v>913</v>
      </c>
      <c r="C257" s="354" t="s">
        <v>160</v>
      </c>
      <c r="D257" s="355" t="s">
        <v>160</v>
      </c>
      <c r="E257" s="355" t="s">
        <v>160</v>
      </c>
      <c r="F257" s="355" t="s">
        <v>160</v>
      </c>
      <c r="G257" s="355" t="s">
        <v>160</v>
      </c>
      <c r="H257" s="355" t="s">
        <v>160</v>
      </c>
      <c r="I257" s="355" t="s">
        <v>160</v>
      </c>
      <c r="J257" s="355" t="s">
        <v>160</v>
      </c>
      <c r="K257" s="332" t="s">
        <v>199</v>
      </c>
      <c r="L257" s="332" t="s">
        <v>237</v>
      </c>
      <c r="M257" s="332" t="s">
        <v>224</v>
      </c>
      <c r="N257" s="332" t="s">
        <v>301</v>
      </c>
      <c r="O257" s="332" t="s">
        <v>323</v>
      </c>
      <c r="P257" s="355"/>
      <c r="Q257" s="332" t="s">
        <v>862</v>
      </c>
      <c r="R257" s="296"/>
      <c r="S257" s="153"/>
    </row>
    <row r="258" spans="2:19">
      <c r="B258" s="353" t="s">
        <v>914</v>
      </c>
      <c r="C258" s="354" t="s">
        <v>160</v>
      </c>
      <c r="D258" s="355" t="s">
        <v>160</v>
      </c>
      <c r="E258" s="355" t="s">
        <v>160</v>
      </c>
      <c r="F258" s="355" t="s">
        <v>160</v>
      </c>
      <c r="G258" s="355" t="s">
        <v>160</v>
      </c>
      <c r="H258" s="355" t="s">
        <v>160</v>
      </c>
      <c r="I258" s="355" t="s">
        <v>160</v>
      </c>
      <c r="J258" s="355" t="s">
        <v>160</v>
      </c>
      <c r="K258" s="332" t="s">
        <v>199</v>
      </c>
      <c r="L258" s="332" t="s">
        <v>237</v>
      </c>
      <c r="M258" s="332" t="s">
        <v>224</v>
      </c>
      <c r="N258" s="332" t="s">
        <v>302</v>
      </c>
      <c r="O258" s="332" t="s">
        <v>844</v>
      </c>
      <c r="P258" s="355"/>
      <c r="Q258" s="332" t="s">
        <v>864</v>
      </c>
      <c r="R258" s="296"/>
      <c r="S258" s="153"/>
    </row>
    <row r="259" spans="2:19">
      <c r="B259" s="353" t="s">
        <v>915</v>
      </c>
      <c r="C259" s="354" t="s">
        <v>160</v>
      </c>
      <c r="D259" s="355" t="s">
        <v>160</v>
      </c>
      <c r="E259" s="355" t="s">
        <v>160</v>
      </c>
      <c r="F259" s="355" t="s">
        <v>160</v>
      </c>
      <c r="G259" s="355" t="s">
        <v>160</v>
      </c>
      <c r="H259" s="355" t="s">
        <v>160</v>
      </c>
      <c r="I259" s="355" t="s">
        <v>160</v>
      </c>
      <c r="J259" s="355" t="s">
        <v>160</v>
      </c>
      <c r="K259" s="332" t="s">
        <v>199</v>
      </c>
      <c r="L259" s="332" t="s">
        <v>237</v>
      </c>
      <c r="M259" s="332" t="s">
        <v>224</v>
      </c>
      <c r="N259" s="332" t="s">
        <v>303</v>
      </c>
      <c r="O259" s="332" t="s">
        <v>33</v>
      </c>
      <c r="P259" s="355"/>
      <c r="Q259" s="332" t="s">
        <v>31</v>
      </c>
      <c r="R259" s="296"/>
      <c r="S259" s="153"/>
    </row>
    <row r="260" spans="2:19">
      <c r="B260" s="353" t="s">
        <v>916</v>
      </c>
      <c r="C260" s="354" t="s">
        <v>160</v>
      </c>
      <c r="D260" s="355" t="s">
        <v>160</v>
      </c>
      <c r="E260" s="355" t="s">
        <v>160</v>
      </c>
      <c r="F260" s="355" t="s">
        <v>160</v>
      </c>
      <c r="G260" s="355" t="s">
        <v>160</v>
      </c>
      <c r="H260" s="355" t="s">
        <v>160</v>
      </c>
      <c r="I260" s="355" t="s">
        <v>160</v>
      </c>
      <c r="J260" s="355" t="s">
        <v>160</v>
      </c>
      <c r="K260" s="332" t="s">
        <v>199</v>
      </c>
      <c r="L260" s="332" t="s">
        <v>237</v>
      </c>
      <c r="M260" s="332" t="s">
        <v>224</v>
      </c>
      <c r="N260" s="332" t="s">
        <v>305</v>
      </c>
      <c r="O260" s="332" t="s">
        <v>33</v>
      </c>
      <c r="P260" s="355"/>
      <c r="Q260" s="332" t="s">
        <v>31</v>
      </c>
      <c r="R260" s="296"/>
      <c r="S260" s="153"/>
    </row>
    <row r="261" spans="2:19">
      <c r="B261" s="353" t="s">
        <v>917</v>
      </c>
      <c r="C261" s="354" t="s">
        <v>160</v>
      </c>
      <c r="D261" s="355" t="s">
        <v>160</v>
      </c>
      <c r="E261" s="355" t="s">
        <v>160</v>
      </c>
      <c r="F261" s="355" t="s">
        <v>160</v>
      </c>
      <c r="G261" s="355" t="s">
        <v>160</v>
      </c>
      <c r="H261" s="355" t="s">
        <v>160</v>
      </c>
      <c r="I261" s="355" t="s">
        <v>160</v>
      </c>
      <c r="J261" s="355" t="s">
        <v>160</v>
      </c>
      <c r="K261" s="332" t="s">
        <v>199</v>
      </c>
      <c r="L261" s="332" t="s">
        <v>237</v>
      </c>
      <c r="M261" s="332" t="s">
        <v>224</v>
      </c>
      <c r="N261" s="332" t="s">
        <v>307</v>
      </c>
      <c r="O261" s="332" t="s">
        <v>326</v>
      </c>
      <c r="P261" s="355"/>
      <c r="Q261" s="332" t="s">
        <v>523</v>
      </c>
      <c r="R261" s="296"/>
      <c r="S261" s="153"/>
    </row>
    <row r="262" spans="2:19">
      <c r="B262" s="353" t="s">
        <v>918</v>
      </c>
      <c r="C262" s="354" t="s">
        <v>160</v>
      </c>
      <c r="D262" s="355" t="s">
        <v>160</v>
      </c>
      <c r="E262" s="355" t="s">
        <v>160</v>
      </c>
      <c r="F262" s="355" t="s">
        <v>160</v>
      </c>
      <c r="G262" s="355" t="s">
        <v>160</v>
      </c>
      <c r="H262" s="355" t="s">
        <v>160</v>
      </c>
      <c r="I262" s="355" t="s">
        <v>160</v>
      </c>
      <c r="J262" s="355" t="s">
        <v>160</v>
      </c>
      <c r="K262" s="332" t="s">
        <v>199</v>
      </c>
      <c r="L262" s="332" t="s">
        <v>237</v>
      </c>
      <c r="M262" s="332" t="s">
        <v>224</v>
      </c>
      <c r="N262" s="332" t="s">
        <v>308</v>
      </c>
      <c r="O262" s="332" t="s">
        <v>327</v>
      </c>
      <c r="P262" s="355"/>
      <c r="Q262" s="332" t="s">
        <v>869</v>
      </c>
      <c r="R262" s="296"/>
      <c r="S262" s="153"/>
    </row>
    <row r="263" spans="2:19">
      <c r="B263" s="353" t="s">
        <v>919</v>
      </c>
      <c r="C263" s="354" t="s">
        <v>160</v>
      </c>
      <c r="D263" s="355" t="s">
        <v>160</v>
      </c>
      <c r="E263" s="355" t="s">
        <v>160</v>
      </c>
      <c r="F263" s="355" t="s">
        <v>160</v>
      </c>
      <c r="G263" s="355" t="s">
        <v>160</v>
      </c>
      <c r="H263" s="355" t="s">
        <v>160</v>
      </c>
      <c r="I263" s="355" t="s">
        <v>160</v>
      </c>
      <c r="J263" s="355" t="s">
        <v>160</v>
      </c>
      <c r="K263" s="332" t="s">
        <v>199</v>
      </c>
      <c r="L263" s="332" t="s">
        <v>237</v>
      </c>
      <c r="M263" s="332" t="s">
        <v>224</v>
      </c>
      <c r="N263" s="332" t="s">
        <v>309</v>
      </c>
      <c r="O263" s="332" t="s">
        <v>328</v>
      </c>
      <c r="P263" s="355"/>
      <c r="Q263" s="332" t="s">
        <v>871</v>
      </c>
      <c r="R263" s="296"/>
      <c r="S263" s="153"/>
    </row>
    <row r="264" spans="2:19">
      <c r="B264" s="353" t="s">
        <v>920</v>
      </c>
      <c r="C264" s="354" t="s">
        <v>160</v>
      </c>
      <c r="D264" s="355" t="s">
        <v>160</v>
      </c>
      <c r="E264" s="355" t="s">
        <v>160</v>
      </c>
      <c r="F264" s="355" t="s">
        <v>160</v>
      </c>
      <c r="G264" s="355" t="s">
        <v>160</v>
      </c>
      <c r="H264" s="355" t="s">
        <v>160</v>
      </c>
      <c r="I264" s="355" t="s">
        <v>160</v>
      </c>
      <c r="J264" s="355" t="s">
        <v>160</v>
      </c>
      <c r="K264" s="332" t="s">
        <v>199</v>
      </c>
      <c r="L264" s="332" t="s">
        <v>237</v>
      </c>
      <c r="M264" s="332" t="s">
        <v>224</v>
      </c>
      <c r="N264" s="332" t="s">
        <v>310</v>
      </c>
      <c r="O264" s="332" t="s">
        <v>33</v>
      </c>
      <c r="P264" s="355"/>
      <c r="Q264" s="332" t="s">
        <v>31</v>
      </c>
      <c r="R264" s="296"/>
      <c r="S264" s="153"/>
    </row>
    <row r="265" spans="2:19">
      <c r="B265" s="353" t="s">
        <v>921</v>
      </c>
      <c r="C265" s="354" t="s">
        <v>160</v>
      </c>
      <c r="D265" s="355" t="s">
        <v>160</v>
      </c>
      <c r="E265" s="355" t="s">
        <v>160</v>
      </c>
      <c r="F265" s="355" t="s">
        <v>160</v>
      </c>
      <c r="G265" s="355" t="s">
        <v>160</v>
      </c>
      <c r="H265" s="355" t="s">
        <v>160</v>
      </c>
      <c r="I265" s="355" t="s">
        <v>160</v>
      </c>
      <c r="J265" s="355" t="s">
        <v>160</v>
      </c>
      <c r="K265" s="332" t="s">
        <v>199</v>
      </c>
      <c r="L265" s="332" t="s">
        <v>237</v>
      </c>
      <c r="M265" s="332" t="s">
        <v>224</v>
      </c>
      <c r="N265" s="332" t="s">
        <v>313</v>
      </c>
      <c r="O265" s="332" t="s">
        <v>33</v>
      </c>
      <c r="P265" s="355"/>
      <c r="Q265" s="332" t="s">
        <v>31</v>
      </c>
      <c r="R265" s="296"/>
      <c r="S265" s="153"/>
    </row>
    <row r="266" spans="2:19">
      <c r="B266" s="353" t="s">
        <v>922</v>
      </c>
      <c r="C266" s="354" t="s">
        <v>160</v>
      </c>
      <c r="D266" s="355" t="s">
        <v>160</v>
      </c>
      <c r="E266" s="355" t="s">
        <v>160</v>
      </c>
      <c r="F266" s="355" t="s">
        <v>160</v>
      </c>
      <c r="G266" s="355" t="s">
        <v>160</v>
      </c>
      <c r="H266" s="355" t="s">
        <v>160</v>
      </c>
      <c r="I266" s="355" t="s">
        <v>160</v>
      </c>
      <c r="J266" s="355" t="s">
        <v>160</v>
      </c>
      <c r="K266" s="332" t="s">
        <v>199</v>
      </c>
      <c r="L266" s="332" t="s">
        <v>237</v>
      </c>
      <c r="M266" s="332" t="s">
        <v>224</v>
      </c>
      <c r="N266" s="332" t="s">
        <v>316</v>
      </c>
      <c r="O266" s="332" t="s">
        <v>853</v>
      </c>
      <c r="P266" s="355"/>
      <c r="Q266" s="332" t="s">
        <v>524</v>
      </c>
      <c r="R266" s="47"/>
      <c r="S266" s="153"/>
    </row>
    <row r="267" spans="2:19">
      <c r="B267" s="356" t="s">
        <v>923</v>
      </c>
      <c r="C267" s="354" t="s">
        <v>160</v>
      </c>
      <c r="D267" s="355" t="s">
        <v>160</v>
      </c>
      <c r="E267" s="355" t="s">
        <v>160</v>
      </c>
      <c r="F267" s="355" t="s">
        <v>160</v>
      </c>
      <c r="G267" s="355" t="s">
        <v>160</v>
      </c>
      <c r="H267" s="355" t="s">
        <v>160</v>
      </c>
      <c r="I267" s="355" t="s">
        <v>160</v>
      </c>
      <c r="J267" s="355" t="s">
        <v>160</v>
      </c>
      <c r="K267" s="332" t="s">
        <v>199</v>
      </c>
      <c r="L267" s="332" t="s">
        <v>238</v>
      </c>
      <c r="M267" s="332" t="s">
        <v>224</v>
      </c>
      <c r="N267" s="332" t="s">
        <v>289</v>
      </c>
      <c r="O267" s="332" t="s">
        <v>33</v>
      </c>
      <c r="P267" s="355"/>
      <c r="Q267" s="332" t="s">
        <v>31</v>
      </c>
      <c r="R267" s="47"/>
      <c r="S267" s="153"/>
    </row>
    <row r="268" spans="2:19">
      <c r="B268" s="353" t="s">
        <v>924</v>
      </c>
      <c r="C268" s="354" t="s">
        <v>160</v>
      </c>
      <c r="D268" s="355" t="s">
        <v>160</v>
      </c>
      <c r="E268" s="355" t="s">
        <v>160</v>
      </c>
      <c r="F268" s="355" t="s">
        <v>160</v>
      </c>
      <c r="G268" s="355" t="s">
        <v>160</v>
      </c>
      <c r="H268" s="355" t="s">
        <v>160</v>
      </c>
      <c r="I268" s="355" t="s">
        <v>160</v>
      </c>
      <c r="J268" s="355" t="s">
        <v>160</v>
      </c>
      <c r="K268" s="332" t="s">
        <v>199</v>
      </c>
      <c r="L268" s="332" t="s">
        <v>238</v>
      </c>
      <c r="M268" s="332" t="s">
        <v>224</v>
      </c>
      <c r="N268" s="332" t="s">
        <v>291</v>
      </c>
      <c r="O268" s="332" t="s">
        <v>33</v>
      </c>
      <c r="P268" s="355"/>
      <c r="Q268" s="332" t="s">
        <v>31</v>
      </c>
      <c r="R268" s="296"/>
      <c r="S268" s="153"/>
    </row>
    <row r="269" spans="2:19">
      <c r="B269" s="353" t="s">
        <v>925</v>
      </c>
      <c r="C269" s="354" t="s">
        <v>160</v>
      </c>
      <c r="D269" s="355" t="s">
        <v>160</v>
      </c>
      <c r="E269" s="355" t="s">
        <v>160</v>
      </c>
      <c r="F269" s="355" t="s">
        <v>160</v>
      </c>
      <c r="G269" s="355" t="s">
        <v>160</v>
      </c>
      <c r="H269" s="355" t="s">
        <v>160</v>
      </c>
      <c r="I269" s="355" t="s">
        <v>160</v>
      </c>
      <c r="J269" s="355" t="s">
        <v>160</v>
      </c>
      <c r="K269" s="332" t="s">
        <v>199</v>
      </c>
      <c r="L269" s="332" t="s">
        <v>238</v>
      </c>
      <c r="M269" s="332" t="s">
        <v>224</v>
      </c>
      <c r="N269" s="332" t="s">
        <v>294</v>
      </c>
      <c r="O269" s="332" t="s">
        <v>33</v>
      </c>
      <c r="P269" s="355"/>
      <c r="Q269" s="332" t="s">
        <v>31</v>
      </c>
      <c r="R269" s="296"/>
      <c r="S269" s="153"/>
    </row>
    <row r="270" spans="2:19">
      <c r="B270" s="353" t="s">
        <v>926</v>
      </c>
      <c r="C270" s="354" t="s">
        <v>160</v>
      </c>
      <c r="D270" s="355" t="s">
        <v>160</v>
      </c>
      <c r="E270" s="355" t="s">
        <v>160</v>
      </c>
      <c r="F270" s="355" t="s">
        <v>160</v>
      </c>
      <c r="G270" s="355" t="s">
        <v>160</v>
      </c>
      <c r="H270" s="355" t="s">
        <v>160</v>
      </c>
      <c r="I270" s="355" t="s">
        <v>160</v>
      </c>
      <c r="J270" s="355" t="s">
        <v>160</v>
      </c>
      <c r="K270" s="332" t="s">
        <v>199</v>
      </c>
      <c r="L270" s="332" t="s">
        <v>238</v>
      </c>
      <c r="M270" s="332" t="s">
        <v>224</v>
      </c>
      <c r="N270" s="332" t="s">
        <v>297</v>
      </c>
      <c r="O270" s="332" t="s">
        <v>203</v>
      </c>
      <c r="P270" s="355"/>
      <c r="Q270" s="332" t="s">
        <v>521</v>
      </c>
      <c r="R270" s="296"/>
      <c r="S270" s="153"/>
    </row>
    <row r="271" spans="2:19">
      <c r="B271" s="353" t="s">
        <v>927</v>
      </c>
      <c r="C271" s="354" t="s">
        <v>160</v>
      </c>
      <c r="D271" s="355" t="s">
        <v>160</v>
      </c>
      <c r="E271" s="355" t="s">
        <v>160</v>
      </c>
      <c r="F271" s="355" t="s">
        <v>160</v>
      </c>
      <c r="G271" s="355" t="s">
        <v>160</v>
      </c>
      <c r="H271" s="355" t="s">
        <v>160</v>
      </c>
      <c r="I271" s="355" t="s">
        <v>160</v>
      </c>
      <c r="J271" s="355" t="s">
        <v>160</v>
      </c>
      <c r="K271" s="332" t="s">
        <v>199</v>
      </c>
      <c r="L271" s="332" t="s">
        <v>238</v>
      </c>
      <c r="M271" s="332" t="s">
        <v>224</v>
      </c>
      <c r="N271" s="332" t="s">
        <v>298</v>
      </c>
      <c r="O271" s="332" t="s">
        <v>928</v>
      </c>
      <c r="P271" s="355"/>
      <c r="Q271" s="332" t="s">
        <v>825</v>
      </c>
      <c r="R271" s="296"/>
      <c r="S271" s="153"/>
    </row>
    <row r="272" spans="2:19">
      <c r="B272" s="353" t="s">
        <v>929</v>
      </c>
      <c r="C272" s="354" t="s">
        <v>160</v>
      </c>
      <c r="D272" s="355" t="s">
        <v>160</v>
      </c>
      <c r="E272" s="355" t="s">
        <v>160</v>
      </c>
      <c r="F272" s="355" t="s">
        <v>160</v>
      </c>
      <c r="G272" s="355" t="s">
        <v>160</v>
      </c>
      <c r="H272" s="355" t="s">
        <v>160</v>
      </c>
      <c r="I272" s="355" t="s">
        <v>160</v>
      </c>
      <c r="J272" s="355" t="s">
        <v>160</v>
      </c>
      <c r="K272" s="332" t="s">
        <v>199</v>
      </c>
      <c r="L272" s="332" t="s">
        <v>238</v>
      </c>
      <c r="M272" s="332" t="s">
        <v>224</v>
      </c>
      <c r="N272" s="332" t="s">
        <v>299</v>
      </c>
      <c r="O272" s="332" t="s">
        <v>33</v>
      </c>
      <c r="P272" s="355"/>
      <c r="Q272" s="332" t="s">
        <v>31</v>
      </c>
      <c r="R272" s="296"/>
      <c r="S272" s="153"/>
    </row>
    <row r="273" spans="2:19">
      <c r="B273" s="353" t="s">
        <v>930</v>
      </c>
      <c r="C273" s="354" t="s">
        <v>160</v>
      </c>
      <c r="D273" s="355" t="s">
        <v>160</v>
      </c>
      <c r="E273" s="355" t="s">
        <v>160</v>
      </c>
      <c r="F273" s="355" t="s">
        <v>160</v>
      </c>
      <c r="G273" s="355" t="s">
        <v>160</v>
      </c>
      <c r="H273" s="355" t="s">
        <v>160</v>
      </c>
      <c r="I273" s="355" t="s">
        <v>160</v>
      </c>
      <c r="J273" s="355" t="s">
        <v>160</v>
      </c>
      <c r="K273" s="332" t="s">
        <v>199</v>
      </c>
      <c r="L273" s="332" t="s">
        <v>238</v>
      </c>
      <c r="M273" s="332" t="s">
        <v>224</v>
      </c>
      <c r="N273" s="332" t="s">
        <v>301</v>
      </c>
      <c r="O273" s="332" t="s">
        <v>323</v>
      </c>
      <c r="P273" s="355"/>
      <c r="Q273" s="332" t="s">
        <v>862</v>
      </c>
      <c r="R273" s="296"/>
      <c r="S273" s="153"/>
    </row>
    <row r="274" spans="2:19">
      <c r="B274" s="353" t="s">
        <v>931</v>
      </c>
      <c r="C274" s="354" t="s">
        <v>160</v>
      </c>
      <c r="D274" s="355" t="s">
        <v>160</v>
      </c>
      <c r="E274" s="355" t="s">
        <v>160</v>
      </c>
      <c r="F274" s="355" t="s">
        <v>160</v>
      </c>
      <c r="G274" s="355" t="s">
        <v>160</v>
      </c>
      <c r="H274" s="355" t="s">
        <v>160</v>
      </c>
      <c r="I274" s="355" t="s">
        <v>160</v>
      </c>
      <c r="J274" s="355" t="s">
        <v>160</v>
      </c>
      <c r="K274" s="332" t="s">
        <v>199</v>
      </c>
      <c r="L274" s="332" t="s">
        <v>238</v>
      </c>
      <c r="M274" s="332" t="s">
        <v>224</v>
      </c>
      <c r="N274" s="332" t="s">
        <v>302</v>
      </c>
      <c r="O274" s="332" t="s">
        <v>932</v>
      </c>
      <c r="P274" s="355"/>
      <c r="Q274" s="332" t="s">
        <v>823</v>
      </c>
      <c r="R274" s="296"/>
      <c r="S274" s="153"/>
    </row>
    <row r="275" spans="2:19">
      <c r="B275" s="353" t="s">
        <v>933</v>
      </c>
      <c r="C275" s="354" t="s">
        <v>160</v>
      </c>
      <c r="D275" s="355" t="s">
        <v>160</v>
      </c>
      <c r="E275" s="355" t="s">
        <v>160</v>
      </c>
      <c r="F275" s="355" t="s">
        <v>160</v>
      </c>
      <c r="G275" s="355" t="s">
        <v>160</v>
      </c>
      <c r="H275" s="355" t="s">
        <v>160</v>
      </c>
      <c r="I275" s="355" t="s">
        <v>160</v>
      </c>
      <c r="J275" s="355" t="s">
        <v>160</v>
      </c>
      <c r="K275" s="332" t="s">
        <v>199</v>
      </c>
      <c r="L275" s="332" t="s">
        <v>238</v>
      </c>
      <c r="M275" s="332" t="s">
        <v>224</v>
      </c>
      <c r="N275" s="332" t="s">
        <v>303</v>
      </c>
      <c r="O275" s="332" t="s">
        <v>33</v>
      </c>
      <c r="P275" s="355"/>
      <c r="Q275" s="332" t="s">
        <v>31</v>
      </c>
      <c r="R275" s="296"/>
      <c r="S275" s="153"/>
    </row>
    <row r="276" spans="2:19">
      <c r="B276" s="353" t="s">
        <v>934</v>
      </c>
      <c r="C276" s="354" t="s">
        <v>160</v>
      </c>
      <c r="D276" s="355" t="s">
        <v>160</v>
      </c>
      <c r="E276" s="355" t="s">
        <v>160</v>
      </c>
      <c r="F276" s="355" t="s">
        <v>160</v>
      </c>
      <c r="G276" s="355" t="s">
        <v>160</v>
      </c>
      <c r="H276" s="355" t="s">
        <v>160</v>
      </c>
      <c r="I276" s="355" t="s">
        <v>160</v>
      </c>
      <c r="J276" s="355" t="s">
        <v>160</v>
      </c>
      <c r="K276" s="332" t="s">
        <v>199</v>
      </c>
      <c r="L276" s="332" t="s">
        <v>238</v>
      </c>
      <c r="M276" s="332" t="s">
        <v>224</v>
      </c>
      <c r="N276" s="332" t="s">
        <v>305</v>
      </c>
      <c r="O276" s="332" t="s">
        <v>33</v>
      </c>
      <c r="P276" s="355"/>
      <c r="Q276" s="332" t="s">
        <v>31</v>
      </c>
      <c r="R276" s="296"/>
      <c r="S276" s="153"/>
    </row>
    <row r="277" spans="2:19">
      <c r="B277" s="353" t="s">
        <v>935</v>
      </c>
      <c r="C277" s="354" t="s">
        <v>160</v>
      </c>
      <c r="D277" s="355" t="s">
        <v>160</v>
      </c>
      <c r="E277" s="355" t="s">
        <v>160</v>
      </c>
      <c r="F277" s="355" t="s">
        <v>160</v>
      </c>
      <c r="G277" s="355" t="s">
        <v>160</v>
      </c>
      <c r="H277" s="355" t="s">
        <v>160</v>
      </c>
      <c r="I277" s="355" t="s">
        <v>160</v>
      </c>
      <c r="J277" s="355" t="s">
        <v>160</v>
      </c>
      <c r="K277" s="332" t="s">
        <v>199</v>
      </c>
      <c r="L277" s="332" t="s">
        <v>238</v>
      </c>
      <c r="M277" s="332" t="s">
        <v>224</v>
      </c>
      <c r="N277" s="332" t="s">
        <v>307</v>
      </c>
      <c r="O277" s="332" t="s">
        <v>326</v>
      </c>
      <c r="P277" s="355"/>
      <c r="Q277" s="332" t="s">
        <v>523</v>
      </c>
      <c r="R277" s="296"/>
      <c r="S277" s="153"/>
    </row>
    <row r="278" spans="2:19">
      <c r="B278" s="353" t="s">
        <v>936</v>
      </c>
      <c r="C278" s="354" t="s">
        <v>160</v>
      </c>
      <c r="D278" s="355" t="s">
        <v>160</v>
      </c>
      <c r="E278" s="355" t="s">
        <v>160</v>
      </c>
      <c r="F278" s="355" t="s">
        <v>160</v>
      </c>
      <c r="G278" s="355" t="s">
        <v>160</v>
      </c>
      <c r="H278" s="355" t="s">
        <v>160</v>
      </c>
      <c r="I278" s="355" t="s">
        <v>160</v>
      </c>
      <c r="J278" s="355" t="s">
        <v>160</v>
      </c>
      <c r="K278" s="332" t="s">
        <v>199</v>
      </c>
      <c r="L278" s="332" t="s">
        <v>238</v>
      </c>
      <c r="M278" s="332" t="s">
        <v>224</v>
      </c>
      <c r="N278" s="332" t="s">
        <v>308</v>
      </c>
      <c r="O278" s="332" t="s">
        <v>327</v>
      </c>
      <c r="P278" s="355"/>
      <c r="Q278" s="332" t="s">
        <v>869</v>
      </c>
      <c r="R278" s="296"/>
      <c r="S278" s="153"/>
    </row>
    <row r="279" spans="2:19">
      <c r="B279" s="353" t="s">
        <v>937</v>
      </c>
      <c r="C279" s="354" t="s">
        <v>160</v>
      </c>
      <c r="D279" s="355" t="s">
        <v>160</v>
      </c>
      <c r="E279" s="355" t="s">
        <v>160</v>
      </c>
      <c r="F279" s="355" t="s">
        <v>160</v>
      </c>
      <c r="G279" s="355" t="s">
        <v>160</v>
      </c>
      <c r="H279" s="355" t="s">
        <v>160</v>
      </c>
      <c r="I279" s="355" t="s">
        <v>160</v>
      </c>
      <c r="J279" s="355" t="s">
        <v>160</v>
      </c>
      <c r="K279" s="332" t="s">
        <v>199</v>
      </c>
      <c r="L279" s="332" t="s">
        <v>238</v>
      </c>
      <c r="M279" s="332" t="s">
        <v>224</v>
      </c>
      <c r="N279" s="332" t="s">
        <v>309</v>
      </c>
      <c r="O279" s="332" t="s">
        <v>776</v>
      </c>
      <c r="P279" s="355"/>
      <c r="Q279" s="332" t="s">
        <v>824</v>
      </c>
      <c r="R279" s="296"/>
      <c r="S279" s="153"/>
    </row>
    <row r="280" spans="2:19">
      <c r="B280" s="353" t="s">
        <v>938</v>
      </c>
      <c r="C280" s="354" t="s">
        <v>160</v>
      </c>
      <c r="D280" s="355" t="s">
        <v>160</v>
      </c>
      <c r="E280" s="355" t="s">
        <v>160</v>
      </c>
      <c r="F280" s="355" t="s">
        <v>160</v>
      </c>
      <c r="G280" s="355" t="s">
        <v>160</v>
      </c>
      <c r="H280" s="355" t="s">
        <v>160</v>
      </c>
      <c r="I280" s="355" t="s">
        <v>160</v>
      </c>
      <c r="J280" s="355" t="s">
        <v>160</v>
      </c>
      <c r="K280" s="332" t="s">
        <v>199</v>
      </c>
      <c r="L280" s="332" t="s">
        <v>238</v>
      </c>
      <c r="M280" s="332" t="s">
        <v>224</v>
      </c>
      <c r="N280" s="332" t="s">
        <v>310</v>
      </c>
      <c r="O280" s="332" t="s">
        <v>33</v>
      </c>
      <c r="P280" s="355"/>
      <c r="Q280" s="332" t="s">
        <v>31</v>
      </c>
      <c r="R280" s="296"/>
      <c r="S280" s="153"/>
    </row>
    <row r="281" spans="2:19">
      <c r="B281" s="353" t="s">
        <v>939</v>
      </c>
      <c r="C281" s="354" t="s">
        <v>160</v>
      </c>
      <c r="D281" s="355" t="s">
        <v>160</v>
      </c>
      <c r="E281" s="355" t="s">
        <v>160</v>
      </c>
      <c r="F281" s="355" t="s">
        <v>160</v>
      </c>
      <c r="G281" s="355" t="s">
        <v>160</v>
      </c>
      <c r="H281" s="355" t="s">
        <v>160</v>
      </c>
      <c r="I281" s="355" t="s">
        <v>160</v>
      </c>
      <c r="J281" s="355" t="s">
        <v>160</v>
      </c>
      <c r="K281" s="332" t="s">
        <v>199</v>
      </c>
      <c r="L281" s="332" t="s">
        <v>238</v>
      </c>
      <c r="M281" s="332" t="s">
        <v>224</v>
      </c>
      <c r="N281" s="332" t="s">
        <v>313</v>
      </c>
      <c r="O281" s="332" t="s">
        <v>33</v>
      </c>
      <c r="P281" s="355"/>
      <c r="Q281" s="332" t="s">
        <v>31</v>
      </c>
      <c r="R281" s="296"/>
      <c r="S281" s="153"/>
    </row>
    <row r="282" spans="2:19">
      <c r="B282" s="353" t="s">
        <v>940</v>
      </c>
      <c r="C282" s="354" t="s">
        <v>160</v>
      </c>
      <c r="D282" s="355" t="s">
        <v>160</v>
      </c>
      <c r="E282" s="355" t="s">
        <v>160</v>
      </c>
      <c r="F282" s="355" t="s">
        <v>160</v>
      </c>
      <c r="G282" s="355" t="s">
        <v>160</v>
      </c>
      <c r="H282" s="355" t="s">
        <v>160</v>
      </c>
      <c r="I282" s="355" t="s">
        <v>160</v>
      </c>
      <c r="J282" s="355" t="s">
        <v>160</v>
      </c>
      <c r="K282" s="332" t="s">
        <v>199</v>
      </c>
      <c r="L282" s="332" t="s">
        <v>238</v>
      </c>
      <c r="M282" s="332" t="s">
        <v>224</v>
      </c>
      <c r="N282" s="332" t="s">
        <v>316</v>
      </c>
      <c r="O282" s="332" t="s">
        <v>853</v>
      </c>
      <c r="P282" s="355"/>
      <c r="Q282" s="332" t="s">
        <v>524</v>
      </c>
      <c r="R282" s="296"/>
      <c r="S282" s="153"/>
    </row>
    <row r="283" spans="2:19">
      <c r="B283" s="356" t="s">
        <v>941</v>
      </c>
      <c r="C283" s="354" t="s">
        <v>160</v>
      </c>
      <c r="D283" s="355" t="s">
        <v>160</v>
      </c>
      <c r="E283" s="355" t="s">
        <v>160</v>
      </c>
      <c r="F283" s="355" t="s">
        <v>160</v>
      </c>
      <c r="G283" s="355" t="s">
        <v>160</v>
      </c>
      <c r="H283" s="355" t="s">
        <v>160</v>
      </c>
      <c r="I283" s="355" t="s">
        <v>160</v>
      </c>
      <c r="J283" s="355" t="s">
        <v>160</v>
      </c>
      <c r="K283" s="332" t="s">
        <v>199</v>
      </c>
      <c r="L283" s="332" t="s">
        <v>239</v>
      </c>
      <c r="M283" s="332" t="s">
        <v>224</v>
      </c>
      <c r="N283" s="332" t="s">
        <v>289</v>
      </c>
      <c r="O283" s="332" t="s">
        <v>33</v>
      </c>
      <c r="P283" s="355"/>
      <c r="Q283" s="332" t="s">
        <v>31</v>
      </c>
      <c r="R283" s="296"/>
      <c r="S283" s="153"/>
    </row>
    <row r="284" spans="2:19">
      <c r="B284" s="353" t="s">
        <v>942</v>
      </c>
      <c r="C284" s="354" t="s">
        <v>160</v>
      </c>
      <c r="D284" s="355" t="s">
        <v>160</v>
      </c>
      <c r="E284" s="355" t="s">
        <v>160</v>
      </c>
      <c r="F284" s="355" t="s">
        <v>160</v>
      </c>
      <c r="G284" s="355" t="s">
        <v>160</v>
      </c>
      <c r="H284" s="355" t="s">
        <v>160</v>
      </c>
      <c r="I284" s="355" t="s">
        <v>160</v>
      </c>
      <c r="J284" s="355" t="s">
        <v>160</v>
      </c>
      <c r="K284" s="332" t="s">
        <v>199</v>
      </c>
      <c r="L284" s="332" t="s">
        <v>239</v>
      </c>
      <c r="M284" s="332" t="s">
        <v>224</v>
      </c>
      <c r="N284" s="332" t="s">
        <v>291</v>
      </c>
      <c r="O284" s="332" t="s">
        <v>33</v>
      </c>
      <c r="P284" s="355"/>
      <c r="Q284" s="332" t="s">
        <v>31</v>
      </c>
      <c r="R284" s="296"/>
      <c r="S284" s="153"/>
    </row>
    <row r="285" spans="2:19">
      <c r="B285" s="353" t="s">
        <v>943</v>
      </c>
      <c r="C285" s="354" t="s">
        <v>160</v>
      </c>
      <c r="D285" s="355" t="s">
        <v>160</v>
      </c>
      <c r="E285" s="355" t="s">
        <v>160</v>
      </c>
      <c r="F285" s="355" t="s">
        <v>160</v>
      </c>
      <c r="G285" s="355" t="s">
        <v>160</v>
      </c>
      <c r="H285" s="355" t="s">
        <v>160</v>
      </c>
      <c r="I285" s="355" t="s">
        <v>160</v>
      </c>
      <c r="J285" s="355" t="s">
        <v>160</v>
      </c>
      <c r="K285" s="332" t="s">
        <v>199</v>
      </c>
      <c r="L285" s="332" t="s">
        <v>239</v>
      </c>
      <c r="M285" s="332" t="s">
        <v>224</v>
      </c>
      <c r="N285" s="332" t="s">
        <v>294</v>
      </c>
      <c r="O285" s="332" t="s">
        <v>33</v>
      </c>
      <c r="P285" s="355"/>
      <c r="Q285" s="332" t="s">
        <v>31</v>
      </c>
      <c r="R285" s="296"/>
      <c r="S285" s="153"/>
    </row>
    <row r="286" spans="2:19">
      <c r="B286" s="353" t="s">
        <v>944</v>
      </c>
      <c r="C286" s="354" t="s">
        <v>160</v>
      </c>
      <c r="D286" s="355" t="s">
        <v>160</v>
      </c>
      <c r="E286" s="355" t="s">
        <v>160</v>
      </c>
      <c r="F286" s="355" t="s">
        <v>160</v>
      </c>
      <c r="G286" s="355" t="s">
        <v>160</v>
      </c>
      <c r="H286" s="355" t="s">
        <v>160</v>
      </c>
      <c r="I286" s="355" t="s">
        <v>160</v>
      </c>
      <c r="J286" s="355" t="s">
        <v>160</v>
      </c>
      <c r="K286" s="332" t="s">
        <v>199</v>
      </c>
      <c r="L286" s="332" t="s">
        <v>239</v>
      </c>
      <c r="M286" s="332" t="s">
        <v>224</v>
      </c>
      <c r="N286" s="332" t="s">
        <v>297</v>
      </c>
      <c r="O286" s="332" t="s">
        <v>203</v>
      </c>
      <c r="P286" s="355"/>
      <c r="Q286" s="332" t="s">
        <v>521</v>
      </c>
      <c r="R286" s="296"/>
      <c r="S286" s="153"/>
    </row>
    <row r="287" spans="2:19">
      <c r="B287" s="353" t="s">
        <v>945</v>
      </c>
      <c r="C287" s="354" t="s">
        <v>160</v>
      </c>
      <c r="D287" s="355" t="s">
        <v>160</v>
      </c>
      <c r="E287" s="355" t="s">
        <v>160</v>
      </c>
      <c r="F287" s="355" t="s">
        <v>160</v>
      </c>
      <c r="G287" s="355" t="s">
        <v>160</v>
      </c>
      <c r="H287" s="355" t="s">
        <v>160</v>
      </c>
      <c r="I287" s="355" t="s">
        <v>160</v>
      </c>
      <c r="J287" s="355" t="s">
        <v>160</v>
      </c>
      <c r="K287" s="332" t="s">
        <v>199</v>
      </c>
      <c r="L287" s="332" t="s">
        <v>239</v>
      </c>
      <c r="M287" s="332" t="s">
        <v>224</v>
      </c>
      <c r="N287" s="332" t="s">
        <v>298</v>
      </c>
      <c r="O287" s="332" t="s">
        <v>321</v>
      </c>
      <c r="P287" s="355"/>
      <c r="Q287" s="332" t="s">
        <v>859</v>
      </c>
      <c r="R287" s="296"/>
      <c r="S287" s="153"/>
    </row>
    <row r="288" spans="2:19">
      <c r="B288" s="353" t="s">
        <v>946</v>
      </c>
      <c r="C288" s="354" t="s">
        <v>160</v>
      </c>
      <c r="D288" s="355" t="s">
        <v>160</v>
      </c>
      <c r="E288" s="355" t="s">
        <v>160</v>
      </c>
      <c r="F288" s="355" t="s">
        <v>160</v>
      </c>
      <c r="G288" s="355" t="s">
        <v>160</v>
      </c>
      <c r="H288" s="355" t="s">
        <v>160</v>
      </c>
      <c r="I288" s="355" t="s">
        <v>160</v>
      </c>
      <c r="J288" s="355" t="s">
        <v>160</v>
      </c>
      <c r="K288" s="332" t="s">
        <v>199</v>
      </c>
      <c r="L288" s="332" t="s">
        <v>239</v>
      </c>
      <c r="M288" s="332" t="s">
        <v>224</v>
      </c>
      <c r="N288" s="332" t="s">
        <v>299</v>
      </c>
      <c r="O288" s="332" t="s">
        <v>33</v>
      </c>
      <c r="P288" s="355"/>
      <c r="Q288" s="332" t="s">
        <v>31</v>
      </c>
      <c r="R288" s="296"/>
      <c r="S288" s="153"/>
    </row>
    <row r="289" spans="2:19">
      <c r="B289" s="353" t="s">
        <v>947</v>
      </c>
      <c r="C289" s="354" t="s">
        <v>160</v>
      </c>
      <c r="D289" s="355" t="s">
        <v>160</v>
      </c>
      <c r="E289" s="355" t="s">
        <v>160</v>
      </c>
      <c r="F289" s="355" t="s">
        <v>160</v>
      </c>
      <c r="G289" s="355" t="s">
        <v>160</v>
      </c>
      <c r="H289" s="355" t="s">
        <v>160</v>
      </c>
      <c r="I289" s="355" t="s">
        <v>160</v>
      </c>
      <c r="J289" s="355" t="s">
        <v>160</v>
      </c>
      <c r="K289" s="332" t="s">
        <v>199</v>
      </c>
      <c r="L289" s="332" t="s">
        <v>239</v>
      </c>
      <c r="M289" s="332" t="s">
        <v>224</v>
      </c>
      <c r="N289" s="332" t="s">
        <v>301</v>
      </c>
      <c r="O289" s="332" t="s">
        <v>323</v>
      </c>
      <c r="P289" s="355"/>
      <c r="Q289" s="332" t="s">
        <v>862</v>
      </c>
      <c r="R289" s="296"/>
      <c r="S289" s="153"/>
    </row>
    <row r="290" spans="2:19">
      <c r="B290" s="353" t="s">
        <v>948</v>
      </c>
      <c r="C290" s="354" t="s">
        <v>160</v>
      </c>
      <c r="D290" s="355" t="s">
        <v>160</v>
      </c>
      <c r="E290" s="355" t="s">
        <v>160</v>
      </c>
      <c r="F290" s="355" t="s">
        <v>160</v>
      </c>
      <c r="G290" s="355" t="s">
        <v>160</v>
      </c>
      <c r="H290" s="355" t="s">
        <v>160</v>
      </c>
      <c r="I290" s="355" t="s">
        <v>160</v>
      </c>
      <c r="J290" s="355" t="s">
        <v>160</v>
      </c>
      <c r="K290" s="332" t="s">
        <v>199</v>
      </c>
      <c r="L290" s="332" t="s">
        <v>239</v>
      </c>
      <c r="M290" s="332" t="s">
        <v>224</v>
      </c>
      <c r="N290" s="332" t="s">
        <v>302</v>
      </c>
      <c r="O290" s="332" t="s">
        <v>844</v>
      </c>
      <c r="P290" s="355"/>
      <c r="Q290" s="332" t="s">
        <v>864</v>
      </c>
      <c r="R290" s="296"/>
      <c r="S290" s="153"/>
    </row>
    <row r="291" spans="2:19">
      <c r="B291" s="353" t="s">
        <v>949</v>
      </c>
      <c r="C291" s="354" t="s">
        <v>160</v>
      </c>
      <c r="D291" s="355" t="s">
        <v>160</v>
      </c>
      <c r="E291" s="355" t="s">
        <v>160</v>
      </c>
      <c r="F291" s="355" t="s">
        <v>160</v>
      </c>
      <c r="G291" s="355" t="s">
        <v>160</v>
      </c>
      <c r="H291" s="355" t="s">
        <v>160</v>
      </c>
      <c r="I291" s="355" t="s">
        <v>160</v>
      </c>
      <c r="J291" s="355" t="s">
        <v>160</v>
      </c>
      <c r="K291" s="332" t="s">
        <v>199</v>
      </c>
      <c r="L291" s="332" t="s">
        <v>239</v>
      </c>
      <c r="M291" s="332" t="s">
        <v>224</v>
      </c>
      <c r="N291" s="332" t="s">
        <v>303</v>
      </c>
      <c r="O291" s="332" t="s">
        <v>33</v>
      </c>
      <c r="P291" s="355"/>
      <c r="Q291" s="332" t="s">
        <v>31</v>
      </c>
      <c r="R291" s="296"/>
      <c r="S291" s="153"/>
    </row>
    <row r="292" spans="2:19">
      <c r="B292" s="353" t="s">
        <v>950</v>
      </c>
      <c r="C292" s="354" t="s">
        <v>160</v>
      </c>
      <c r="D292" s="355" t="s">
        <v>160</v>
      </c>
      <c r="E292" s="355" t="s">
        <v>160</v>
      </c>
      <c r="F292" s="355" t="s">
        <v>160</v>
      </c>
      <c r="G292" s="355" t="s">
        <v>160</v>
      </c>
      <c r="H292" s="355" t="s">
        <v>160</v>
      </c>
      <c r="I292" s="355" t="s">
        <v>160</v>
      </c>
      <c r="J292" s="355" t="s">
        <v>160</v>
      </c>
      <c r="K292" s="332" t="s">
        <v>199</v>
      </c>
      <c r="L292" s="332" t="s">
        <v>239</v>
      </c>
      <c r="M292" s="332" t="s">
        <v>224</v>
      </c>
      <c r="N292" s="332" t="s">
        <v>305</v>
      </c>
      <c r="O292" s="332" t="s">
        <v>33</v>
      </c>
      <c r="P292" s="355"/>
      <c r="Q292" s="332" t="s">
        <v>31</v>
      </c>
      <c r="R292" s="47"/>
      <c r="S292" s="153"/>
    </row>
    <row r="293" spans="2:19">
      <c r="B293" s="353" t="s">
        <v>951</v>
      </c>
      <c r="C293" s="354" t="s">
        <v>160</v>
      </c>
      <c r="D293" s="355" t="s">
        <v>160</v>
      </c>
      <c r="E293" s="355" t="s">
        <v>160</v>
      </c>
      <c r="F293" s="355" t="s">
        <v>160</v>
      </c>
      <c r="G293" s="355" t="s">
        <v>160</v>
      </c>
      <c r="H293" s="355" t="s">
        <v>160</v>
      </c>
      <c r="I293" s="355" t="s">
        <v>160</v>
      </c>
      <c r="J293" s="355" t="s">
        <v>160</v>
      </c>
      <c r="K293" s="332" t="s">
        <v>199</v>
      </c>
      <c r="L293" s="332" t="s">
        <v>239</v>
      </c>
      <c r="M293" s="332" t="s">
        <v>224</v>
      </c>
      <c r="N293" s="332" t="s">
        <v>307</v>
      </c>
      <c r="O293" s="332" t="s">
        <v>326</v>
      </c>
      <c r="P293" s="355"/>
      <c r="Q293" s="332" t="s">
        <v>523</v>
      </c>
      <c r="R293" s="47"/>
      <c r="S293" s="153"/>
    </row>
    <row r="294" spans="2:19">
      <c r="B294" s="353" t="s">
        <v>952</v>
      </c>
      <c r="C294" s="354" t="s">
        <v>160</v>
      </c>
      <c r="D294" s="355" t="s">
        <v>160</v>
      </c>
      <c r="E294" s="355" t="s">
        <v>160</v>
      </c>
      <c r="F294" s="355" t="s">
        <v>160</v>
      </c>
      <c r="G294" s="355" t="s">
        <v>160</v>
      </c>
      <c r="H294" s="355" t="s">
        <v>160</v>
      </c>
      <c r="I294" s="355" t="s">
        <v>160</v>
      </c>
      <c r="J294" s="355" t="s">
        <v>160</v>
      </c>
      <c r="K294" s="332" t="s">
        <v>199</v>
      </c>
      <c r="L294" s="332" t="s">
        <v>239</v>
      </c>
      <c r="M294" s="332" t="s">
        <v>224</v>
      </c>
      <c r="N294" s="332" t="s">
        <v>308</v>
      </c>
      <c r="O294" s="332" t="s">
        <v>327</v>
      </c>
      <c r="P294" s="355"/>
      <c r="Q294" s="332" t="s">
        <v>869</v>
      </c>
      <c r="R294" s="296"/>
      <c r="S294" s="153"/>
    </row>
    <row r="295" spans="2:19">
      <c r="B295" s="353" t="s">
        <v>953</v>
      </c>
      <c r="C295" s="354" t="s">
        <v>160</v>
      </c>
      <c r="D295" s="355" t="s">
        <v>160</v>
      </c>
      <c r="E295" s="355" t="s">
        <v>160</v>
      </c>
      <c r="F295" s="355" t="s">
        <v>160</v>
      </c>
      <c r="G295" s="355" t="s">
        <v>160</v>
      </c>
      <c r="H295" s="355" t="s">
        <v>160</v>
      </c>
      <c r="I295" s="355" t="s">
        <v>160</v>
      </c>
      <c r="J295" s="355" t="s">
        <v>160</v>
      </c>
      <c r="K295" s="332" t="s">
        <v>199</v>
      </c>
      <c r="L295" s="332" t="s">
        <v>239</v>
      </c>
      <c r="M295" s="332" t="s">
        <v>224</v>
      </c>
      <c r="N295" s="332" t="s">
        <v>309</v>
      </c>
      <c r="O295" s="332" t="s">
        <v>328</v>
      </c>
      <c r="P295" s="355"/>
      <c r="Q295" s="332" t="s">
        <v>871</v>
      </c>
      <c r="R295" s="296"/>
      <c r="S295" s="153"/>
    </row>
    <row r="296" spans="2:19">
      <c r="B296" s="353" t="s">
        <v>954</v>
      </c>
      <c r="C296" s="354" t="s">
        <v>160</v>
      </c>
      <c r="D296" s="355" t="s">
        <v>160</v>
      </c>
      <c r="E296" s="355" t="s">
        <v>160</v>
      </c>
      <c r="F296" s="355" t="s">
        <v>160</v>
      </c>
      <c r="G296" s="355" t="s">
        <v>160</v>
      </c>
      <c r="H296" s="355" t="s">
        <v>160</v>
      </c>
      <c r="I296" s="355" t="s">
        <v>160</v>
      </c>
      <c r="J296" s="355" t="s">
        <v>160</v>
      </c>
      <c r="K296" s="332" t="s">
        <v>199</v>
      </c>
      <c r="L296" s="332" t="s">
        <v>239</v>
      </c>
      <c r="M296" s="332" t="s">
        <v>224</v>
      </c>
      <c r="N296" s="332" t="s">
        <v>310</v>
      </c>
      <c r="O296" s="332" t="s">
        <v>33</v>
      </c>
      <c r="P296" s="355"/>
      <c r="Q296" s="332" t="s">
        <v>31</v>
      </c>
      <c r="R296" s="296"/>
      <c r="S296" s="153"/>
    </row>
    <row r="297" spans="2:19">
      <c r="B297" s="353" t="s">
        <v>955</v>
      </c>
      <c r="C297" s="354" t="s">
        <v>160</v>
      </c>
      <c r="D297" s="355" t="s">
        <v>160</v>
      </c>
      <c r="E297" s="355" t="s">
        <v>160</v>
      </c>
      <c r="F297" s="355" t="s">
        <v>160</v>
      </c>
      <c r="G297" s="355" t="s">
        <v>160</v>
      </c>
      <c r="H297" s="355" t="s">
        <v>160</v>
      </c>
      <c r="I297" s="355" t="s">
        <v>160</v>
      </c>
      <c r="J297" s="355" t="s">
        <v>160</v>
      </c>
      <c r="K297" s="332" t="s">
        <v>199</v>
      </c>
      <c r="L297" s="332" t="s">
        <v>239</v>
      </c>
      <c r="M297" s="332" t="s">
        <v>224</v>
      </c>
      <c r="N297" s="332" t="s">
        <v>313</v>
      </c>
      <c r="O297" s="332" t="s">
        <v>33</v>
      </c>
      <c r="P297" s="355"/>
      <c r="Q297" s="332" t="s">
        <v>31</v>
      </c>
      <c r="R297" s="296"/>
      <c r="S297" s="153"/>
    </row>
    <row r="298" spans="2:19">
      <c r="B298" s="353" t="s">
        <v>956</v>
      </c>
      <c r="C298" s="354" t="s">
        <v>160</v>
      </c>
      <c r="D298" s="355" t="s">
        <v>160</v>
      </c>
      <c r="E298" s="355" t="s">
        <v>160</v>
      </c>
      <c r="F298" s="355" t="s">
        <v>160</v>
      </c>
      <c r="G298" s="355" t="s">
        <v>160</v>
      </c>
      <c r="H298" s="355" t="s">
        <v>160</v>
      </c>
      <c r="I298" s="355" t="s">
        <v>160</v>
      </c>
      <c r="J298" s="355" t="s">
        <v>160</v>
      </c>
      <c r="K298" s="332" t="s">
        <v>199</v>
      </c>
      <c r="L298" s="332" t="s">
        <v>239</v>
      </c>
      <c r="M298" s="332" t="s">
        <v>224</v>
      </c>
      <c r="N298" s="332" t="s">
        <v>316</v>
      </c>
      <c r="O298" s="332" t="s">
        <v>853</v>
      </c>
      <c r="P298" s="355"/>
      <c r="Q298" s="332" t="s">
        <v>524</v>
      </c>
      <c r="R298" s="296"/>
      <c r="S298" s="153"/>
    </row>
    <row r="299" spans="2:19">
      <c r="B299" s="356" t="s">
        <v>957</v>
      </c>
      <c r="C299" s="354" t="s">
        <v>160</v>
      </c>
      <c r="D299" s="355" t="s">
        <v>160</v>
      </c>
      <c r="E299" s="355" t="s">
        <v>160</v>
      </c>
      <c r="F299" s="355" t="s">
        <v>160</v>
      </c>
      <c r="G299" s="355" t="s">
        <v>160</v>
      </c>
      <c r="H299" s="355" t="s">
        <v>160</v>
      </c>
      <c r="I299" s="355" t="s">
        <v>160</v>
      </c>
      <c r="J299" s="355" t="s">
        <v>160</v>
      </c>
      <c r="K299" s="332" t="s">
        <v>199</v>
      </c>
      <c r="L299" s="332" t="s">
        <v>240</v>
      </c>
      <c r="M299" s="332" t="s">
        <v>224</v>
      </c>
      <c r="N299" s="332" t="s">
        <v>289</v>
      </c>
      <c r="O299" s="332" t="s">
        <v>33</v>
      </c>
      <c r="P299" s="355"/>
      <c r="Q299" s="332" t="s">
        <v>31</v>
      </c>
      <c r="R299" s="296"/>
      <c r="S299" s="153"/>
    </row>
    <row r="300" spans="2:19">
      <c r="B300" s="353" t="s">
        <v>958</v>
      </c>
      <c r="C300" s="354" t="s">
        <v>160</v>
      </c>
      <c r="D300" s="355" t="s">
        <v>160</v>
      </c>
      <c r="E300" s="355" t="s">
        <v>160</v>
      </c>
      <c r="F300" s="355" t="s">
        <v>160</v>
      </c>
      <c r="G300" s="355" t="s">
        <v>160</v>
      </c>
      <c r="H300" s="355" t="s">
        <v>160</v>
      </c>
      <c r="I300" s="355" t="s">
        <v>160</v>
      </c>
      <c r="J300" s="355" t="s">
        <v>160</v>
      </c>
      <c r="K300" s="332" t="s">
        <v>199</v>
      </c>
      <c r="L300" s="332" t="s">
        <v>240</v>
      </c>
      <c r="M300" s="332" t="s">
        <v>224</v>
      </c>
      <c r="N300" s="332" t="s">
        <v>291</v>
      </c>
      <c r="O300" s="332" t="s">
        <v>33</v>
      </c>
      <c r="P300" s="355"/>
      <c r="Q300" s="332" t="s">
        <v>31</v>
      </c>
      <c r="R300" s="296"/>
      <c r="S300" s="153"/>
    </row>
    <row r="301" spans="2:19">
      <c r="B301" s="353" t="s">
        <v>959</v>
      </c>
      <c r="C301" s="354" t="s">
        <v>160</v>
      </c>
      <c r="D301" s="355" t="s">
        <v>160</v>
      </c>
      <c r="E301" s="355" t="s">
        <v>160</v>
      </c>
      <c r="F301" s="355" t="s">
        <v>160</v>
      </c>
      <c r="G301" s="355" t="s">
        <v>160</v>
      </c>
      <c r="H301" s="355" t="s">
        <v>160</v>
      </c>
      <c r="I301" s="355" t="s">
        <v>160</v>
      </c>
      <c r="J301" s="355" t="s">
        <v>160</v>
      </c>
      <c r="K301" s="332" t="s">
        <v>199</v>
      </c>
      <c r="L301" s="332" t="s">
        <v>240</v>
      </c>
      <c r="M301" s="332" t="s">
        <v>224</v>
      </c>
      <c r="N301" s="332" t="s">
        <v>294</v>
      </c>
      <c r="O301" s="332" t="s">
        <v>33</v>
      </c>
      <c r="P301" s="355"/>
      <c r="Q301" s="332" t="s">
        <v>31</v>
      </c>
      <c r="R301" s="296"/>
      <c r="S301" s="153"/>
    </row>
    <row r="302" spans="2:19">
      <c r="B302" s="353" t="s">
        <v>960</v>
      </c>
      <c r="C302" s="354" t="s">
        <v>160</v>
      </c>
      <c r="D302" s="355" t="s">
        <v>160</v>
      </c>
      <c r="E302" s="355" t="s">
        <v>160</v>
      </c>
      <c r="F302" s="355" t="s">
        <v>160</v>
      </c>
      <c r="G302" s="355" t="s">
        <v>160</v>
      </c>
      <c r="H302" s="355" t="s">
        <v>160</v>
      </c>
      <c r="I302" s="355" t="s">
        <v>160</v>
      </c>
      <c r="J302" s="355" t="s">
        <v>160</v>
      </c>
      <c r="K302" s="332" t="s">
        <v>199</v>
      </c>
      <c r="L302" s="332" t="s">
        <v>240</v>
      </c>
      <c r="M302" s="332" t="s">
        <v>224</v>
      </c>
      <c r="N302" s="332" t="s">
        <v>297</v>
      </c>
      <c r="O302" s="332" t="s">
        <v>203</v>
      </c>
      <c r="P302" s="355"/>
      <c r="Q302" s="332" t="s">
        <v>521</v>
      </c>
      <c r="R302" s="296"/>
      <c r="S302" s="153"/>
    </row>
    <row r="303" spans="2:19">
      <c r="B303" s="353" t="s">
        <v>961</v>
      </c>
      <c r="C303" s="354" t="s">
        <v>160</v>
      </c>
      <c r="D303" s="355" t="s">
        <v>160</v>
      </c>
      <c r="E303" s="355" t="s">
        <v>160</v>
      </c>
      <c r="F303" s="355" t="s">
        <v>160</v>
      </c>
      <c r="G303" s="355" t="s">
        <v>160</v>
      </c>
      <c r="H303" s="355" t="s">
        <v>160</v>
      </c>
      <c r="I303" s="355" t="s">
        <v>160</v>
      </c>
      <c r="J303" s="355" t="s">
        <v>160</v>
      </c>
      <c r="K303" s="332" t="s">
        <v>199</v>
      </c>
      <c r="L303" s="332" t="s">
        <v>240</v>
      </c>
      <c r="M303" s="332" t="s">
        <v>224</v>
      </c>
      <c r="N303" s="332" t="s">
        <v>298</v>
      </c>
      <c r="O303" s="332" t="s">
        <v>962</v>
      </c>
      <c r="P303" s="355"/>
      <c r="Q303" s="332" t="s">
        <v>828</v>
      </c>
      <c r="R303" s="296"/>
      <c r="S303" s="153"/>
    </row>
    <row r="304" spans="2:19">
      <c r="B304" s="353" t="s">
        <v>963</v>
      </c>
      <c r="C304" s="354" t="s">
        <v>160</v>
      </c>
      <c r="D304" s="355" t="s">
        <v>160</v>
      </c>
      <c r="E304" s="355" t="s">
        <v>160</v>
      </c>
      <c r="F304" s="355" t="s">
        <v>160</v>
      </c>
      <c r="G304" s="355" t="s">
        <v>160</v>
      </c>
      <c r="H304" s="355" t="s">
        <v>160</v>
      </c>
      <c r="I304" s="355" t="s">
        <v>160</v>
      </c>
      <c r="J304" s="355" t="s">
        <v>160</v>
      </c>
      <c r="K304" s="332" t="s">
        <v>199</v>
      </c>
      <c r="L304" s="332" t="s">
        <v>240</v>
      </c>
      <c r="M304" s="332" t="s">
        <v>224</v>
      </c>
      <c r="N304" s="332" t="s">
        <v>299</v>
      </c>
      <c r="O304" s="332" t="s">
        <v>33</v>
      </c>
      <c r="P304" s="355"/>
      <c r="Q304" s="332" t="s">
        <v>31</v>
      </c>
      <c r="R304" s="296"/>
      <c r="S304" s="153"/>
    </row>
    <row r="305" spans="2:19">
      <c r="B305" s="353" t="s">
        <v>964</v>
      </c>
      <c r="C305" s="354" t="s">
        <v>160</v>
      </c>
      <c r="D305" s="355" t="s">
        <v>160</v>
      </c>
      <c r="E305" s="355" t="s">
        <v>160</v>
      </c>
      <c r="F305" s="355" t="s">
        <v>160</v>
      </c>
      <c r="G305" s="355" t="s">
        <v>160</v>
      </c>
      <c r="H305" s="355" t="s">
        <v>160</v>
      </c>
      <c r="I305" s="355" t="s">
        <v>160</v>
      </c>
      <c r="J305" s="355" t="s">
        <v>160</v>
      </c>
      <c r="K305" s="332" t="s">
        <v>199</v>
      </c>
      <c r="L305" s="332" t="s">
        <v>240</v>
      </c>
      <c r="M305" s="332" t="s">
        <v>224</v>
      </c>
      <c r="N305" s="332" t="s">
        <v>301</v>
      </c>
      <c r="O305" s="332" t="s">
        <v>323</v>
      </c>
      <c r="P305" s="355"/>
      <c r="Q305" s="332" t="s">
        <v>862</v>
      </c>
      <c r="R305" s="296"/>
      <c r="S305" s="153"/>
    </row>
    <row r="306" spans="2:19">
      <c r="B306" s="353" t="s">
        <v>965</v>
      </c>
      <c r="C306" s="354" t="s">
        <v>160</v>
      </c>
      <c r="D306" s="355" t="s">
        <v>160</v>
      </c>
      <c r="E306" s="355" t="s">
        <v>160</v>
      </c>
      <c r="F306" s="355" t="s">
        <v>160</v>
      </c>
      <c r="G306" s="355" t="s">
        <v>160</v>
      </c>
      <c r="H306" s="355" t="s">
        <v>160</v>
      </c>
      <c r="I306" s="355" t="s">
        <v>160</v>
      </c>
      <c r="J306" s="355" t="s">
        <v>160</v>
      </c>
      <c r="K306" s="332" t="s">
        <v>199</v>
      </c>
      <c r="L306" s="332" t="s">
        <v>240</v>
      </c>
      <c r="M306" s="332" t="s">
        <v>224</v>
      </c>
      <c r="N306" s="332" t="s">
        <v>302</v>
      </c>
      <c r="O306" s="332" t="s">
        <v>966</v>
      </c>
      <c r="P306" s="355"/>
      <c r="Q306" s="332" t="s">
        <v>826</v>
      </c>
      <c r="R306" s="296"/>
      <c r="S306" s="153"/>
    </row>
    <row r="307" spans="2:19">
      <c r="B307" s="353" t="s">
        <v>967</v>
      </c>
      <c r="C307" s="354" t="s">
        <v>160</v>
      </c>
      <c r="D307" s="355" t="s">
        <v>160</v>
      </c>
      <c r="E307" s="355" t="s">
        <v>160</v>
      </c>
      <c r="F307" s="355" t="s">
        <v>160</v>
      </c>
      <c r="G307" s="355" t="s">
        <v>160</v>
      </c>
      <c r="H307" s="355" t="s">
        <v>160</v>
      </c>
      <c r="I307" s="355" t="s">
        <v>160</v>
      </c>
      <c r="J307" s="355" t="s">
        <v>160</v>
      </c>
      <c r="K307" s="332" t="s">
        <v>199</v>
      </c>
      <c r="L307" s="332" t="s">
        <v>240</v>
      </c>
      <c r="M307" s="332" t="s">
        <v>224</v>
      </c>
      <c r="N307" s="332" t="s">
        <v>303</v>
      </c>
      <c r="O307" s="332" t="s">
        <v>33</v>
      </c>
      <c r="P307" s="355"/>
      <c r="Q307" s="332" t="s">
        <v>31</v>
      </c>
      <c r="R307" s="296"/>
      <c r="S307" s="153"/>
    </row>
    <row r="308" spans="2:19">
      <c r="B308" s="353" t="s">
        <v>968</v>
      </c>
      <c r="C308" s="354" t="s">
        <v>160</v>
      </c>
      <c r="D308" s="355" t="s">
        <v>160</v>
      </c>
      <c r="E308" s="355" t="s">
        <v>160</v>
      </c>
      <c r="F308" s="355" t="s">
        <v>160</v>
      </c>
      <c r="G308" s="355" t="s">
        <v>160</v>
      </c>
      <c r="H308" s="355" t="s">
        <v>160</v>
      </c>
      <c r="I308" s="355" t="s">
        <v>160</v>
      </c>
      <c r="J308" s="355" t="s">
        <v>160</v>
      </c>
      <c r="K308" s="332" t="s">
        <v>199</v>
      </c>
      <c r="L308" s="332" t="s">
        <v>240</v>
      </c>
      <c r="M308" s="332" t="s">
        <v>224</v>
      </c>
      <c r="N308" s="332" t="s">
        <v>305</v>
      </c>
      <c r="O308" s="332" t="s">
        <v>33</v>
      </c>
      <c r="P308" s="355"/>
      <c r="Q308" s="332" t="s">
        <v>31</v>
      </c>
      <c r="R308" s="47"/>
      <c r="S308" s="153"/>
    </row>
    <row r="309" spans="2:19">
      <c r="B309" s="353" t="s">
        <v>969</v>
      </c>
      <c r="C309" s="354" t="s">
        <v>160</v>
      </c>
      <c r="D309" s="355" t="s">
        <v>160</v>
      </c>
      <c r="E309" s="355" t="s">
        <v>160</v>
      </c>
      <c r="F309" s="355" t="s">
        <v>160</v>
      </c>
      <c r="G309" s="355" t="s">
        <v>160</v>
      </c>
      <c r="H309" s="355" t="s">
        <v>160</v>
      </c>
      <c r="I309" s="355" t="s">
        <v>160</v>
      </c>
      <c r="J309" s="355" t="s">
        <v>160</v>
      </c>
      <c r="K309" s="332" t="s">
        <v>199</v>
      </c>
      <c r="L309" s="332" t="s">
        <v>240</v>
      </c>
      <c r="M309" s="332" t="s">
        <v>224</v>
      </c>
      <c r="N309" s="332" t="s">
        <v>307</v>
      </c>
      <c r="O309" s="332" t="s">
        <v>326</v>
      </c>
      <c r="P309" s="355"/>
      <c r="Q309" s="332" t="s">
        <v>523</v>
      </c>
      <c r="R309" s="47"/>
      <c r="S309" s="153"/>
    </row>
    <row r="310" spans="2:19">
      <c r="B310" s="353" t="s">
        <v>970</v>
      </c>
      <c r="C310" s="354" t="s">
        <v>160</v>
      </c>
      <c r="D310" s="355" t="s">
        <v>160</v>
      </c>
      <c r="E310" s="355" t="s">
        <v>160</v>
      </c>
      <c r="F310" s="355" t="s">
        <v>160</v>
      </c>
      <c r="G310" s="355" t="s">
        <v>160</v>
      </c>
      <c r="H310" s="355" t="s">
        <v>160</v>
      </c>
      <c r="I310" s="355" t="s">
        <v>160</v>
      </c>
      <c r="J310" s="355" t="s">
        <v>160</v>
      </c>
      <c r="K310" s="332" t="s">
        <v>199</v>
      </c>
      <c r="L310" s="332" t="s">
        <v>240</v>
      </c>
      <c r="M310" s="332" t="s">
        <v>224</v>
      </c>
      <c r="N310" s="332" t="s">
        <v>308</v>
      </c>
      <c r="O310" s="332" t="s">
        <v>327</v>
      </c>
      <c r="P310" s="355"/>
      <c r="Q310" s="332" t="s">
        <v>869</v>
      </c>
      <c r="R310" s="296"/>
      <c r="S310" s="153"/>
    </row>
    <row r="311" spans="2:19">
      <c r="B311" s="353" t="s">
        <v>971</v>
      </c>
      <c r="C311" s="354" t="s">
        <v>160</v>
      </c>
      <c r="D311" s="355" t="s">
        <v>160</v>
      </c>
      <c r="E311" s="355" t="s">
        <v>160</v>
      </c>
      <c r="F311" s="355" t="s">
        <v>160</v>
      </c>
      <c r="G311" s="355" t="s">
        <v>160</v>
      </c>
      <c r="H311" s="355" t="s">
        <v>160</v>
      </c>
      <c r="I311" s="355" t="s">
        <v>160</v>
      </c>
      <c r="J311" s="355" t="s">
        <v>160</v>
      </c>
      <c r="K311" s="332" t="s">
        <v>199</v>
      </c>
      <c r="L311" s="332" t="s">
        <v>240</v>
      </c>
      <c r="M311" s="332" t="s">
        <v>224</v>
      </c>
      <c r="N311" s="332" t="s">
        <v>309</v>
      </c>
      <c r="O311" s="332" t="s">
        <v>778</v>
      </c>
      <c r="P311" s="355"/>
      <c r="Q311" s="332" t="s">
        <v>827</v>
      </c>
      <c r="R311" s="296"/>
      <c r="S311" s="153"/>
    </row>
    <row r="312" spans="2:19">
      <c r="B312" s="353" t="s">
        <v>972</v>
      </c>
      <c r="C312" s="354" t="s">
        <v>160</v>
      </c>
      <c r="D312" s="355" t="s">
        <v>160</v>
      </c>
      <c r="E312" s="355" t="s">
        <v>160</v>
      </c>
      <c r="F312" s="355" t="s">
        <v>160</v>
      </c>
      <c r="G312" s="355" t="s">
        <v>160</v>
      </c>
      <c r="H312" s="355" t="s">
        <v>160</v>
      </c>
      <c r="I312" s="355" t="s">
        <v>160</v>
      </c>
      <c r="J312" s="355" t="s">
        <v>160</v>
      </c>
      <c r="K312" s="332" t="s">
        <v>199</v>
      </c>
      <c r="L312" s="332" t="s">
        <v>240</v>
      </c>
      <c r="M312" s="332" t="s">
        <v>224</v>
      </c>
      <c r="N312" s="332" t="s">
        <v>310</v>
      </c>
      <c r="O312" s="332" t="s">
        <v>33</v>
      </c>
      <c r="P312" s="355"/>
      <c r="Q312" s="332" t="s">
        <v>31</v>
      </c>
      <c r="R312" s="296"/>
      <c r="S312" s="153"/>
    </row>
    <row r="313" spans="2:19">
      <c r="B313" s="353" t="s">
        <v>973</v>
      </c>
      <c r="C313" s="354" t="s">
        <v>160</v>
      </c>
      <c r="D313" s="355" t="s">
        <v>160</v>
      </c>
      <c r="E313" s="355" t="s">
        <v>160</v>
      </c>
      <c r="F313" s="355" t="s">
        <v>160</v>
      </c>
      <c r="G313" s="355" t="s">
        <v>160</v>
      </c>
      <c r="H313" s="355" t="s">
        <v>160</v>
      </c>
      <c r="I313" s="355" t="s">
        <v>160</v>
      </c>
      <c r="J313" s="355" t="s">
        <v>160</v>
      </c>
      <c r="K313" s="332" t="s">
        <v>199</v>
      </c>
      <c r="L313" s="332" t="s">
        <v>240</v>
      </c>
      <c r="M313" s="332" t="s">
        <v>224</v>
      </c>
      <c r="N313" s="332" t="s">
        <v>313</v>
      </c>
      <c r="O313" s="332" t="s">
        <v>33</v>
      </c>
      <c r="P313" s="355"/>
      <c r="Q313" s="332" t="s">
        <v>31</v>
      </c>
      <c r="R313" s="296"/>
      <c r="S313" s="153"/>
    </row>
    <row r="314" spans="2:19">
      <c r="B314" s="353" t="s">
        <v>974</v>
      </c>
      <c r="C314" s="354" t="s">
        <v>160</v>
      </c>
      <c r="D314" s="355" t="s">
        <v>160</v>
      </c>
      <c r="E314" s="355" t="s">
        <v>160</v>
      </c>
      <c r="F314" s="355" t="s">
        <v>160</v>
      </c>
      <c r="G314" s="355" t="s">
        <v>160</v>
      </c>
      <c r="H314" s="355" t="s">
        <v>160</v>
      </c>
      <c r="I314" s="355" t="s">
        <v>160</v>
      </c>
      <c r="J314" s="355" t="s">
        <v>160</v>
      </c>
      <c r="K314" s="357" t="s">
        <v>199</v>
      </c>
      <c r="L314" s="357" t="s">
        <v>240</v>
      </c>
      <c r="M314" s="357" t="s">
        <v>224</v>
      </c>
      <c r="N314" s="357" t="s">
        <v>316</v>
      </c>
      <c r="O314" s="357" t="s">
        <v>853</v>
      </c>
      <c r="P314" s="358"/>
      <c r="Q314" s="357" t="s">
        <v>524</v>
      </c>
      <c r="R314" s="359"/>
      <c r="S314" s="203"/>
    </row>
    <row r="315" spans="2:19">
      <c r="B315" s="356" t="s">
        <v>835</v>
      </c>
      <c r="C315" s="354" t="s">
        <v>160</v>
      </c>
      <c r="D315" s="355" t="s">
        <v>160</v>
      </c>
      <c r="E315" s="355" t="s">
        <v>160</v>
      </c>
      <c r="F315" s="355" t="s">
        <v>160</v>
      </c>
      <c r="G315" s="355" t="s">
        <v>160</v>
      </c>
      <c r="H315" s="355" t="s">
        <v>160</v>
      </c>
      <c r="I315" s="355" t="s">
        <v>160</v>
      </c>
      <c r="J315" s="355" t="s">
        <v>160</v>
      </c>
      <c r="K315" s="360" t="s">
        <v>199</v>
      </c>
      <c r="L315" s="360" t="s">
        <v>975</v>
      </c>
      <c r="M315" s="332" t="s">
        <v>224</v>
      </c>
      <c r="N315" s="332" t="s">
        <v>289</v>
      </c>
      <c r="O315" s="361" t="s">
        <v>106</v>
      </c>
      <c r="P315" s="355"/>
      <c r="Q315" s="332" t="s">
        <v>126</v>
      </c>
      <c r="R315" s="296"/>
      <c r="S315" s="153"/>
    </row>
    <row r="316" spans="2:19">
      <c r="B316" s="353" t="s">
        <v>836</v>
      </c>
      <c r="C316" s="354" t="s">
        <v>160</v>
      </c>
      <c r="D316" s="355" t="s">
        <v>160</v>
      </c>
      <c r="E316" s="355" t="s">
        <v>160</v>
      </c>
      <c r="F316" s="355" t="s">
        <v>160</v>
      </c>
      <c r="G316" s="355" t="s">
        <v>160</v>
      </c>
      <c r="H316" s="355" t="s">
        <v>160</v>
      </c>
      <c r="I316" s="355" t="s">
        <v>160</v>
      </c>
      <c r="J316" s="355" t="s">
        <v>160</v>
      </c>
      <c r="K316" s="362" t="s">
        <v>199</v>
      </c>
      <c r="L316" s="362" t="s">
        <v>975</v>
      </c>
      <c r="M316" s="332" t="s">
        <v>224</v>
      </c>
      <c r="N316" s="332" t="s">
        <v>291</v>
      </c>
      <c r="O316" s="332" t="s">
        <v>33</v>
      </c>
      <c r="P316" s="355"/>
      <c r="Q316" s="332" t="s">
        <v>31</v>
      </c>
      <c r="R316" s="296"/>
      <c r="S316" s="153"/>
    </row>
    <row r="317" spans="2:19">
      <c r="B317" s="353" t="s">
        <v>838</v>
      </c>
      <c r="C317" s="354" t="s">
        <v>160</v>
      </c>
      <c r="D317" s="355" t="s">
        <v>160</v>
      </c>
      <c r="E317" s="355" t="s">
        <v>160</v>
      </c>
      <c r="F317" s="355" t="s">
        <v>160</v>
      </c>
      <c r="G317" s="355" t="s">
        <v>160</v>
      </c>
      <c r="H317" s="355" t="s">
        <v>160</v>
      </c>
      <c r="I317" s="355" t="s">
        <v>160</v>
      </c>
      <c r="J317" s="355" t="s">
        <v>160</v>
      </c>
      <c r="K317" s="363" t="s">
        <v>199</v>
      </c>
      <c r="L317" s="363" t="s">
        <v>975</v>
      </c>
      <c r="M317" s="332" t="s">
        <v>224</v>
      </c>
      <c r="N317" s="332" t="s">
        <v>294</v>
      </c>
      <c r="O317" s="332" t="s">
        <v>33</v>
      </c>
      <c r="P317" s="355"/>
      <c r="Q317" s="332" t="s">
        <v>31</v>
      </c>
      <c r="R317" s="296"/>
      <c r="S317" s="153"/>
    </row>
    <row r="318" spans="2:19">
      <c r="B318" s="353" t="s">
        <v>976</v>
      </c>
      <c r="C318" s="354" t="s">
        <v>160</v>
      </c>
      <c r="D318" s="355" t="s">
        <v>160</v>
      </c>
      <c r="E318" s="355" t="s">
        <v>160</v>
      </c>
      <c r="F318" s="355" t="s">
        <v>160</v>
      </c>
      <c r="G318" s="355" t="s">
        <v>160</v>
      </c>
      <c r="H318" s="355" t="s">
        <v>160</v>
      </c>
      <c r="I318" s="355" t="s">
        <v>160</v>
      </c>
      <c r="J318" s="355" t="s">
        <v>160</v>
      </c>
      <c r="K318" s="363" t="s">
        <v>199</v>
      </c>
      <c r="L318" s="363" t="s">
        <v>975</v>
      </c>
      <c r="M318" s="332" t="s">
        <v>224</v>
      </c>
      <c r="N318" s="332" t="s">
        <v>297</v>
      </c>
      <c r="O318" s="332" t="s">
        <v>203</v>
      </c>
      <c r="P318" s="355"/>
      <c r="Q318" s="332" t="s">
        <v>521</v>
      </c>
      <c r="R318" s="296"/>
      <c r="S318" s="153"/>
    </row>
    <row r="319" spans="2:19">
      <c r="B319" s="353" t="s">
        <v>977</v>
      </c>
      <c r="C319" s="354" t="s">
        <v>160</v>
      </c>
      <c r="D319" s="355" t="s">
        <v>160</v>
      </c>
      <c r="E319" s="355" t="s">
        <v>160</v>
      </c>
      <c r="F319" s="355" t="s">
        <v>160</v>
      </c>
      <c r="G319" s="355" t="s">
        <v>160</v>
      </c>
      <c r="H319" s="355" t="s">
        <v>160</v>
      </c>
      <c r="I319" s="355" t="s">
        <v>160</v>
      </c>
      <c r="J319" s="355" t="s">
        <v>160</v>
      </c>
      <c r="K319" s="363" t="s">
        <v>199</v>
      </c>
      <c r="L319" s="363" t="s">
        <v>975</v>
      </c>
      <c r="M319" s="332" t="s">
        <v>224</v>
      </c>
      <c r="N319" s="332" t="s">
        <v>298</v>
      </c>
      <c r="O319" s="332" t="s">
        <v>321</v>
      </c>
      <c r="P319" s="355"/>
      <c r="Q319" s="332" t="s">
        <v>522</v>
      </c>
      <c r="R319" s="296"/>
      <c r="S319" s="153"/>
    </row>
    <row r="320" spans="2:19">
      <c r="B320" s="353" t="s">
        <v>841</v>
      </c>
      <c r="C320" s="354" t="s">
        <v>160</v>
      </c>
      <c r="D320" s="355" t="s">
        <v>160</v>
      </c>
      <c r="E320" s="355" t="s">
        <v>160</v>
      </c>
      <c r="F320" s="355" t="s">
        <v>160</v>
      </c>
      <c r="G320" s="355" t="s">
        <v>160</v>
      </c>
      <c r="H320" s="355" t="s">
        <v>160</v>
      </c>
      <c r="I320" s="355" t="s">
        <v>160</v>
      </c>
      <c r="J320" s="355" t="s">
        <v>160</v>
      </c>
      <c r="K320" s="363" t="s">
        <v>199</v>
      </c>
      <c r="L320" s="363" t="s">
        <v>975</v>
      </c>
      <c r="M320" s="332" t="s">
        <v>224</v>
      </c>
      <c r="N320" s="332" t="s">
        <v>299</v>
      </c>
      <c r="O320" s="332" t="s">
        <v>33</v>
      </c>
      <c r="P320" s="355"/>
      <c r="Q320" s="332" t="s">
        <v>31</v>
      </c>
      <c r="R320" s="296"/>
      <c r="S320" s="153"/>
    </row>
    <row r="321" spans="2:19">
      <c r="B321" s="353" t="s">
        <v>978</v>
      </c>
      <c r="C321" s="354" t="s">
        <v>160</v>
      </c>
      <c r="D321" s="355" t="s">
        <v>160</v>
      </c>
      <c r="E321" s="355" t="s">
        <v>160</v>
      </c>
      <c r="F321" s="355" t="s">
        <v>160</v>
      </c>
      <c r="G321" s="355" t="s">
        <v>160</v>
      </c>
      <c r="H321" s="355" t="s">
        <v>160</v>
      </c>
      <c r="I321" s="355" t="s">
        <v>160</v>
      </c>
      <c r="J321" s="355" t="s">
        <v>160</v>
      </c>
      <c r="K321" s="363" t="s">
        <v>199</v>
      </c>
      <c r="L321" s="363" t="s">
        <v>975</v>
      </c>
      <c r="M321" s="332" t="s">
        <v>224</v>
      </c>
      <c r="N321" s="332" t="s">
        <v>301</v>
      </c>
      <c r="O321" s="332" t="s">
        <v>323</v>
      </c>
      <c r="P321" s="355"/>
      <c r="Q321" s="332" t="s">
        <v>341</v>
      </c>
      <c r="R321" s="296"/>
      <c r="S321" s="153"/>
    </row>
    <row r="322" spans="2:19">
      <c r="B322" s="353" t="s">
        <v>979</v>
      </c>
      <c r="C322" s="354" t="s">
        <v>160</v>
      </c>
      <c r="D322" s="355" t="s">
        <v>160</v>
      </c>
      <c r="E322" s="355" t="s">
        <v>160</v>
      </c>
      <c r="F322" s="355" t="s">
        <v>160</v>
      </c>
      <c r="G322" s="355" t="s">
        <v>160</v>
      </c>
      <c r="H322" s="355" t="s">
        <v>160</v>
      </c>
      <c r="I322" s="355" t="s">
        <v>160</v>
      </c>
      <c r="J322" s="355" t="s">
        <v>160</v>
      </c>
      <c r="K322" s="363" t="s">
        <v>199</v>
      </c>
      <c r="L322" s="363" t="s">
        <v>975</v>
      </c>
      <c r="M322" s="332" t="s">
        <v>224</v>
      </c>
      <c r="N322" s="332" t="s">
        <v>302</v>
      </c>
      <c r="O322" s="332" t="s">
        <v>844</v>
      </c>
      <c r="P322" s="355"/>
      <c r="Q322" s="332" t="s">
        <v>342</v>
      </c>
      <c r="R322" s="296"/>
      <c r="S322" s="153"/>
    </row>
    <row r="323" spans="2:19">
      <c r="B323" s="353" t="s">
        <v>845</v>
      </c>
      <c r="C323" s="354" t="s">
        <v>160</v>
      </c>
      <c r="D323" s="355" t="s">
        <v>160</v>
      </c>
      <c r="E323" s="355" t="s">
        <v>160</v>
      </c>
      <c r="F323" s="355" t="s">
        <v>160</v>
      </c>
      <c r="G323" s="355" t="s">
        <v>160</v>
      </c>
      <c r="H323" s="355" t="s">
        <v>160</v>
      </c>
      <c r="I323" s="355" t="s">
        <v>160</v>
      </c>
      <c r="J323" s="355" t="s">
        <v>160</v>
      </c>
      <c r="K323" s="363" t="s">
        <v>199</v>
      </c>
      <c r="L323" s="363" t="s">
        <v>975</v>
      </c>
      <c r="M323" s="332" t="s">
        <v>224</v>
      </c>
      <c r="N323" s="332" t="s">
        <v>303</v>
      </c>
      <c r="O323" s="332" t="s">
        <v>33</v>
      </c>
      <c r="P323" s="355"/>
      <c r="Q323" s="332" t="s">
        <v>31</v>
      </c>
      <c r="R323" s="296"/>
      <c r="S323" s="153"/>
    </row>
    <row r="324" spans="2:19">
      <c r="B324" s="353" t="s">
        <v>846</v>
      </c>
      <c r="C324" s="354" t="s">
        <v>160</v>
      </c>
      <c r="D324" s="355" t="s">
        <v>160</v>
      </c>
      <c r="E324" s="355" t="s">
        <v>160</v>
      </c>
      <c r="F324" s="355" t="s">
        <v>160</v>
      </c>
      <c r="G324" s="355" t="s">
        <v>160</v>
      </c>
      <c r="H324" s="355" t="s">
        <v>160</v>
      </c>
      <c r="I324" s="355" t="s">
        <v>160</v>
      </c>
      <c r="J324" s="355" t="s">
        <v>160</v>
      </c>
      <c r="K324" s="363" t="s">
        <v>199</v>
      </c>
      <c r="L324" s="363" t="s">
        <v>975</v>
      </c>
      <c r="M324" s="332" t="s">
        <v>224</v>
      </c>
      <c r="N324" s="332" t="s">
        <v>305</v>
      </c>
      <c r="O324" s="332" t="s">
        <v>33</v>
      </c>
      <c r="P324" s="355"/>
      <c r="Q324" s="332" t="s">
        <v>31</v>
      </c>
      <c r="R324" s="47"/>
      <c r="S324" s="153"/>
    </row>
    <row r="325" spans="2:19">
      <c r="B325" s="353" t="s">
        <v>980</v>
      </c>
      <c r="C325" s="354" t="s">
        <v>160</v>
      </c>
      <c r="D325" s="355" t="s">
        <v>160</v>
      </c>
      <c r="E325" s="355" t="s">
        <v>160</v>
      </c>
      <c r="F325" s="355" t="s">
        <v>160</v>
      </c>
      <c r="G325" s="355" t="s">
        <v>160</v>
      </c>
      <c r="H325" s="355" t="s">
        <v>160</v>
      </c>
      <c r="I325" s="355" t="s">
        <v>160</v>
      </c>
      <c r="J325" s="355" t="s">
        <v>160</v>
      </c>
      <c r="K325" s="363" t="s">
        <v>199</v>
      </c>
      <c r="L325" s="363" t="s">
        <v>975</v>
      </c>
      <c r="M325" s="332" t="s">
        <v>224</v>
      </c>
      <c r="N325" s="332" t="s">
        <v>307</v>
      </c>
      <c r="O325" s="332" t="s">
        <v>326</v>
      </c>
      <c r="P325" s="355"/>
      <c r="Q325" s="332" t="s">
        <v>523</v>
      </c>
      <c r="R325" s="296"/>
      <c r="S325" s="153"/>
    </row>
    <row r="326" spans="2:19">
      <c r="B326" s="353" t="s">
        <v>981</v>
      </c>
      <c r="C326" s="354" t="s">
        <v>160</v>
      </c>
      <c r="D326" s="355" t="s">
        <v>160</v>
      </c>
      <c r="E326" s="355" t="s">
        <v>160</v>
      </c>
      <c r="F326" s="355" t="s">
        <v>160</v>
      </c>
      <c r="G326" s="355" t="s">
        <v>160</v>
      </c>
      <c r="H326" s="355" t="s">
        <v>160</v>
      </c>
      <c r="I326" s="355" t="s">
        <v>160</v>
      </c>
      <c r="J326" s="355" t="s">
        <v>160</v>
      </c>
      <c r="K326" s="363" t="s">
        <v>199</v>
      </c>
      <c r="L326" s="363" t="s">
        <v>975</v>
      </c>
      <c r="M326" s="332" t="s">
        <v>224</v>
      </c>
      <c r="N326" s="332" t="s">
        <v>308</v>
      </c>
      <c r="O326" s="332" t="s">
        <v>327</v>
      </c>
      <c r="P326" s="355"/>
      <c r="Q326" s="332" t="s">
        <v>343</v>
      </c>
      <c r="R326" s="296"/>
      <c r="S326" s="153"/>
    </row>
    <row r="327" spans="2:19">
      <c r="B327" s="353" t="s">
        <v>982</v>
      </c>
      <c r="C327" s="354" t="s">
        <v>160</v>
      </c>
      <c r="D327" s="355" t="s">
        <v>160</v>
      </c>
      <c r="E327" s="355" t="s">
        <v>160</v>
      </c>
      <c r="F327" s="355" t="s">
        <v>160</v>
      </c>
      <c r="G327" s="355" t="s">
        <v>160</v>
      </c>
      <c r="H327" s="355" t="s">
        <v>160</v>
      </c>
      <c r="I327" s="355" t="s">
        <v>160</v>
      </c>
      <c r="J327" s="355" t="s">
        <v>160</v>
      </c>
      <c r="K327" s="363" t="s">
        <v>199</v>
      </c>
      <c r="L327" s="363" t="s">
        <v>975</v>
      </c>
      <c r="M327" s="332" t="s">
        <v>224</v>
      </c>
      <c r="N327" s="332" t="s">
        <v>309</v>
      </c>
      <c r="O327" s="332" t="s">
        <v>328</v>
      </c>
      <c r="P327" s="355"/>
      <c r="Q327" s="332" t="s">
        <v>344</v>
      </c>
      <c r="R327" s="296"/>
      <c r="S327" s="153"/>
    </row>
    <row r="328" spans="2:19">
      <c r="B328" s="353" t="s">
        <v>850</v>
      </c>
      <c r="C328" s="354" t="s">
        <v>160</v>
      </c>
      <c r="D328" s="355" t="s">
        <v>160</v>
      </c>
      <c r="E328" s="355" t="s">
        <v>160</v>
      </c>
      <c r="F328" s="355" t="s">
        <v>160</v>
      </c>
      <c r="G328" s="355" t="s">
        <v>160</v>
      </c>
      <c r="H328" s="355" t="s">
        <v>160</v>
      </c>
      <c r="I328" s="355" t="s">
        <v>160</v>
      </c>
      <c r="J328" s="355" t="s">
        <v>160</v>
      </c>
      <c r="K328" s="363" t="s">
        <v>199</v>
      </c>
      <c r="L328" s="363" t="s">
        <v>975</v>
      </c>
      <c r="M328" s="332" t="s">
        <v>224</v>
      </c>
      <c r="N328" s="332" t="s">
        <v>310</v>
      </c>
      <c r="O328" s="332" t="s">
        <v>33</v>
      </c>
      <c r="P328" s="355"/>
      <c r="Q328" s="332" t="s">
        <v>31</v>
      </c>
      <c r="R328" s="296"/>
      <c r="S328" s="153"/>
    </row>
    <row r="329" spans="2:19">
      <c r="B329" s="353" t="s">
        <v>851</v>
      </c>
      <c r="C329" s="354" t="s">
        <v>160</v>
      </c>
      <c r="D329" s="355" t="s">
        <v>160</v>
      </c>
      <c r="E329" s="355" t="s">
        <v>160</v>
      </c>
      <c r="F329" s="355" t="s">
        <v>160</v>
      </c>
      <c r="G329" s="355" t="s">
        <v>160</v>
      </c>
      <c r="H329" s="355" t="s">
        <v>160</v>
      </c>
      <c r="I329" s="355" t="s">
        <v>160</v>
      </c>
      <c r="J329" s="355" t="s">
        <v>160</v>
      </c>
      <c r="K329" s="363" t="s">
        <v>199</v>
      </c>
      <c r="L329" s="363" t="s">
        <v>975</v>
      </c>
      <c r="M329" s="332" t="s">
        <v>224</v>
      </c>
      <c r="N329" s="332" t="s">
        <v>313</v>
      </c>
      <c r="O329" s="332" t="s">
        <v>33</v>
      </c>
      <c r="P329" s="355"/>
      <c r="Q329" s="332" t="s">
        <v>31</v>
      </c>
      <c r="R329" s="296"/>
      <c r="S329" s="153"/>
    </row>
    <row r="330" spans="2:19">
      <c r="B330" s="353" t="s">
        <v>983</v>
      </c>
      <c r="C330" s="354" t="s">
        <v>160</v>
      </c>
      <c r="D330" s="355" t="s">
        <v>160</v>
      </c>
      <c r="E330" s="355" t="s">
        <v>160</v>
      </c>
      <c r="F330" s="355" t="s">
        <v>160</v>
      </c>
      <c r="G330" s="355" t="s">
        <v>160</v>
      </c>
      <c r="H330" s="355" t="s">
        <v>160</v>
      </c>
      <c r="I330" s="355" t="s">
        <v>160</v>
      </c>
      <c r="J330" s="355" t="s">
        <v>160</v>
      </c>
      <c r="K330" s="363" t="s">
        <v>199</v>
      </c>
      <c r="L330" s="363" t="s">
        <v>975</v>
      </c>
      <c r="M330" s="332" t="s">
        <v>224</v>
      </c>
      <c r="N330" s="332" t="s">
        <v>316</v>
      </c>
      <c r="O330" s="332" t="s">
        <v>853</v>
      </c>
      <c r="P330" s="355"/>
      <c r="Q330" s="332" t="s">
        <v>524</v>
      </c>
      <c r="R330" s="296"/>
      <c r="S330" s="153"/>
    </row>
    <row r="331" spans="2:19">
      <c r="B331" s="356" t="s">
        <v>984</v>
      </c>
      <c r="C331" s="354" t="s">
        <v>160</v>
      </c>
      <c r="D331" s="355" t="s">
        <v>160</v>
      </c>
      <c r="E331" s="355" t="s">
        <v>160</v>
      </c>
      <c r="F331" s="355" t="s">
        <v>160</v>
      </c>
      <c r="G331" s="355" t="s">
        <v>160</v>
      </c>
      <c r="H331" s="355" t="s">
        <v>160</v>
      </c>
      <c r="I331" s="355" t="s">
        <v>160</v>
      </c>
      <c r="J331" s="355" t="s">
        <v>160</v>
      </c>
      <c r="K331" s="357" t="s">
        <v>199</v>
      </c>
      <c r="L331" s="357" t="s">
        <v>985</v>
      </c>
      <c r="M331" s="332" t="s">
        <v>224</v>
      </c>
      <c r="N331" s="332" t="s">
        <v>289</v>
      </c>
      <c r="O331" s="361" t="s">
        <v>106</v>
      </c>
      <c r="P331" s="355"/>
      <c r="Q331" s="332" t="s">
        <v>126</v>
      </c>
      <c r="R331" s="296"/>
      <c r="S331" s="153"/>
    </row>
    <row r="332" spans="2:19">
      <c r="B332" s="353" t="s">
        <v>986</v>
      </c>
      <c r="C332" s="354" t="s">
        <v>160</v>
      </c>
      <c r="D332" s="355" t="s">
        <v>160</v>
      </c>
      <c r="E332" s="355" t="s">
        <v>160</v>
      </c>
      <c r="F332" s="355" t="s">
        <v>160</v>
      </c>
      <c r="G332" s="355" t="s">
        <v>160</v>
      </c>
      <c r="H332" s="355" t="s">
        <v>160</v>
      </c>
      <c r="I332" s="355" t="s">
        <v>160</v>
      </c>
      <c r="J332" s="355" t="s">
        <v>160</v>
      </c>
      <c r="K332" s="357" t="s">
        <v>199</v>
      </c>
      <c r="L332" s="357" t="s">
        <v>985</v>
      </c>
      <c r="M332" s="332" t="s">
        <v>224</v>
      </c>
      <c r="N332" s="332" t="s">
        <v>291</v>
      </c>
      <c r="O332" s="332" t="s">
        <v>33</v>
      </c>
      <c r="P332" s="355"/>
      <c r="Q332" s="332" t="s">
        <v>31</v>
      </c>
      <c r="R332" s="296"/>
      <c r="S332" s="153"/>
    </row>
    <row r="333" spans="2:19">
      <c r="B333" s="353" t="s">
        <v>987</v>
      </c>
      <c r="C333" s="354" t="s">
        <v>160</v>
      </c>
      <c r="D333" s="355" t="s">
        <v>160</v>
      </c>
      <c r="E333" s="355" t="s">
        <v>160</v>
      </c>
      <c r="F333" s="355" t="s">
        <v>160</v>
      </c>
      <c r="G333" s="355" t="s">
        <v>160</v>
      </c>
      <c r="H333" s="355" t="s">
        <v>160</v>
      </c>
      <c r="I333" s="355" t="s">
        <v>160</v>
      </c>
      <c r="J333" s="355" t="s">
        <v>160</v>
      </c>
      <c r="K333" s="357" t="s">
        <v>199</v>
      </c>
      <c r="L333" s="357" t="s">
        <v>985</v>
      </c>
      <c r="M333" s="332" t="s">
        <v>224</v>
      </c>
      <c r="N333" s="332" t="s">
        <v>294</v>
      </c>
      <c r="O333" s="332" t="s">
        <v>33</v>
      </c>
      <c r="P333" s="355"/>
      <c r="Q333" s="332" t="s">
        <v>31</v>
      </c>
      <c r="R333" s="296"/>
      <c r="S333" s="153"/>
    </row>
    <row r="334" spans="2:19">
      <c r="B334" s="353" t="s">
        <v>988</v>
      </c>
      <c r="C334" s="354" t="s">
        <v>160</v>
      </c>
      <c r="D334" s="355" t="s">
        <v>160</v>
      </c>
      <c r="E334" s="355" t="s">
        <v>160</v>
      </c>
      <c r="F334" s="355" t="s">
        <v>160</v>
      </c>
      <c r="G334" s="355" t="s">
        <v>160</v>
      </c>
      <c r="H334" s="355" t="s">
        <v>160</v>
      </c>
      <c r="I334" s="355" t="s">
        <v>160</v>
      </c>
      <c r="J334" s="355" t="s">
        <v>160</v>
      </c>
      <c r="K334" s="357" t="s">
        <v>199</v>
      </c>
      <c r="L334" s="357" t="s">
        <v>985</v>
      </c>
      <c r="M334" s="332" t="s">
        <v>224</v>
      </c>
      <c r="N334" s="332" t="s">
        <v>297</v>
      </c>
      <c r="O334" s="332" t="s">
        <v>203</v>
      </c>
      <c r="P334" s="355"/>
      <c r="Q334" s="332" t="s">
        <v>521</v>
      </c>
      <c r="R334" s="296"/>
      <c r="S334" s="153"/>
    </row>
    <row r="335" spans="2:19">
      <c r="B335" s="353" t="s">
        <v>989</v>
      </c>
      <c r="C335" s="354" t="s">
        <v>160</v>
      </c>
      <c r="D335" s="355" t="s">
        <v>160</v>
      </c>
      <c r="E335" s="355" t="s">
        <v>160</v>
      </c>
      <c r="F335" s="355" t="s">
        <v>160</v>
      </c>
      <c r="G335" s="355" t="s">
        <v>160</v>
      </c>
      <c r="H335" s="355" t="s">
        <v>160</v>
      </c>
      <c r="I335" s="355" t="s">
        <v>160</v>
      </c>
      <c r="J335" s="355" t="s">
        <v>160</v>
      </c>
      <c r="K335" s="357" t="s">
        <v>199</v>
      </c>
      <c r="L335" s="357" t="s">
        <v>985</v>
      </c>
      <c r="M335" s="332" t="s">
        <v>224</v>
      </c>
      <c r="N335" s="332" t="s">
        <v>298</v>
      </c>
      <c r="O335" s="332" t="s">
        <v>321</v>
      </c>
      <c r="P335" s="355"/>
      <c r="Q335" s="332" t="s">
        <v>522</v>
      </c>
      <c r="R335" s="296"/>
      <c r="S335" s="153"/>
    </row>
    <row r="336" spans="2:19">
      <c r="B336" s="353" t="s">
        <v>990</v>
      </c>
      <c r="C336" s="354" t="s">
        <v>160</v>
      </c>
      <c r="D336" s="355" t="s">
        <v>160</v>
      </c>
      <c r="E336" s="355" t="s">
        <v>160</v>
      </c>
      <c r="F336" s="355" t="s">
        <v>160</v>
      </c>
      <c r="G336" s="355" t="s">
        <v>160</v>
      </c>
      <c r="H336" s="355" t="s">
        <v>160</v>
      </c>
      <c r="I336" s="355" t="s">
        <v>160</v>
      </c>
      <c r="J336" s="355" t="s">
        <v>160</v>
      </c>
      <c r="K336" s="357" t="s">
        <v>199</v>
      </c>
      <c r="L336" s="357" t="s">
        <v>985</v>
      </c>
      <c r="M336" s="332" t="s">
        <v>224</v>
      </c>
      <c r="N336" s="332" t="s">
        <v>299</v>
      </c>
      <c r="O336" s="332" t="s">
        <v>33</v>
      </c>
      <c r="P336" s="355"/>
      <c r="Q336" s="332" t="s">
        <v>31</v>
      </c>
      <c r="R336" s="296"/>
      <c r="S336" s="153"/>
    </row>
    <row r="337" spans="2:19">
      <c r="B337" s="353" t="s">
        <v>991</v>
      </c>
      <c r="C337" s="354" t="s">
        <v>160</v>
      </c>
      <c r="D337" s="355" t="s">
        <v>160</v>
      </c>
      <c r="E337" s="355" t="s">
        <v>160</v>
      </c>
      <c r="F337" s="355" t="s">
        <v>160</v>
      </c>
      <c r="G337" s="355" t="s">
        <v>160</v>
      </c>
      <c r="H337" s="355" t="s">
        <v>160</v>
      </c>
      <c r="I337" s="355" t="s">
        <v>160</v>
      </c>
      <c r="J337" s="355" t="s">
        <v>160</v>
      </c>
      <c r="K337" s="357" t="s">
        <v>199</v>
      </c>
      <c r="L337" s="357" t="s">
        <v>985</v>
      </c>
      <c r="M337" s="332" t="s">
        <v>224</v>
      </c>
      <c r="N337" s="332" t="s">
        <v>301</v>
      </c>
      <c r="O337" s="332" t="s">
        <v>323</v>
      </c>
      <c r="P337" s="355"/>
      <c r="Q337" s="332" t="s">
        <v>341</v>
      </c>
      <c r="R337" s="296"/>
      <c r="S337" s="153"/>
    </row>
    <row r="338" spans="2:19">
      <c r="B338" s="353" t="s">
        <v>992</v>
      </c>
      <c r="C338" s="354" t="s">
        <v>160</v>
      </c>
      <c r="D338" s="355" t="s">
        <v>160</v>
      </c>
      <c r="E338" s="355" t="s">
        <v>160</v>
      </c>
      <c r="F338" s="355" t="s">
        <v>160</v>
      </c>
      <c r="G338" s="355" t="s">
        <v>160</v>
      </c>
      <c r="H338" s="355" t="s">
        <v>160</v>
      </c>
      <c r="I338" s="355" t="s">
        <v>160</v>
      </c>
      <c r="J338" s="355" t="s">
        <v>160</v>
      </c>
      <c r="K338" s="357" t="s">
        <v>199</v>
      </c>
      <c r="L338" s="357" t="s">
        <v>985</v>
      </c>
      <c r="M338" s="332" t="s">
        <v>224</v>
      </c>
      <c r="N338" s="332" t="s">
        <v>302</v>
      </c>
      <c r="O338" s="332" t="s">
        <v>844</v>
      </c>
      <c r="P338" s="355"/>
      <c r="Q338" s="332" t="s">
        <v>342</v>
      </c>
      <c r="R338" s="296"/>
      <c r="S338" s="153"/>
    </row>
    <row r="339" spans="2:19">
      <c r="B339" s="353" t="s">
        <v>993</v>
      </c>
      <c r="C339" s="354" t="s">
        <v>160</v>
      </c>
      <c r="D339" s="355" t="s">
        <v>160</v>
      </c>
      <c r="E339" s="355" t="s">
        <v>160</v>
      </c>
      <c r="F339" s="355" t="s">
        <v>160</v>
      </c>
      <c r="G339" s="355" t="s">
        <v>160</v>
      </c>
      <c r="H339" s="355" t="s">
        <v>160</v>
      </c>
      <c r="I339" s="355" t="s">
        <v>160</v>
      </c>
      <c r="J339" s="355" t="s">
        <v>160</v>
      </c>
      <c r="K339" s="357" t="s">
        <v>199</v>
      </c>
      <c r="L339" s="357" t="s">
        <v>985</v>
      </c>
      <c r="M339" s="332" t="s">
        <v>224</v>
      </c>
      <c r="N339" s="332" t="s">
        <v>303</v>
      </c>
      <c r="O339" s="332" t="s">
        <v>33</v>
      </c>
      <c r="P339" s="355"/>
      <c r="Q339" s="332" t="s">
        <v>31</v>
      </c>
      <c r="R339" s="47"/>
      <c r="S339" s="153"/>
    </row>
    <row r="340" spans="2:19">
      <c r="B340" s="353" t="s">
        <v>994</v>
      </c>
      <c r="C340" s="354" t="s">
        <v>160</v>
      </c>
      <c r="D340" s="355" t="s">
        <v>160</v>
      </c>
      <c r="E340" s="355" t="s">
        <v>160</v>
      </c>
      <c r="F340" s="355" t="s">
        <v>160</v>
      </c>
      <c r="G340" s="355" t="s">
        <v>160</v>
      </c>
      <c r="H340" s="355" t="s">
        <v>160</v>
      </c>
      <c r="I340" s="355" t="s">
        <v>160</v>
      </c>
      <c r="J340" s="355" t="s">
        <v>160</v>
      </c>
      <c r="K340" s="357" t="s">
        <v>199</v>
      </c>
      <c r="L340" s="357" t="s">
        <v>985</v>
      </c>
      <c r="M340" s="332" t="s">
        <v>224</v>
      </c>
      <c r="N340" s="332" t="s">
        <v>305</v>
      </c>
      <c r="O340" s="332" t="s">
        <v>33</v>
      </c>
      <c r="P340" s="355"/>
      <c r="Q340" s="332" t="s">
        <v>31</v>
      </c>
      <c r="R340" s="47"/>
      <c r="S340" s="153"/>
    </row>
    <row r="341" spans="2:19">
      <c r="B341" s="353" t="s">
        <v>995</v>
      </c>
      <c r="C341" s="354" t="s">
        <v>160</v>
      </c>
      <c r="D341" s="355" t="s">
        <v>160</v>
      </c>
      <c r="E341" s="355" t="s">
        <v>160</v>
      </c>
      <c r="F341" s="355" t="s">
        <v>160</v>
      </c>
      <c r="G341" s="355" t="s">
        <v>160</v>
      </c>
      <c r="H341" s="355" t="s">
        <v>160</v>
      </c>
      <c r="I341" s="355" t="s">
        <v>160</v>
      </c>
      <c r="J341" s="355" t="s">
        <v>160</v>
      </c>
      <c r="K341" s="357" t="s">
        <v>199</v>
      </c>
      <c r="L341" s="357" t="s">
        <v>985</v>
      </c>
      <c r="M341" s="332" t="s">
        <v>224</v>
      </c>
      <c r="N341" s="332" t="s">
        <v>307</v>
      </c>
      <c r="O341" s="332" t="s">
        <v>326</v>
      </c>
      <c r="P341" s="355"/>
      <c r="Q341" s="332" t="s">
        <v>523</v>
      </c>
      <c r="R341" s="296"/>
      <c r="S341" s="153"/>
    </row>
    <row r="342" spans="2:19">
      <c r="B342" s="353" t="s">
        <v>996</v>
      </c>
      <c r="C342" s="354" t="s">
        <v>160</v>
      </c>
      <c r="D342" s="355" t="s">
        <v>160</v>
      </c>
      <c r="E342" s="355" t="s">
        <v>160</v>
      </c>
      <c r="F342" s="355" t="s">
        <v>160</v>
      </c>
      <c r="G342" s="355" t="s">
        <v>160</v>
      </c>
      <c r="H342" s="355" t="s">
        <v>160</v>
      </c>
      <c r="I342" s="355" t="s">
        <v>160</v>
      </c>
      <c r="J342" s="355" t="s">
        <v>160</v>
      </c>
      <c r="K342" s="357" t="s">
        <v>199</v>
      </c>
      <c r="L342" s="357" t="s">
        <v>985</v>
      </c>
      <c r="M342" s="332" t="s">
        <v>224</v>
      </c>
      <c r="N342" s="332" t="s">
        <v>308</v>
      </c>
      <c r="O342" s="332" t="s">
        <v>327</v>
      </c>
      <c r="P342" s="355"/>
      <c r="Q342" s="332" t="s">
        <v>343</v>
      </c>
      <c r="R342" s="296"/>
      <c r="S342" s="153"/>
    </row>
    <row r="343" spans="2:19">
      <c r="B343" s="353" t="s">
        <v>997</v>
      </c>
      <c r="C343" s="354" t="s">
        <v>160</v>
      </c>
      <c r="D343" s="355" t="s">
        <v>160</v>
      </c>
      <c r="E343" s="355" t="s">
        <v>160</v>
      </c>
      <c r="F343" s="355" t="s">
        <v>160</v>
      </c>
      <c r="G343" s="355" t="s">
        <v>160</v>
      </c>
      <c r="H343" s="355" t="s">
        <v>160</v>
      </c>
      <c r="I343" s="355" t="s">
        <v>160</v>
      </c>
      <c r="J343" s="355" t="s">
        <v>160</v>
      </c>
      <c r="K343" s="357" t="s">
        <v>199</v>
      </c>
      <c r="L343" s="357" t="s">
        <v>985</v>
      </c>
      <c r="M343" s="332" t="s">
        <v>224</v>
      </c>
      <c r="N343" s="332" t="s">
        <v>309</v>
      </c>
      <c r="O343" s="332" t="s">
        <v>328</v>
      </c>
      <c r="P343" s="355"/>
      <c r="Q343" s="332" t="s">
        <v>344</v>
      </c>
      <c r="R343" s="296"/>
      <c r="S343" s="153"/>
    </row>
    <row r="344" spans="2:19">
      <c r="B344" s="353" t="s">
        <v>998</v>
      </c>
      <c r="C344" s="354" t="s">
        <v>160</v>
      </c>
      <c r="D344" s="355" t="s">
        <v>160</v>
      </c>
      <c r="E344" s="355" t="s">
        <v>160</v>
      </c>
      <c r="F344" s="355" t="s">
        <v>160</v>
      </c>
      <c r="G344" s="355" t="s">
        <v>160</v>
      </c>
      <c r="H344" s="355" t="s">
        <v>160</v>
      </c>
      <c r="I344" s="355" t="s">
        <v>160</v>
      </c>
      <c r="J344" s="355" t="s">
        <v>160</v>
      </c>
      <c r="K344" s="357" t="s">
        <v>199</v>
      </c>
      <c r="L344" s="357" t="s">
        <v>985</v>
      </c>
      <c r="M344" s="332" t="s">
        <v>224</v>
      </c>
      <c r="N344" s="332" t="s">
        <v>310</v>
      </c>
      <c r="O344" s="332" t="s">
        <v>33</v>
      </c>
      <c r="P344" s="355"/>
      <c r="Q344" s="332" t="s">
        <v>31</v>
      </c>
      <c r="R344" s="296"/>
      <c r="S344" s="153"/>
    </row>
    <row r="345" spans="2:19">
      <c r="B345" s="353" t="s">
        <v>999</v>
      </c>
      <c r="C345" s="354" t="s">
        <v>160</v>
      </c>
      <c r="D345" s="355" t="s">
        <v>160</v>
      </c>
      <c r="E345" s="355" t="s">
        <v>160</v>
      </c>
      <c r="F345" s="355" t="s">
        <v>160</v>
      </c>
      <c r="G345" s="355" t="s">
        <v>160</v>
      </c>
      <c r="H345" s="355" t="s">
        <v>160</v>
      </c>
      <c r="I345" s="355" t="s">
        <v>160</v>
      </c>
      <c r="J345" s="355" t="s">
        <v>160</v>
      </c>
      <c r="K345" s="357" t="s">
        <v>199</v>
      </c>
      <c r="L345" s="357" t="s">
        <v>985</v>
      </c>
      <c r="M345" s="332" t="s">
        <v>224</v>
      </c>
      <c r="N345" s="332" t="s">
        <v>313</v>
      </c>
      <c r="O345" s="332" t="s">
        <v>33</v>
      </c>
      <c r="P345" s="355"/>
      <c r="Q345" s="332" t="s">
        <v>31</v>
      </c>
      <c r="R345" s="296"/>
      <c r="S345" s="153"/>
    </row>
    <row r="346" spans="2:19">
      <c r="B346" s="353" t="s">
        <v>1000</v>
      </c>
      <c r="C346" s="354" t="s">
        <v>160</v>
      </c>
      <c r="D346" s="355" t="s">
        <v>160</v>
      </c>
      <c r="E346" s="355" t="s">
        <v>160</v>
      </c>
      <c r="F346" s="355" t="s">
        <v>160</v>
      </c>
      <c r="G346" s="355" t="s">
        <v>160</v>
      </c>
      <c r="H346" s="355" t="s">
        <v>160</v>
      </c>
      <c r="I346" s="355" t="s">
        <v>160</v>
      </c>
      <c r="J346" s="355" t="s">
        <v>160</v>
      </c>
      <c r="K346" s="357" t="s">
        <v>199</v>
      </c>
      <c r="L346" s="357" t="s">
        <v>985</v>
      </c>
      <c r="M346" s="332" t="s">
        <v>224</v>
      </c>
      <c r="N346" s="332" t="s">
        <v>316</v>
      </c>
      <c r="O346" s="332" t="s">
        <v>853</v>
      </c>
      <c r="P346" s="355"/>
      <c r="Q346" s="332" t="s">
        <v>524</v>
      </c>
      <c r="R346" s="296"/>
      <c r="S346" s="153"/>
    </row>
    <row r="347" spans="2:19">
      <c r="B347" s="353" t="s">
        <v>1001</v>
      </c>
      <c r="C347" s="354" t="s">
        <v>160</v>
      </c>
      <c r="D347" s="355" t="s">
        <v>160</v>
      </c>
      <c r="E347" s="355" t="s">
        <v>160</v>
      </c>
      <c r="F347" s="355" t="s">
        <v>160</v>
      </c>
      <c r="G347" s="355" t="s">
        <v>160</v>
      </c>
      <c r="H347" s="355" t="s">
        <v>160</v>
      </c>
      <c r="I347" s="355" t="s">
        <v>160</v>
      </c>
      <c r="J347" s="355" t="s">
        <v>160</v>
      </c>
      <c r="K347" s="332" t="s">
        <v>422</v>
      </c>
      <c r="L347" s="332" t="s">
        <v>1002</v>
      </c>
      <c r="M347" s="332" t="s">
        <v>200</v>
      </c>
      <c r="N347" s="332" t="s">
        <v>198</v>
      </c>
      <c r="O347" s="332" t="s">
        <v>33</v>
      </c>
      <c r="P347" s="355"/>
      <c r="Q347" s="332" t="s">
        <v>31</v>
      </c>
      <c r="R347" s="47"/>
      <c r="S347" s="153"/>
    </row>
    <row r="348" spans="2:19" ht="14.25" thickBot="1">
      <c r="B348" s="364" t="s">
        <v>1003</v>
      </c>
      <c r="C348" s="365" t="s">
        <v>160</v>
      </c>
      <c r="D348" s="366" t="s">
        <v>160</v>
      </c>
      <c r="E348" s="366" t="s">
        <v>160</v>
      </c>
      <c r="F348" s="366" t="s">
        <v>160</v>
      </c>
      <c r="G348" s="366" t="s">
        <v>160</v>
      </c>
      <c r="H348" s="366" t="s">
        <v>160</v>
      </c>
      <c r="I348" s="366" t="s">
        <v>160</v>
      </c>
      <c r="J348" s="366" t="s">
        <v>160</v>
      </c>
      <c r="K348" s="367" t="s">
        <v>423</v>
      </c>
      <c r="L348" s="367" t="s">
        <v>1002</v>
      </c>
      <c r="M348" s="367" t="s">
        <v>329</v>
      </c>
      <c r="N348" s="367" t="s">
        <v>198</v>
      </c>
      <c r="O348" s="367" t="s">
        <v>33</v>
      </c>
      <c r="P348" s="366"/>
      <c r="Q348" s="367" t="s">
        <v>31</v>
      </c>
      <c r="R348" s="48"/>
      <c r="S348" s="154"/>
    </row>
    <row r="353" spans="2:17" ht="15" thickBot="1">
      <c r="B353" s="26" t="s">
        <v>345</v>
      </c>
    </row>
    <row r="354" spans="2:17" ht="15" thickBot="1">
      <c r="B354" s="104" t="s">
        <v>121</v>
      </c>
      <c r="C354" s="520" t="s">
        <v>266</v>
      </c>
      <c r="D354" s="521"/>
      <c r="E354" s="521"/>
      <c r="F354" s="521"/>
      <c r="G354" s="521"/>
      <c r="H354" s="521"/>
      <c r="I354" s="521"/>
      <c r="J354" s="522"/>
      <c r="K354" s="182"/>
      <c r="L354" s="182"/>
      <c r="M354" s="185"/>
      <c r="N354" s="183"/>
      <c r="O354" s="183"/>
      <c r="P354" s="183"/>
      <c r="Q354" s="184"/>
    </row>
    <row r="355" spans="2:17">
      <c r="B355" s="76"/>
      <c r="C355" s="34" t="s">
        <v>346</v>
      </c>
      <c r="D355" s="34"/>
      <c r="E355" s="34"/>
      <c r="F355" s="34"/>
      <c r="G355" s="34"/>
      <c r="H355" s="34"/>
      <c r="I355" s="34"/>
      <c r="J355" s="34"/>
      <c r="K355" s="34"/>
      <c r="L355" s="35"/>
      <c r="M355" s="30" t="s">
        <v>347</v>
      </c>
      <c r="N355" s="49" t="s">
        <v>20</v>
      </c>
      <c r="O355" s="50"/>
      <c r="P355" s="50"/>
      <c r="Q355" s="51"/>
    </row>
    <row r="356" spans="2:17">
      <c r="B356" s="77" t="s">
        <v>21</v>
      </c>
      <c r="C356" s="516" t="s">
        <v>167</v>
      </c>
      <c r="D356" s="517"/>
      <c r="E356" s="517"/>
      <c r="F356" s="517"/>
      <c r="G356" s="517"/>
      <c r="H356" s="517"/>
      <c r="I356" s="517"/>
      <c r="J356" s="518"/>
      <c r="K356" s="37" t="s">
        <v>22</v>
      </c>
      <c r="L356" s="81" t="s">
        <v>22</v>
      </c>
      <c r="M356" s="319" t="s">
        <v>1010</v>
      </c>
      <c r="N356" s="221" t="s">
        <v>23</v>
      </c>
      <c r="O356" s="1" t="s">
        <v>24</v>
      </c>
      <c r="P356" s="84" t="s">
        <v>25</v>
      </c>
      <c r="Q356" s="150" t="s">
        <v>26</v>
      </c>
    </row>
    <row r="357" spans="2:17">
      <c r="B357" s="77" t="s">
        <v>34</v>
      </c>
      <c r="C357" s="176" t="s">
        <v>348</v>
      </c>
      <c r="D357" s="176" t="s">
        <v>272</v>
      </c>
      <c r="E357" s="176" t="s">
        <v>126</v>
      </c>
      <c r="F357" s="176" t="s">
        <v>126</v>
      </c>
      <c r="G357" s="176" t="s">
        <v>272</v>
      </c>
      <c r="H357" s="176" t="s">
        <v>348</v>
      </c>
      <c r="I357" s="176" t="s">
        <v>272</v>
      </c>
      <c r="J357" s="176" t="s">
        <v>274</v>
      </c>
      <c r="K357" s="1" t="s">
        <v>213</v>
      </c>
      <c r="L357" s="27" t="s">
        <v>213</v>
      </c>
      <c r="M357" s="31" t="s">
        <v>427</v>
      </c>
      <c r="N357" s="222"/>
      <c r="O357" s="204"/>
      <c r="P357" s="85"/>
      <c r="Q357" s="150"/>
    </row>
    <row r="358" spans="2:17" ht="27">
      <c r="B358" s="78" t="s">
        <v>27</v>
      </c>
      <c r="C358" s="519" t="s">
        <v>36</v>
      </c>
      <c r="D358" s="517"/>
      <c r="E358" s="517"/>
      <c r="F358" s="517"/>
      <c r="G358" s="517"/>
      <c r="H358" s="517"/>
      <c r="I358" s="517"/>
      <c r="J358" s="518"/>
      <c r="K358" s="1" t="s">
        <v>215</v>
      </c>
      <c r="L358" s="27" t="s">
        <v>215</v>
      </c>
      <c r="M358" s="32"/>
      <c r="N358" s="222"/>
      <c r="O358" s="204"/>
      <c r="P358" s="85"/>
      <c r="Q358" s="150"/>
    </row>
    <row r="359" spans="2:17" ht="136.5">
      <c r="B359" s="77" t="s">
        <v>28</v>
      </c>
      <c r="C359" s="177" t="s">
        <v>349</v>
      </c>
      <c r="D359" s="177" t="s">
        <v>63</v>
      </c>
      <c r="E359" s="177" t="s">
        <v>277</v>
      </c>
      <c r="F359" s="177" t="s">
        <v>319</v>
      </c>
      <c r="G359" s="177" t="s">
        <v>217</v>
      </c>
      <c r="H359" s="177" t="s">
        <v>280</v>
      </c>
      <c r="I359" s="177" t="s">
        <v>350</v>
      </c>
      <c r="J359" s="177" t="s">
        <v>351</v>
      </c>
      <c r="K359" s="1" t="s">
        <v>220</v>
      </c>
      <c r="L359" s="27" t="s">
        <v>672</v>
      </c>
      <c r="M359" s="31" t="s">
        <v>29</v>
      </c>
      <c r="N359" s="222"/>
      <c r="O359" s="204"/>
      <c r="P359" s="85"/>
      <c r="Q359" s="150"/>
    </row>
    <row r="360" spans="2:17" ht="95.25" thickBot="1">
      <c r="B360" s="79" t="s">
        <v>30</v>
      </c>
      <c r="C360" s="178" t="s">
        <v>320</v>
      </c>
      <c r="D360" s="178" t="s">
        <v>274</v>
      </c>
      <c r="E360" s="178" t="s">
        <v>352</v>
      </c>
      <c r="F360" s="178" t="s">
        <v>320</v>
      </c>
      <c r="G360" s="178" t="s">
        <v>206</v>
      </c>
      <c r="H360" s="178" t="s">
        <v>320</v>
      </c>
      <c r="I360" s="178" t="s">
        <v>206</v>
      </c>
      <c r="J360" s="178" t="s">
        <v>320</v>
      </c>
      <c r="K360" s="209" t="s">
        <v>253</v>
      </c>
      <c r="L360" s="28" t="s">
        <v>379</v>
      </c>
      <c r="M360" s="33" t="s">
        <v>396</v>
      </c>
      <c r="N360" s="235"/>
      <c r="O360" s="313" t="s">
        <v>398</v>
      </c>
      <c r="P360" s="83"/>
      <c r="Q360" s="151"/>
    </row>
    <row r="361" spans="2:17" ht="14.25" thickTop="1">
      <c r="B361" s="80" t="s">
        <v>541</v>
      </c>
      <c r="C361" s="179" t="s">
        <v>160</v>
      </c>
      <c r="D361" s="179" t="s">
        <v>160</v>
      </c>
      <c r="E361" s="179" t="s">
        <v>160</v>
      </c>
      <c r="F361" s="179" t="s">
        <v>160</v>
      </c>
      <c r="G361" s="179" t="s">
        <v>160</v>
      </c>
      <c r="H361" s="179" t="s">
        <v>160</v>
      </c>
      <c r="I361" s="210" t="s">
        <v>353</v>
      </c>
      <c r="J361" s="179" t="s">
        <v>160</v>
      </c>
      <c r="K361" s="38" t="s">
        <v>424</v>
      </c>
      <c r="L361" s="39" t="s">
        <v>198</v>
      </c>
      <c r="M361" s="239" t="s">
        <v>33</v>
      </c>
      <c r="N361" s="179"/>
      <c r="O361" s="140" t="s">
        <v>31</v>
      </c>
      <c r="P361" s="46"/>
      <c r="Q361" s="152"/>
    </row>
    <row r="362" spans="2:17">
      <c r="B362" s="80" t="s">
        <v>611</v>
      </c>
      <c r="C362" s="179" t="s">
        <v>160</v>
      </c>
      <c r="D362" s="179" t="s">
        <v>160</v>
      </c>
      <c r="E362" s="179" t="s">
        <v>160</v>
      </c>
      <c r="F362" s="179" t="s">
        <v>160</v>
      </c>
      <c r="G362" s="179" t="s">
        <v>160</v>
      </c>
      <c r="H362" s="179" t="s">
        <v>160</v>
      </c>
      <c r="I362" s="210" t="s">
        <v>354</v>
      </c>
      <c r="J362" s="179" t="s">
        <v>160</v>
      </c>
      <c r="K362" s="38" t="s">
        <v>224</v>
      </c>
      <c r="L362" s="39" t="s">
        <v>380</v>
      </c>
      <c r="M362" s="239" t="s">
        <v>33</v>
      </c>
      <c r="N362" s="179"/>
      <c r="O362" s="140" t="s">
        <v>31</v>
      </c>
      <c r="P362" s="46"/>
      <c r="Q362" s="152"/>
    </row>
    <row r="363" spans="2:17">
      <c r="B363" s="21" t="s">
        <v>612</v>
      </c>
      <c r="C363" s="179" t="s">
        <v>160</v>
      </c>
      <c r="D363" s="180" t="s">
        <v>160</v>
      </c>
      <c r="E363" s="180" t="s">
        <v>160</v>
      </c>
      <c r="F363" s="180" t="s">
        <v>160</v>
      </c>
      <c r="G363" s="180" t="s">
        <v>160</v>
      </c>
      <c r="H363" s="180" t="s">
        <v>160</v>
      </c>
      <c r="I363" s="211" t="s">
        <v>354</v>
      </c>
      <c r="J363" s="180" t="s">
        <v>160</v>
      </c>
      <c r="K363" s="38" t="s">
        <v>224</v>
      </c>
      <c r="L363" s="36" t="s">
        <v>381</v>
      </c>
      <c r="M363" s="41" t="s">
        <v>355</v>
      </c>
      <c r="N363" s="180"/>
      <c r="O363" s="67" t="s">
        <v>375</v>
      </c>
      <c r="P363" s="47"/>
      <c r="Q363" s="153"/>
    </row>
    <row r="364" spans="2:17">
      <c r="B364" s="21" t="s">
        <v>613</v>
      </c>
      <c r="C364" s="179" t="s">
        <v>160</v>
      </c>
      <c r="D364" s="180" t="s">
        <v>160</v>
      </c>
      <c r="E364" s="180" t="s">
        <v>160</v>
      </c>
      <c r="F364" s="180" t="s">
        <v>160</v>
      </c>
      <c r="G364" s="180" t="s">
        <v>160</v>
      </c>
      <c r="H364" s="180" t="s">
        <v>160</v>
      </c>
      <c r="I364" s="211" t="s">
        <v>200</v>
      </c>
      <c r="J364" s="180" t="s">
        <v>160</v>
      </c>
      <c r="K364" s="38" t="s">
        <v>224</v>
      </c>
      <c r="L364" s="36" t="s">
        <v>382</v>
      </c>
      <c r="M364" s="41" t="s">
        <v>356</v>
      </c>
      <c r="N364" s="180"/>
      <c r="O364" s="67" t="s">
        <v>376</v>
      </c>
      <c r="P364" s="47"/>
      <c r="Q364" s="153"/>
    </row>
    <row r="365" spans="2:17">
      <c r="B365" s="21" t="s">
        <v>636</v>
      </c>
      <c r="C365" s="179" t="s">
        <v>160</v>
      </c>
      <c r="D365" s="180" t="s">
        <v>160</v>
      </c>
      <c r="E365" s="180" t="s">
        <v>397</v>
      </c>
      <c r="F365" s="180" t="s">
        <v>160</v>
      </c>
      <c r="G365" s="180" t="s">
        <v>160</v>
      </c>
      <c r="H365" s="180" t="s">
        <v>160</v>
      </c>
      <c r="I365" s="211" t="s">
        <v>200</v>
      </c>
      <c r="J365" s="180" t="s">
        <v>160</v>
      </c>
      <c r="K365" s="38" t="s">
        <v>224</v>
      </c>
      <c r="L365" s="36" t="s">
        <v>383</v>
      </c>
      <c r="M365" s="41" t="s">
        <v>357</v>
      </c>
      <c r="N365" s="180"/>
      <c r="O365" s="67" t="s">
        <v>377</v>
      </c>
      <c r="P365" s="47"/>
      <c r="Q365" s="153"/>
    </row>
    <row r="366" spans="2:17">
      <c r="B366" s="21" t="s">
        <v>637</v>
      </c>
      <c r="C366" s="179" t="s">
        <v>160</v>
      </c>
      <c r="D366" s="180" t="s">
        <v>160</v>
      </c>
      <c r="E366" s="180" t="s">
        <v>160</v>
      </c>
      <c r="F366" s="180" t="s">
        <v>160</v>
      </c>
      <c r="G366" s="180" t="s">
        <v>160</v>
      </c>
      <c r="H366" s="180" t="s">
        <v>160</v>
      </c>
      <c r="I366" s="211" t="s">
        <v>296</v>
      </c>
      <c r="J366" s="180" t="s">
        <v>160</v>
      </c>
      <c r="K366" s="38" t="s">
        <v>224</v>
      </c>
      <c r="L366" s="36" t="s">
        <v>384</v>
      </c>
      <c r="M366" s="41" t="s">
        <v>358</v>
      </c>
      <c r="N366" s="180"/>
      <c r="O366" s="67" t="s">
        <v>378</v>
      </c>
      <c r="P366" s="47"/>
      <c r="Q366" s="153"/>
    </row>
    <row r="367" spans="2:17">
      <c r="B367" s="21" t="s">
        <v>638</v>
      </c>
      <c r="C367" s="236" t="s">
        <v>160</v>
      </c>
      <c r="D367" s="180" t="s">
        <v>160</v>
      </c>
      <c r="E367" s="180" t="s">
        <v>160</v>
      </c>
      <c r="F367" s="180" t="s">
        <v>160</v>
      </c>
      <c r="G367" s="180" t="s">
        <v>160</v>
      </c>
      <c r="H367" s="180" t="s">
        <v>160</v>
      </c>
      <c r="I367" s="211" t="s">
        <v>354</v>
      </c>
      <c r="J367" s="180" t="s">
        <v>160</v>
      </c>
      <c r="K367" s="38" t="s">
        <v>224</v>
      </c>
      <c r="L367" s="36" t="s">
        <v>385</v>
      </c>
      <c r="M367" s="41" t="s">
        <v>33</v>
      </c>
      <c r="N367" s="180"/>
      <c r="O367" s="67" t="s">
        <v>31</v>
      </c>
      <c r="P367" s="47"/>
      <c r="Q367" s="153"/>
    </row>
    <row r="368" spans="2:17">
      <c r="B368" s="21" t="s">
        <v>617</v>
      </c>
      <c r="C368" s="237" t="s">
        <v>160</v>
      </c>
      <c r="D368" s="180" t="s">
        <v>160</v>
      </c>
      <c r="E368" s="180" t="s">
        <v>160</v>
      </c>
      <c r="F368" s="180" t="s">
        <v>160</v>
      </c>
      <c r="G368" s="180" t="s">
        <v>160</v>
      </c>
      <c r="H368" s="180" t="s">
        <v>160</v>
      </c>
      <c r="I368" s="211" t="s">
        <v>354</v>
      </c>
      <c r="J368" s="180" t="s">
        <v>160</v>
      </c>
      <c r="K368" s="38" t="s">
        <v>224</v>
      </c>
      <c r="L368" s="36" t="s">
        <v>386</v>
      </c>
      <c r="M368" s="41" t="s">
        <v>33</v>
      </c>
      <c r="N368" s="180"/>
      <c r="O368" s="67" t="s">
        <v>31</v>
      </c>
      <c r="P368" s="47"/>
      <c r="Q368" s="153"/>
    </row>
    <row r="369" spans="2:17">
      <c r="B369" s="21" t="s">
        <v>618</v>
      </c>
      <c r="C369" s="237" t="s">
        <v>160</v>
      </c>
      <c r="D369" s="180" t="s">
        <v>160</v>
      </c>
      <c r="E369" s="180" t="s">
        <v>160</v>
      </c>
      <c r="F369" s="180" t="s">
        <v>160</v>
      </c>
      <c r="G369" s="180" t="s">
        <v>160</v>
      </c>
      <c r="H369" s="180" t="s">
        <v>160</v>
      </c>
      <c r="I369" s="211" t="s">
        <v>296</v>
      </c>
      <c r="J369" s="180" t="s">
        <v>160</v>
      </c>
      <c r="K369" s="38" t="s">
        <v>224</v>
      </c>
      <c r="L369" s="36" t="s">
        <v>387</v>
      </c>
      <c r="M369" s="41" t="s">
        <v>33</v>
      </c>
      <c r="N369" s="180"/>
      <c r="O369" s="67" t="s">
        <v>31</v>
      </c>
      <c r="P369" s="47"/>
      <c r="Q369" s="153"/>
    </row>
    <row r="370" spans="2:17">
      <c r="B370" s="21" t="s">
        <v>639</v>
      </c>
      <c r="C370" s="237" t="s">
        <v>160</v>
      </c>
      <c r="D370" s="180" t="s">
        <v>160</v>
      </c>
      <c r="E370" s="180" t="s">
        <v>160</v>
      </c>
      <c r="F370" s="180" t="s">
        <v>160</v>
      </c>
      <c r="G370" s="180" t="s">
        <v>160</v>
      </c>
      <c r="H370" s="180" t="s">
        <v>160</v>
      </c>
      <c r="I370" s="211" t="s">
        <v>296</v>
      </c>
      <c r="J370" s="180" t="s">
        <v>160</v>
      </c>
      <c r="K370" s="38" t="s">
        <v>224</v>
      </c>
      <c r="L370" s="36" t="s">
        <v>388</v>
      </c>
      <c r="M370" s="41" t="s">
        <v>33</v>
      </c>
      <c r="N370" s="180"/>
      <c r="O370" s="67" t="s">
        <v>31</v>
      </c>
      <c r="P370" s="47"/>
      <c r="Q370" s="153"/>
    </row>
    <row r="371" spans="2:17">
      <c r="B371" s="21" t="s">
        <v>620</v>
      </c>
      <c r="C371" s="237" t="s">
        <v>160</v>
      </c>
      <c r="D371" s="180" t="s">
        <v>160</v>
      </c>
      <c r="E371" s="180" t="s">
        <v>160</v>
      </c>
      <c r="F371" s="180" t="s">
        <v>160</v>
      </c>
      <c r="G371" s="180" t="s">
        <v>160</v>
      </c>
      <c r="H371" s="180" t="s">
        <v>160</v>
      </c>
      <c r="I371" s="211" t="s">
        <v>296</v>
      </c>
      <c r="J371" s="180" t="s">
        <v>160</v>
      </c>
      <c r="K371" s="38" t="s">
        <v>224</v>
      </c>
      <c r="L371" s="36" t="s">
        <v>389</v>
      </c>
      <c r="M371" s="328" t="s">
        <v>33</v>
      </c>
      <c r="N371" s="180"/>
      <c r="O371" s="330" t="s">
        <v>31</v>
      </c>
      <c r="P371" s="47"/>
      <c r="Q371" s="153"/>
    </row>
    <row r="372" spans="2:17">
      <c r="B372" s="21" t="s">
        <v>621</v>
      </c>
      <c r="C372" s="237" t="s">
        <v>160</v>
      </c>
      <c r="D372" s="180" t="s">
        <v>160</v>
      </c>
      <c r="E372" s="180" t="s">
        <v>160</v>
      </c>
      <c r="F372" s="180" t="s">
        <v>160</v>
      </c>
      <c r="G372" s="180" t="s">
        <v>160</v>
      </c>
      <c r="H372" s="180" t="s">
        <v>160</v>
      </c>
      <c r="I372" s="211" t="s">
        <v>296</v>
      </c>
      <c r="J372" s="180" t="s">
        <v>160</v>
      </c>
      <c r="K372" s="38" t="s">
        <v>224</v>
      </c>
      <c r="L372" s="36" t="s">
        <v>390</v>
      </c>
      <c r="M372" s="41" t="s">
        <v>33</v>
      </c>
      <c r="N372" s="180"/>
      <c r="O372" s="208" t="s">
        <v>31</v>
      </c>
      <c r="P372" s="47"/>
      <c r="Q372" s="153"/>
    </row>
    <row r="373" spans="2:17">
      <c r="B373" s="21" t="s">
        <v>622</v>
      </c>
      <c r="C373" s="237" t="s">
        <v>160</v>
      </c>
      <c r="D373" s="180" t="s">
        <v>160</v>
      </c>
      <c r="E373" s="180" t="s">
        <v>160</v>
      </c>
      <c r="F373" s="180" t="s">
        <v>160</v>
      </c>
      <c r="G373" s="180" t="s">
        <v>160</v>
      </c>
      <c r="H373" s="180" t="s">
        <v>160</v>
      </c>
      <c r="I373" s="211" t="s">
        <v>296</v>
      </c>
      <c r="J373" s="180" t="s">
        <v>160</v>
      </c>
      <c r="K373" s="38" t="s">
        <v>224</v>
      </c>
      <c r="L373" s="36" t="s">
        <v>391</v>
      </c>
      <c r="M373" s="41" t="s">
        <v>33</v>
      </c>
      <c r="N373" s="180"/>
      <c r="O373" s="208" t="s">
        <v>31</v>
      </c>
      <c r="P373" s="47"/>
      <c r="Q373" s="153"/>
    </row>
    <row r="374" spans="2:17">
      <c r="B374" s="21" t="s">
        <v>623</v>
      </c>
      <c r="C374" s="237" t="s">
        <v>160</v>
      </c>
      <c r="D374" s="180" t="s">
        <v>160</v>
      </c>
      <c r="E374" s="180" t="s">
        <v>160</v>
      </c>
      <c r="F374" s="180" t="s">
        <v>160</v>
      </c>
      <c r="G374" s="180" t="s">
        <v>160</v>
      </c>
      <c r="H374" s="180" t="s">
        <v>160</v>
      </c>
      <c r="I374" s="211" t="s">
        <v>296</v>
      </c>
      <c r="J374" s="180" t="s">
        <v>160</v>
      </c>
      <c r="K374" s="38" t="s">
        <v>224</v>
      </c>
      <c r="L374" s="36" t="s">
        <v>392</v>
      </c>
      <c r="M374" s="41" t="s">
        <v>33</v>
      </c>
      <c r="N374" s="180"/>
      <c r="O374" s="208" t="s">
        <v>31</v>
      </c>
      <c r="P374" s="47"/>
      <c r="Q374" s="153"/>
    </row>
    <row r="375" spans="2:17">
      <c r="B375" s="21" t="s">
        <v>640</v>
      </c>
      <c r="C375" s="237" t="s">
        <v>160</v>
      </c>
      <c r="D375" s="180" t="s">
        <v>160</v>
      </c>
      <c r="E375" s="180" t="s">
        <v>160</v>
      </c>
      <c r="F375" s="180" t="s">
        <v>160</v>
      </c>
      <c r="G375" s="180" t="s">
        <v>160</v>
      </c>
      <c r="H375" s="180" t="s">
        <v>160</v>
      </c>
      <c r="I375" s="211" t="s">
        <v>296</v>
      </c>
      <c r="J375" s="180" t="s">
        <v>160</v>
      </c>
      <c r="K375" s="38" t="s">
        <v>224</v>
      </c>
      <c r="L375" s="36" t="s">
        <v>393</v>
      </c>
      <c r="M375" s="41" t="s">
        <v>33</v>
      </c>
      <c r="N375" s="180"/>
      <c r="O375" s="208" t="s">
        <v>31</v>
      </c>
      <c r="P375" s="47"/>
      <c r="Q375" s="153"/>
    </row>
    <row r="376" spans="2:17">
      <c r="B376" s="21" t="s">
        <v>641</v>
      </c>
      <c r="C376" s="237" t="s">
        <v>160</v>
      </c>
      <c r="D376" s="180" t="s">
        <v>160</v>
      </c>
      <c r="E376" s="180" t="s">
        <v>160</v>
      </c>
      <c r="F376" s="180" t="s">
        <v>160</v>
      </c>
      <c r="G376" s="180" t="s">
        <v>160</v>
      </c>
      <c r="H376" s="180" t="s">
        <v>160</v>
      </c>
      <c r="I376" s="211" t="s">
        <v>296</v>
      </c>
      <c r="J376" s="180" t="s">
        <v>160</v>
      </c>
      <c r="K376" s="38" t="s">
        <v>224</v>
      </c>
      <c r="L376" s="36" t="s">
        <v>394</v>
      </c>
      <c r="M376" s="41" t="s">
        <v>33</v>
      </c>
      <c r="N376" s="180"/>
      <c r="O376" s="208" t="s">
        <v>31</v>
      </c>
      <c r="P376" s="47"/>
      <c r="Q376" s="153"/>
    </row>
    <row r="377" spans="2:17">
      <c r="B377" s="21" t="s">
        <v>626</v>
      </c>
      <c r="C377" s="237" t="s">
        <v>160</v>
      </c>
      <c r="D377" s="180" t="s">
        <v>160</v>
      </c>
      <c r="E377" s="180" t="s">
        <v>160</v>
      </c>
      <c r="F377" s="180" t="s">
        <v>160</v>
      </c>
      <c r="G377" s="180" t="s">
        <v>160</v>
      </c>
      <c r="H377" s="180" t="s">
        <v>160</v>
      </c>
      <c r="I377" s="211" t="s">
        <v>296</v>
      </c>
      <c r="J377" s="180" t="s">
        <v>160</v>
      </c>
      <c r="K377" s="38" t="s">
        <v>224</v>
      </c>
      <c r="L377" s="36" t="s">
        <v>395</v>
      </c>
      <c r="M377" s="41" t="s">
        <v>33</v>
      </c>
      <c r="N377" s="180"/>
      <c r="O377" s="208" t="s">
        <v>31</v>
      </c>
      <c r="P377" s="47"/>
      <c r="Q377" s="153"/>
    </row>
    <row r="378" spans="2:17" ht="14.25" thickBot="1">
      <c r="B378" s="22" t="s">
        <v>571</v>
      </c>
      <c r="C378" s="249" t="s">
        <v>160</v>
      </c>
      <c r="D378" s="181" t="s">
        <v>160</v>
      </c>
      <c r="E378" s="181" t="s">
        <v>160</v>
      </c>
      <c r="F378" s="181" t="s">
        <v>160</v>
      </c>
      <c r="G378" s="181" t="s">
        <v>160</v>
      </c>
      <c r="H378" s="181" t="s">
        <v>160</v>
      </c>
      <c r="I378" s="212" t="s">
        <v>296</v>
      </c>
      <c r="J378" s="181" t="s">
        <v>160</v>
      </c>
      <c r="K378" s="42" t="s">
        <v>200</v>
      </c>
      <c r="L378" s="43" t="s">
        <v>198</v>
      </c>
      <c r="M378" s="44" t="s">
        <v>33</v>
      </c>
      <c r="N378" s="181"/>
      <c r="O378" s="42" t="s">
        <v>31</v>
      </c>
      <c r="P378" s="48"/>
      <c r="Q378" s="154"/>
    </row>
    <row r="386" spans="2:17" ht="15" thickBot="1">
      <c r="B386" s="26" t="s">
        <v>359</v>
      </c>
    </row>
    <row r="387" spans="2:17" ht="15" thickBot="1">
      <c r="B387" s="104" t="s">
        <v>360</v>
      </c>
      <c r="C387" s="520" t="s">
        <v>266</v>
      </c>
      <c r="D387" s="521"/>
      <c r="E387" s="521"/>
      <c r="F387" s="521"/>
      <c r="G387" s="521"/>
      <c r="H387" s="521"/>
      <c r="I387" s="521"/>
      <c r="J387" s="522"/>
      <c r="K387" s="182"/>
      <c r="L387" s="182"/>
      <c r="M387" s="185"/>
      <c r="N387" s="183"/>
      <c r="O387" s="183"/>
      <c r="P387" s="183"/>
      <c r="Q387" s="184"/>
    </row>
    <row r="388" spans="2:17">
      <c r="B388" s="76"/>
      <c r="C388" s="34" t="s">
        <v>361</v>
      </c>
      <c r="D388" s="34"/>
      <c r="E388" s="34"/>
      <c r="F388" s="34"/>
      <c r="G388" s="34"/>
      <c r="H388" s="34"/>
      <c r="I388" s="34"/>
      <c r="J388" s="34"/>
      <c r="K388" s="34"/>
      <c r="L388" s="35"/>
      <c r="M388" s="30" t="s">
        <v>362</v>
      </c>
      <c r="N388" s="49" t="s">
        <v>20</v>
      </c>
      <c r="O388" s="50"/>
      <c r="P388" s="50"/>
      <c r="Q388" s="51"/>
    </row>
    <row r="389" spans="2:17">
      <c r="B389" s="77" t="s">
        <v>21</v>
      </c>
      <c r="C389" s="516" t="s">
        <v>363</v>
      </c>
      <c r="D389" s="517"/>
      <c r="E389" s="517"/>
      <c r="F389" s="517"/>
      <c r="G389" s="517"/>
      <c r="H389" s="517"/>
      <c r="I389" s="517"/>
      <c r="J389" s="518"/>
      <c r="K389" s="37" t="s">
        <v>22</v>
      </c>
      <c r="L389" s="81" t="s">
        <v>22</v>
      </c>
      <c r="M389" s="319" t="s">
        <v>781</v>
      </c>
      <c r="N389" s="221" t="s">
        <v>23</v>
      </c>
      <c r="O389" s="1" t="s">
        <v>24</v>
      </c>
      <c r="P389" s="84" t="s">
        <v>25</v>
      </c>
      <c r="Q389" s="150" t="s">
        <v>26</v>
      </c>
    </row>
    <row r="390" spans="2:17">
      <c r="B390" s="77" t="s">
        <v>34</v>
      </c>
      <c r="C390" s="176" t="s">
        <v>274</v>
      </c>
      <c r="D390" s="176" t="s">
        <v>274</v>
      </c>
      <c r="E390" s="176" t="s">
        <v>348</v>
      </c>
      <c r="F390" s="176" t="s">
        <v>274</v>
      </c>
      <c r="G390" s="176" t="s">
        <v>274</v>
      </c>
      <c r="H390" s="176" t="s">
        <v>274</v>
      </c>
      <c r="I390" s="176" t="s">
        <v>274</v>
      </c>
      <c r="J390" s="176" t="s">
        <v>348</v>
      </c>
      <c r="K390" s="1" t="s">
        <v>213</v>
      </c>
      <c r="L390" s="27" t="s">
        <v>213</v>
      </c>
      <c r="M390" s="31" t="s">
        <v>483</v>
      </c>
      <c r="N390" s="222"/>
      <c r="O390" s="204"/>
      <c r="P390" s="85"/>
      <c r="Q390" s="150"/>
    </row>
    <row r="391" spans="2:17" ht="27">
      <c r="B391" s="78" t="s">
        <v>27</v>
      </c>
      <c r="C391" s="519" t="s">
        <v>275</v>
      </c>
      <c r="D391" s="517"/>
      <c r="E391" s="517"/>
      <c r="F391" s="517"/>
      <c r="G391" s="517"/>
      <c r="H391" s="517"/>
      <c r="I391" s="517"/>
      <c r="J391" s="518"/>
      <c r="K391" s="1" t="s">
        <v>215</v>
      </c>
      <c r="L391" s="27" t="s">
        <v>215</v>
      </c>
      <c r="M391" s="32"/>
      <c r="N391" s="222"/>
      <c r="O391" s="204"/>
      <c r="P391" s="85"/>
      <c r="Q391" s="150"/>
    </row>
    <row r="392" spans="2:17" ht="136.5">
      <c r="B392" s="77" t="s">
        <v>28</v>
      </c>
      <c r="C392" s="177" t="s">
        <v>364</v>
      </c>
      <c r="D392" s="177" t="s">
        <v>63</v>
      </c>
      <c r="E392" s="177" t="s">
        <v>365</v>
      </c>
      <c r="F392" s="177" t="s">
        <v>319</v>
      </c>
      <c r="G392" s="177" t="s">
        <v>366</v>
      </c>
      <c r="H392" s="177" t="s">
        <v>280</v>
      </c>
      <c r="I392" s="177" t="s">
        <v>367</v>
      </c>
      <c r="J392" s="177" t="s">
        <v>351</v>
      </c>
      <c r="K392" s="1" t="s">
        <v>220</v>
      </c>
      <c r="L392" s="27" t="s">
        <v>672</v>
      </c>
      <c r="M392" s="31" t="s">
        <v>29</v>
      </c>
      <c r="N392" s="222"/>
      <c r="O392" s="204"/>
      <c r="P392" s="85"/>
      <c r="Q392" s="150"/>
    </row>
    <row r="393" spans="2:17" ht="81.75" thickBot="1">
      <c r="B393" s="79" t="s">
        <v>30</v>
      </c>
      <c r="C393" s="178" t="s">
        <v>320</v>
      </c>
      <c r="D393" s="178" t="s">
        <v>272</v>
      </c>
      <c r="E393" s="178" t="s">
        <v>320</v>
      </c>
      <c r="F393" s="178" t="s">
        <v>206</v>
      </c>
      <c r="G393" s="178" t="s">
        <v>320</v>
      </c>
      <c r="H393" s="178" t="s">
        <v>206</v>
      </c>
      <c r="I393" s="178" t="s">
        <v>320</v>
      </c>
      <c r="J393" s="178" t="s">
        <v>320</v>
      </c>
      <c r="K393" s="209" t="s">
        <v>368</v>
      </c>
      <c r="L393" s="28" t="s">
        <v>399</v>
      </c>
      <c r="M393" s="33" t="s">
        <v>369</v>
      </c>
      <c r="N393" s="235"/>
      <c r="O393" s="313" t="s">
        <v>413</v>
      </c>
      <c r="P393" s="83"/>
      <c r="Q393" s="151"/>
    </row>
    <row r="394" spans="2:17" ht="14.25" thickTop="1">
      <c r="B394" s="80" t="s">
        <v>627</v>
      </c>
      <c r="C394" s="179" t="s">
        <v>160</v>
      </c>
      <c r="D394" s="179" t="s">
        <v>160</v>
      </c>
      <c r="E394" s="179" t="s">
        <v>160</v>
      </c>
      <c r="F394" s="179" t="s">
        <v>160</v>
      </c>
      <c r="G394" s="179" t="s">
        <v>160</v>
      </c>
      <c r="H394" s="179" t="s">
        <v>160</v>
      </c>
      <c r="I394" s="179" t="s">
        <v>160</v>
      </c>
      <c r="J394" s="179" t="s">
        <v>160</v>
      </c>
      <c r="K394" s="38" t="s">
        <v>370</v>
      </c>
      <c r="L394" s="39" t="s">
        <v>380</v>
      </c>
      <c r="M394" s="239" t="s">
        <v>33</v>
      </c>
      <c r="N394" s="179"/>
      <c r="O394" s="140" t="s">
        <v>31</v>
      </c>
      <c r="P394" s="46"/>
      <c r="Q394" s="152"/>
    </row>
    <row r="395" spans="2:17">
      <c r="B395" s="21" t="s">
        <v>628</v>
      </c>
      <c r="C395" s="179" t="s">
        <v>160</v>
      </c>
      <c r="D395" s="180" t="s">
        <v>160</v>
      </c>
      <c r="E395" s="180" t="s">
        <v>160</v>
      </c>
      <c r="F395" s="180" t="s">
        <v>160</v>
      </c>
      <c r="G395" s="180" t="s">
        <v>160</v>
      </c>
      <c r="H395" s="180" t="s">
        <v>160</v>
      </c>
      <c r="I395" s="180" t="s">
        <v>160</v>
      </c>
      <c r="J395" s="180" t="s">
        <v>160</v>
      </c>
      <c r="K395" s="38" t="s">
        <v>322</v>
      </c>
      <c r="L395" s="36" t="s">
        <v>381</v>
      </c>
      <c r="M395" s="41" t="s">
        <v>33</v>
      </c>
      <c r="N395" s="180"/>
      <c r="O395" s="67" t="s">
        <v>31</v>
      </c>
      <c r="P395" s="47"/>
      <c r="Q395" s="153"/>
    </row>
    <row r="396" spans="2:17">
      <c r="B396" s="21" t="s">
        <v>629</v>
      </c>
      <c r="C396" s="179" t="s">
        <v>160</v>
      </c>
      <c r="D396" s="180" t="s">
        <v>160</v>
      </c>
      <c r="E396" s="180" t="s">
        <v>160</v>
      </c>
      <c r="F396" s="180" t="s">
        <v>160</v>
      </c>
      <c r="G396" s="180" t="s">
        <v>160</v>
      </c>
      <c r="H396" s="180" t="s">
        <v>160</v>
      </c>
      <c r="I396" s="180" t="s">
        <v>160</v>
      </c>
      <c r="J396" s="180" t="s">
        <v>160</v>
      </c>
      <c r="K396" s="38" t="s">
        <v>322</v>
      </c>
      <c r="L396" s="36" t="s">
        <v>382</v>
      </c>
      <c r="M396" s="41" t="s">
        <v>33</v>
      </c>
      <c r="N396" s="180"/>
      <c r="O396" s="67" t="s">
        <v>31</v>
      </c>
      <c r="P396" s="47"/>
      <c r="Q396" s="153"/>
    </row>
    <row r="397" spans="2:17">
      <c r="B397" s="21" t="s">
        <v>642</v>
      </c>
      <c r="C397" s="179" t="s">
        <v>160</v>
      </c>
      <c r="D397" s="180" t="s">
        <v>160</v>
      </c>
      <c r="E397" s="180" t="s">
        <v>160</v>
      </c>
      <c r="F397" s="180" t="s">
        <v>160</v>
      </c>
      <c r="G397" s="180" t="s">
        <v>160</v>
      </c>
      <c r="H397" s="180" t="s">
        <v>160</v>
      </c>
      <c r="I397" s="180" t="s">
        <v>160</v>
      </c>
      <c r="J397" s="180" t="s">
        <v>160</v>
      </c>
      <c r="K397" s="38" t="s">
        <v>322</v>
      </c>
      <c r="L397" s="36" t="s">
        <v>383</v>
      </c>
      <c r="M397" s="41" t="s">
        <v>33</v>
      </c>
      <c r="N397" s="180"/>
      <c r="O397" s="67" t="s">
        <v>31</v>
      </c>
      <c r="P397" s="47"/>
      <c r="Q397" s="153"/>
    </row>
    <row r="398" spans="2:17">
      <c r="B398" s="21" t="s">
        <v>643</v>
      </c>
      <c r="C398" s="179" t="s">
        <v>160</v>
      </c>
      <c r="D398" s="180" t="s">
        <v>160</v>
      </c>
      <c r="E398" s="180" t="s">
        <v>160</v>
      </c>
      <c r="F398" s="180" t="s">
        <v>160</v>
      </c>
      <c r="G398" s="180" t="s">
        <v>160</v>
      </c>
      <c r="H398" s="180" t="s">
        <v>160</v>
      </c>
      <c r="I398" s="180" t="s">
        <v>160</v>
      </c>
      <c r="J398" s="180" t="s">
        <v>160</v>
      </c>
      <c r="K398" s="38" t="s">
        <v>324</v>
      </c>
      <c r="L398" s="36" t="s">
        <v>384</v>
      </c>
      <c r="M398" s="41" t="s">
        <v>33</v>
      </c>
      <c r="N398" s="180"/>
      <c r="O398" s="67" t="s">
        <v>31</v>
      </c>
      <c r="P398" s="47"/>
      <c r="Q398" s="153"/>
    </row>
    <row r="399" spans="2:17">
      <c r="B399" s="21" t="s">
        <v>644</v>
      </c>
      <c r="C399" s="236" t="s">
        <v>160</v>
      </c>
      <c r="D399" s="180" t="s">
        <v>160</v>
      </c>
      <c r="E399" s="180" t="s">
        <v>160</v>
      </c>
      <c r="F399" s="180" t="s">
        <v>160</v>
      </c>
      <c r="G399" s="180" t="s">
        <v>160</v>
      </c>
      <c r="H399" s="180" t="s">
        <v>160</v>
      </c>
      <c r="I399" s="180" t="s">
        <v>160</v>
      </c>
      <c r="J399" s="180" t="s">
        <v>160</v>
      </c>
      <c r="K399" s="38" t="s">
        <v>322</v>
      </c>
      <c r="L399" s="36" t="s">
        <v>400</v>
      </c>
      <c r="M399" s="41" t="s">
        <v>371</v>
      </c>
      <c r="N399" s="180"/>
      <c r="O399" s="67" t="s">
        <v>410</v>
      </c>
      <c r="P399" s="47"/>
      <c r="Q399" s="153"/>
    </row>
    <row r="400" spans="2:17">
      <c r="B400" s="21" t="s">
        <v>630</v>
      </c>
      <c r="C400" s="237" t="s">
        <v>160</v>
      </c>
      <c r="D400" s="180" t="s">
        <v>160</v>
      </c>
      <c r="E400" s="180" t="s">
        <v>160</v>
      </c>
      <c r="F400" s="180" t="s">
        <v>160</v>
      </c>
      <c r="G400" s="180" t="s">
        <v>160</v>
      </c>
      <c r="H400" s="180" t="s">
        <v>160</v>
      </c>
      <c r="I400" s="180" t="s">
        <v>160</v>
      </c>
      <c r="J400" s="180" t="s">
        <v>160</v>
      </c>
      <c r="K400" s="38" t="s">
        <v>322</v>
      </c>
      <c r="L400" s="36" t="s">
        <v>401</v>
      </c>
      <c r="M400" s="41" t="s">
        <v>372</v>
      </c>
      <c r="N400" s="180"/>
      <c r="O400" s="67" t="s">
        <v>411</v>
      </c>
      <c r="P400" s="47"/>
      <c r="Q400" s="153"/>
    </row>
    <row r="401" spans="2:17">
      <c r="B401" s="21" t="s">
        <v>631</v>
      </c>
      <c r="C401" s="237" t="s">
        <v>160</v>
      </c>
      <c r="D401" s="180" t="s">
        <v>160</v>
      </c>
      <c r="E401" s="180" t="s">
        <v>160</v>
      </c>
      <c r="F401" s="180" t="s">
        <v>160</v>
      </c>
      <c r="G401" s="180" t="s">
        <v>160</v>
      </c>
      <c r="H401" s="180" t="s">
        <v>160</v>
      </c>
      <c r="I401" s="180" t="s">
        <v>160</v>
      </c>
      <c r="J401" s="180" t="s">
        <v>160</v>
      </c>
      <c r="K401" s="38" t="s">
        <v>322</v>
      </c>
      <c r="L401" s="36" t="s">
        <v>387</v>
      </c>
      <c r="M401" s="41" t="s">
        <v>373</v>
      </c>
      <c r="N401" s="180"/>
      <c r="O401" s="67" t="s">
        <v>412</v>
      </c>
      <c r="P401" s="47"/>
      <c r="Q401" s="153"/>
    </row>
    <row r="402" spans="2:17">
      <c r="B402" s="21" t="s">
        <v>632</v>
      </c>
      <c r="C402" s="237" t="s">
        <v>160</v>
      </c>
      <c r="D402" s="180" t="s">
        <v>160</v>
      </c>
      <c r="E402" s="180" t="s">
        <v>160</v>
      </c>
      <c r="F402" s="180" t="s">
        <v>160</v>
      </c>
      <c r="G402" s="180" t="s">
        <v>160</v>
      </c>
      <c r="H402" s="180" t="s">
        <v>160</v>
      </c>
      <c r="I402" s="180" t="s">
        <v>160</v>
      </c>
      <c r="J402" s="180" t="s">
        <v>160</v>
      </c>
      <c r="K402" s="38" t="s">
        <v>199</v>
      </c>
      <c r="L402" s="36" t="s">
        <v>402</v>
      </c>
      <c r="M402" s="41" t="s">
        <v>33</v>
      </c>
      <c r="N402" s="180"/>
      <c r="O402" s="208" t="s">
        <v>31</v>
      </c>
      <c r="P402" s="47"/>
      <c r="Q402" s="153"/>
    </row>
    <row r="403" spans="2:17">
      <c r="B403" s="21" t="s">
        <v>633</v>
      </c>
      <c r="C403" s="237" t="s">
        <v>160</v>
      </c>
      <c r="D403" s="180" t="s">
        <v>160</v>
      </c>
      <c r="E403" s="180" t="s">
        <v>160</v>
      </c>
      <c r="F403" s="180" t="s">
        <v>160</v>
      </c>
      <c r="G403" s="180" t="s">
        <v>160</v>
      </c>
      <c r="H403" s="180" t="s">
        <v>160</v>
      </c>
      <c r="I403" s="180" t="s">
        <v>160</v>
      </c>
      <c r="J403" s="180" t="s">
        <v>160</v>
      </c>
      <c r="K403" s="38" t="s">
        <v>199</v>
      </c>
      <c r="L403" s="36" t="s">
        <v>403</v>
      </c>
      <c r="M403" s="41" t="s">
        <v>33</v>
      </c>
      <c r="N403" s="180"/>
      <c r="O403" s="208" t="s">
        <v>31</v>
      </c>
      <c r="P403" s="47"/>
      <c r="Q403" s="153"/>
    </row>
    <row r="404" spans="2:17">
      <c r="B404" s="21" t="s">
        <v>645</v>
      </c>
      <c r="C404" s="237" t="s">
        <v>160</v>
      </c>
      <c r="D404" s="180" t="s">
        <v>160</v>
      </c>
      <c r="E404" s="180" t="s">
        <v>160</v>
      </c>
      <c r="F404" s="180" t="s">
        <v>160</v>
      </c>
      <c r="G404" s="180" t="s">
        <v>160</v>
      </c>
      <c r="H404" s="180" t="s">
        <v>160</v>
      </c>
      <c r="I404" s="180" t="s">
        <v>160</v>
      </c>
      <c r="J404" s="180" t="s">
        <v>160</v>
      </c>
      <c r="K404" s="38" t="s">
        <v>199</v>
      </c>
      <c r="L404" s="36" t="s">
        <v>404</v>
      </c>
      <c r="M404" s="41" t="s">
        <v>33</v>
      </c>
      <c r="N404" s="180"/>
      <c r="O404" s="208" t="s">
        <v>31</v>
      </c>
      <c r="P404" s="47"/>
      <c r="Q404" s="153"/>
    </row>
    <row r="405" spans="2:17">
      <c r="B405" s="21" t="s">
        <v>646</v>
      </c>
      <c r="C405" s="237" t="s">
        <v>160</v>
      </c>
      <c r="D405" s="180" t="s">
        <v>160</v>
      </c>
      <c r="E405" s="180" t="s">
        <v>160</v>
      </c>
      <c r="F405" s="180" t="s">
        <v>160</v>
      </c>
      <c r="G405" s="180" t="s">
        <v>160</v>
      </c>
      <c r="H405" s="180" t="s">
        <v>160</v>
      </c>
      <c r="I405" s="180" t="s">
        <v>160</v>
      </c>
      <c r="J405" s="180" t="s">
        <v>160</v>
      </c>
      <c r="K405" s="38" t="s">
        <v>199</v>
      </c>
      <c r="L405" s="36" t="s">
        <v>405</v>
      </c>
      <c r="M405" s="41" t="s">
        <v>33</v>
      </c>
      <c r="N405" s="180"/>
      <c r="O405" s="208" t="s">
        <v>31</v>
      </c>
      <c r="P405" s="47"/>
      <c r="Q405" s="153"/>
    </row>
    <row r="406" spans="2:17">
      <c r="B406" s="21" t="s">
        <v>647</v>
      </c>
      <c r="C406" s="237" t="s">
        <v>160</v>
      </c>
      <c r="D406" s="180" t="s">
        <v>160</v>
      </c>
      <c r="E406" s="180" t="s">
        <v>160</v>
      </c>
      <c r="F406" s="180" t="s">
        <v>160</v>
      </c>
      <c r="G406" s="180" t="s">
        <v>160</v>
      </c>
      <c r="H406" s="180" t="s">
        <v>160</v>
      </c>
      <c r="I406" s="180" t="s">
        <v>160</v>
      </c>
      <c r="J406" s="180" t="s">
        <v>160</v>
      </c>
      <c r="K406" s="38" t="s">
        <v>199</v>
      </c>
      <c r="L406" s="36" t="s">
        <v>406</v>
      </c>
      <c r="M406" s="41" t="s">
        <v>33</v>
      </c>
      <c r="N406" s="180"/>
      <c r="O406" s="208" t="s">
        <v>31</v>
      </c>
      <c r="P406" s="47"/>
      <c r="Q406" s="153"/>
    </row>
    <row r="407" spans="2:17">
      <c r="B407" s="21" t="s">
        <v>634</v>
      </c>
      <c r="C407" s="237" t="s">
        <v>160</v>
      </c>
      <c r="D407" s="180" t="s">
        <v>160</v>
      </c>
      <c r="E407" s="180" t="s">
        <v>160</v>
      </c>
      <c r="F407" s="180" t="s">
        <v>160</v>
      </c>
      <c r="G407" s="180" t="s">
        <v>160</v>
      </c>
      <c r="H407" s="180" t="s">
        <v>160</v>
      </c>
      <c r="I407" s="180" t="s">
        <v>160</v>
      </c>
      <c r="J407" s="180" t="s">
        <v>160</v>
      </c>
      <c r="K407" s="38" t="s">
        <v>199</v>
      </c>
      <c r="L407" s="36" t="s">
        <v>407</v>
      </c>
      <c r="M407" s="41" t="s">
        <v>33</v>
      </c>
      <c r="N407" s="180"/>
      <c r="O407" s="208" t="s">
        <v>31</v>
      </c>
      <c r="P407" s="47"/>
      <c r="Q407" s="153"/>
    </row>
    <row r="408" spans="2:17">
      <c r="B408" s="21" t="s">
        <v>635</v>
      </c>
      <c r="C408" s="237" t="s">
        <v>160</v>
      </c>
      <c r="D408" s="180" t="s">
        <v>160</v>
      </c>
      <c r="E408" s="180" t="s">
        <v>160</v>
      </c>
      <c r="F408" s="180" t="s">
        <v>160</v>
      </c>
      <c r="G408" s="180" t="s">
        <v>160</v>
      </c>
      <c r="H408" s="180" t="s">
        <v>160</v>
      </c>
      <c r="I408" s="180" t="s">
        <v>160</v>
      </c>
      <c r="J408" s="180" t="s">
        <v>160</v>
      </c>
      <c r="K408" s="38" t="s">
        <v>199</v>
      </c>
      <c r="L408" s="36" t="s">
        <v>408</v>
      </c>
      <c r="M408" s="41" t="s">
        <v>33</v>
      </c>
      <c r="N408" s="180"/>
      <c r="O408" s="208" t="s">
        <v>31</v>
      </c>
      <c r="P408" s="47"/>
      <c r="Q408" s="153"/>
    </row>
    <row r="409" spans="2:17">
      <c r="B409" s="21" t="s">
        <v>648</v>
      </c>
      <c r="C409" s="237" t="s">
        <v>160</v>
      </c>
      <c r="D409" s="180" t="s">
        <v>160</v>
      </c>
      <c r="E409" s="180" t="s">
        <v>160</v>
      </c>
      <c r="F409" s="180" t="s">
        <v>160</v>
      </c>
      <c r="G409" s="180" t="s">
        <v>160</v>
      </c>
      <c r="H409" s="180" t="s">
        <v>160</v>
      </c>
      <c r="I409" s="180" t="s">
        <v>160</v>
      </c>
      <c r="J409" s="180" t="s">
        <v>160</v>
      </c>
      <c r="K409" s="38" t="s">
        <v>199</v>
      </c>
      <c r="L409" s="36" t="s">
        <v>409</v>
      </c>
      <c r="M409" s="41" t="s">
        <v>33</v>
      </c>
      <c r="N409" s="180"/>
      <c r="O409" s="208" t="s">
        <v>31</v>
      </c>
      <c r="P409" s="47"/>
      <c r="Q409" s="153"/>
    </row>
    <row r="410" spans="2:17">
      <c r="B410" s="21" t="s">
        <v>609</v>
      </c>
      <c r="C410" s="236" t="s">
        <v>160</v>
      </c>
      <c r="D410" s="180" t="s">
        <v>160</v>
      </c>
      <c r="E410" s="180" t="s">
        <v>160</v>
      </c>
      <c r="F410" s="180" t="s">
        <v>160</v>
      </c>
      <c r="G410" s="180" t="s">
        <v>160</v>
      </c>
      <c r="H410" s="180" t="s">
        <v>160</v>
      </c>
      <c r="I410" s="180" t="s">
        <v>160</v>
      </c>
      <c r="J410" s="180" t="s">
        <v>160</v>
      </c>
      <c r="K410" s="208" t="s">
        <v>296</v>
      </c>
      <c r="L410" s="246" t="s">
        <v>374</v>
      </c>
      <c r="M410" s="41" t="s">
        <v>33</v>
      </c>
      <c r="N410" s="180"/>
      <c r="O410" s="208" t="s">
        <v>31</v>
      </c>
      <c r="P410" s="47"/>
      <c r="Q410" s="153"/>
    </row>
    <row r="411" spans="2:17" ht="14.25" thickBot="1">
      <c r="B411" s="240" t="s">
        <v>99</v>
      </c>
      <c r="C411" s="238" t="s">
        <v>160</v>
      </c>
      <c r="D411" s="181" t="s">
        <v>160</v>
      </c>
      <c r="E411" s="181" t="s">
        <v>160</v>
      </c>
      <c r="F411" s="181" t="s">
        <v>160</v>
      </c>
      <c r="G411" s="181" t="s">
        <v>160</v>
      </c>
      <c r="H411" s="181" t="s">
        <v>160</v>
      </c>
      <c r="I411" s="181" t="s">
        <v>160</v>
      </c>
      <c r="J411" s="181" t="s">
        <v>160</v>
      </c>
      <c r="K411" s="241" t="s">
        <v>329</v>
      </c>
      <c r="L411" s="247" t="s">
        <v>198</v>
      </c>
      <c r="M411" s="242" t="s">
        <v>33</v>
      </c>
      <c r="N411" s="243"/>
      <c r="O411" s="241" t="s">
        <v>31</v>
      </c>
      <c r="P411" s="244"/>
      <c r="Q411" s="245"/>
    </row>
    <row r="417" spans="2:34" ht="15" thickBot="1">
      <c r="B417" s="26" t="s">
        <v>503</v>
      </c>
    </row>
    <row r="418" spans="2:34" ht="15" thickBot="1">
      <c r="B418" s="104" t="s">
        <v>121</v>
      </c>
      <c r="C418" s="520" t="s">
        <v>266</v>
      </c>
      <c r="D418" s="521"/>
      <c r="E418" s="521"/>
      <c r="F418" s="521"/>
      <c r="G418" s="521"/>
      <c r="H418" s="521"/>
      <c r="I418" s="521"/>
      <c r="J418" s="522"/>
      <c r="K418" s="182"/>
      <c r="L418" s="182"/>
      <c r="M418" s="185"/>
      <c r="N418" s="183"/>
      <c r="O418" s="183"/>
      <c r="P418" s="183"/>
      <c r="Q418" s="184"/>
    </row>
    <row r="419" spans="2:34">
      <c r="B419" s="76"/>
      <c r="C419" s="34" t="s">
        <v>208</v>
      </c>
      <c r="D419" s="34"/>
      <c r="E419" s="34"/>
      <c r="F419" s="34"/>
      <c r="G419" s="34"/>
      <c r="H419" s="34"/>
      <c r="I419" s="34"/>
      <c r="J419" s="34"/>
      <c r="K419" s="34"/>
      <c r="L419" s="35"/>
      <c r="M419" s="30" t="s">
        <v>120</v>
      </c>
      <c r="N419" s="49" t="s">
        <v>20</v>
      </c>
      <c r="O419" s="50"/>
      <c r="P419" s="50"/>
      <c r="Q419" s="51"/>
    </row>
    <row r="420" spans="2:34">
      <c r="B420" s="77" t="s">
        <v>21</v>
      </c>
      <c r="C420" s="516" t="s">
        <v>167</v>
      </c>
      <c r="D420" s="517"/>
      <c r="E420" s="517"/>
      <c r="F420" s="517"/>
      <c r="G420" s="517"/>
      <c r="H420" s="517"/>
      <c r="I420" s="517"/>
      <c r="J420" s="518"/>
      <c r="K420" s="37" t="s">
        <v>22</v>
      </c>
      <c r="L420" s="81" t="s">
        <v>22</v>
      </c>
      <c r="M420" s="319" t="s">
        <v>782</v>
      </c>
      <c r="N420" s="221" t="s">
        <v>23</v>
      </c>
      <c r="O420" s="84" t="s">
        <v>24</v>
      </c>
      <c r="P420" s="253" t="s">
        <v>25</v>
      </c>
      <c r="Q420" s="150" t="s">
        <v>26</v>
      </c>
    </row>
    <row r="421" spans="2:34">
      <c r="B421" s="77" t="s">
        <v>34</v>
      </c>
      <c r="C421" s="176" t="s">
        <v>126</v>
      </c>
      <c r="D421" s="176" t="s">
        <v>451</v>
      </c>
      <c r="E421" s="176" t="s">
        <v>451</v>
      </c>
      <c r="F421" s="176" t="s">
        <v>126</v>
      </c>
      <c r="G421" s="176" t="s">
        <v>451</v>
      </c>
      <c r="H421" s="176" t="s">
        <v>451</v>
      </c>
      <c r="I421" s="176" t="s">
        <v>451</v>
      </c>
      <c r="J421" s="176" t="s">
        <v>451</v>
      </c>
      <c r="K421" s="1" t="s">
        <v>213</v>
      </c>
      <c r="L421" s="27" t="s">
        <v>213</v>
      </c>
      <c r="M421" s="31" t="s">
        <v>485</v>
      </c>
      <c r="N421" s="222"/>
      <c r="O421" s="85"/>
      <c r="P421" s="253"/>
      <c r="Q421" s="150"/>
    </row>
    <row r="422" spans="2:34" ht="27">
      <c r="B422" s="78" t="s">
        <v>27</v>
      </c>
      <c r="C422" s="519" t="s">
        <v>452</v>
      </c>
      <c r="D422" s="517"/>
      <c r="E422" s="517"/>
      <c r="F422" s="517"/>
      <c r="G422" s="517"/>
      <c r="H422" s="517"/>
      <c r="I422" s="517"/>
      <c r="J422" s="518"/>
      <c r="K422" s="1" t="s">
        <v>215</v>
      </c>
      <c r="L422" s="27" t="s">
        <v>215</v>
      </c>
      <c r="M422" s="32"/>
      <c r="N422" s="222"/>
      <c r="O422" s="85"/>
      <c r="P422" s="253"/>
      <c r="Q422" s="150"/>
    </row>
    <row r="423" spans="2:34" ht="136.5">
      <c r="B423" s="77" t="s">
        <v>28</v>
      </c>
      <c r="C423" s="177" t="s">
        <v>453</v>
      </c>
      <c r="D423" s="177" t="s">
        <v>63</v>
      </c>
      <c r="E423" s="177" t="s">
        <v>454</v>
      </c>
      <c r="F423" s="177" t="s">
        <v>455</v>
      </c>
      <c r="G423" s="177" t="s">
        <v>456</v>
      </c>
      <c r="H423" s="177" t="s">
        <v>457</v>
      </c>
      <c r="I423" s="177" t="s">
        <v>458</v>
      </c>
      <c r="J423" s="177" t="s">
        <v>459</v>
      </c>
      <c r="K423" s="1" t="s">
        <v>220</v>
      </c>
      <c r="L423" s="27" t="s">
        <v>673</v>
      </c>
      <c r="M423" s="31" t="s">
        <v>29</v>
      </c>
      <c r="N423" s="222"/>
      <c r="O423" s="85"/>
      <c r="P423" s="253"/>
      <c r="Q423" s="150"/>
    </row>
    <row r="424" spans="2:34" ht="68.25" thickBot="1">
      <c r="B424" s="79" t="s">
        <v>30</v>
      </c>
      <c r="C424" s="178" t="s">
        <v>460</v>
      </c>
      <c r="D424" s="178" t="s">
        <v>451</v>
      </c>
      <c r="E424" s="178" t="s">
        <v>460</v>
      </c>
      <c r="F424" s="178" t="s">
        <v>460</v>
      </c>
      <c r="G424" s="178" t="s">
        <v>460</v>
      </c>
      <c r="H424" s="178" t="s">
        <v>460</v>
      </c>
      <c r="I424" s="178" t="s">
        <v>460</v>
      </c>
      <c r="J424" s="178" t="s">
        <v>460</v>
      </c>
      <c r="K424" s="209" t="s">
        <v>81</v>
      </c>
      <c r="L424" s="28" t="s">
        <v>461</v>
      </c>
      <c r="M424" s="33" t="s">
        <v>462</v>
      </c>
      <c r="N424" s="235"/>
      <c r="O424" s="224"/>
      <c r="P424" s="313" t="s">
        <v>691</v>
      </c>
      <c r="Q424" s="151"/>
      <c r="AH424" s="317"/>
    </row>
    <row r="425" spans="2:34" ht="14.25" thickTop="1">
      <c r="B425" s="80" t="s">
        <v>541</v>
      </c>
      <c r="C425" s="254" t="s">
        <v>160</v>
      </c>
      <c r="D425" s="254" t="s">
        <v>160</v>
      </c>
      <c r="E425" s="254" t="s">
        <v>160</v>
      </c>
      <c r="F425" s="254" t="s">
        <v>160</v>
      </c>
      <c r="G425" s="254" t="s">
        <v>160</v>
      </c>
      <c r="H425" s="254" t="s">
        <v>160</v>
      </c>
      <c r="I425" s="255" t="s">
        <v>463</v>
      </c>
      <c r="J425" s="254" t="s">
        <v>160</v>
      </c>
      <c r="K425" s="256" t="s">
        <v>464</v>
      </c>
      <c r="L425" s="257" t="s">
        <v>465</v>
      </c>
      <c r="M425" s="258" t="s">
        <v>33</v>
      </c>
      <c r="N425" s="254"/>
      <c r="O425" s="259"/>
      <c r="P425" s="260" t="s">
        <v>31</v>
      </c>
      <c r="Q425" s="261"/>
    </row>
    <row r="426" spans="2:34">
      <c r="B426" s="80" t="s">
        <v>650</v>
      </c>
      <c r="C426" s="179" t="s">
        <v>160</v>
      </c>
      <c r="D426" s="179" t="s">
        <v>160</v>
      </c>
      <c r="E426" s="179" t="s">
        <v>160</v>
      </c>
      <c r="F426" s="179" t="s">
        <v>160</v>
      </c>
      <c r="G426" s="179" t="s">
        <v>160</v>
      </c>
      <c r="H426" s="179" t="s">
        <v>160</v>
      </c>
      <c r="I426" s="210" t="s">
        <v>466</v>
      </c>
      <c r="J426" s="179" t="s">
        <v>160</v>
      </c>
      <c r="K426" s="38" t="s">
        <v>32</v>
      </c>
      <c r="L426" s="39" t="s">
        <v>199</v>
      </c>
      <c r="M426" s="239" t="s">
        <v>33</v>
      </c>
      <c r="N426" s="179"/>
      <c r="O426" s="46"/>
      <c r="P426" s="140" t="s">
        <v>31</v>
      </c>
      <c r="Q426" s="152"/>
    </row>
    <row r="427" spans="2:34">
      <c r="B427" s="21" t="s">
        <v>652</v>
      </c>
      <c r="C427" s="179" t="s">
        <v>160</v>
      </c>
      <c r="D427" s="180" t="s">
        <v>160</v>
      </c>
      <c r="E427" s="180" t="s">
        <v>160</v>
      </c>
      <c r="F427" s="180" t="s">
        <v>160</v>
      </c>
      <c r="G427" s="180" t="s">
        <v>160</v>
      </c>
      <c r="H427" s="180" t="s">
        <v>160</v>
      </c>
      <c r="I427" s="211" t="s">
        <v>466</v>
      </c>
      <c r="J427" s="180" t="s">
        <v>160</v>
      </c>
      <c r="K427" s="38" t="s">
        <v>32</v>
      </c>
      <c r="L427" s="36" t="s">
        <v>422</v>
      </c>
      <c r="M427" s="41" t="s">
        <v>439</v>
      </c>
      <c r="N427" s="180"/>
      <c r="O427" s="47"/>
      <c r="P427" s="67" t="s">
        <v>692</v>
      </c>
      <c r="Q427" s="153"/>
    </row>
    <row r="428" spans="2:34">
      <c r="B428" s="21" t="s">
        <v>653</v>
      </c>
      <c r="C428" s="179" t="s">
        <v>160</v>
      </c>
      <c r="D428" s="180" t="s">
        <v>160</v>
      </c>
      <c r="E428" s="180" t="s">
        <v>160</v>
      </c>
      <c r="F428" s="180" t="s">
        <v>160</v>
      </c>
      <c r="G428" s="180" t="s">
        <v>160</v>
      </c>
      <c r="H428" s="180" t="s">
        <v>160</v>
      </c>
      <c r="I428" s="211" t="s">
        <v>466</v>
      </c>
      <c r="J428" s="180" t="s">
        <v>160</v>
      </c>
      <c r="K428" s="38" t="s">
        <v>467</v>
      </c>
      <c r="L428" s="36" t="s">
        <v>423</v>
      </c>
      <c r="M428" s="41" t="s">
        <v>33</v>
      </c>
      <c r="N428" s="180"/>
      <c r="O428" s="47"/>
      <c r="P428" s="67" t="s">
        <v>31</v>
      </c>
      <c r="Q428" s="153"/>
    </row>
    <row r="429" spans="2:34">
      <c r="B429" s="21" t="s">
        <v>655</v>
      </c>
      <c r="C429" s="179" t="s">
        <v>160</v>
      </c>
      <c r="D429" s="180" t="s">
        <v>160</v>
      </c>
      <c r="E429" s="180" t="s">
        <v>160</v>
      </c>
      <c r="F429" s="180" t="s">
        <v>160</v>
      </c>
      <c r="G429" s="180" t="s">
        <v>160</v>
      </c>
      <c r="H429" s="180" t="s">
        <v>160</v>
      </c>
      <c r="I429" s="211" t="s">
        <v>466</v>
      </c>
      <c r="J429" s="180" t="s">
        <v>160</v>
      </c>
      <c r="K429" s="38" t="s">
        <v>318</v>
      </c>
      <c r="L429" s="36" t="s">
        <v>423</v>
      </c>
      <c r="M429" s="41" t="s">
        <v>33</v>
      </c>
      <c r="N429" s="180"/>
      <c r="O429" s="47"/>
      <c r="P429" s="67" t="s">
        <v>31</v>
      </c>
      <c r="Q429" s="153"/>
    </row>
    <row r="430" spans="2:34" ht="14.25" thickBot="1">
      <c r="B430" s="22" t="s">
        <v>657</v>
      </c>
      <c r="C430" s="243" t="s">
        <v>160</v>
      </c>
      <c r="D430" s="181" t="s">
        <v>160</v>
      </c>
      <c r="E430" s="181" t="s">
        <v>160</v>
      </c>
      <c r="F430" s="181" t="s">
        <v>160</v>
      </c>
      <c r="G430" s="181" t="s">
        <v>160</v>
      </c>
      <c r="H430" s="181" t="s">
        <v>160</v>
      </c>
      <c r="I430" s="212" t="s">
        <v>466</v>
      </c>
      <c r="J430" s="181" t="s">
        <v>160</v>
      </c>
      <c r="K430" s="42" t="s">
        <v>468</v>
      </c>
      <c r="L430" s="43" t="s">
        <v>423</v>
      </c>
      <c r="M430" s="44" t="s">
        <v>33</v>
      </c>
      <c r="N430" s="181"/>
      <c r="O430" s="48"/>
      <c r="P430" s="262" t="s">
        <v>31</v>
      </c>
      <c r="Q430" s="154"/>
    </row>
    <row r="439" spans="2:17" ht="15" thickBot="1">
      <c r="B439" s="26" t="s">
        <v>504</v>
      </c>
    </row>
    <row r="440" spans="2:17" ht="15" thickBot="1">
      <c r="B440" s="104" t="s">
        <v>469</v>
      </c>
      <c r="C440" s="520" t="s">
        <v>266</v>
      </c>
      <c r="D440" s="521"/>
      <c r="E440" s="521"/>
      <c r="F440" s="521"/>
      <c r="G440" s="521"/>
      <c r="H440" s="521"/>
      <c r="I440" s="521"/>
      <c r="J440" s="522"/>
      <c r="K440" s="182"/>
      <c r="L440" s="182"/>
      <c r="M440" s="185"/>
      <c r="N440" s="183"/>
      <c r="O440" s="183"/>
      <c r="P440" s="183"/>
      <c r="Q440" s="184"/>
    </row>
    <row r="441" spans="2:17">
      <c r="B441" s="76"/>
      <c r="C441" s="34" t="s">
        <v>208</v>
      </c>
      <c r="D441" s="34"/>
      <c r="E441" s="34"/>
      <c r="F441" s="34"/>
      <c r="G441" s="34"/>
      <c r="H441" s="34"/>
      <c r="I441" s="34"/>
      <c r="J441" s="34"/>
      <c r="K441" s="34"/>
      <c r="L441" s="35"/>
      <c r="M441" s="30" t="s">
        <v>120</v>
      </c>
      <c r="N441" s="49" t="s">
        <v>20</v>
      </c>
      <c r="O441" s="50"/>
      <c r="P441" s="50"/>
      <c r="Q441" s="51"/>
    </row>
    <row r="442" spans="2:17">
      <c r="B442" s="77" t="s">
        <v>21</v>
      </c>
      <c r="C442" s="516" t="s">
        <v>470</v>
      </c>
      <c r="D442" s="517"/>
      <c r="E442" s="517"/>
      <c r="F442" s="517"/>
      <c r="G442" s="517"/>
      <c r="H442" s="517"/>
      <c r="I442" s="517"/>
      <c r="J442" s="518"/>
      <c r="K442" s="37" t="s">
        <v>22</v>
      </c>
      <c r="L442" s="81" t="s">
        <v>22</v>
      </c>
      <c r="M442" s="319" t="s">
        <v>783</v>
      </c>
      <c r="N442" s="221" t="s">
        <v>23</v>
      </c>
      <c r="O442" s="84" t="s">
        <v>24</v>
      </c>
      <c r="P442" s="253" t="s">
        <v>25</v>
      </c>
      <c r="Q442" s="150" t="s">
        <v>26</v>
      </c>
    </row>
    <row r="443" spans="2:17">
      <c r="B443" s="77" t="s">
        <v>34</v>
      </c>
      <c r="C443" s="176" t="s">
        <v>126</v>
      </c>
      <c r="D443" s="176" t="s">
        <v>471</v>
      </c>
      <c r="E443" s="176" t="s">
        <v>126</v>
      </c>
      <c r="F443" s="176" t="s">
        <v>472</v>
      </c>
      <c r="G443" s="176" t="s">
        <v>471</v>
      </c>
      <c r="H443" s="176" t="s">
        <v>126</v>
      </c>
      <c r="I443" s="176" t="s">
        <v>471</v>
      </c>
      <c r="J443" s="176" t="s">
        <v>471</v>
      </c>
      <c r="K443" s="1" t="s">
        <v>213</v>
      </c>
      <c r="L443" s="27" t="s">
        <v>213</v>
      </c>
      <c r="M443" s="31" t="s">
        <v>486</v>
      </c>
      <c r="N443" s="222"/>
      <c r="O443" s="85"/>
      <c r="P443" s="253"/>
      <c r="Q443" s="150"/>
    </row>
    <row r="444" spans="2:17" ht="27">
      <c r="B444" s="78" t="s">
        <v>27</v>
      </c>
      <c r="C444" s="519" t="s">
        <v>452</v>
      </c>
      <c r="D444" s="517"/>
      <c r="E444" s="517"/>
      <c r="F444" s="517"/>
      <c r="G444" s="517"/>
      <c r="H444" s="517"/>
      <c r="I444" s="517"/>
      <c r="J444" s="518"/>
      <c r="K444" s="1" t="s">
        <v>215</v>
      </c>
      <c r="L444" s="27" t="s">
        <v>215</v>
      </c>
      <c r="M444" s="32"/>
      <c r="N444" s="222"/>
      <c r="O444" s="85"/>
      <c r="P444" s="253"/>
      <c r="Q444" s="150"/>
    </row>
    <row r="445" spans="2:17" ht="136.5">
      <c r="B445" s="77" t="s">
        <v>28</v>
      </c>
      <c r="C445" s="177" t="s">
        <v>453</v>
      </c>
      <c r="D445" s="177" t="s">
        <v>63</v>
      </c>
      <c r="E445" s="177" t="s">
        <v>454</v>
      </c>
      <c r="F445" s="177" t="s">
        <v>455</v>
      </c>
      <c r="G445" s="177" t="s">
        <v>456</v>
      </c>
      <c r="H445" s="177" t="s">
        <v>457</v>
      </c>
      <c r="I445" s="177" t="s">
        <v>458</v>
      </c>
      <c r="J445" s="177" t="s">
        <v>459</v>
      </c>
      <c r="K445" s="1" t="s">
        <v>220</v>
      </c>
      <c r="L445" s="27" t="s">
        <v>674</v>
      </c>
      <c r="M445" s="31" t="s">
        <v>29</v>
      </c>
      <c r="N445" s="222"/>
      <c r="O445" s="85"/>
      <c r="P445" s="253"/>
      <c r="Q445" s="150"/>
    </row>
    <row r="446" spans="2:17" ht="68.25" thickBot="1">
      <c r="B446" s="79" t="s">
        <v>30</v>
      </c>
      <c r="C446" s="178" t="s">
        <v>460</v>
      </c>
      <c r="D446" s="178" t="s">
        <v>126</v>
      </c>
      <c r="E446" s="178" t="s">
        <v>460</v>
      </c>
      <c r="F446" s="178" t="s">
        <v>460</v>
      </c>
      <c r="G446" s="178" t="s">
        <v>460</v>
      </c>
      <c r="H446" s="178" t="s">
        <v>460</v>
      </c>
      <c r="I446" s="178" t="s">
        <v>460</v>
      </c>
      <c r="J446" s="178" t="s">
        <v>460</v>
      </c>
      <c r="K446" s="209" t="s">
        <v>81</v>
      </c>
      <c r="L446" s="28" t="s">
        <v>461</v>
      </c>
      <c r="M446" s="33" t="s">
        <v>462</v>
      </c>
      <c r="N446" s="235"/>
      <c r="O446" s="224"/>
      <c r="P446" s="313" t="s">
        <v>693</v>
      </c>
      <c r="Q446" s="151"/>
    </row>
    <row r="447" spans="2:17" ht="14.25" thickTop="1">
      <c r="B447" s="263" t="s">
        <v>662</v>
      </c>
      <c r="C447" s="270" t="s">
        <v>160</v>
      </c>
      <c r="D447" s="265" t="s">
        <v>160</v>
      </c>
      <c r="E447" s="265" t="s">
        <v>160</v>
      </c>
      <c r="F447" s="265" t="s">
        <v>160</v>
      </c>
      <c r="G447" s="265" t="s">
        <v>160</v>
      </c>
      <c r="H447" s="265" t="s">
        <v>160</v>
      </c>
      <c r="I447" s="265" t="s">
        <v>160</v>
      </c>
      <c r="J447" s="271" t="s">
        <v>475</v>
      </c>
      <c r="K447" s="214" t="s">
        <v>225</v>
      </c>
      <c r="L447" s="201" t="s">
        <v>423</v>
      </c>
      <c r="M447" s="264" t="s">
        <v>33</v>
      </c>
      <c r="N447" s="265"/>
      <c r="O447" s="202"/>
      <c r="P447" s="266" t="s">
        <v>31</v>
      </c>
      <c r="Q447" s="203"/>
    </row>
    <row r="448" spans="2:17">
      <c r="B448" s="21" t="s">
        <v>663</v>
      </c>
      <c r="C448" s="180" t="s">
        <v>160</v>
      </c>
      <c r="D448" s="180" t="s">
        <v>160</v>
      </c>
      <c r="E448" s="180" t="s">
        <v>160</v>
      </c>
      <c r="F448" s="180" t="s">
        <v>160</v>
      </c>
      <c r="G448" s="180" t="s">
        <v>160</v>
      </c>
      <c r="H448" s="180" t="s">
        <v>160</v>
      </c>
      <c r="I448" s="180" t="s">
        <v>160</v>
      </c>
      <c r="J448" s="211" t="s">
        <v>473</v>
      </c>
      <c r="K448" s="213" t="s">
        <v>32</v>
      </c>
      <c r="L448" s="36" t="s">
        <v>199</v>
      </c>
      <c r="M448" s="272" t="s">
        <v>33</v>
      </c>
      <c r="N448" s="180"/>
      <c r="O448" s="47"/>
      <c r="P448" s="67" t="s">
        <v>31</v>
      </c>
      <c r="Q448" s="153"/>
    </row>
    <row r="449" spans="2:17">
      <c r="B449" s="21" t="s">
        <v>664</v>
      </c>
      <c r="C449" s="179" t="s">
        <v>160</v>
      </c>
      <c r="D449" s="180" t="s">
        <v>160</v>
      </c>
      <c r="E449" s="180" t="s">
        <v>160</v>
      </c>
      <c r="F449" s="180" t="s">
        <v>160</v>
      </c>
      <c r="G449" s="180" t="s">
        <v>160</v>
      </c>
      <c r="H449" s="180" t="s">
        <v>160</v>
      </c>
      <c r="I449" s="180" t="s">
        <v>160</v>
      </c>
      <c r="J449" s="211" t="s">
        <v>473</v>
      </c>
      <c r="K449" s="38" t="s">
        <v>32</v>
      </c>
      <c r="L449" s="36" t="s">
        <v>422</v>
      </c>
      <c r="M449" s="41" t="s">
        <v>439</v>
      </c>
      <c r="N449" s="180"/>
      <c r="O449" s="47"/>
      <c r="P449" s="67" t="s">
        <v>694</v>
      </c>
      <c r="Q449" s="153"/>
    </row>
    <row r="450" spans="2:17">
      <c r="B450" s="21" t="s">
        <v>665</v>
      </c>
      <c r="C450" s="179" t="s">
        <v>160</v>
      </c>
      <c r="D450" s="180" t="s">
        <v>160</v>
      </c>
      <c r="E450" s="180" t="s">
        <v>160</v>
      </c>
      <c r="F450" s="180" t="s">
        <v>160</v>
      </c>
      <c r="G450" s="180" t="s">
        <v>160</v>
      </c>
      <c r="H450" s="180" t="s">
        <v>160</v>
      </c>
      <c r="I450" s="180" t="s">
        <v>160</v>
      </c>
      <c r="J450" s="211" t="s">
        <v>474</v>
      </c>
      <c r="K450" s="38" t="s">
        <v>467</v>
      </c>
      <c r="L450" s="36" t="s">
        <v>423</v>
      </c>
      <c r="M450" s="41" t="s">
        <v>33</v>
      </c>
      <c r="N450" s="180"/>
      <c r="O450" s="47"/>
      <c r="P450" s="67" t="s">
        <v>31</v>
      </c>
      <c r="Q450" s="153"/>
    </row>
    <row r="451" spans="2:17">
      <c r="B451" s="21" t="s">
        <v>666</v>
      </c>
      <c r="C451" s="179" t="s">
        <v>160</v>
      </c>
      <c r="D451" s="180" t="s">
        <v>160</v>
      </c>
      <c r="E451" s="180" t="s">
        <v>160</v>
      </c>
      <c r="F451" s="180" t="s">
        <v>160</v>
      </c>
      <c r="G451" s="180" t="s">
        <v>160</v>
      </c>
      <c r="H451" s="180" t="s">
        <v>160</v>
      </c>
      <c r="I451" s="180" t="s">
        <v>160</v>
      </c>
      <c r="J451" s="211" t="s">
        <v>474</v>
      </c>
      <c r="K451" s="38" t="s">
        <v>318</v>
      </c>
      <c r="L451" s="36" t="s">
        <v>423</v>
      </c>
      <c r="M451" s="41" t="s">
        <v>33</v>
      </c>
      <c r="N451" s="180"/>
      <c r="O451" s="47"/>
      <c r="P451" s="67" t="s">
        <v>31</v>
      </c>
      <c r="Q451" s="153"/>
    </row>
    <row r="452" spans="2:17" ht="14.25" thickBot="1">
      <c r="B452" s="22" t="s">
        <v>667</v>
      </c>
      <c r="C452" s="249" t="s">
        <v>160</v>
      </c>
      <c r="D452" s="181" t="s">
        <v>160</v>
      </c>
      <c r="E452" s="181" t="s">
        <v>160</v>
      </c>
      <c r="F452" s="181" t="s">
        <v>160</v>
      </c>
      <c r="G452" s="181" t="s">
        <v>160</v>
      </c>
      <c r="H452" s="181" t="s">
        <v>160</v>
      </c>
      <c r="I452" s="181" t="s">
        <v>160</v>
      </c>
      <c r="J452" s="212" t="s">
        <v>474</v>
      </c>
      <c r="K452" s="42" t="s">
        <v>468</v>
      </c>
      <c r="L452" s="43" t="s">
        <v>423</v>
      </c>
      <c r="M452" s="44" t="s">
        <v>33</v>
      </c>
      <c r="N452" s="181"/>
      <c r="O452" s="48"/>
      <c r="P452" s="262" t="s">
        <v>31</v>
      </c>
      <c r="Q452" s="154"/>
    </row>
    <row r="463" spans="2:17" ht="15" thickBot="1">
      <c r="B463" s="26" t="s">
        <v>505</v>
      </c>
    </row>
    <row r="464" spans="2:17" ht="15" thickBot="1">
      <c r="B464" s="104" t="s">
        <v>121</v>
      </c>
      <c r="C464" s="520" t="s">
        <v>266</v>
      </c>
      <c r="D464" s="521"/>
      <c r="E464" s="521"/>
      <c r="F464" s="521"/>
      <c r="G464" s="521"/>
      <c r="H464" s="521"/>
      <c r="I464" s="521"/>
      <c r="J464" s="522"/>
      <c r="K464" s="182"/>
      <c r="L464" s="182"/>
      <c r="M464" s="185"/>
      <c r="N464" s="183"/>
      <c r="O464" s="183"/>
      <c r="P464" s="183"/>
      <c r="Q464" s="184"/>
    </row>
    <row r="465" spans="2:17">
      <c r="B465" s="76"/>
      <c r="C465" s="34" t="s">
        <v>208</v>
      </c>
      <c r="D465" s="34"/>
      <c r="E465" s="34"/>
      <c r="F465" s="34"/>
      <c r="G465" s="34"/>
      <c r="H465" s="34"/>
      <c r="I465" s="34"/>
      <c r="J465" s="34"/>
      <c r="K465" s="34"/>
      <c r="L465" s="35"/>
      <c r="M465" s="30" t="s">
        <v>476</v>
      </c>
      <c r="N465" s="49" t="s">
        <v>20</v>
      </c>
      <c r="O465" s="50"/>
      <c r="P465" s="50"/>
      <c r="Q465" s="51"/>
    </row>
    <row r="466" spans="2:17">
      <c r="B466" s="77" t="s">
        <v>21</v>
      </c>
      <c r="C466" s="516" t="s">
        <v>167</v>
      </c>
      <c r="D466" s="517"/>
      <c r="E466" s="517"/>
      <c r="F466" s="517"/>
      <c r="G466" s="517"/>
      <c r="H466" s="517"/>
      <c r="I466" s="517"/>
      <c r="J466" s="518"/>
      <c r="K466" s="37"/>
      <c r="L466" s="81" t="s">
        <v>22</v>
      </c>
      <c r="M466" s="319" t="s">
        <v>784</v>
      </c>
      <c r="N466" s="221" t="s">
        <v>23</v>
      </c>
      <c r="O466" s="84" t="s">
        <v>24</v>
      </c>
      <c r="P466" s="253" t="s">
        <v>25</v>
      </c>
      <c r="Q466" s="150" t="s">
        <v>26</v>
      </c>
    </row>
    <row r="467" spans="2:17">
      <c r="B467" s="77" t="s">
        <v>34</v>
      </c>
      <c r="C467" s="176" t="s">
        <v>477</v>
      </c>
      <c r="D467" s="176" t="s">
        <v>471</v>
      </c>
      <c r="E467" s="176" t="s">
        <v>471</v>
      </c>
      <c r="F467" s="176" t="s">
        <v>477</v>
      </c>
      <c r="G467" s="176" t="s">
        <v>471</v>
      </c>
      <c r="H467" s="176" t="s">
        <v>477</v>
      </c>
      <c r="I467" s="176" t="s">
        <v>471</v>
      </c>
      <c r="J467" s="176" t="s">
        <v>471</v>
      </c>
      <c r="K467" s="1" t="s">
        <v>213</v>
      </c>
      <c r="L467" s="27" t="s">
        <v>213</v>
      </c>
      <c r="M467" s="31" t="s">
        <v>484</v>
      </c>
      <c r="N467" s="222"/>
      <c r="O467" s="85"/>
      <c r="P467" s="253"/>
      <c r="Q467" s="150"/>
    </row>
    <row r="468" spans="2:17" ht="27">
      <c r="B468" s="78" t="s">
        <v>27</v>
      </c>
      <c r="C468" s="519" t="s">
        <v>452</v>
      </c>
      <c r="D468" s="517"/>
      <c r="E468" s="517"/>
      <c r="F468" s="517"/>
      <c r="G468" s="517"/>
      <c r="H468" s="517"/>
      <c r="I468" s="517"/>
      <c r="J468" s="518"/>
      <c r="K468" s="1" t="s">
        <v>215</v>
      </c>
      <c r="L468" s="27" t="s">
        <v>215</v>
      </c>
      <c r="M468" s="32"/>
      <c r="N468" s="222"/>
      <c r="O468" s="85"/>
      <c r="P468" s="253"/>
      <c r="Q468" s="150"/>
    </row>
    <row r="469" spans="2:17" ht="136.5">
      <c r="B469" s="77" t="s">
        <v>28</v>
      </c>
      <c r="C469" s="177" t="s">
        <v>453</v>
      </c>
      <c r="D469" s="177" t="s">
        <v>63</v>
      </c>
      <c r="E469" s="177" t="s">
        <v>454</v>
      </c>
      <c r="F469" s="177" t="s">
        <v>455</v>
      </c>
      <c r="G469" s="177" t="s">
        <v>456</v>
      </c>
      <c r="H469" s="177" t="s">
        <v>457</v>
      </c>
      <c r="I469" s="177" t="s">
        <v>458</v>
      </c>
      <c r="J469" s="177" t="s">
        <v>459</v>
      </c>
      <c r="K469" s="1" t="s">
        <v>220</v>
      </c>
      <c r="L469" s="27" t="s">
        <v>675</v>
      </c>
      <c r="M469" s="31" t="s">
        <v>29</v>
      </c>
      <c r="N469" s="222"/>
      <c r="O469" s="85"/>
      <c r="P469" s="253"/>
      <c r="Q469" s="150"/>
    </row>
    <row r="470" spans="2:17" ht="68.25" thickBot="1">
      <c r="B470" s="79" t="s">
        <v>30</v>
      </c>
      <c r="C470" s="178" t="s">
        <v>460</v>
      </c>
      <c r="D470" s="178" t="s">
        <v>471</v>
      </c>
      <c r="E470" s="178" t="s">
        <v>460</v>
      </c>
      <c r="F470" s="178" t="s">
        <v>460</v>
      </c>
      <c r="G470" s="178" t="s">
        <v>460</v>
      </c>
      <c r="H470" s="178" t="s">
        <v>460</v>
      </c>
      <c r="I470" s="178" t="s">
        <v>460</v>
      </c>
      <c r="J470" s="178" t="s">
        <v>460</v>
      </c>
      <c r="K470" s="209" t="s">
        <v>81</v>
      </c>
      <c r="L470" s="28" t="s">
        <v>461</v>
      </c>
      <c r="M470" s="33" t="s">
        <v>462</v>
      </c>
      <c r="N470" s="235"/>
      <c r="O470" s="224"/>
      <c r="P470" s="313" t="s">
        <v>697</v>
      </c>
      <c r="Q470" s="151"/>
    </row>
    <row r="471" spans="2:17" ht="14.25" thickTop="1">
      <c r="B471" s="80" t="s">
        <v>658</v>
      </c>
      <c r="C471" s="179" t="s">
        <v>160</v>
      </c>
      <c r="D471" s="179" t="s">
        <v>160</v>
      </c>
      <c r="E471" s="179" t="s">
        <v>160</v>
      </c>
      <c r="F471" s="179" t="s">
        <v>160</v>
      </c>
      <c r="G471" s="179" t="s">
        <v>160</v>
      </c>
      <c r="H471" s="179" t="s">
        <v>160</v>
      </c>
      <c r="I471" s="179" t="s">
        <v>160</v>
      </c>
      <c r="J471" s="179" t="s">
        <v>160</v>
      </c>
      <c r="K471" s="38" t="s">
        <v>32</v>
      </c>
      <c r="L471" s="39" t="s">
        <v>199</v>
      </c>
      <c r="M471" s="239" t="s">
        <v>33</v>
      </c>
      <c r="N471" s="179"/>
      <c r="O471" s="46"/>
      <c r="P471" s="140" t="s">
        <v>31</v>
      </c>
      <c r="Q471" s="152"/>
    </row>
    <row r="472" spans="2:17">
      <c r="B472" s="21" t="s">
        <v>659</v>
      </c>
      <c r="C472" s="179" t="s">
        <v>160</v>
      </c>
      <c r="D472" s="180" t="s">
        <v>160</v>
      </c>
      <c r="E472" s="180" t="s">
        <v>160</v>
      </c>
      <c r="F472" s="180" t="s">
        <v>160</v>
      </c>
      <c r="G472" s="180" t="s">
        <v>160</v>
      </c>
      <c r="H472" s="180" t="s">
        <v>160</v>
      </c>
      <c r="I472" s="180" t="s">
        <v>160</v>
      </c>
      <c r="J472" s="180" t="s">
        <v>160</v>
      </c>
      <c r="K472" s="38" t="s">
        <v>32</v>
      </c>
      <c r="L472" s="36" t="s">
        <v>422</v>
      </c>
      <c r="M472" s="41" t="s">
        <v>439</v>
      </c>
      <c r="N472" s="180"/>
      <c r="O472" s="47"/>
      <c r="P472" s="67" t="s">
        <v>698</v>
      </c>
      <c r="Q472" s="153"/>
    </row>
    <row r="473" spans="2:17">
      <c r="B473" s="21" t="s">
        <v>609</v>
      </c>
      <c r="C473" s="179" t="s">
        <v>160</v>
      </c>
      <c r="D473" s="180" t="s">
        <v>160</v>
      </c>
      <c r="E473" s="180" t="s">
        <v>160</v>
      </c>
      <c r="F473" s="180" t="s">
        <v>160</v>
      </c>
      <c r="G473" s="180" t="s">
        <v>160</v>
      </c>
      <c r="H473" s="180" t="s">
        <v>160</v>
      </c>
      <c r="I473" s="180" t="s">
        <v>160</v>
      </c>
      <c r="J473" s="180" t="s">
        <v>160</v>
      </c>
      <c r="K473" s="38" t="s">
        <v>467</v>
      </c>
      <c r="L473" s="36" t="s">
        <v>479</v>
      </c>
      <c r="M473" s="41" t="s">
        <v>33</v>
      </c>
      <c r="N473" s="180"/>
      <c r="O473" s="47"/>
      <c r="P473" s="67" t="s">
        <v>31</v>
      </c>
      <c r="Q473" s="153"/>
    </row>
    <row r="474" spans="2:17">
      <c r="B474" s="263" t="s">
        <v>660</v>
      </c>
      <c r="C474" s="265" t="s">
        <v>160</v>
      </c>
      <c r="D474" s="265" t="s">
        <v>160</v>
      </c>
      <c r="E474" s="265" t="s">
        <v>160</v>
      </c>
      <c r="F474" s="265" t="s">
        <v>160</v>
      </c>
      <c r="G474" s="265" t="s">
        <v>160</v>
      </c>
      <c r="H474" s="265" t="s">
        <v>160</v>
      </c>
      <c r="I474" s="265" t="s">
        <v>160</v>
      </c>
      <c r="J474" s="265" t="s">
        <v>160</v>
      </c>
      <c r="K474" s="214" t="s">
        <v>318</v>
      </c>
      <c r="L474" s="201" t="s">
        <v>480</v>
      </c>
      <c r="M474" s="264" t="s">
        <v>33</v>
      </c>
      <c r="N474" s="265"/>
      <c r="O474" s="202"/>
      <c r="P474" s="266" t="s">
        <v>31</v>
      </c>
      <c r="Q474" s="203"/>
    </row>
    <row r="475" spans="2:17" ht="14.25" thickBot="1">
      <c r="B475" s="22" t="s">
        <v>661</v>
      </c>
      <c r="C475" s="181" t="s">
        <v>160</v>
      </c>
      <c r="D475" s="181" t="s">
        <v>160</v>
      </c>
      <c r="E475" s="181" t="s">
        <v>160</v>
      </c>
      <c r="F475" s="181" t="s">
        <v>160</v>
      </c>
      <c r="G475" s="181" t="s">
        <v>160</v>
      </c>
      <c r="H475" s="181" t="s">
        <v>160</v>
      </c>
      <c r="I475" s="181" t="s">
        <v>160</v>
      </c>
      <c r="J475" s="181" t="s">
        <v>160</v>
      </c>
      <c r="K475" s="42" t="s">
        <v>481</v>
      </c>
      <c r="L475" s="43" t="s">
        <v>482</v>
      </c>
      <c r="M475" s="44" t="s">
        <v>33</v>
      </c>
      <c r="N475" s="181"/>
      <c r="O475" s="48"/>
      <c r="P475" s="262" t="s">
        <v>31</v>
      </c>
      <c r="Q475" s="154"/>
    </row>
    <row r="486" spans="2:17" ht="15" thickBot="1">
      <c r="B486" s="26" t="s">
        <v>506</v>
      </c>
    </row>
    <row r="487" spans="2:17" ht="15" thickBot="1">
      <c r="B487" s="104" t="s">
        <v>469</v>
      </c>
      <c r="C487" s="520" t="s">
        <v>266</v>
      </c>
      <c r="D487" s="521"/>
      <c r="E487" s="521"/>
      <c r="F487" s="521"/>
      <c r="G487" s="521"/>
      <c r="H487" s="521"/>
      <c r="I487" s="521"/>
      <c r="J487" s="522"/>
      <c r="K487" s="182"/>
      <c r="L487" s="182"/>
      <c r="M487" s="185"/>
      <c r="N487" s="183"/>
      <c r="O487" s="183"/>
      <c r="P487" s="183"/>
      <c r="Q487" s="184"/>
    </row>
    <row r="488" spans="2:17">
      <c r="B488" s="76"/>
      <c r="C488" s="34" t="s">
        <v>208</v>
      </c>
      <c r="D488" s="34"/>
      <c r="E488" s="34"/>
      <c r="F488" s="34"/>
      <c r="G488" s="34"/>
      <c r="H488" s="34"/>
      <c r="I488" s="34"/>
      <c r="J488" s="34"/>
      <c r="K488" s="34"/>
      <c r="L488" s="35"/>
      <c r="M488" s="30" t="s">
        <v>120</v>
      </c>
      <c r="N488" s="49" t="s">
        <v>20</v>
      </c>
      <c r="O488" s="50"/>
      <c r="P488" s="50"/>
      <c r="Q488" s="51"/>
    </row>
    <row r="489" spans="2:17">
      <c r="B489" s="77" t="s">
        <v>21</v>
      </c>
      <c r="C489" s="516" t="s">
        <v>470</v>
      </c>
      <c r="D489" s="517"/>
      <c r="E489" s="517"/>
      <c r="F489" s="517"/>
      <c r="G489" s="517"/>
      <c r="H489" s="517"/>
      <c r="I489" s="517"/>
      <c r="J489" s="518"/>
      <c r="K489" s="37" t="s">
        <v>22</v>
      </c>
      <c r="L489" s="81" t="s">
        <v>22</v>
      </c>
      <c r="M489" s="319" t="s">
        <v>785</v>
      </c>
      <c r="N489" s="221" t="s">
        <v>23</v>
      </c>
      <c r="O489" s="84" t="s">
        <v>24</v>
      </c>
      <c r="P489" s="253" t="s">
        <v>25</v>
      </c>
      <c r="Q489" s="150" t="s">
        <v>26</v>
      </c>
    </row>
    <row r="490" spans="2:17">
      <c r="B490" s="77" t="s">
        <v>34</v>
      </c>
      <c r="C490" s="176" t="s">
        <v>126</v>
      </c>
      <c r="D490" s="176" t="s">
        <v>471</v>
      </c>
      <c r="E490" s="176" t="s">
        <v>126</v>
      </c>
      <c r="F490" s="176" t="s">
        <v>472</v>
      </c>
      <c r="G490" s="176" t="s">
        <v>471</v>
      </c>
      <c r="H490" s="176" t="s">
        <v>126</v>
      </c>
      <c r="I490" s="176" t="s">
        <v>471</v>
      </c>
      <c r="J490" s="176" t="s">
        <v>471</v>
      </c>
      <c r="K490" s="1" t="s">
        <v>213</v>
      </c>
      <c r="L490" s="27" t="s">
        <v>213</v>
      </c>
      <c r="M490" s="31" t="s">
        <v>123</v>
      </c>
      <c r="N490" s="222"/>
      <c r="O490" s="85"/>
      <c r="P490" s="253"/>
      <c r="Q490" s="150"/>
    </row>
    <row r="491" spans="2:17" ht="27">
      <c r="B491" s="78" t="s">
        <v>27</v>
      </c>
      <c r="C491" s="519" t="s">
        <v>452</v>
      </c>
      <c r="D491" s="517"/>
      <c r="E491" s="517"/>
      <c r="F491" s="517"/>
      <c r="G491" s="517"/>
      <c r="H491" s="517"/>
      <c r="I491" s="517"/>
      <c r="J491" s="518"/>
      <c r="K491" s="1" t="s">
        <v>215</v>
      </c>
      <c r="L491" s="27" t="s">
        <v>215</v>
      </c>
      <c r="M491" s="32"/>
      <c r="N491" s="222"/>
      <c r="O491" s="85"/>
      <c r="P491" s="253"/>
      <c r="Q491" s="150"/>
    </row>
    <row r="492" spans="2:17" ht="136.5">
      <c r="B492" s="77" t="s">
        <v>28</v>
      </c>
      <c r="C492" s="177" t="s">
        <v>453</v>
      </c>
      <c r="D492" s="177" t="s">
        <v>63</v>
      </c>
      <c r="E492" s="177" t="s">
        <v>454</v>
      </c>
      <c r="F492" s="177" t="s">
        <v>455</v>
      </c>
      <c r="G492" s="177" t="s">
        <v>456</v>
      </c>
      <c r="H492" s="177" t="s">
        <v>457</v>
      </c>
      <c r="I492" s="177" t="s">
        <v>458</v>
      </c>
      <c r="J492" s="177" t="s">
        <v>459</v>
      </c>
      <c r="K492" s="1" t="s">
        <v>220</v>
      </c>
      <c r="L492" s="27" t="s">
        <v>676</v>
      </c>
      <c r="M492" s="31" t="s">
        <v>29</v>
      </c>
      <c r="N492" s="222"/>
      <c r="O492" s="85"/>
      <c r="P492" s="253"/>
      <c r="Q492" s="150"/>
    </row>
    <row r="493" spans="2:17" ht="68.25" thickBot="1">
      <c r="B493" s="79" t="s">
        <v>30</v>
      </c>
      <c r="C493" s="178" t="s">
        <v>460</v>
      </c>
      <c r="D493" s="178" t="s">
        <v>126</v>
      </c>
      <c r="E493" s="178" t="s">
        <v>460</v>
      </c>
      <c r="F493" s="178" t="s">
        <v>460</v>
      </c>
      <c r="G493" s="178" t="s">
        <v>460</v>
      </c>
      <c r="H493" s="178" t="s">
        <v>460</v>
      </c>
      <c r="I493" s="178" t="s">
        <v>460</v>
      </c>
      <c r="J493" s="178" t="s">
        <v>460</v>
      </c>
      <c r="K493" s="209" t="s">
        <v>81</v>
      </c>
      <c r="L493" s="28" t="s">
        <v>461</v>
      </c>
      <c r="M493" s="33" t="s">
        <v>462</v>
      </c>
      <c r="N493" s="235"/>
      <c r="O493" s="224"/>
      <c r="P493" s="313" t="s">
        <v>700</v>
      </c>
      <c r="Q493" s="151"/>
    </row>
    <row r="494" spans="2:17" ht="14.25" thickTop="1">
      <c r="B494" s="263" t="s">
        <v>541</v>
      </c>
      <c r="C494" s="270" t="s">
        <v>160</v>
      </c>
      <c r="D494" s="265" t="s">
        <v>160</v>
      </c>
      <c r="E494" s="265" t="s">
        <v>160</v>
      </c>
      <c r="F494" s="265" t="s">
        <v>160</v>
      </c>
      <c r="G494" s="265" t="s">
        <v>160</v>
      </c>
      <c r="H494" s="265" t="s">
        <v>160</v>
      </c>
      <c r="I494" s="271" t="s">
        <v>475</v>
      </c>
      <c r="J494" s="265" t="s">
        <v>160</v>
      </c>
      <c r="K494" s="214" t="s">
        <v>225</v>
      </c>
      <c r="L494" s="201" t="s">
        <v>423</v>
      </c>
      <c r="M494" s="264" t="s">
        <v>33</v>
      </c>
      <c r="N494" s="265"/>
      <c r="O494" s="202"/>
      <c r="P494" s="266" t="s">
        <v>31</v>
      </c>
      <c r="Q494" s="203"/>
    </row>
    <row r="495" spans="2:17">
      <c r="B495" s="21" t="s">
        <v>649</v>
      </c>
      <c r="C495" s="180" t="s">
        <v>160</v>
      </c>
      <c r="D495" s="180" t="s">
        <v>160</v>
      </c>
      <c r="E495" s="180" t="s">
        <v>160</v>
      </c>
      <c r="F495" s="180" t="s">
        <v>160</v>
      </c>
      <c r="G495" s="180" t="s">
        <v>160</v>
      </c>
      <c r="H495" s="180" t="s">
        <v>160</v>
      </c>
      <c r="I495" s="211" t="s">
        <v>473</v>
      </c>
      <c r="J495" s="180" t="s">
        <v>160</v>
      </c>
      <c r="K495" s="213" t="s">
        <v>32</v>
      </c>
      <c r="L495" s="36" t="s">
        <v>199</v>
      </c>
      <c r="M495" s="272" t="s">
        <v>33</v>
      </c>
      <c r="N495" s="180"/>
      <c r="O495" s="47"/>
      <c r="P495" s="67" t="s">
        <v>31</v>
      </c>
      <c r="Q495" s="153"/>
    </row>
    <row r="496" spans="2:17">
      <c r="B496" s="21" t="s">
        <v>651</v>
      </c>
      <c r="C496" s="179" t="s">
        <v>160</v>
      </c>
      <c r="D496" s="180" t="s">
        <v>160</v>
      </c>
      <c r="E496" s="180" t="s">
        <v>160</v>
      </c>
      <c r="F496" s="180" t="s">
        <v>160</v>
      </c>
      <c r="G496" s="180" t="s">
        <v>160</v>
      </c>
      <c r="H496" s="180" t="s">
        <v>160</v>
      </c>
      <c r="I496" s="211" t="s">
        <v>473</v>
      </c>
      <c r="J496" s="180" t="s">
        <v>160</v>
      </c>
      <c r="K496" s="38" t="s">
        <v>32</v>
      </c>
      <c r="L496" s="36" t="s">
        <v>422</v>
      </c>
      <c r="M496" s="41" t="s">
        <v>439</v>
      </c>
      <c r="N496" s="180"/>
      <c r="O496" s="47"/>
      <c r="P496" s="67" t="s">
        <v>701</v>
      </c>
      <c r="Q496" s="153"/>
    </row>
    <row r="497" spans="2:17">
      <c r="B497" s="21" t="s">
        <v>571</v>
      </c>
      <c r="C497" s="179" t="s">
        <v>160</v>
      </c>
      <c r="D497" s="180" t="s">
        <v>160</v>
      </c>
      <c r="E497" s="180" t="s">
        <v>160</v>
      </c>
      <c r="F497" s="180" t="s">
        <v>160</v>
      </c>
      <c r="G497" s="180" t="s">
        <v>160</v>
      </c>
      <c r="H497" s="180" t="s">
        <v>160</v>
      </c>
      <c r="I497" s="211" t="s">
        <v>474</v>
      </c>
      <c r="J497" s="180" t="s">
        <v>160</v>
      </c>
      <c r="K497" s="38" t="s">
        <v>467</v>
      </c>
      <c r="L497" s="36" t="s">
        <v>423</v>
      </c>
      <c r="M497" s="41" t="s">
        <v>33</v>
      </c>
      <c r="N497" s="180"/>
      <c r="O497" s="47"/>
      <c r="P497" s="67" t="s">
        <v>31</v>
      </c>
      <c r="Q497" s="153"/>
    </row>
    <row r="498" spans="2:17">
      <c r="B498" s="21" t="s">
        <v>654</v>
      </c>
      <c r="C498" s="179" t="s">
        <v>160</v>
      </c>
      <c r="D498" s="180" t="s">
        <v>160</v>
      </c>
      <c r="E498" s="180" t="s">
        <v>160</v>
      </c>
      <c r="F498" s="180" t="s">
        <v>160</v>
      </c>
      <c r="G498" s="180" t="s">
        <v>160</v>
      </c>
      <c r="H498" s="180" t="s">
        <v>160</v>
      </c>
      <c r="I498" s="211" t="s">
        <v>474</v>
      </c>
      <c r="J498" s="180" t="s">
        <v>160</v>
      </c>
      <c r="K498" s="38" t="s">
        <v>318</v>
      </c>
      <c r="L498" s="36" t="s">
        <v>423</v>
      </c>
      <c r="M498" s="41" t="s">
        <v>33</v>
      </c>
      <c r="N498" s="180"/>
      <c r="O498" s="47"/>
      <c r="P498" s="67" t="s">
        <v>31</v>
      </c>
      <c r="Q498" s="153"/>
    </row>
    <row r="499" spans="2:17" ht="14.25" thickBot="1">
      <c r="B499" s="263" t="s">
        <v>656</v>
      </c>
      <c r="C499" s="273" t="s">
        <v>160</v>
      </c>
      <c r="D499" s="265" t="s">
        <v>160</v>
      </c>
      <c r="E499" s="265" t="s">
        <v>160</v>
      </c>
      <c r="F499" s="265" t="s">
        <v>160</v>
      </c>
      <c r="G499" s="265" t="s">
        <v>160</v>
      </c>
      <c r="H499" s="265" t="s">
        <v>160</v>
      </c>
      <c r="I499" s="268" t="s">
        <v>474</v>
      </c>
      <c r="J499" s="265" t="s">
        <v>160</v>
      </c>
      <c r="K499" s="214" t="s">
        <v>468</v>
      </c>
      <c r="L499" s="201" t="s">
        <v>423</v>
      </c>
      <c r="M499" s="264" t="s">
        <v>33</v>
      </c>
      <c r="N499" s="265"/>
      <c r="O499" s="202"/>
      <c r="P499" s="266" t="s">
        <v>31</v>
      </c>
      <c r="Q499" s="203"/>
    </row>
    <row r="500" spans="2:17">
      <c r="B500" s="274"/>
      <c r="C500" s="274"/>
      <c r="D500" s="274"/>
      <c r="E500" s="274"/>
      <c r="F500" s="274"/>
      <c r="G500" s="274"/>
      <c r="H500" s="274"/>
      <c r="I500" s="274"/>
      <c r="J500" s="274"/>
      <c r="K500" s="274"/>
      <c r="L500" s="274"/>
      <c r="M500" s="274"/>
      <c r="N500" s="274"/>
      <c r="O500" s="274"/>
      <c r="P500" s="274"/>
      <c r="Q500" s="274"/>
    </row>
    <row r="510" spans="2:17" ht="15" thickBot="1">
      <c r="B510" s="26" t="s">
        <v>507</v>
      </c>
    </row>
    <row r="511" spans="2:17" ht="15" thickBot="1">
      <c r="B511" s="104" t="s">
        <v>487</v>
      </c>
      <c r="C511" s="520" t="s">
        <v>202</v>
      </c>
      <c r="D511" s="521"/>
      <c r="E511" s="521"/>
      <c r="F511" s="521"/>
      <c r="G511" s="521"/>
      <c r="H511" s="521"/>
      <c r="I511" s="521"/>
      <c r="J511" s="522"/>
      <c r="K511" s="182"/>
      <c r="L511" s="182"/>
      <c r="M511" s="185"/>
      <c r="N511" s="183"/>
      <c r="O511" s="183"/>
      <c r="P511" s="183"/>
      <c r="Q511" s="184"/>
    </row>
    <row r="512" spans="2:17">
      <c r="B512" s="76"/>
      <c r="C512" s="34" t="s">
        <v>488</v>
      </c>
      <c r="D512" s="34"/>
      <c r="E512" s="34"/>
      <c r="F512" s="34"/>
      <c r="G512" s="34"/>
      <c r="H512" s="34"/>
      <c r="I512" s="34"/>
      <c r="J512" s="34"/>
      <c r="K512" s="34"/>
      <c r="L512" s="34"/>
      <c r="M512" s="30" t="s">
        <v>489</v>
      </c>
      <c r="N512" s="49" t="s">
        <v>20</v>
      </c>
      <c r="O512" s="50"/>
      <c r="P512" s="50"/>
      <c r="Q512" s="51"/>
    </row>
    <row r="513" spans="2:17">
      <c r="B513" s="77" t="s">
        <v>21</v>
      </c>
      <c r="C513" s="516" t="s">
        <v>167</v>
      </c>
      <c r="D513" s="517"/>
      <c r="E513" s="517"/>
      <c r="F513" s="517"/>
      <c r="G513" s="517"/>
      <c r="H513" s="517"/>
      <c r="I513" s="517"/>
      <c r="J513" s="518"/>
      <c r="K513" s="37" t="s">
        <v>22</v>
      </c>
      <c r="L513" s="269" t="s">
        <v>22</v>
      </c>
      <c r="M513" s="319" t="s">
        <v>786</v>
      </c>
      <c r="N513" s="221" t="s">
        <v>23</v>
      </c>
      <c r="O513" s="84" t="s">
        <v>24</v>
      </c>
      <c r="P513" s="253" t="s">
        <v>25</v>
      </c>
      <c r="Q513" s="150" t="s">
        <v>26</v>
      </c>
    </row>
    <row r="514" spans="2:17">
      <c r="B514" s="77" t="s">
        <v>34</v>
      </c>
      <c r="C514" s="176" t="s">
        <v>477</v>
      </c>
      <c r="D514" s="176" t="s">
        <v>451</v>
      </c>
      <c r="E514" s="176" t="s">
        <v>451</v>
      </c>
      <c r="F514" s="176" t="s">
        <v>451</v>
      </c>
      <c r="G514" s="176" t="s">
        <v>451</v>
      </c>
      <c r="H514" s="176" t="s">
        <v>451</v>
      </c>
      <c r="I514" s="176" t="s">
        <v>471</v>
      </c>
      <c r="J514" s="176" t="s">
        <v>451</v>
      </c>
      <c r="K514" s="1" t="s">
        <v>213</v>
      </c>
      <c r="L514" s="27" t="s">
        <v>213</v>
      </c>
      <c r="M514" s="31" t="s">
        <v>213</v>
      </c>
      <c r="N514" s="222"/>
      <c r="O514" s="85"/>
      <c r="P514" s="253"/>
      <c r="Q514" s="150"/>
    </row>
    <row r="515" spans="2:17" ht="27">
      <c r="B515" s="78" t="s">
        <v>27</v>
      </c>
      <c r="C515" s="519" t="s">
        <v>452</v>
      </c>
      <c r="D515" s="517"/>
      <c r="E515" s="517"/>
      <c r="F515" s="517"/>
      <c r="G515" s="517"/>
      <c r="H515" s="517"/>
      <c r="I515" s="517"/>
      <c r="J515" s="518"/>
      <c r="K515" s="1" t="s">
        <v>215</v>
      </c>
      <c r="L515" s="27" t="s">
        <v>215</v>
      </c>
      <c r="M515" s="32"/>
      <c r="N515" s="222"/>
      <c r="O515" s="85"/>
      <c r="P515" s="253"/>
      <c r="Q515" s="150"/>
    </row>
    <row r="516" spans="2:17" ht="136.5">
      <c r="B516" s="77" t="s">
        <v>28</v>
      </c>
      <c r="C516" s="177" t="s">
        <v>453</v>
      </c>
      <c r="D516" s="177" t="s">
        <v>63</v>
      </c>
      <c r="E516" s="177" t="s">
        <v>454</v>
      </c>
      <c r="F516" s="177" t="s">
        <v>455</v>
      </c>
      <c r="G516" s="177" t="s">
        <v>456</v>
      </c>
      <c r="H516" s="177" t="s">
        <v>457</v>
      </c>
      <c r="I516" s="177" t="s">
        <v>490</v>
      </c>
      <c r="J516" s="177" t="s">
        <v>491</v>
      </c>
      <c r="K516" s="1" t="s">
        <v>220</v>
      </c>
      <c r="L516" s="27" t="s">
        <v>677</v>
      </c>
      <c r="M516" s="31" t="s">
        <v>29</v>
      </c>
      <c r="N516" s="222"/>
      <c r="O516" s="85"/>
      <c r="P516" s="253"/>
      <c r="Q516" s="150"/>
    </row>
    <row r="517" spans="2:17" ht="68.25" thickBot="1">
      <c r="B517" s="79" t="s">
        <v>30</v>
      </c>
      <c r="C517" s="178" t="s">
        <v>492</v>
      </c>
      <c r="D517" s="178" t="s">
        <v>493</v>
      </c>
      <c r="E517" s="178" t="s">
        <v>460</v>
      </c>
      <c r="F517" s="178" t="s">
        <v>492</v>
      </c>
      <c r="G517" s="178" t="s">
        <v>494</v>
      </c>
      <c r="H517" s="178" t="s">
        <v>492</v>
      </c>
      <c r="I517" s="178" t="s">
        <v>494</v>
      </c>
      <c r="J517" s="178" t="s">
        <v>494</v>
      </c>
      <c r="K517" s="209" t="s">
        <v>81</v>
      </c>
      <c r="L517" s="28" t="s">
        <v>461</v>
      </c>
      <c r="M517" s="33" t="s">
        <v>495</v>
      </c>
      <c r="N517" s="235"/>
      <c r="O517" s="224"/>
      <c r="P517" s="313" t="s">
        <v>695</v>
      </c>
      <c r="Q517" s="151"/>
    </row>
    <row r="518" spans="2:17" ht="14.25" thickTop="1">
      <c r="B518" s="267" t="s">
        <v>542</v>
      </c>
      <c r="C518" s="254" t="s">
        <v>160</v>
      </c>
      <c r="D518" s="254" t="s">
        <v>160</v>
      </c>
      <c r="E518" s="254" t="s">
        <v>160</v>
      </c>
      <c r="F518" s="254" t="s">
        <v>160</v>
      </c>
      <c r="G518" s="254" t="s">
        <v>160</v>
      </c>
      <c r="H518" s="254" t="s">
        <v>160</v>
      </c>
      <c r="I518" s="255" t="s">
        <v>496</v>
      </c>
      <c r="J518" s="254" t="s">
        <v>160</v>
      </c>
      <c r="K518" s="256" t="s">
        <v>497</v>
      </c>
      <c r="L518" s="257" t="s">
        <v>423</v>
      </c>
      <c r="M518" s="258" t="s">
        <v>33</v>
      </c>
      <c r="N518" s="254"/>
      <c r="O518" s="259"/>
      <c r="P518" s="260" t="s">
        <v>31</v>
      </c>
      <c r="Q518" s="261"/>
    </row>
    <row r="519" spans="2:17">
      <c r="B519" s="80" t="s">
        <v>1006</v>
      </c>
      <c r="C519" s="179" t="s">
        <v>160</v>
      </c>
      <c r="D519" s="179" t="s">
        <v>160</v>
      </c>
      <c r="E519" s="179" t="s">
        <v>160</v>
      </c>
      <c r="F519" s="179" t="s">
        <v>160</v>
      </c>
      <c r="G519" s="179" t="s">
        <v>160</v>
      </c>
      <c r="H519" s="179" t="s">
        <v>160</v>
      </c>
      <c r="I519" s="210" t="s">
        <v>199</v>
      </c>
      <c r="J519" s="179" t="s">
        <v>160</v>
      </c>
      <c r="K519" s="38" t="s">
        <v>32</v>
      </c>
      <c r="L519" s="39" t="s">
        <v>199</v>
      </c>
      <c r="M519" s="239" t="s">
        <v>33</v>
      </c>
      <c r="N519" s="179"/>
      <c r="O519" s="46"/>
      <c r="P519" s="140" t="s">
        <v>31</v>
      </c>
      <c r="Q519" s="152"/>
    </row>
    <row r="520" spans="2:17">
      <c r="B520" s="21" t="s">
        <v>1007</v>
      </c>
      <c r="C520" s="179" t="s">
        <v>160</v>
      </c>
      <c r="D520" s="180" t="s">
        <v>160</v>
      </c>
      <c r="E520" s="180" t="s">
        <v>160</v>
      </c>
      <c r="F520" s="180" t="s">
        <v>160</v>
      </c>
      <c r="G520" s="180" t="s">
        <v>160</v>
      </c>
      <c r="H520" s="180" t="s">
        <v>160</v>
      </c>
      <c r="I520" s="211" t="s">
        <v>199</v>
      </c>
      <c r="J520" s="180" t="s">
        <v>160</v>
      </c>
      <c r="K520" s="38" t="s">
        <v>32</v>
      </c>
      <c r="L520" s="39" t="s">
        <v>422</v>
      </c>
      <c r="M520" s="41" t="s">
        <v>33</v>
      </c>
      <c r="N520" s="180"/>
      <c r="O520" s="47"/>
      <c r="P520" s="67" t="s">
        <v>31</v>
      </c>
      <c r="Q520" s="153"/>
    </row>
    <row r="521" spans="2:17">
      <c r="B521" s="21" t="s">
        <v>1007</v>
      </c>
      <c r="C521" s="179" t="s">
        <v>160</v>
      </c>
      <c r="D521" s="180" t="s">
        <v>160</v>
      </c>
      <c r="E521" s="180" t="s">
        <v>160</v>
      </c>
      <c r="F521" s="180" t="s">
        <v>160</v>
      </c>
      <c r="G521" s="180" t="s">
        <v>160</v>
      </c>
      <c r="H521" s="180" t="s">
        <v>160</v>
      </c>
      <c r="I521" s="211" t="s">
        <v>199</v>
      </c>
      <c r="J521" s="180" t="s">
        <v>160</v>
      </c>
      <c r="K521" s="38" t="s">
        <v>1004</v>
      </c>
      <c r="L521" s="39" t="s">
        <v>199</v>
      </c>
      <c r="M521" s="41" t="s">
        <v>33</v>
      </c>
      <c r="N521" s="180"/>
      <c r="O521" s="47"/>
      <c r="P521" s="67" t="s">
        <v>31</v>
      </c>
      <c r="Q521" s="153"/>
    </row>
    <row r="522" spans="2:17">
      <c r="B522" s="21" t="s">
        <v>1007</v>
      </c>
      <c r="C522" s="179" t="s">
        <v>160</v>
      </c>
      <c r="D522" s="180" t="s">
        <v>160</v>
      </c>
      <c r="E522" s="180" t="s">
        <v>160</v>
      </c>
      <c r="F522" s="180" t="s">
        <v>160</v>
      </c>
      <c r="G522" s="180" t="s">
        <v>160</v>
      </c>
      <c r="H522" s="180" t="s">
        <v>160</v>
      </c>
      <c r="I522" s="211" t="s">
        <v>199</v>
      </c>
      <c r="J522" s="180" t="s">
        <v>160</v>
      </c>
      <c r="K522" s="38" t="s">
        <v>1004</v>
      </c>
      <c r="L522" s="39" t="s">
        <v>422</v>
      </c>
      <c r="M522" s="41" t="s">
        <v>33</v>
      </c>
      <c r="N522" s="180"/>
      <c r="O522" s="47"/>
      <c r="P522" s="67" t="s">
        <v>31</v>
      </c>
      <c r="Q522" s="153"/>
    </row>
    <row r="523" spans="2:17">
      <c r="B523" s="21" t="s">
        <v>1007</v>
      </c>
      <c r="C523" s="179" t="s">
        <v>160</v>
      </c>
      <c r="D523" s="180" t="s">
        <v>160</v>
      </c>
      <c r="E523" s="180" t="s">
        <v>160</v>
      </c>
      <c r="F523" s="180" t="s">
        <v>160</v>
      </c>
      <c r="G523" s="180" t="s">
        <v>160</v>
      </c>
      <c r="H523" s="180" t="s">
        <v>160</v>
      </c>
      <c r="I523" s="211" t="s">
        <v>199</v>
      </c>
      <c r="J523" s="180" t="s">
        <v>160</v>
      </c>
      <c r="K523" s="38" t="s">
        <v>1005</v>
      </c>
      <c r="L523" s="39" t="s">
        <v>199</v>
      </c>
      <c r="M523" s="41" t="s">
        <v>33</v>
      </c>
      <c r="N523" s="180"/>
      <c r="O523" s="47"/>
      <c r="P523" s="67" t="s">
        <v>31</v>
      </c>
      <c r="Q523" s="153"/>
    </row>
    <row r="524" spans="2:17">
      <c r="B524" s="21" t="s">
        <v>1007</v>
      </c>
      <c r="C524" s="179" t="s">
        <v>160</v>
      </c>
      <c r="D524" s="180" t="s">
        <v>160</v>
      </c>
      <c r="E524" s="180" t="s">
        <v>160</v>
      </c>
      <c r="F524" s="180" t="s">
        <v>160</v>
      </c>
      <c r="G524" s="180" t="s">
        <v>160</v>
      </c>
      <c r="H524" s="180" t="s">
        <v>160</v>
      </c>
      <c r="I524" s="211" t="s">
        <v>199</v>
      </c>
      <c r="J524" s="180" t="s">
        <v>160</v>
      </c>
      <c r="K524" s="38" t="s">
        <v>1005</v>
      </c>
      <c r="L524" s="39" t="s">
        <v>422</v>
      </c>
      <c r="M524" s="41" t="s">
        <v>33</v>
      </c>
      <c r="N524" s="180"/>
      <c r="O524" s="47"/>
      <c r="P524" s="67" t="s">
        <v>31</v>
      </c>
      <c r="Q524" s="153"/>
    </row>
    <row r="525" spans="2:17">
      <c r="B525" s="21" t="s">
        <v>1007</v>
      </c>
      <c r="C525" s="179" t="s">
        <v>160</v>
      </c>
      <c r="D525" s="180" t="s">
        <v>160</v>
      </c>
      <c r="E525" s="180" t="s">
        <v>160</v>
      </c>
      <c r="F525" s="180" t="s">
        <v>160</v>
      </c>
      <c r="G525" s="180" t="s">
        <v>160</v>
      </c>
      <c r="H525" s="180" t="s">
        <v>160</v>
      </c>
      <c r="I525" s="211" t="s">
        <v>199</v>
      </c>
      <c r="J525" s="180" t="s">
        <v>160</v>
      </c>
      <c r="K525" s="38" t="s">
        <v>481</v>
      </c>
      <c r="L525" s="39" t="s">
        <v>199</v>
      </c>
      <c r="M525" s="41" t="s">
        <v>33</v>
      </c>
      <c r="N525" s="180"/>
      <c r="O525" s="47"/>
      <c r="P525" s="67" t="s">
        <v>31</v>
      </c>
      <c r="Q525" s="153"/>
    </row>
    <row r="526" spans="2:17">
      <c r="B526" s="21" t="s">
        <v>1007</v>
      </c>
      <c r="C526" s="179" t="s">
        <v>160</v>
      </c>
      <c r="D526" s="180" t="s">
        <v>160</v>
      </c>
      <c r="E526" s="180" t="s">
        <v>160</v>
      </c>
      <c r="F526" s="180" t="s">
        <v>160</v>
      </c>
      <c r="G526" s="180" t="s">
        <v>160</v>
      </c>
      <c r="H526" s="180" t="s">
        <v>160</v>
      </c>
      <c r="I526" s="211" t="s">
        <v>199</v>
      </c>
      <c r="J526" s="180" t="s">
        <v>160</v>
      </c>
      <c r="K526" s="38" t="s">
        <v>481</v>
      </c>
      <c r="L526" s="39" t="s">
        <v>422</v>
      </c>
      <c r="M526" s="41" t="s">
        <v>33</v>
      </c>
      <c r="N526" s="180"/>
      <c r="O526" s="47"/>
      <c r="P526" s="67" t="s">
        <v>31</v>
      </c>
      <c r="Q526" s="153"/>
    </row>
    <row r="527" spans="2:17">
      <c r="B527" s="21" t="s">
        <v>1008</v>
      </c>
      <c r="C527" s="179" t="s">
        <v>160</v>
      </c>
      <c r="D527" s="180" t="s">
        <v>160</v>
      </c>
      <c r="E527" s="180" t="s">
        <v>160</v>
      </c>
      <c r="F527" s="180" t="s">
        <v>160</v>
      </c>
      <c r="G527" s="180" t="s">
        <v>160</v>
      </c>
      <c r="H527" s="180" t="s">
        <v>160</v>
      </c>
      <c r="I527" s="211" t="s">
        <v>200</v>
      </c>
      <c r="J527" s="180" t="s">
        <v>160</v>
      </c>
      <c r="K527" s="38" t="s">
        <v>32</v>
      </c>
      <c r="L527" s="39" t="s">
        <v>199</v>
      </c>
      <c r="M527" s="41" t="s">
        <v>33</v>
      </c>
      <c r="N527" s="180"/>
      <c r="O527" s="47"/>
      <c r="P527" s="67" t="s">
        <v>31</v>
      </c>
      <c r="Q527" s="153"/>
    </row>
    <row r="528" spans="2:17">
      <c r="B528" s="21" t="s">
        <v>1008</v>
      </c>
      <c r="C528" s="179" t="s">
        <v>160</v>
      </c>
      <c r="D528" s="180" t="s">
        <v>160</v>
      </c>
      <c r="E528" s="180" t="s">
        <v>160</v>
      </c>
      <c r="F528" s="180" t="s">
        <v>160</v>
      </c>
      <c r="G528" s="180" t="s">
        <v>160</v>
      </c>
      <c r="H528" s="180" t="s">
        <v>160</v>
      </c>
      <c r="I528" s="211" t="s">
        <v>200</v>
      </c>
      <c r="J528" s="180" t="s">
        <v>160</v>
      </c>
      <c r="K528" s="38" t="s">
        <v>32</v>
      </c>
      <c r="L528" s="39" t="s">
        <v>422</v>
      </c>
      <c r="M528" s="328" t="s">
        <v>439</v>
      </c>
      <c r="N528" s="180"/>
      <c r="O528" s="47"/>
      <c r="P528" s="330" t="s">
        <v>696</v>
      </c>
      <c r="Q528" s="153"/>
    </row>
    <row r="529" spans="2:17">
      <c r="B529" s="21" t="s">
        <v>1008</v>
      </c>
      <c r="C529" s="179" t="s">
        <v>160</v>
      </c>
      <c r="D529" s="180" t="s">
        <v>160</v>
      </c>
      <c r="E529" s="180" t="s">
        <v>160</v>
      </c>
      <c r="F529" s="180" t="s">
        <v>160</v>
      </c>
      <c r="G529" s="180" t="s">
        <v>160</v>
      </c>
      <c r="H529" s="180" t="s">
        <v>160</v>
      </c>
      <c r="I529" s="211" t="s">
        <v>200</v>
      </c>
      <c r="J529" s="180" t="s">
        <v>160</v>
      </c>
      <c r="K529" s="38" t="s">
        <v>467</v>
      </c>
      <c r="L529" s="39" t="s">
        <v>199</v>
      </c>
      <c r="M529" s="41" t="s">
        <v>33</v>
      </c>
      <c r="N529" s="180"/>
      <c r="O529" s="47"/>
      <c r="P529" s="67" t="s">
        <v>31</v>
      </c>
      <c r="Q529" s="153"/>
    </row>
    <row r="530" spans="2:17">
      <c r="B530" s="21" t="s">
        <v>1008</v>
      </c>
      <c r="C530" s="179" t="s">
        <v>160</v>
      </c>
      <c r="D530" s="180" t="s">
        <v>160</v>
      </c>
      <c r="E530" s="180" t="s">
        <v>160</v>
      </c>
      <c r="F530" s="180" t="s">
        <v>160</v>
      </c>
      <c r="G530" s="180" t="s">
        <v>160</v>
      </c>
      <c r="H530" s="180" t="s">
        <v>160</v>
      </c>
      <c r="I530" s="211" t="s">
        <v>200</v>
      </c>
      <c r="J530" s="180" t="s">
        <v>160</v>
      </c>
      <c r="K530" s="38" t="s">
        <v>467</v>
      </c>
      <c r="L530" s="39" t="s">
        <v>422</v>
      </c>
      <c r="M530" s="41" t="s">
        <v>33</v>
      </c>
      <c r="N530" s="180"/>
      <c r="O530" s="47"/>
      <c r="P530" s="67" t="s">
        <v>31</v>
      </c>
      <c r="Q530" s="153"/>
    </row>
    <row r="531" spans="2:17">
      <c r="B531" s="21" t="s">
        <v>1008</v>
      </c>
      <c r="C531" s="179" t="s">
        <v>160</v>
      </c>
      <c r="D531" s="180" t="s">
        <v>160</v>
      </c>
      <c r="E531" s="180" t="s">
        <v>160</v>
      </c>
      <c r="F531" s="180" t="s">
        <v>160</v>
      </c>
      <c r="G531" s="180" t="s">
        <v>160</v>
      </c>
      <c r="H531" s="180" t="s">
        <v>160</v>
      </c>
      <c r="I531" s="211" t="s">
        <v>500</v>
      </c>
      <c r="J531" s="180" t="s">
        <v>160</v>
      </c>
      <c r="K531" s="38" t="s">
        <v>318</v>
      </c>
      <c r="L531" s="39" t="s">
        <v>199</v>
      </c>
      <c r="M531" s="41" t="s">
        <v>33</v>
      </c>
      <c r="N531" s="180"/>
      <c r="O531" s="47"/>
      <c r="P531" s="67" t="s">
        <v>31</v>
      </c>
      <c r="Q531" s="153"/>
    </row>
    <row r="532" spans="2:17">
      <c r="B532" s="21" t="s">
        <v>1008</v>
      </c>
      <c r="C532" s="179" t="s">
        <v>160</v>
      </c>
      <c r="D532" s="180" t="s">
        <v>160</v>
      </c>
      <c r="E532" s="180" t="s">
        <v>160</v>
      </c>
      <c r="F532" s="180" t="s">
        <v>160</v>
      </c>
      <c r="G532" s="180" t="s">
        <v>160</v>
      </c>
      <c r="H532" s="180" t="s">
        <v>160</v>
      </c>
      <c r="I532" s="211" t="s">
        <v>499</v>
      </c>
      <c r="J532" s="180" t="s">
        <v>160</v>
      </c>
      <c r="K532" s="38" t="s">
        <v>318</v>
      </c>
      <c r="L532" s="39" t="s">
        <v>422</v>
      </c>
      <c r="M532" s="41" t="s">
        <v>33</v>
      </c>
      <c r="N532" s="180"/>
      <c r="O532" s="47"/>
      <c r="P532" s="67" t="s">
        <v>31</v>
      </c>
      <c r="Q532" s="153"/>
    </row>
    <row r="533" spans="2:17">
      <c r="B533" s="21" t="s">
        <v>1008</v>
      </c>
      <c r="C533" s="179" t="s">
        <v>160</v>
      </c>
      <c r="D533" s="180" t="s">
        <v>160</v>
      </c>
      <c r="E533" s="180" t="s">
        <v>160</v>
      </c>
      <c r="F533" s="180" t="s">
        <v>160</v>
      </c>
      <c r="G533" s="180" t="s">
        <v>160</v>
      </c>
      <c r="H533" s="180" t="s">
        <v>160</v>
      </c>
      <c r="I533" s="211" t="s">
        <v>499</v>
      </c>
      <c r="J533" s="180" t="s">
        <v>160</v>
      </c>
      <c r="K533" s="38" t="s">
        <v>468</v>
      </c>
      <c r="L533" s="39" t="s">
        <v>199</v>
      </c>
      <c r="M533" s="41" t="s">
        <v>33</v>
      </c>
      <c r="N533" s="180"/>
      <c r="O533" s="47"/>
      <c r="P533" s="67" t="s">
        <v>31</v>
      </c>
      <c r="Q533" s="153"/>
    </row>
    <row r="534" spans="2:17">
      <c r="B534" s="21" t="s">
        <v>1008</v>
      </c>
      <c r="C534" s="179" t="s">
        <v>160</v>
      </c>
      <c r="D534" s="180" t="s">
        <v>160</v>
      </c>
      <c r="E534" s="180" t="s">
        <v>160</v>
      </c>
      <c r="F534" s="180" t="s">
        <v>160</v>
      </c>
      <c r="G534" s="180" t="s">
        <v>160</v>
      </c>
      <c r="H534" s="180" t="s">
        <v>160</v>
      </c>
      <c r="I534" s="211" t="s">
        <v>499</v>
      </c>
      <c r="J534" s="180" t="s">
        <v>160</v>
      </c>
      <c r="K534" s="38" t="s">
        <v>468</v>
      </c>
      <c r="L534" s="39" t="s">
        <v>422</v>
      </c>
      <c r="M534" s="41" t="s">
        <v>33</v>
      </c>
      <c r="N534" s="180"/>
      <c r="O534" s="47"/>
      <c r="P534" s="67" t="s">
        <v>31</v>
      </c>
      <c r="Q534" s="153"/>
    </row>
    <row r="535" spans="2:17">
      <c r="B535" s="21" t="s">
        <v>571</v>
      </c>
      <c r="C535" s="179" t="s">
        <v>160</v>
      </c>
      <c r="D535" s="180" t="s">
        <v>160</v>
      </c>
      <c r="E535" s="180" t="s">
        <v>160</v>
      </c>
      <c r="F535" s="180" t="s">
        <v>160</v>
      </c>
      <c r="G535" s="180" t="s">
        <v>160</v>
      </c>
      <c r="H535" s="180" t="s">
        <v>160</v>
      </c>
      <c r="I535" s="211" t="s">
        <v>499</v>
      </c>
      <c r="J535" s="180" t="s">
        <v>160</v>
      </c>
      <c r="K535" s="38" t="s">
        <v>467</v>
      </c>
      <c r="L535" s="39" t="s">
        <v>501</v>
      </c>
      <c r="M535" s="41" t="s">
        <v>33</v>
      </c>
      <c r="N535" s="180"/>
      <c r="O535" s="47"/>
      <c r="P535" s="67" t="s">
        <v>31</v>
      </c>
      <c r="Q535" s="153"/>
    </row>
    <row r="536" spans="2:17">
      <c r="B536" s="21" t="s">
        <v>654</v>
      </c>
      <c r="C536" s="179" t="s">
        <v>160</v>
      </c>
      <c r="D536" s="180" t="s">
        <v>160</v>
      </c>
      <c r="E536" s="180" t="s">
        <v>160</v>
      </c>
      <c r="F536" s="180" t="s">
        <v>160</v>
      </c>
      <c r="G536" s="180" t="s">
        <v>160</v>
      </c>
      <c r="H536" s="180" t="s">
        <v>160</v>
      </c>
      <c r="I536" s="211" t="s">
        <v>499</v>
      </c>
      <c r="J536" s="180" t="s">
        <v>160</v>
      </c>
      <c r="K536" s="38" t="s">
        <v>318</v>
      </c>
      <c r="L536" s="39" t="s">
        <v>478</v>
      </c>
      <c r="M536" s="41" t="s">
        <v>33</v>
      </c>
      <c r="N536" s="180"/>
      <c r="O536" s="47"/>
      <c r="P536" s="67" t="s">
        <v>31</v>
      </c>
      <c r="Q536" s="153"/>
    </row>
    <row r="537" spans="2:17" ht="14.25" thickBot="1">
      <c r="B537" s="22" t="s">
        <v>656</v>
      </c>
      <c r="C537" s="249" t="s">
        <v>160</v>
      </c>
      <c r="D537" s="181" t="s">
        <v>160</v>
      </c>
      <c r="E537" s="181" t="s">
        <v>160</v>
      </c>
      <c r="F537" s="181" t="s">
        <v>160</v>
      </c>
      <c r="G537" s="181" t="s">
        <v>160</v>
      </c>
      <c r="H537" s="181" t="s">
        <v>160</v>
      </c>
      <c r="I537" s="262" t="s">
        <v>500</v>
      </c>
      <c r="J537" s="181" t="s">
        <v>160</v>
      </c>
      <c r="K537" s="42" t="s">
        <v>468</v>
      </c>
      <c r="L537" s="43" t="s">
        <v>498</v>
      </c>
      <c r="M537" s="44" t="s">
        <v>33</v>
      </c>
      <c r="N537" s="181"/>
      <c r="O537" s="48"/>
      <c r="P537" s="262" t="s">
        <v>31</v>
      </c>
      <c r="Q537" s="154"/>
    </row>
    <row r="547" spans="2:17" ht="15" thickBot="1">
      <c r="B547" s="26" t="s">
        <v>508</v>
      </c>
    </row>
    <row r="548" spans="2:17" ht="15" thickBot="1">
      <c r="B548" s="104" t="s">
        <v>121</v>
      </c>
      <c r="C548" s="520" t="s">
        <v>202</v>
      </c>
      <c r="D548" s="521"/>
      <c r="E548" s="521"/>
      <c r="F548" s="521"/>
      <c r="G548" s="521"/>
      <c r="H548" s="521"/>
      <c r="I548" s="521"/>
      <c r="J548" s="522"/>
      <c r="K548" s="182"/>
      <c r="L548" s="182"/>
      <c r="M548" s="185"/>
      <c r="N548" s="183"/>
      <c r="O548" s="183"/>
      <c r="P548" s="183"/>
      <c r="Q548" s="184"/>
    </row>
    <row r="549" spans="2:17">
      <c r="B549" s="76"/>
      <c r="C549" s="34" t="s">
        <v>208</v>
      </c>
      <c r="D549" s="34"/>
      <c r="E549" s="34"/>
      <c r="F549" s="34"/>
      <c r="G549" s="34"/>
      <c r="H549" s="34"/>
      <c r="I549" s="34"/>
      <c r="J549" s="34"/>
      <c r="K549" s="34"/>
      <c r="L549" s="34"/>
      <c r="M549" s="30" t="s">
        <v>52</v>
      </c>
      <c r="N549" s="49" t="s">
        <v>20</v>
      </c>
      <c r="O549" s="50"/>
      <c r="P549" s="50"/>
      <c r="Q549" s="51"/>
    </row>
    <row r="550" spans="2:17">
      <c r="B550" s="77" t="s">
        <v>21</v>
      </c>
      <c r="C550" s="516" t="s">
        <v>167</v>
      </c>
      <c r="D550" s="517"/>
      <c r="E550" s="517"/>
      <c r="F550" s="517"/>
      <c r="G550" s="517"/>
      <c r="H550" s="517"/>
      <c r="I550" s="517"/>
      <c r="J550" s="518"/>
      <c r="K550" s="37" t="s">
        <v>22</v>
      </c>
      <c r="L550" s="269" t="s">
        <v>22</v>
      </c>
      <c r="M550" s="319" t="s">
        <v>787</v>
      </c>
      <c r="N550" s="221" t="s">
        <v>23</v>
      </c>
      <c r="O550" s="84" t="s">
        <v>24</v>
      </c>
      <c r="P550" s="253" t="s">
        <v>25</v>
      </c>
      <c r="Q550" s="150" t="s">
        <v>26</v>
      </c>
    </row>
    <row r="551" spans="2:17">
      <c r="B551" s="77" t="s">
        <v>34</v>
      </c>
      <c r="C551" s="176" t="s">
        <v>126</v>
      </c>
      <c r="D551" s="176" t="s">
        <v>126</v>
      </c>
      <c r="E551" s="176" t="s">
        <v>126</v>
      </c>
      <c r="F551" s="176" t="s">
        <v>126</v>
      </c>
      <c r="G551" s="176" t="s">
        <v>126</v>
      </c>
      <c r="H551" s="176" t="s">
        <v>126</v>
      </c>
      <c r="I551" s="176" t="s">
        <v>126</v>
      </c>
      <c r="J551" s="176" t="s">
        <v>126</v>
      </c>
      <c r="K551" s="1" t="s">
        <v>213</v>
      </c>
      <c r="L551" s="27" t="s">
        <v>213</v>
      </c>
      <c r="M551" s="31" t="s">
        <v>213</v>
      </c>
      <c r="N551" s="222"/>
      <c r="O551" s="85"/>
      <c r="P551" s="253"/>
      <c r="Q551" s="150"/>
    </row>
    <row r="552" spans="2:17" ht="27">
      <c r="B552" s="78" t="s">
        <v>27</v>
      </c>
      <c r="C552" s="519" t="s">
        <v>36</v>
      </c>
      <c r="D552" s="517"/>
      <c r="E552" s="517"/>
      <c r="F552" s="517"/>
      <c r="G552" s="517"/>
      <c r="H552" s="517"/>
      <c r="I552" s="517"/>
      <c r="J552" s="518"/>
      <c r="K552" s="1" t="s">
        <v>215</v>
      </c>
      <c r="L552" s="27" t="s">
        <v>215</v>
      </c>
      <c r="M552" s="32"/>
      <c r="N552" s="222"/>
      <c r="O552" s="85"/>
      <c r="P552" s="253"/>
      <c r="Q552" s="150"/>
    </row>
    <row r="553" spans="2:17" ht="136.5">
      <c r="B553" s="77" t="s">
        <v>28</v>
      </c>
      <c r="C553" s="177" t="s">
        <v>216</v>
      </c>
      <c r="D553" s="177" t="s">
        <v>63</v>
      </c>
      <c r="E553" s="177" t="s">
        <v>159</v>
      </c>
      <c r="F553" s="177" t="s">
        <v>204</v>
      </c>
      <c r="G553" s="177" t="s">
        <v>217</v>
      </c>
      <c r="H553" s="177" t="s">
        <v>218</v>
      </c>
      <c r="I553" s="177" t="s">
        <v>205</v>
      </c>
      <c r="J553" s="177" t="s">
        <v>219</v>
      </c>
      <c r="K553" s="1" t="s">
        <v>220</v>
      </c>
      <c r="L553" s="27" t="s">
        <v>677</v>
      </c>
      <c r="M553" s="31" t="s">
        <v>29</v>
      </c>
      <c r="N553" s="222"/>
      <c r="O553" s="85"/>
      <c r="P553" s="253"/>
      <c r="Q553" s="150"/>
    </row>
    <row r="554" spans="2:17" ht="68.25" thickBot="1">
      <c r="B554" s="79" t="s">
        <v>30</v>
      </c>
      <c r="C554" s="178" t="s">
        <v>206</v>
      </c>
      <c r="D554" s="178" t="s">
        <v>126</v>
      </c>
      <c r="E554" s="178" t="s">
        <v>206</v>
      </c>
      <c r="F554" s="178" t="s">
        <v>206</v>
      </c>
      <c r="G554" s="178" t="s">
        <v>206</v>
      </c>
      <c r="H554" s="178" t="s">
        <v>206</v>
      </c>
      <c r="I554" s="178" t="s">
        <v>206</v>
      </c>
      <c r="J554" s="178" t="s">
        <v>206</v>
      </c>
      <c r="K554" s="209" t="s">
        <v>81</v>
      </c>
      <c r="L554" s="28" t="s">
        <v>461</v>
      </c>
      <c r="M554" s="33" t="s">
        <v>495</v>
      </c>
      <c r="N554" s="235"/>
      <c r="O554" s="224"/>
      <c r="P554" s="313" t="s">
        <v>699</v>
      </c>
      <c r="Q554" s="151"/>
    </row>
    <row r="555" spans="2:17" ht="14.25" thickTop="1">
      <c r="B555" s="267" t="s">
        <v>542</v>
      </c>
      <c r="C555" s="254" t="s">
        <v>160</v>
      </c>
      <c r="D555" s="254" t="s">
        <v>160</v>
      </c>
      <c r="E555" s="254" t="s">
        <v>160</v>
      </c>
      <c r="F555" s="254" t="s">
        <v>160</v>
      </c>
      <c r="G555" s="254" t="s">
        <v>160</v>
      </c>
      <c r="H555" s="254" t="s">
        <v>160</v>
      </c>
      <c r="I555" s="255" t="s">
        <v>224</v>
      </c>
      <c r="J555" s="254" t="s">
        <v>160</v>
      </c>
      <c r="K555" s="256" t="s">
        <v>225</v>
      </c>
      <c r="L555" s="257" t="s">
        <v>423</v>
      </c>
      <c r="M555" s="258" t="s">
        <v>33</v>
      </c>
      <c r="N555" s="254"/>
      <c r="O555" s="259"/>
      <c r="P555" s="260" t="s">
        <v>31</v>
      </c>
      <c r="Q555" s="261"/>
    </row>
    <row r="556" spans="2:17">
      <c r="B556" s="80" t="s">
        <v>1006</v>
      </c>
      <c r="C556" s="179" t="s">
        <v>160</v>
      </c>
      <c r="D556" s="179" t="s">
        <v>160</v>
      </c>
      <c r="E556" s="179" t="s">
        <v>160</v>
      </c>
      <c r="F556" s="179" t="s">
        <v>160</v>
      </c>
      <c r="G556" s="179" t="s">
        <v>160</v>
      </c>
      <c r="H556" s="179" t="s">
        <v>160</v>
      </c>
      <c r="I556" s="210" t="s">
        <v>199</v>
      </c>
      <c r="J556" s="179" t="s">
        <v>160</v>
      </c>
      <c r="K556" s="38" t="s">
        <v>32</v>
      </c>
      <c r="L556" s="39" t="s">
        <v>199</v>
      </c>
      <c r="M556" s="239" t="s">
        <v>33</v>
      </c>
      <c r="N556" s="179"/>
      <c r="O556" s="46"/>
      <c r="P556" s="140" t="s">
        <v>31</v>
      </c>
      <c r="Q556" s="152"/>
    </row>
    <row r="557" spans="2:17">
      <c r="B557" s="21" t="s">
        <v>1007</v>
      </c>
      <c r="C557" s="179" t="s">
        <v>160</v>
      </c>
      <c r="D557" s="180" t="s">
        <v>160</v>
      </c>
      <c r="E557" s="180" t="s">
        <v>160</v>
      </c>
      <c r="F557" s="180" t="s">
        <v>160</v>
      </c>
      <c r="G557" s="180" t="s">
        <v>160</v>
      </c>
      <c r="H557" s="180" t="s">
        <v>160</v>
      </c>
      <c r="I557" s="211" t="s">
        <v>199</v>
      </c>
      <c r="J557" s="180" t="s">
        <v>160</v>
      </c>
      <c r="K557" s="38" t="s">
        <v>32</v>
      </c>
      <c r="L557" s="39" t="s">
        <v>422</v>
      </c>
      <c r="M557" s="41" t="s">
        <v>33</v>
      </c>
      <c r="N557" s="180"/>
      <c r="O557" s="47"/>
      <c r="P557" s="67" t="s">
        <v>31</v>
      </c>
      <c r="Q557" s="153"/>
    </row>
    <row r="558" spans="2:17">
      <c r="B558" s="21" t="s">
        <v>1007</v>
      </c>
      <c r="C558" s="179" t="s">
        <v>160</v>
      </c>
      <c r="D558" s="180" t="s">
        <v>160</v>
      </c>
      <c r="E558" s="180" t="s">
        <v>160</v>
      </c>
      <c r="F558" s="180" t="s">
        <v>160</v>
      </c>
      <c r="G558" s="180" t="s">
        <v>160</v>
      </c>
      <c r="H558" s="180" t="s">
        <v>160</v>
      </c>
      <c r="I558" s="211" t="s">
        <v>199</v>
      </c>
      <c r="J558" s="180" t="s">
        <v>160</v>
      </c>
      <c r="K558" s="38" t="s">
        <v>1004</v>
      </c>
      <c r="L558" s="39" t="s">
        <v>199</v>
      </c>
      <c r="M558" s="41" t="s">
        <v>33</v>
      </c>
      <c r="N558" s="180"/>
      <c r="O558" s="47"/>
      <c r="P558" s="67" t="s">
        <v>31</v>
      </c>
      <c r="Q558" s="153"/>
    </row>
    <row r="559" spans="2:17">
      <c r="B559" s="21" t="s">
        <v>1007</v>
      </c>
      <c r="C559" s="179" t="s">
        <v>160</v>
      </c>
      <c r="D559" s="180" t="s">
        <v>160</v>
      </c>
      <c r="E559" s="180" t="s">
        <v>160</v>
      </c>
      <c r="F559" s="180" t="s">
        <v>160</v>
      </c>
      <c r="G559" s="180" t="s">
        <v>160</v>
      </c>
      <c r="H559" s="180" t="s">
        <v>160</v>
      </c>
      <c r="I559" s="211" t="s">
        <v>199</v>
      </c>
      <c r="J559" s="180" t="s">
        <v>160</v>
      </c>
      <c r="K559" s="38" t="s">
        <v>1004</v>
      </c>
      <c r="L559" s="39" t="s">
        <v>422</v>
      </c>
      <c r="M559" s="41" t="s">
        <v>33</v>
      </c>
      <c r="N559" s="180"/>
      <c r="O559" s="47"/>
      <c r="P559" s="67" t="s">
        <v>31</v>
      </c>
      <c r="Q559" s="153"/>
    </row>
    <row r="560" spans="2:17">
      <c r="B560" s="21" t="s">
        <v>1007</v>
      </c>
      <c r="C560" s="179" t="s">
        <v>160</v>
      </c>
      <c r="D560" s="180" t="s">
        <v>160</v>
      </c>
      <c r="E560" s="180" t="s">
        <v>160</v>
      </c>
      <c r="F560" s="180" t="s">
        <v>160</v>
      </c>
      <c r="G560" s="180" t="s">
        <v>160</v>
      </c>
      <c r="H560" s="180" t="s">
        <v>160</v>
      </c>
      <c r="I560" s="211" t="s">
        <v>199</v>
      </c>
      <c r="J560" s="180" t="s">
        <v>160</v>
      </c>
      <c r="K560" s="38" t="s">
        <v>1005</v>
      </c>
      <c r="L560" s="39" t="s">
        <v>199</v>
      </c>
      <c r="M560" s="41" t="s">
        <v>33</v>
      </c>
      <c r="N560" s="180"/>
      <c r="O560" s="47"/>
      <c r="P560" s="67" t="s">
        <v>31</v>
      </c>
      <c r="Q560" s="153"/>
    </row>
    <row r="561" spans="2:17">
      <c r="B561" s="21" t="s">
        <v>1007</v>
      </c>
      <c r="C561" s="179" t="s">
        <v>160</v>
      </c>
      <c r="D561" s="180" t="s">
        <v>160</v>
      </c>
      <c r="E561" s="180" t="s">
        <v>160</v>
      </c>
      <c r="F561" s="180" t="s">
        <v>160</v>
      </c>
      <c r="G561" s="180" t="s">
        <v>160</v>
      </c>
      <c r="H561" s="180" t="s">
        <v>160</v>
      </c>
      <c r="I561" s="211" t="s">
        <v>199</v>
      </c>
      <c r="J561" s="180" t="s">
        <v>160</v>
      </c>
      <c r="K561" s="38" t="s">
        <v>1005</v>
      </c>
      <c r="L561" s="39" t="s">
        <v>422</v>
      </c>
      <c r="M561" s="41" t="s">
        <v>33</v>
      </c>
      <c r="N561" s="180"/>
      <c r="O561" s="47"/>
      <c r="P561" s="67" t="s">
        <v>31</v>
      </c>
      <c r="Q561" s="153"/>
    </row>
    <row r="562" spans="2:17">
      <c r="B562" s="21" t="s">
        <v>1007</v>
      </c>
      <c r="C562" s="179" t="s">
        <v>160</v>
      </c>
      <c r="D562" s="180" t="s">
        <v>160</v>
      </c>
      <c r="E562" s="180" t="s">
        <v>160</v>
      </c>
      <c r="F562" s="180" t="s">
        <v>160</v>
      </c>
      <c r="G562" s="180" t="s">
        <v>160</v>
      </c>
      <c r="H562" s="180" t="s">
        <v>160</v>
      </c>
      <c r="I562" s="211" t="s">
        <v>199</v>
      </c>
      <c r="J562" s="180" t="s">
        <v>160</v>
      </c>
      <c r="K562" s="38" t="s">
        <v>481</v>
      </c>
      <c r="L562" s="39" t="s">
        <v>199</v>
      </c>
      <c r="M562" s="41" t="s">
        <v>33</v>
      </c>
      <c r="N562" s="180"/>
      <c r="O562" s="47"/>
      <c r="P562" s="67" t="s">
        <v>31</v>
      </c>
      <c r="Q562" s="153"/>
    </row>
    <row r="563" spans="2:17">
      <c r="B563" s="21" t="s">
        <v>1007</v>
      </c>
      <c r="C563" s="179" t="s">
        <v>160</v>
      </c>
      <c r="D563" s="180" t="s">
        <v>160</v>
      </c>
      <c r="E563" s="180" t="s">
        <v>160</v>
      </c>
      <c r="F563" s="180" t="s">
        <v>160</v>
      </c>
      <c r="G563" s="180" t="s">
        <v>160</v>
      </c>
      <c r="H563" s="180" t="s">
        <v>160</v>
      </c>
      <c r="I563" s="211" t="s">
        <v>199</v>
      </c>
      <c r="J563" s="180" t="s">
        <v>160</v>
      </c>
      <c r="K563" s="38" t="s">
        <v>481</v>
      </c>
      <c r="L563" s="39" t="s">
        <v>422</v>
      </c>
      <c r="M563" s="41" t="s">
        <v>33</v>
      </c>
      <c r="N563" s="180"/>
      <c r="O563" s="47"/>
      <c r="P563" s="67" t="s">
        <v>31</v>
      </c>
      <c r="Q563" s="153"/>
    </row>
    <row r="564" spans="2:17">
      <c r="B564" s="21" t="s">
        <v>1008</v>
      </c>
      <c r="C564" s="179" t="s">
        <v>160</v>
      </c>
      <c r="D564" s="180" t="s">
        <v>160</v>
      </c>
      <c r="E564" s="180" t="s">
        <v>160</v>
      </c>
      <c r="F564" s="180" t="s">
        <v>160</v>
      </c>
      <c r="G564" s="180" t="s">
        <v>160</v>
      </c>
      <c r="H564" s="180" t="s">
        <v>160</v>
      </c>
      <c r="I564" s="211" t="s">
        <v>200</v>
      </c>
      <c r="J564" s="180" t="s">
        <v>160</v>
      </c>
      <c r="K564" s="38" t="s">
        <v>32</v>
      </c>
      <c r="L564" s="39" t="s">
        <v>199</v>
      </c>
      <c r="M564" s="41" t="s">
        <v>33</v>
      </c>
      <c r="N564" s="180"/>
      <c r="O564" s="47"/>
      <c r="P564" s="67" t="s">
        <v>31</v>
      </c>
      <c r="Q564" s="153"/>
    </row>
    <row r="565" spans="2:17">
      <c r="B565" s="21" t="s">
        <v>1008</v>
      </c>
      <c r="C565" s="179" t="s">
        <v>160</v>
      </c>
      <c r="D565" s="180" t="s">
        <v>160</v>
      </c>
      <c r="E565" s="180" t="s">
        <v>160</v>
      </c>
      <c r="F565" s="180" t="s">
        <v>160</v>
      </c>
      <c r="G565" s="180" t="s">
        <v>160</v>
      </c>
      <c r="H565" s="180" t="s">
        <v>160</v>
      </c>
      <c r="I565" s="211" t="s">
        <v>200</v>
      </c>
      <c r="J565" s="180" t="s">
        <v>160</v>
      </c>
      <c r="K565" s="38" t="s">
        <v>32</v>
      </c>
      <c r="L565" s="39" t="s">
        <v>422</v>
      </c>
      <c r="M565" s="328" t="s">
        <v>439</v>
      </c>
      <c r="N565" s="180"/>
      <c r="O565" s="47"/>
      <c r="P565" s="330" t="s">
        <v>261</v>
      </c>
      <c r="Q565" s="153"/>
    </row>
    <row r="566" spans="2:17">
      <c r="B566" s="21" t="s">
        <v>1008</v>
      </c>
      <c r="C566" s="179" t="s">
        <v>160</v>
      </c>
      <c r="D566" s="180" t="s">
        <v>160</v>
      </c>
      <c r="E566" s="180" t="s">
        <v>160</v>
      </c>
      <c r="F566" s="180" t="s">
        <v>160</v>
      </c>
      <c r="G566" s="180" t="s">
        <v>160</v>
      </c>
      <c r="H566" s="180" t="s">
        <v>160</v>
      </c>
      <c r="I566" s="211" t="s">
        <v>200</v>
      </c>
      <c r="J566" s="180" t="s">
        <v>160</v>
      </c>
      <c r="K566" s="38" t="s">
        <v>467</v>
      </c>
      <c r="L566" s="39" t="s">
        <v>199</v>
      </c>
      <c r="M566" s="41" t="s">
        <v>33</v>
      </c>
      <c r="N566" s="180"/>
      <c r="O566" s="47"/>
      <c r="P566" s="67" t="s">
        <v>31</v>
      </c>
      <c r="Q566" s="153"/>
    </row>
    <row r="567" spans="2:17">
      <c r="B567" s="21" t="s">
        <v>1008</v>
      </c>
      <c r="C567" s="179" t="s">
        <v>160</v>
      </c>
      <c r="D567" s="180" t="s">
        <v>160</v>
      </c>
      <c r="E567" s="180" t="s">
        <v>160</v>
      </c>
      <c r="F567" s="180" t="s">
        <v>160</v>
      </c>
      <c r="G567" s="180" t="s">
        <v>160</v>
      </c>
      <c r="H567" s="180" t="s">
        <v>160</v>
      </c>
      <c r="I567" s="211" t="s">
        <v>200</v>
      </c>
      <c r="J567" s="180" t="s">
        <v>160</v>
      </c>
      <c r="K567" s="38" t="s">
        <v>467</v>
      </c>
      <c r="L567" s="39" t="s">
        <v>422</v>
      </c>
      <c r="M567" s="41" t="s">
        <v>33</v>
      </c>
      <c r="N567" s="180"/>
      <c r="O567" s="47"/>
      <c r="P567" s="67" t="s">
        <v>31</v>
      </c>
      <c r="Q567" s="153"/>
    </row>
    <row r="568" spans="2:17">
      <c r="B568" s="21" t="s">
        <v>1008</v>
      </c>
      <c r="C568" s="179" t="s">
        <v>160</v>
      </c>
      <c r="D568" s="180" t="s">
        <v>160</v>
      </c>
      <c r="E568" s="180" t="s">
        <v>160</v>
      </c>
      <c r="F568" s="180" t="s">
        <v>160</v>
      </c>
      <c r="G568" s="180" t="s">
        <v>160</v>
      </c>
      <c r="H568" s="180" t="s">
        <v>160</v>
      </c>
      <c r="I568" s="211" t="s">
        <v>200</v>
      </c>
      <c r="J568" s="180" t="s">
        <v>160</v>
      </c>
      <c r="K568" s="38" t="s">
        <v>318</v>
      </c>
      <c r="L568" s="39" t="s">
        <v>199</v>
      </c>
      <c r="M568" s="41" t="s">
        <v>33</v>
      </c>
      <c r="N568" s="180"/>
      <c r="O568" s="47"/>
      <c r="P568" s="67" t="s">
        <v>31</v>
      </c>
      <c r="Q568" s="153"/>
    </row>
    <row r="569" spans="2:17">
      <c r="B569" s="21" t="s">
        <v>1008</v>
      </c>
      <c r="C569" s="179" t="s">
        <v>160</v>
      </c>
      <c r="D569" s="180" t="s">
        <v>160</v>
      </c>
      <c r="E569" s="180" t="s">
        <v>160</v>
      </c>
      <c r="F569" s="180" t="s">
        <v>160</v>
      </c>
      <c r="G569" s="180" t="s">
        <v>160</v>
      </c>
      <c r="H569" s="180" t="s">
        <v>160</v>
      </c>
      <c r="I569" s="211" t="s">
        <v>200</v>
      </c>
      <c r="J569" s="180" t="s">
        <v>160</v>
      </c>
      <c r="K569" s="38" t="s">
        <v>318</v>
      </c>
      <c r="L569" s="39" t="s">
        <v>422</v>
      </c>
      <c r="M569" s="41" t="s">
        <v>33</v>
      </c>
      <c r="N569" s="180"/>
      <c r="O569" s="47"/>
      <c r="P569" s="67" t="s">
        <v>31</v>
      </c>
      <c r="Q569" s="153"/>
    </row>
    <row r="570" spans="2:17">
      <c r="B570" s="21" t="s">
        <v>1008</v>
      </c>
      <c r="C570" s="179" t="s">
        <v>160</v>
      </c>
      <c r="D570" s="180" t="s">
        <v>160</v>
      </c>
      <c r="E570" s="180" t="s">
        <v>160</v>
      </c>
      <c r="F570" s="180" t="s">
        <v>160</v>
      </c>
      <c r="G570" s="180" t="s">
        <v>160</v>
      </c>
      <c r="H570" s="180" t="s">
        <v>160</v>
      </c>
      <c r="I570" s="211" t="s">
        <v>200</v>
      </c>
      <c r="J570" s="180" t="s">
        <v>160</v>
      </c>
      <c r="K570" s="38" t="s">
        <v>468</v>
      </c>
      <c r="L570" s="39" t="s">
        <v>199</v>
      </c>
      <c r="M570" s="41" t="s">
        <v>33</v>
      </c>
      <c r="N570" s="180"/>
      <c r="O570" s="47"/>
      <c r="P570" s="67" t="s">
        <v>31</v>
      </c>
      <c r="Q570" s="153"/>
    </row>
    <row r="571" spans="2:17">
      <c r="B571" s="21" t="s">
        <v>1008</v>
      </c>
      <c r="C571" s="179" t="s">
        <v>160</v>
      </c>
      <c r="D571" s="180" t="s">
        <v>160</v>
      </c>
      <c r="E571" s="180" t="s">
        <v>160</v>
      </c>
      <c r="F571" s="180" t="s">
        <v>160</v>
      </c>
      <c r="G571" s="180" t="s">
        <v>160</v>
      </c>
      <c r="H571" s="180" t="s">
        <v>160</v>
      </c>
      <c r="I571" s="211" t="s">
        <v>200</v>
      </c>
      <c r="J571" s="180" t="s">
        <v>160</v>
      </c>
      <c r="K571" s="38" t="s">
        <v>468</v>
      </c>
      <c r="L571" s="39" t="s">
        <v>422</v>
      </c>
      <c r="M571" s="41" t="s">
        <v>33</v>
      </c>
      <c r="N571" s="180"/>
      <c r="O571" s="47"/>
      <c r="P571" s="67" t="s">
        <v>31</v>
      </c>
      <c r="Q571" s="153"/>
    </row>
    <row r="572" spans="2:17">
      <c r="B572" s="21" t="s">
        <v>571</v>
      </c>
      <c r="C572" s="179" t="s">
        <v>160</v>
      </c>
      <c r="D572" s="180" t="s">
        <v>160</v>
      </c>
      <c r="E572" s="180" t="s">
        <v>160</v>
      </c>
      <c r="F572" s="180" t="s">
        <v>160</v>
      </c>
      <c r="G572" s="180" t="s">
        <v>160</v>
      </c>
      <c r="H572" s="180" t="s">
        <v>160</v>
      </c>
      <c r="I572" s="211" t="s">
        <v>200</v>
      </c>
      <c r="J572" s="180" t="s">
        <v>160</v>
      </c>
      <c r="K572" s="38" t="s">
        <v>467</v>
      </c>
      <c r="L572" s="39" t="s">
        <v>329</v>
      </c>
      <c r="M572" s="41" t="s">
        <v>33</v>
      </c>
      <c r="N572" s="180"/>
      <c r="O572" s="47"/>
      <c r="P572" s="67" t="s">
        <v>31</v>
      </c>
      <c r="Q572" s="153"/>
    </row>
    <row r="573" spans="2:17">
      <c r="B573" s="21" t="s">
        <v>654</v>
      </c>
      <c r="C573" s="179" t="s">
        <v>160</v>
      </c>
      <c r="D573" s="180" t="s">
        <v>160</v>
      </c>
      <c r="E573" s="180" t="s">
        <v>160</v>
      </c>
      <c r="F573" s="180" t="s">
        <v>160</v>
      </c>
      <c r="G573" s="180" t="s">
        <v>160</v>
      </c>
      <c r="H573" s="180" t="s">
        <v>160</v>
      </c>
      <c r="I573" s="211" t="s">
        <v>200</v>
      </c>
      <c r="J573" s="180" t="s">
        <v>160</v>
      </c>
      <c r="K573" s="38" t="s">
        <v>318</v>
      </c>
      <c r="L573" s="39" t="s">
        <v>329</v>
      </c>
      <c r="M573" s="41" t="s">
        <v>33</v>
      </c>
      <c r="N573" s="180"/>
      <c r="O573" s="47"/>
      <c r="P573" s="67" t="s">
        <v>31</v>
      </c>
      <c r="Q573" s="153"/>
    </row>
    <row r="574" spans="2:17" ht="14.25" thickBot="1">
      <c r="B574" s="22" t="s">
        <v>656</v>
      </c>
      <c r="C574" s="249" t="s">
        <v>160</v>
      </c>
      <c r="D574" s="181" t="s">
        <v>160</v>
      </c>
      <c r="E574" s="181" t="s">
        <v>160</v>
      </c>
      <c r="F574" s="181" t="s">
        <v>160</v>
      </c>
      <c r="G574" s="181" t="s">
        <v>160</v>
      </c>
      <c r="H574" s="181" t="s">
        <v>160</v>
      </c>
      <c r="I574" s="262" t="s">
        <v>200</v>
      </c>
      <c r="J574" s="181" t="s">
        <v>160</v>
      </c>
      <c r="K574" s="42" t="s">
        <v>468</v>
      </c>
      <c r="L574" s="43" t="s">
        <v>329</v>
      </c>
      <c r="M574" s="44" t="s">
        <v>33</v>
      </c>
      <c r="N574" s="181"/>
      <c r="O574" s="48"/>
      <c r="P574" s="262" t="s">
        <v>31</v>
      </c>
      <c r="Q574" s="154"/>
    </row>
    <row r="582" spans="2:17" ht="15" thickBot="1">
      <c r="B582" s="26" t="s">
        <v>531</v>
      </c>
    </row>
    <row r="583" spans="2:17" ht="15" thickBot="1">
      <c r="B583" s="104" t="s">
        <v>121</v>
      </c>
      <c r="C583" s="520" t="s">
        <v>266</v>
      </c>
      <c r="D583" s="521"/>
      <c r="E583" s="521"/>
      <c r="F583" s="521"/>
      <c r="G583" s="521"/>
      <c r="H583" s="521"/>
      <c r="I583" s="521"/>
      <c r="J583" s="522"/>
      <c r="K583" s="182"/>
      <c r="L583" s="182"/>
      <c r="M583" s="185"/>
      <c r="N583" s="183"/>
      <c r="O583" s="183"/>
      <c r="P583" s="183"/>
      <c r="Q583" s="184"/>
    </row>
    <row r="584" spans="2:17">
      <c r="B584" s="76"/>
      <c r="C584" s="34" t="s">
        <v>208</v>
      </c>
      <c r="D584" s="34"/>
      <c r="E584" s="34"/>
      <c r="F584" s="34"/>
      <c r="G584" s="34"/>
      <c r="H584" s="34"/>
      <c r="I584" s="34"/>
      <c r="J584" s="34"/>
      <c r="K584" s="34"/>
      <c r="L584" s="35"/>
      <c r="M584" s="30" t="s">
        <v>52</v>
      </c>
      <c r="N584" s="49" t="s">
        <v>20</v>
      </c>
      <c r="O584" s="50"/>
      <c r="P584" s="50"/>
      <c r="Q584" s="51"/>
    </row>
    <row r="585" spans="2:17">
      <c r="B585" s="77" t="s">
        <v>21</v>
      </c>
      <c r="C585" s="516" t="s">
        <v>167</v>
      </c>
      <c r="D585" s="517"/>
      <c r="E585" s="517"/>
      <c r="F585" s="517"/>
      <c r="G585" s="517"/>
      <c r="H585" s="517"/>
      <c r="I585" s="517"/>
      <c r="J585" s="518"/>
      <c r="K585" s="37" t="s">
        <v>22</v>
      </c>
      <c r="L585" s="81" t="s">
        <v>22</v>
      </c>
      <c r="M585" s="319" t="s">
        <v>788</v>
      </c>
      <c r="N585" s="221" t="s">
        <v>23</v>
      </c>
      <c r="O585" s="84" t="s">
        <v>24</v>
      </c>
      <c r="P585" s="84" t="s">
        <v>25</v>
      </c>
      <c r="Q585" s="200" t="s">
        <v>26</v>
      </c>
    </row>
    <row r="586" spans="2:17" ht="27">
      <c r="B586" s="77" t="s">
        <v>34</v>
      </c>
      <c r="C586" s="176" t="s">
        <v>126</v>
      </c>
      <c r="D586" s="176" t="s">
        <v>126</v>
      </c>
      <c r="E586" s="176" t="s">
        <v>126</v>
      </c>
      <c r="F586" s="176" t="s">
        <v>126</v>
      </c>
      <c r="G586" s="176" t="s">
        <v>126</v>
      </c>
      <c r="H586" s="176" t="s">
        <v>126</v>
      </c>
      <c r="I586" s="176" t="s">
        <v>126</v>
      </c>
      <c r="J586" s="176" t="s">
        <v>126</v>
      </c>
      <c r="K586" s="1" t="s">
        <v>213</v>
      </c>
      <c r="L586" s="27" t="s">
        <v>213</v>
      </c>
      <c r="M586" s="31" t="s">
        <v>49</v>
      </c>
      <c r="N586" s="222"/>
      <c r="O586" s="85"/>
      <c r="P586" s="85"/>
      <c r="Q586" s="290" t="s">
        <v>256</v>
      </c>
    </row>
    <row r="587" spans="2:17" ht="27">
      <c r="B587" s="78" t="s">
        <v>27</v>
      </c>
      <c r="C587" s="519" t="s">
        <v>36</v>
      </c>
      <c r="D587" s="517"/>
      <c r="E587" s="517"/>
      <c r="F587" s="517"/>
      <c r="G587" s="517"/>
      <c r="H587" s="517"/>
      <c r="I587" s="517"/>
      <c r="J587" s="518"/>
      <c r="K587" s="1" t="s">
        <v>525</v>
      </c>
      <c r="L587" s="27" t="s">
        <v>525</v>
      </c>
      <c r="M587" s="32"/>
      <c r="N587" s="222"/>
      <c r="O587" s="85"/>
      <c r="P587" s="85"/>
      <c r="Q587" s="200" t="s">
        <v>536</v>
      </c>
    </row>
    <row r="588" spans="2:17" ht="136.5">
      <c r="B588" s="77" t="s">
        <v>28</v>
      </c>
      <c r="C588" s="177" t="s">
        <v>216</v>
      </c>
      <c r="D588" s="177" t="s">
        <v>63</v>
      </c>
      <c r="E588" s="177" t="s">
        <v>159</v>
      </c>
      <c r="F588" s="177" t="s">
        <v>204</v>
      </c>
      <c r="G588" s="177" t="s">
        <v>217</v>
      </c>
      <c r="H588" s="177" t="s">
        <v>218</v>
      </c>
      <c r="I588" s="177" t="s">
        <v>205</v>
      </c>
      <c r="J588" s="177" t="s">
        <v>219</v>
      </c>
      <c r="K588" s="1" t="s">
        <v>526</v>
      </c>
      <c r="L588" s="27" t="s">
        <v>679</v>
      </c>
      <c r="M588" s="31" t="s">
        <v>29</v>
      </c>
      <c r="N588" s="222"/>
      <c r="O588" s="85"/>
      <c r="P588" s="85"/>
      <c r="Q588" s="200" t="s">
        <v>529</v>
      </c>
    </row>
    <row r="589" spans="2:17" ht="68.25" thickBot="1">
      <c r="B589" s="79" t="s">
        <v>30</v>
      </c>
      <c r="C589" s="178" t="s">
        <v>206</v>
      </c>
      <c r="D589" s="178" t="s">
        <v>126</v>
      </c>
      <c r="E589" s="178" t="s">
        <v>206</v>
      </c>
      <c r="F589" s="178" t="s">
        <v>206</v>
      </c>
      <c r="G589" s="178" t="s">
        <v>206</v>
      </c>
      <c r="H589" s="178" t="s">
        <v>206</v>
      </c>
      <c r="I589" s="178" t="s">
        <v>206</v>
      </c>
      <c r="J589" s="178" t="s">
        <v>206</v>
      </c>
      <c r="K589" s="209" t="s">
        <v>81</v>
      </c>
      <c r="L589" s="28" t="s">
        <v>461</v>
      </c>
      <c r="M589" s="33" t="s">
        <v>530</v>
      </c>
      <c r="N589" s="235"/>
      <c r="O589" s="83"/>
      <c r="P589" s="83"/>
      <c r="Q589" s="217" t="s">
        <v>257</v>
      </c>
    </row>
    <row r="590" spans="2:17" ht="14.25" thickTop="1">
      <c r="B590" s="80" t="s">
        <v>668</v>
      </c>
      <c r="C590" s="179" t="s">
        <v>160</v>
      </c>
      <c r="D590" s="179" t="s">
        <v>160</v>
      </c>
      <c r="E590" s="179" t="s">
        <v>160</v>
      </c>
      <c r="F590" s="179" t="s">
        <v>160</v>
      </c>
      <c r="G590" s="179" t="s">
        <v>160</v>
      </c>
      <c r="H590" s="179" t="s">
        <v>160</v>
      </c>
      <c r="I590" s="179" t="s">
        <v>160</v>
      </c>
      <c r="J590" s="179" t="s">
        <v>160</v>
      </c>
      <c r="K590" s="38" t="s">
        <v>32</v>
      </c>
      <c r="L590" s="39" t="s">
        <v>199</v>
      </c>
      <c r="M590" s="40" t="s">
        <v>33</v>
      </c>
      <c r="N590" s="179"/>
      <c r="O590" s="46"/>
      <c r="P590" s="46"/>
      <c r="Q590" s="218" t="s">
        <v>31</v>
      </c>
    </row>
    <row r="591" spans="2:17">
      <c r="B591" s="21" t="s">
        <v>669</v>
      </c>
      <c r="C591" s="179" t="s">
        <v>160</v>
      </c>
      <c r="D591" s="180" t="s">
        <v>160</v>
      </c>
      <c r="E591" s="180" t="s">
        <v>160</v>
      </c>
      <c r="F591" s="180" t="s">
        <v>160</v>
      </c>
      <c r="G591" s="180" t="s">
        <v>160</v>
      </c>
      <c r="H591" s="180" t="s">
        <v>160</v>
      </c>
      <c r="I591" s="180" t="s">
        <v>160</v>
      </c>
      <c r="J591" s="180" t="s">
        <v>160</v>
      </c>
      <c r="K591" s="38" t="s">
        <v>32</v>
      </c>
      <c r="L591" s="36" t="s">
        <v>527</v>
      </c>
      <c r="M591" s="41" t="s">
        <v>528</v>
      </c>
      <c r="N591" s="180"/>
      <c r="O591" s="47"/>
      <c r="P591" s="47"/>
      <c r="Q591" s="219" t="s">
        <v>258</v>
      </c>
    </row>
    <row r="592" spans="2:17">
      <c r="B592" s="21" t="s">
        <v>609</v>
      </c>
      <c r="C592" s="179" t="s">
        <v>160</v>
      </c>
      <c r="D592" s="180" t="s">
        <v>160</v>
      </c>
      <c r="E592" s="180" t="s">
        <v>160</v>
      </c>
      <c r="F592" s="180" t="s">
        <v>160</v>
      </c>
      <c r="G592" s="180" t="s">
        <v>160</v>
      </c>
      <c r="H592" s="180" t="s">
        <v>160</v>
      </c>
      <c r="I592" s="180" t="s">
        <v>160</v>
      </c>
      <c r="J592" s="180" t="s">
        <v>160</v>
      </c>
      <c r="K592" s="38" t="s">
        <v>467</v>
      </c>
      <c r="L592" s="36" t="s">
        <v>423</v>
      </c>
      <c r="M592" s="41" t="s">
        <v>33</v>
      </c>
      <c r="N592" s="180"/>
      <c r="O592" s="47"/>
      <c r="P592" s="47"/>
      <c r="Q592" s="219" t="s">
        <v>31</v>
      </c>
    </row>
    <row r="593" spans="2:17">
      <c r="B593" s="21" t="s">
        <v>660</v>
      </c>
      <c r="C593" s="179" t="s">
        <v>160</v>
      </c>
      <c r="D593" s="180" t="s">
        <v>160</v>
      </c>
      <c r="E593" s="180" t="s">
        <v>160</v>
      </c>
      <c r="F593" s="180" t="s">
        <v>160</v>
      </c>
      <c r="G593" s="180" t="s">
        <v>160</v>
      </c>
      <c r="H593" s="180" t="s">
        <v>160</v>
      </c>
      <c r="I593" s="180" t="s">
        <v>160</v>
      </c>
      <c r="J593" s="180" t="s">
        <v>160</v>
      </c>
      <c r="K593" s="38" t="s">
        <v>318</v>
      </c>
      <c r="L593" s="36" t="s">
        <v>423</v>
      </c>
      <c r="M593" s="41" t="s">
        <v>33</v>
      </c>
      <c r="N593" s="180"/>
      <c r="O593" s="47"/>
      <c r="P593" s="47"/>
      <c r="Q593" s="219" t="s">
        <v>31</v>
      </c>
    </row>
    <row r="594" spans="2:17" ht="14.25" thickBot="1">
      <c r="B594" s="22" t="s">
        <v>661</v>
      </c>
      <c r="C594" s="249" t="s">
        <v>160</v>
      </c>
      <c r="D594" s="181" t="s">
        <v>160</v>
      </c>
      <c r="E594" s="181" t="s">
        <v>160</v>
      </c>
      <c r="F594" s="181" t="s">
        <v>160</v>
      </c>
      <c r="G594" s="181" t="s">
        <v>160</v>
      </c>
      <c r="H594" s="181" t="s">
        <v>160</v>
      </c>
      <c r="I594" s="181" t="s">
        <v>160</v>
      </c>
      <c r="J594" s="181" t="s">
        <v>160</v>
      </c>
      <c r="K594" s="42" t="s">
        <v>468</v>
      </c>
      <c r="L594" s="43" t="s">
        <v>423</v>
      </c>
      <c r="M594" s="44" t="s">
        <v>33</v>
      </c>
      <c r="N594" s="181"/>
      <c r="O594" s="48"/>
      <c r="P594" s="48"/>
      <c r="Q594" s="220" t="s">
        <v>31</v>
      </c>
    </row>
    <row r="601" spans="2:17" ht="15" thickBot="1">
      <c r="B601" s="402" t="s">
        <v>1009</v>
      </c>
      <c r="C601" s="403"/>
      <c r="D601" s="403"/>
      <c r="E601" s="403"/>
      <c r="F601" s="403"/>
      <c r="G601" s="403"/>
      <c r="H601" s="403"/>
      <c r="I601" s="403"/>
      <c r="J601" s="403"/>
      <c r="K601" s="403"/>
      <c r="L601" s="403"/>
      <c r="M601" s="403"/>
      <c r="N601" s="403"/>
      <c r="O601" s="403"/>
      <c r="P601" s="403"/>
      <c r="Q601" s="403"/>
    </row>
    <row r="602" spans="2:17" ht="15" thickBot="1">
      <c r="B602" s="404" t="s">
        <v>121</v>
      </c>
      <c r="C602" s="523" t="s">
        <v>266</v>
      </c>
      <c r="D602" s="524"/>
      <c r="E602" s="524"/>
      <c r="F602" s="524"/>
      <c r="G602" s="524"/>
      <c r="H602" s="524"/>
      <c r="I602" s="524"/>
      <c r="J602" s="525"/>
      <c r="K602" s="405"/>
      <c r="L602" s="405"/>
      <c r="M602" s="406"/>
      <c r="N602" s="407"/>
      <c r="O602" s="407"/>
      <c r="P602" s="407"/>
      <c r="Q602" s="408"/>
    </row>
    <row r="603" spans="2:17">
      <c r="B603" s="409"/>
      <c r="C603" s="410" t="s">
        <v>208</v>
      </c>
      <c r="D603" s="410"/>
      <c r="E603" s="410"/>
      <c r="F603" s="410"/>
      <c r="G603" s="410"/>
      <c r="H603" s="410"/>
      <c r="I603" s="410"/>
      <c r="J603" s="410"/>
      <c r="K603" s="410"/>
      <c r="L603" s="411"/>
      <c r="M603" s="412" t="s">
        <v>52</v>
      </c>
      <c r="N603" s="413" t="s">
        <v>20</v>
      </c>
      <c r="O603" s="414"/>
      <c r="P603" s="414"/>
      <c r="Q603" s="415"/>
    </row>
    <row r="604" spans="2:17">
      <c r="B604" s="416" t="s">
        <v>21</v>
      </c>
      <c r="C604" s="526" t="s">
        <v>167</v>
      </c>
      <c r="D604" s="527"/>
      <c r="E604" s="527"/>
      <c r="F604" s="527"/>
      <c r="G604" s="527"/>
      <c r="H604" s="527"/>
      <c r="I604" s="527"/>
      <c r="J604" s="528"/>
      <c r="K604" s="417" t="s">
        <v>22</v>
      </c>
      <c r="L604" s="418" t="s">
        <v>22</v>
      </c>
      <c r="M604" s="419" t="s">
        <v>733</v>
      </c>
      <c r="N604" s="420" t="s">
        <v>23</v>
      </c>
      <c r="O604" s="421" t="s">
        <v>24</v>
      </c>
      <c r="P604" s="193" t="s">
        <v>25</v>
      </c>
      <c r="Q604" s="197" t="s">
        <v>26</v>
      </c>
    </row>
    <row r="605" spans="2:17">
      <c r="B605" s="416" t="s">
        <v>34</v>
      </c>
      <c r="C605" s="422" t="s">
        <v>126</v>
      </c>
      <c r="D605" s="422" t="s">
        <v>126</v>
      </c>
      <c r="E605" s="422" t="s">
        <v>126</v>
      </c>
      <c r="F605" s="422" t="s">
        <v>126</v>
      </c>
      <c r="G605" s="422" t="s">
        <v>126</v>
      </c>
      <c r="H605" s="422" t="s">
        <v>126</v>
      </c>
      <c r="I605" s="422" t="s">
        <v>126</v>
      </c>
      <c r="J605" s="422" t="s">
        <v>126</v>
      </c>
      <c r="K605" s="421" t="s">
        <v>213</v>
      </c>
      <c r="L605" s="423" t="s">
        <v>213</v>
      </c>
      <c r="M605" s="419" t="s">
        <v>123</v>
      </c>
      <c r="N605" s="424"/>
      <c r="O605" s="425"/>
      <c r="P605" s="426"/>
      <c r="Q605" s="197"/>
    </row>
    <row r="606" spans="2:17" ht="27" customHeight="1">
      <c r="B606" s="427" t="s">
        <v>27</v>
      </c>
      <c r="C606" s="529" t="s">
        <v>36</v>
      </c>
      <c r="D606" s="527"/>
      <c r="E606" s="527"/>
      <c r="F606" s="527"/>
      <c r="G606" s="527"/>
      <c r="H606" s="527"/>
      <c r="I606" s="527"/>
      <c r="J606" s="528"/>
      <c r="K606" s="421" t="s">
        <v>215</v>
      </c>
      <c r="L606" s="423" t="s">
        <v>215</v>
      </c>
      <c r="M606" s="428"/>
      <c r="N606" s="424"/>
      <c r="O606" s="425"/>
      <c r="P606" s="426"/>
      <c r="Q606" s="197"/>
    </row>
    <row r="607" spans="2:17" ht="136.5" customHeight="1">
      <c r="B607" s="416" t="s">
        <v>28</v>
      </c>
      <c r="C607" s="429" t="s">
        <v>216</v>
      </c>
      <c r="D607" s="429" t="s">
        <v>63</v>
      </c>
      <c r="E607" s="429" t="s">
        <v>159</v>
      </c>
      <c r="F607" s="429" t="s">
        <v>204</v>
      </c>
      <c r="G607" s="429" t="s">
        <v>217</v>
      </c>
      <c r="H607" s="429" t="s">
        <v>218</v>
      </c>
      <c r="I607" s="429" t="s">
        <v>205</v>
      </c>
      <c r="J607" s="429" t="s">
        <v>219</v>
      </c>
      <c r="K607" s="421" t="s">
        <v>220</v>
      </c>
      <c r="L607" s="423" t="s">
        <v>809</v>
      </c>
      <c r="M607" s="419" t="s">
        <v>29</v>
      </c>
      <c r="N607" s="424"/>
      <c r="O607" s="425"/>
      <c r="P607" s="426"/>
      <c r="Q607" s="197"/>
    </row>
    <row r="608" spans="2:17" ht="135.75" customHeight="1" thickBot="1">
      <c r="B608" s="430" t="s">
        <v>30</v>
      </c>
      <c r="C608" s="431" t="s">
        <v>206</v>
      </c>
      <c r="D608" s="431" t="s">
        <v>126</v>
      </c>
      <c r="E608" s="431" t="s">
        <v>206</v>
      </c>
      <c r="F608" s="431" t="s">
        <v>206</v>
      </c>
      <c r="G608" s="431" t="s">
        <v>206</v>
      </c>
      <c r="H608" s="431" t="s">
        <v>206</v>
      </c>
      <c r="I608" s="431" t="s">
        <v>206</v>
      </c>
      <c r="J608" s="431" t="s">
        <v>206</v>
      </c>
      <c r="K608" s="432" t="s">
        <v>253</v>
      </c>
      <c r="L608" s="433" t="s">
        <v>286</v>
      </c>
      <c r="M608" s="299" t="s">
        <v>420</v>
      </c>
      <c r="N608" s="300"/>
      <c r="O608" s="315" t="s">
        <v>1020</v>
      </c>
      <c r="P608" s="301"/>
      <c r="Q608" s="434"/>
    </row>
    <row r="609" spans="2:17" ht="14.25" thickTop="1">
      <c r="B609" s="435" t="s">
        <v>541</v>
      </c>
      <c r="C609" s="304" t="s">
        <v>160</v>
      </c>
      <c r="D609" s="304" t="s">
        <v>160</v>
      </c>
      <c r="E609" s="304" t="s">
        <v>160</v>
      </c>
      <c r="F609" s="304" t="s">
        <v>160</v>
      </c>
      <c r="G609" s="304" t="s">
        <v>160</v>
      </c>
      <c r="H609" s="304" t="s">
        <v>160</v>
      </c>
      <c r="I609" s="436" t="s">
        <v>224</v>
      </c>
      <c r="J609" s="304" t="s">
        <v>160</v>
      </c>
      <c r="K609" s="437" t="s">
        <v>329</v>
      </c>
      <c r="L609" s="302" t="s">
        <v>198</v>
      </c>
      <c r="M609" s="303" t="s">
        <v>33</v>
      </c>
      <c r="N609" s="304"/>
      <c r="O609" s="316" t="s">
        <v>31</v>
      </c>
      <c r="P609" s="305"/>
      <c r="Q609" s="438"/>
    </row>
    <row r="610" spans="2:17">
      <c r="B610" s="435" t="s">
        <v>611</v>
      </c>
      <c r="C610" s="304" t="s">
        <v>160</v>
      </c>
      <c r="D610" s="304" t="s">
        <v>160</v>
      </c>
      <c r="E610" s="304" t="s">
        <v>160</v>
      </c>
      <c r="F610" s="304" t="s">
        <v>160</v>
      </c>
      <c r="G610" s="304" t="s">
        <v>160</v>
      </c>
      <c r="H610" s="304" t="s">
        <v>160</v>
      </c>
      <c r="I610" s="436" t="s">
        <v>200</v>
      </c>
      <c r="J610" s="304" t="s">
        <v>160</v>
      </c>
      <c r="K610" s="437" t="s">
        <v>224</v>
      </c>
      <c r="L610" s="302" t="s">
        <v>289</v>
      </c>
      <c r="M610" s="303" t="s">
        <v>33</v>
      </c>
      <c r="N610" s="304"/>
      <c r="O610" s="316" t="s">
        <v>31</v>
      </c>
      <c r="P610" s="305"/>
      <c r="Q610" s="438"/>
    </row>
    <row r="611" spans="2:17">
      <c r="B611" s="439" t="s">
        <v>612</v>
      </c>
      <c r="C611" s="304" t="s">
        <v>160</v>
      </c>
      <c r="D611" s="307" t="s">
        <v>160</v>
      </c>
      <c r="E611" s="307" t="s">
        <v>160</v>
      </c>
      <c r="F611" s="307" t="s">
        <v>160</v>
      </c>
      <c r="G611" s="307" t="s">
        <v>160</v>
      </c>
      <c r="H611" s="307" t="s">
        <v>160</v>
      </c>
      <c r="I611" s="440" t="s">
        <v>200</v>
      </c>
      <c r="J611" s="307" t="s">
        <v>160</v>
      </c>
      <c r="K611" s="437" t="s">
        <v>199</v>
      </c>
      <c r="L611" s="306" t="s">
        <v>291</v>
      </c>
      <c r="M611" s="297" t="s">
        <v>815</v>
      </c>
      <c r="N611" s="307"/>
      <c r="O611" s="314" t="s">
        <v>1015</v>
      </c>
      <c r="P611" s="296"/>
      <c r="Q611" s="441"/>
    </row>
    <row r="612" spans="2:17">
      <c r="B612" s="439" t="s">
        <v>613</v>
      </c>
      <c r="C612" s="304" t="s">
        <v>160</v>
      </c>
      <c r="D612" s="307" t="s">
        <v>160</v>
      </c>
      <c r="E612" s="307" t="s">
        <v>160</v>
      </c>
      <c r="F612" s="307" t="s">
        <v>160</v>
      </c>
      <c r="G612" s="307" t="s">
        <v>160</v>
      </c>
      <c r="H612" s="307" t="s">
        <v>160</v>
      </c>
      <c r="I612" s="440" t="s">
        <v>200</v>
      </c>
      <c r="J612" s="307" t="s">
        <v>160</v>
      </c>
      <c r="K612" s="437" t="s">
        <v>199</v>
      </c>
      <c r="L612" s="306" t="s">
        <v>294</v>
      </c>
      <c r="M612" s="297" t="s">
        <v>33</v>
      </c>
      <c r="N612" s="307"/>
      <c r="O612" s="316" t="s">
        <v>31</v>
      </c>
      <c r="P612" s="296"/>
      <c r="Q612" s="441"/>
    </row>
    <row r="613" spans="2:17">
      <c r="B613" s="439" t="s">
        <v>614</v>
      </c>
      <c r="C613" s="304" t="s">
        <v>160</v>
      </c>
      <c r="D613" s="307" t="s">
        <v>160</v>
      </c>
      <c r="E613" s="307" t="s">
        <v>160</v>
      </c>
      <c r="F613" s="307" t="s">
        <v>160</v>
      </c>
      <c r="G613" s="307" t="s">
        <v>160</v>
      </c>
      <c r="H613" s="307" t="s">
        <v>160</v>
      </c>
      <c r="I613" s="440" t="s">
        <v>200</v>
      </c>
      <c r="J613" s="307" t="s">
        <v>160</v>
      </c>
      <c r="K613" s="437" t="s">
        <v>199</v>
      </c>
      <c r="L613" s="306" t="s">
        <v>297</v>
      </c>
      <c r="M613" s="297" t="s">
        <v>33</v>
      </c>
      <c r="N613" s="307"/>
      <c r="O613" s="316" t="s">
        <v>31</v>
      </c>
      <c r="P613" s="296"/>
      <c r="Q613" s="441"/>
    </row>
    <row r="614" spans="2:17">
      <c r="B614" s="439" t="s">
        <v>615</v>
      </c>
      <c r="C614" s="304" t="s">
        <v>160</v>
      </c>
      <c r="D614" s="307" t="s">
        <v>160</v>
      </c>
      <c r="E614" s="307" t="s">
        <v>160</v>
      </c>
      <c r="F614" s="307" t="s">
        <v>160</v>
      </c>
      <c r="G614" s="307" t="s">
        <v>160</v>
      </c>
      <c r="H614" s="307" t="s">
        <v>160</v>
      </c>
      <c r="I614" s="440" t="s">
        <v>200</v>
      </c>
      <c r="J614" s="307" t="s">
        <v>160</v>
      </c>
      <c r="K614" s="437" t="s">
        <v>199</v>
      </c>
      <c r="L614" s="306" t="s">
        <v>298</v>
      </c>
      <c r="M614" s="297" t="s">
        <v>1011</v>
      </c>
      <c r="N614" s="307"/>
      <c r="O614" s="314" t="s">
        <v>1016</v>
      </c>
      <c r="P614" s="296"/>
      <c r="Q614" s="441"/>
    </row>
    <row r="615" spans="2:17">
      <c r="B615" s="439" t="s">
        <v>616</v>
      </c>
      <c r="C615" s="442" t="s">
        <v>160</v>
      </c>
      <c r="D615" s="307" t="s">
        <v>160</v>
      </c>
      <c r="E615" s="307" t="s">
        <v>160</v>
      </c>
      <c r="F615" s="307" t="s">
        <v>160</v>
      </c>
      <c r="G615" s="307" t="s">
        <v>160</v>
      </c>
      <c r="H615" s="307" t="s">
        <v>160</v>
      </c>
      <c r="I615" s="440" t="s">
        <v>200</v>
      </c>
      <c r="J615" s="307" t="s">
        <v>160</v>
      </c>
      <c r="K615" s="437" t="s">
        <v>199</v>
      </c>
      <c r="L615" s="306" t="s">
        <v>299</v>
      </c>
      <c r="M615" s="297" t="s">
        <v>1012</v>
      </c>
      <c r="N615" s="307"/>
      <c r="O615" s="314" t="s">
        <v>1017</v>
      </c>
      <c r="P615" s="296"/>
      <c r="Q615" s="441"/>
    </row>
    <row r="616" spans="2:17">
      <c r="B616" s="439" t="s">
        <v>617</v>
      </c>
      <c r="C616" s="443" t="s">
        <v>160</v>
      </c>
      <c r="D616" s="307" t="s">
        <v>160</v>
      </c>
      <c r="E616" s="307" t="s">
        <v>160</v>
      </c>
      <c r="F616" s="307" t="s">
        <v>160</v>
      </c>
      <c r="G616" s="307" t="s">
        <v>160</v>
      </c>
      <c r="H616" s="307" t="s">
        <v>160</v>
      </c>
      <c r="I616" s="440" t="s">
        <v>200</v>
      </c>
      <c r="J616" s="307" t="s">
        <v>160</v>
      </c>
      <c r="K616" s="437" t="s">
        <v>199</v>
      </c>
      <c r="L616" s="306" t="s">
        <v>301</v>
      </c>
      <c r="M616" s="297" t="s">
        <v>1013</v>
      </c>
      <c r="N616" s="307"/>
      <c r="O616" s="314" t="s">
        <v>1018</v>
      </c>
      <c r="P616" s="296"/>
      <c r="Q616" s="441"/>
    </row>
    <row r="617" spans="2:17">
      <c r="B617" s="439" t="s">
        <v>618</v>
      </c>
      <c r="C617" s="443" t="s">
        <v>160</v>
      </c>
      <c r="D617" s="307" t="s">
        <v>160</v>
      </c>
      <c r="E617" s="307" t="s">
        <v>160</v>
      </c>
      <c r="F617" s="307" t="s">
        <v>160</v>
      </c>
      <c r="G617" s="307" t="s">
        <v>160</v>
      </c>
      <c r="H617" s="307" t="s">
        <v>160</v>
      </c>
      <c r="I617" s="440" t="s">
        <v>200</v>
      </c>
      <c r="J617" s="307" t="s">
        <v>160</v>
      </c>
      <c r="K617" s="437" t="s">
        <v>199</v>
      </c>
      <c r="L617" s="306" t="s">
        <v>302</v>
      </c>
      <c r="M617" s="297" t="s">
        <v>1014</v>
      </c>
      <c r="N617" s="307"/>
      <c r="O617" s="314" t="s">
        <v>1019</v>
      </c>
      <c r="P617" s="296"/>
      <c r="Q617" s="441"/>
    </row>
    <row r="618" spans="2:17">
      <c r="B618" s="439" t="s">
        <v>619</v>
      </c>
      <c r="C618" s="443" t="s">
        <v>160</v>
      </c>
      <c r="D618" s="307" t="s">
        <v>160</v>
      </c>
      <c r="E618" s="307" t="s">
        <v>160</v>
      </c>
      <c r="F618" s="307" t="s">
        <v>160</v>
      </c>
      <c r="G618" s="307" t="s">
        <v>160</v>
      </c>
      <c r="H618" s="307" t="s">
        <v>160</v>
      </c>
      <c r="I618" s="440" t="s">
        <v>200</v>
      </c>
      <c r="J618" s="307" t="s">
        <v>160</v>
      </c>
      <c r="K618" s="437" t="s">
        <v>199</v>
      </c>
      <c r="L618" s="306" t="s">
        <v>303</v>
      </c>
      <c r="M618" s="297" t="s">
        <v>33</v>
      </c>
      <c r="N618" s="307"/>
      <c r="O618" s="316" t="s">
        <v>31</v>
      </c>
      <c r="P618" s="296"/>
      <c r="Q618" s="441"/>
    </row>
    <row r="619" spans="2:17">
      <c r="B619" s="439" t="s">
        <v>620</v>
      </c>
      <c r="C619" s="443" t="s">
        <v>160</v>
      </c>
      <c r="D619" s="307" t="s">
        <v>160</v>
      </c>
      <c r="E619" s="307" t="s">
        <v>160</v>
      </c>
      <c r="F619" s="307" t="s">
        <v>160</v>
      </c>
      <c r="G619" s="307" t="s">
        <v>160</v>
      </c>
      <c r="H619" s="307" t="s">
        <v>160</v>
      </c>
      <c r="I619" s="440" t="s">
        <v>200</v>
      </c>
      <c r="J619" s="307" t="s">
        <v>160</v>
      </c>
      <c r="K619" s="437" t="s">
        <v>199</v>
      </c>
      <c r="L619" s="306" t="s">
        <v>305</v>
      </c>
      <c r="M619" s="297" t="s">
        <v>33</v>
      </c>
      <c r="N619" s="307"/>
      <c r="O619" s="316" t="s">
        <v>31</v>
      </c>
      <c r="P619" s="296"/>
      <c r="Q619" s="441"/>
    </row>
    <row r="620" spans="2:17">
      <c r="B620" s="439" t="s">
        <v>621</v>
      </c>
      <c r="C620" s="443" t="s">
        <v>160</v>
      </c>
      <c r="D620" s="307" t="s">
        <v>160</v>
      </c>
      <c r="E620" s="307" t="s">
        <v>160</v>
      </c>
      <c r="F620" s="307" t="s">
        <v>160</v>
      </c>
      <c r="G620" s="307" t="s">
        <v>160</v>
      </c>
      <c r="H620" s="307" t="s">
        <v>160</v>
      </c>
      <c r="I620" s="440" t="s">
        <v>200</v>
      </c>
      <c r="J620" s="307" t="s">
        <v>160</v>
      </c>
      <c r="K620" s="437" t="s">
        <v>199</v>
      </c>
      <c r="L620" s="306" t="s">
        <v>307</v>
      </c>
      <c r="M620" s="297" t="s">
        <v>33</v>
      </c>
      <c r="N620" s="307"/>
      <c r="O620" s="316" t="s">
        <v>31</v>
      </c>
      <c r="P620" s="296"/>
      <c r="Q620" s="441"/>
    </row>
    <row r="621" spans="2:17">
      <c r="B621" s="439" t="s">
        <v>622</v>
      </c>
      <c r="C621" s="443" t="s">
        <v>160</v>
      </c>
      <c r="D621" s="307" t="s">
        <v>160</v>
      </c>
      <c r="E621" s="307" t="s">
        <v>160</v>
      </c>
      <c r="F621" s="307" t="s">
        <v>160</v>
      </c>
      <c r="G621" s="307" t="s">
        <v>160</v>
      </c>
      <c r="H621" s="307" t="s">
        <v>160</v>
      </c>
      <c r="I621" s="440" t="s">
        <v>200</v>
      </c>
      <c r="J621" s="307" t="s">
        <v>160</v>
      </c>
      <c r="K621" s="437" t="s">
        <v>199</v>
      </c>
      <c r="L621" s="306" t="s">
        <v>308</v>
      </c>
      <c r="M621" s="297" t="s">
        <v>33</v>
      </c>
      <c r="N621" s="307"/>
      <c r="O621" s="316" t="s">
        <v>31</v>
      </c>
      <c r="P621" s="296"/>
      <c r="Q621" s="441"/>
    </row>
    <row r="622" spans="2:17">
      <c r="B622" s="439" t="s">
        <v>623</v>
      </c>
      <c r="C622" s="443" t="s">
        <v>160</v>
      </c>
      <c r="D622" s="307" t="s">
        <v>160</v>
      </c>
      <c r="E622" s="307" t="s">
        <v>160</v>
      </c>
      <c r="F622" s="307" t="s">
        <v>160</v>
      </c>
      <c r="G622" s="307" t="s">
        <v>160</v>
      </c>
      <c r="H622" s="307" t="s">
        <v>160</v>
      </c>
      <c r="I622" s="440" t="s">
        <v>200</v>
      </c>
      <c r="J622" s="307" t="s">
        <v>160</v>
      </c>
      <c r="K622" s="437" t="s">
        <v>199</v>
      </c>
      <c r="L622" s="306" t="s">
        <v>309</v>
      </c>
      <c r="M622" s="297" t="s">
        <v>33</v>
      </c>
      <c r="N622" s="307"/>
      <c r="O622" s="316" t="s">
        <v>31</v>
      </c>
      <c r="P622" s="296"/>
      <c r="Q622" s="441"/>
    </row>
    <row r="623" spans="2:17">
      <c r="B623" s="439" t="s">
        <v>624</v>
      </c>
      <c r="C623" s="443" t="s">
        <v>160</v>
      </c>
      <c r="D623" s="307" t="s">
        <v>160</v>
      </c>
      <c r="E623" s="307" t="s">
        <v>160</v>
      </c>
      <c r="F623" s="307" t="s">
        <v>160</v>
      </c>
      <c r="G623" s="307" t="s">
        <v>160</v>
      </c>
      <c r="H623" s="307" t="s">
        <v>160</v>
      </c>
      <c r="I623" s="440" t="s">
        <v>200</v>
      </c>
      <c r="J623" s="307" t="s">
        <v>160</v>
      </c>
      <c r="K623" s="437" t="s">
        <v>199</v>
      </c>
      <c r="L623" s="306" t="s">
        <v>310</v>
      </c>
      <c r="M623" s="297" t="s">
        <v>33</v>
      </c>
      <c r="N623" s="307"/>
      <c r="O623" s="316" t="s">
        <v>31</v>
      </c>
      <c r="P623" s="296"/>
      <c r="Q623" s="441"/>
    </row>
    <row r="624" spans="2:17">
      <c r="B624" s="439" t="s">
        <v>625</v>
      </c>
      <c r="C624" s="443" t="s">
        <v>160</v>
      </c>
      <c r="D624" s="307" t="s">
        <v>160</v>
      </c>
      <c r="E624" s="307" t="s">
        <v>160</v>
      </c>
      <c r="F624" s="307" t="s">
        <v>160</v>
      </c>
      <c r="G624" s="307" t="s">
        <v>160</v>
      </c>
      <c r="H624" s="307" t="s">
        <v>160</v>
      </c>
      <c r="I624" s="440" t="s">
        <v>200</v>
      </c>
      <c r="J624" s="307" t="s">
        <v>160</v>
      </c>
      <c r="K624" s="437" t="s">
        <v>199</v>
      </c>
      <c r="L624" s="306" t="s">
        <v>313</v>
      </c>
      <c r="M624" s="297" t="s">
        <v>33</v>
      </c>
      <c r="N624" s="307"/>
      <c r="O624" s="316" t="s">
        <v>31</v>
      </c>
      <c r="P624" s="296"/>
      <c r="Q624" s="441"/>
    </row>
    <row r="625" spans="2:17">
      <c r="B625" s="439" t="s">
        <v>626</v>
      </c>
      <c r="C625" s="443" t="s">
        <v>160</v>
      </c>
      <c r="D625" s="307" t="s">
        <v>160</v>
      </c>
      <c r="E625" s="307" t="s">
        <v>160</v>
      </c>
      <c r="F625" s="307" t="s">
        <v>160</v>
      </c>
      <c r="G625" s="307" t="s">
        <v>160</v>
      </c>
      <c r="H625" s="307" t="s">
        <v>160</v>
      </c>
      <c r="I625" s="440" t="s">
        <v>200</v>
      </c>
      <c r="J625" s="307" t="s">
        <v>160</v>
      </c>
      <c r="K625" s="437" t="s">
        <v>199</v>
      </c>
      <c r="L625" s="306" t="s">
        <v>316</v>
      </c>
      <c r="M625" s="297" t="s">
        <v>33</v>
      </c>
      <c r="N625" s="307"/>
      <c r="O625" s="291" t="s">
        <v>31</v>
      </c>
      <c r="P625" s="296"/>
      <c r="Q625" s="441"/>
    </row>
    <row r="626" spans="2:17" ht="14.25" thickBot="1">
      <c r="B626" s="444" t="s">
        <v>571</v>
      </c>
      <c r="C626" s="445" t="s">
        <v>160</v>
      </c>
      <c r="D626" s="310" t="s">
        <v>160</v>
      </c>
      <c r="E626" s="310" t="s">
        <v>160</v>
      </c>
      <c r="F626" s="310" t="s">
        <v>160</v>
      </c>
      <c r="G626" s="310" t="s">
        <v>160</v>
      </c>
      <c r="H626" s="310" t="s">
        <v>160</v>
      </c>
      <c r="I626" s="446" t="s">
        <v>200</v>
      </c>
      <c r="J626" s="310" t="s">
        <v>160</v>
      </c>
      <c r="K626" s="311" t="s">
        <v>200</v>
      </c>
      <c r="L626" s="308" t="s">
        <v>198</v>
      </c>
      <c r="M626" s="309" t="s">
        <v>33</v>
      </c>
      <c r="N626" s="310"/>
      <c r="O626" s="311" t="s">
        <v>31</v>
      </c>
      <c r="P626" s="312"/>
      <c r="Q626" s="447"/>
    </row>
  </sheetData>
  <mergeCells count="42">
    <mergeCell ref="C602:J602"/>
    <mergeCell ref="C604:J604"/>
    <mergeCell ref="C606:J606"/>
    <mergeCell ref="C90:J90"/>
    <mergeCell ref="C116:J116"/>
    <mergeCell ref="C118:J118"/>
    <mergeCell ref="C418:J418"/>
    <mergeCell ref="C420:J420"/>
    <mergeCell ref="C120:J120"/>
    <mergeCell ref="C391:J391"/>
    <mergeCell ref="C354:J354"/>
    <mergeCell ref="C356:J356"/>
    <mergeCell ref="C358:J358"/>
    <mergeCell ref="C387:J387"/>
    <mergeCell ref="C389:J389"/>
    <mergeCell ref="C180:J180"/>
    <mergeCell ref="C3:J3"/>
    <mergeCell ref="C5:J5"/>
    <mergeCell ref="C7:J7"/>
    <mergeCell ref="C86:J86"/>
    <mergeCell ref="C88:J88"/>
    <mergeCell ref="C182:J182"/>
    <mergeCell ref="C184:J184"/>
    <mergeCell ref="C422:J422"/>
    <mergeCell ref="C440:J440"/>
    <mergeCell ref="C442:J442"/>
    <mergeCell ref="C444:J444"/>
    <mergeCell ref="C464:J464"/>
    <mergeCell ref="C466:J466"/>
    <mergeCell ref="C468:J468"/>
    <mergeCell ref="C487:J487"/>
    <mergeCell ref="C489:J489"/>
    <mergeCell ref="C491:J491"/>
    <mergeCell ref="C587:J587"/>
    <mergeCell ref="C548:J548"/>
    <mergeCell ref="C550:J550"/>
    <mergeCell ref="C552:J552"/>
    <mergeCell ref="C511:J511"/>
    <mergeCell ref="C513:J513"/>
    <mergeCell ref="C515:J515"/>
    <mergeCell ref="C583:J583"/>
    <mergeCell ref="C585:J585"/>
  </mergeCells>
  <phoneticPr fontId="2"/>
  <dataValidations disablePrompts="1" count="1">
    <dataValidation type="list" allowBlank="1" showInputMessage="1" showErrorMessage="1" sqref="C3 C583 C86 C116 C180 C354 C387 C418 C440 C464 C487 C511 C548 C602" xr:uid="{00000000-0002-0000-1200-000000000000}">
      <formula1>"Index,Matrix Search"</formula1>
    </dataValidation>
  </dataValidation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6"/>
  <dimension ref="B2:D27"/>
  <sheetViews>
    <sheetView workbookViewId="0">
      <selection activeCell="D36" sqref="D36"/>
    </sheetView>
  </sheetViews>
  <sheetFormatPr defaultRowHeight="13.5"/>
  <cols>
    <col min="2" max="2" width="4.875" bestFit="1" customWidth="1"/>
    <col min="3" max="3" width="12.25" customWidth="1"/>
    <col min="4" max="4" width="86" customWidth="1"/>
  </cols>
  <sheetData>
    <row r="2" spans="2:4" ht="14.25" thickBot="1">
      <c r="B2" s="92" t="s">
        <v>84</v>
      </c>
      <c r="C2" s="93">
        <f>MAX(B4:B28)</f>
        <v>20</v>
      </c>
      <c r="D2" s="93"/>
    </row>
    <row r="3" spans="2:4" ht="14.25" thickBot="1">
      <c r="B3" s="86" t="s">
        <v>84</v>
      </c>
      <c r="C3" s="94" t="s">
        <v>88</v>
      </c>
      <c r="D3" s="87" t="s">
        <v>85</v>
      </c>
    </row>
    <row r="4" spans="2:4" ht="14.25" thickTop="1">
      <c r="B4" s="12">
        <v>0</v>
      </c>
      <c r="C4" s="95" t="s">
        <v>89</v>
      </c>
      <c r="D4" s="14" t="s">
        <v>19</v>
      </c>
    </row>
    <row r="5" spans="2:4" ht="40.5">
      <c r="B5" s="2">
        <v>1</v>
      </c>
      <c r="C5" s="96" t="s">
        <v>89</v>
      </c>
      <c r="D5" s="98" t="s">
        <v>90</v>
      </c>
    </row>
    <row r="6" spans="2:4" ht="27">
      <c r="B6" s="2">
        <v>2</v>
      </c>
      <c r="C6" s="96" t="s">
        <v>91</v>
      </c>
      <c r="D6" s="98" t="s">
        <v>92</v>
      </c>
    </row>
    <row r="7" spans="2:4" ht="54">
      <c r="B7" s="2">
        <v>3</v>
      </c>
      <c r="C7" s="96" t="s">
        <v>89</v>
      </c>
      <c r="D7" s="98" t="s">
        <v>95</v>
      </c>
    </row>
    <row r="8" spans="2:4" ht="81">
      <c r="B8" s="2">
        <v>4</v>
      </c>
      <c r="C8" s="96" t="s">
        <v>103</v>
      </c>
      <c r="D8" s="98" t="s">
        <v>109</v>
      </c>
    </row>
    <row r="9" spans="2:4" ht="41.25" customHeight="1">
      <c r="B9" s="2">
        <v>5</v>
      </c>
      <c r="C9" s="96" t="s">
        <v>104</v>
      </c>
      <c r="D9" s="98" t="s">
        <v>105</v>
      </c>
    </row>
    <row r="10" spans="2:4" ht="27">
      <c r="B10" s="2">
        <v>6</v>
      </c>
      <c r="C10" s="96" t="s">
        <v>89</v>
      </c>
      <c r="D10" s="98" t="s">
        <v>108</v>
      </c>
    </row>
    <row r="11" spans="2:4" ht="27">
      <c r="B11" s="2">
        <v>7</v>
      </c>
      <c r="C11" s="96" t="s">
        <v>103</v>
      </c>
      <c r="D11" s="98" t="s">
        <v>107</v>
      </c>
    </row>
    <row r="12" spans="2:4" ht="27">
      <c r="B12" s="2">
        <v>8</v>
      </c>
      <c r="C12" s="96" t="s">
        <v>89</v>
      </c>
      <c r="D12" s="98" t="s">
        <v>110</v>
      </c>
    </row>
    <row r="13" spans="2:4" ht="27">
      <c r="B13" s="2">
        <v>9</v>
      </c>
      <c r="C13" s="96" t="s">
        <v>89</v>
      </c>
      <c r="D13" s="98" t="s">
        <v>111</v>
      </c>
    </row>
    <row r="14" spans="2:4" ht="27">
      <c r="B14" s="2">
        <v>10</v>
      </c>
      <c r="C14" s="96" t="s">
        <v>112</v>
      </c>
      <c r="D14" s="98" t="s">
        <v>113</v>
      </c>
    </row>
    <row r="15" spans="2:4" ht="135">
      <c r="B15" s="2">
        <v>11</v>
      </c>
      <c r="C15" s="96" t="s">
        <v>89</v>
      </c>
      <c r="D15" s="98" t="s">
        <v>128</v>
      </c>
    </row>
    <row r="16" spans="2:4" ht="191.25" customHeight="1">
      <c r="B16" s="2">
        <v>12</v>
      </c>
      <c r="C16" s="96" t="s">
        <v>156</v>
      </c>
      <c r="D16" s="98" t="s">
        <v>165</v>
      </c>
    </row>
    <row r="17" spans="2:4" ht="27">
      <c r="B17" s="2">
        <v>13</v>
      </c>
      <c r="C17" s="96" t="s">
        <v>91</v>
      </c>
      <c r="D17" s="98" t="s">
        <v>168</v>
      </c>
    </row>
    <row r="18" spans="2:4" ht="67.5">
      <c r="B18" s="2">
        <v>14</v>
      </c>
      <c r="C18" s="96" t="s">
        <v>91</v>
      </c>
      <c r="D18" s="98" t="s">
        <v>170</v>
      </c>
    </row>
    <row r="19" spans="2:4" ht="40.5">
      <c r="B19" s="2">
        <v>15</v>
      </c>
      <c r="C19" s="96" t="s">
        <v>104</v>
      </c>
      <c r="D19" s="98" t="s">
        <v>174</v>
      </c>
    </row>
    <row r="20" spans="2:4" ht="64.5" customHeight="1">
      <c r="B20" s="2">
        <v>16</v>
      </c>
      <c r="C20" s="96" t="s">
        <v>104</v>
      </c>
      <c r="D20" s="98" t="s">
        <v>178</v>
      </c>
    </row>
    <row r="21" spans="2:4" ht="66.75" customHeight="1">
      <c r="B21" s="2">
        <v>17</v>
      </c>
      <c r="C21" s="96" t="s">
        <v>103</v>
      </c>
      <c r="D21" s="98" t="s">
        <v>193</v>
      </c>
    </row>
    <row r="22" spans="2:4" ht="27">
      <c r="B22" s="2">
        <v>18</v>
      </c>
      <c r="C22" s="96" t="s">
        <v>686</v>
      </c>
      <c r="D22" s="98" t="s">
        <v>687</v>
      </c>
    </row>
    <row r="23" spans="2:4" ht="27">
      <c r="B23" s="2">
        <v>19</v>
      </c>
      <c r="C23" s="96" t="s">
        <v>686</v>
      </c>
      <c r="D23" s="98" t="s">
        <v>688</v>
      </c>
    </row>
    <row r="24" spans="2:4" ht="94.5">
      <c r="B24" s="2">
        <v>20</v>
      </c>
      <c r="C24" s="96" t="s">
        <v>719</v>
      </c>
      <c r="D24" s="98" t="s">
        <v>720</v>
      </c>
    </row>
    <row r="25" spans="2:4">
      <c r="B25" s="2"/>
      <c r="C25" s="96"/>
      <c r="D25" s="82"/>
    </row>
    <row r="26" spans="2:4">
      <c r="B26" s="2"/>
      <c r="C26" s="96"/>
      <c r="D26" s="82"/>
    </row>
    <row r="27" spans="2:4" ht="14.25" thickBot="1">
      <c r="B27" s="3"/>
      <c r="C27" s="9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23</vt:i4>
      </vt:variant>
    </vt:vector>
  </HeadingPairs>
  <TitlesOfParts>
    <vt:vector size="23" baseType="lpstr">
      <vt:lpstr>表紙（承認）</vt:lpstr>
      <vt:lpstr>表紙</vt:lpstr>
      <vt:lpstr>はじめに</vt:lpstr>
      <vt:lpstr>Matrix</vt:lpstr>
      <vt:lpstr>Config_IF</vt:lpstr>
      <vt:lpstr>CH_Design</vt:lpstr>
      <vt:lpstr>S1B</vt:lpstr>
      <vt:lpstr>S1IG</vt:lpstr>
      <vt:lpstr>S2B</vt:lpstr>
      <vt:lpstr>S2IG</vt:lpstr>
      <vt:lpstr>S3B</vt:lpstr>
      <vt:lpstr>S3IG</vt:lpstr>
      <vt:lpstr>BCDR</vt:lpstr>
      <vt:lpstr>BCI1</vt:lpstr>
      <vt:lpstr>BCI2</vt:lpstr>
      <vt:lpstr>BCI3</vt:lpstr>
      <vt:lpstr>BCS1</vt:lpstr>
      <vt:lpstr>BCS2</vt:lpstr>
      <vt:lpstr>ASDW</vt:lpstr>
      <vt:lpstr>BCD1B</vt:lpstr>
      <vt:lpstr>BCD1IG</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2024-03-20T09:19:47Z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3d94a2e8-8888-4df2-9b97-3d04c9c252d1</vt:lpwstr>
  </property>
  <property fmtid="{D5CDD505-2E9C-101B-9397-08002B2CF9AE}" pid="8" name="MSIP_Label_6add209e-37c4-4e15-ab1b-f9befe71def1_ContentBits">
    <vt:lpwstr>0</vt:lpwstr>
  </property>
</Properties>
</file>