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C:\work\10_mcu\19epfv3_mcu_app_mainline\src\IpcApplication\Vom\Alert\matrix\scc\"/>
    </mc:Choice>
  </mc:AlternateContent>
  <xr:revisionPtr revIDLastSave="0" documentId="13_ncr:1_{20C327B1-B28D-4C62-BD1E-8D3365A735CA}" xr6:coauthVersionLast="47" xr6:coauthVersionMax="47" xr10:uidLastSave="{00000000-0000-0000-0000-000000000000}"/>
  <bookViews>
    <workbookView xWindow="-7575" yWindow="-16320" windowWidth="29040" windowHeight="15720" xr2:uid="{00000000-000D-0000-FFFF-FFFF00000000}"/>
  </bookViews>
  <sheets>
    <sheet name="表紙（承認欄）" sheetId="17" r:id="rId1"/>
    <sheet name="表紙" sheetId="1" r:id="rId2"/>
    <sheet name="はじめに" sheetId="10" r:id="rId3"/>
    <sheet name="Matrix" sheetId="4" r:id="rId4"/>
    <sheet name="Config_IF" sheetId="11" r:id="rId5"/>
    <sheet name="CH_Design" sheetId="5" r:id="rId6"/>
    <sheet name="TT_CC" sheetId="8" r:id="rId7"/>
    <sheet name="TT_RCC" sheetId="13" r:id="rId8"/>
    <sheet name="TT_VD" sheetId="18" r:id="rId9"/>
    <sheet name="BC" sheetId="15" r:id="rId10"/>
    <sheet name="PD" sheetId="14" r:id="rId11"/>
    <sheet name="Reference" sheetId="16" r:id="rId12"/>
    <sheet name="History" sheetId="7" r:id="rId13"/>
  </sheets>
  <definedNames>
    <definedName name="_xlnm._FilterDatabase" localSheetId="11" hidden="1">Reference!$B$353:$S$391</definedName>
    <definedName name="_xlnm._FilterDatabase" localSheetId="8" hidden="1">TT_VD!$AB$5:$AJ$199</definedName>
    <definedName name="_xlnm.Print_Area" localSheetId="0">'表紙（承認欄）'!$A$1:$AM$57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T13" i="17" l="1"/>
  <c r="B12" i="1"/>
  <c r="B11" i="1"/>
  <c r="B10" i="1"/>
  <c r="B15" i="1"/>
  <c r="B14" i="1"/>
  <c r="B13" i="1"/>
  <c r="B18" i="1"/>
  <c r="B17" i="1"/>
  <c r="B16" i="1"/>
  <c r="B22" i="1"/>
  <c r="B21" i="1"/>
  <c r="B20" i="1"/>
  <c r="B19" i="1"/>
  <c r="B9" i="1"/>
  <c r="AJ199" i="18"/>
  <c r="AQ199" i="18" s="1"/>
  <c r="AI199" i="18"/>
  <c r="AH199" i="18"/>
  <c r="AG199" i="18"/>
  <c r="AF199" i="18"/>
  <c r="AE199" i="18"/>
  <c r="AD199" i="18"/>
  <c r="AC199" i="18"/>
  <c r="AB199" i="18"/>
  <c r="AA199" i="18"/>
  <c r="Z199" i="18"/>
  <c r="Y199" i="18"/>
  <c r="X199" i="18"/>
  <c r="W199" i="18"/>
  <c r="V199" i="18"/>
  <c r="U199" i="18"/>
  <c r="T199" i="18"/>
  <c r="S199" i="18"/>
  <c r="R199" i="18"/>
  <c r="Q199" i="18"/>
  <c r="P199" i="18"/>
  <c r="O199" i="18"/>
  <c r="N199" i="18"/>
  <c r="M199" i="18"/>
  <c r="L199" i="18"/>
  <c r="K199" i="18"/>
  <c r="J199" i="18"/>
  <c r="I199" i="18"/>
  <c r="H199" i="18"/>
  <c r="G199" i="18"/>
  <c r="F199" i="18"/>
  <c r="E199" i="18"/>
  <c r="D199" i="18"/>
  <c r="AJ198" i="18"/>
  <c r="AQ198" i="18" s="1"/>
  <c r="AI198" i="18"/>
  <c r="AH198" i="18"/>
  <c r="AG198" i="18"/>
  <c r="AF198" i="18"/>
  <c r="AE198" i="18"/>
  <c r="AD198" i="18"/>
  <c r="AC198" i="18"/>
  <c r="AB198" i="18"/>
  <c r="AA198" i="18"/>
  <c r="Z198" i="18"/>
  <c r="Y198" i="18"/>
  <c r="X198" i="18"/>
  <c r="W198" i="18"/>
  <c r="V198" i="18"/>
  <c r="U198" i="18"/>
  <c r="T198" i="18"/>
  <c r="S198" i="18"/>
  <c r="R198" i="18"/>
  <c r="Q198" i="18"/>
  <c r="P198" i="18"/>
  <c r="O198" i="18"/>
  <c r="N198" i="18"/>
  <c r="M198" i="18"/>
  <c r="L198" i="18"/>
  <c r="K198" i="18"/>
  <c r="J198" i="18"/>
  <c r="I198" i="18"/>
  <c r="H198" i="18"/>
  <c r="G198" i="18"/>
  <c r="F198" i="18"/>
  <c r="E198" i="18"/>
  <c r="D198" i="18"/>
  <c r="AJ197" i="18"/>
  <c r="AQ197" i="18" s="1"/>
  <c r="AI197" i="18"/>
  <c r="AH197" i="18"/>
  <c r="AG197" i="18"/>
  <c r="AF197" i="18"/>
  <c r="AE197" i="18"/>
  <c r="AD197" i="18"/>
  <c r="AC197" i="18"/>
  <c r="AB197" i="18"/>
  <c r="AA197" i="18"/>
  <c r="Z197" i="18"/>
  <c r="Y197" i="18"/>
  <c r="X197" i="18"/>
  <c r="W197" i="18"/>
  <c r="V197" i="18"/>
  <c r="U197" i="18"/>
  <c r="T197" i="18"/>
  <c r="S197" i="18"/>
  <c r="R197" i="18"/>
  <c r="Q197" i="18"/>
  <c r="P197" i="18"/>
  <c r="O197" i="18"/>
  <c r="N197" i="18"/>
  <c r="M197" i="18"/>
  <c r="L197" i="18"/>
  <c r="K197" i="18"/>
  <c r="J197" i="18"/>
  <c r="I197" i="18"/>
  <c r="H197" i="18"/>
  <c r="G197" i="18"/>
  <c r="F197" i="18"/>
  <c r="E197" i="18"/>
  <c r="D197" i="18"/>
  <c r="AJ196" i="18"/>
  <c r="AQ196" i="18" s="1"/>
  <c r="AI196" i="18"/>
  <c r="AH196" i="18"/>
  <c r="AG196" i="18"/>
  <c r="AF196" i="18"/>
  <c r="AE196" i="18"/>
  <c r="AD196" i="18"/>
  <c r="AC196" i="18"/>
  <c r="AB196" i="18"/>
  <c r="AA196" i="18"/>
  <c r="Z196" i="18"/>
  <c r="Y196" i="18"/>
  <c r="X196" i="18"/>
  <c r="W196" i="18"/>
  <c r="V196" i="18"/>
  <c r="U196" i="18"/>
  <c r="T196" i="18"/>
  <c r="S196" i="18"/>
  <c r="R196" i="18"/>
  <c r="Q196" i="18"/>
  <c r="P196" i="18"/>
  <c r="O196" i="18"/>
  <c r="N196" i="18"/>
  <c r="M196" i="18"/>
  <c r="L196" i="18"/>
  <c r="K196" i="18"/>
  <c r="J196" i="18"/>
  <c r="I196" i="18"/>
  <c r="H196" i="18"/>
  <c r="G196" i="18"/>
  <c r="F196" i="18"/>
  <c r="E196" i="18"/>
  <c r="D196" i="18"/>
  <c r="AJ195" i="18"/>
  <c r="AQ195" i="18" s="1"/>
  <c r="AI195" i="18"/>
  <c r="AH195" i="18"/>
  <c r="AG195" i="18"/>
  <c r="AF195" i="18"/>
  <c r="AE195" i="18"/>
  <c r="AD195" i="18"/>
  <c r="AC195" i="18"/>
  <c r="AB195" i="18"/>
  <c r="AA195" i="18"/>
  <c r="Z195" i="18"/>
  <c r="Y195" i="18"/>
  <c r="X195" i="18"/>
  <c r="W195" i="18"/>
  <c r="V195" i="18"/>
  <c r="U195" i="18"/>
  <c r="T195" i="18"/>
  <c r="S195" i="18"/>
  <c r="R195" i="18"/>
  <c r="Q195" i="18"/>
  <c r="P195" i="18"/>
  <c r="O195" i="18"/>
  <c r="N195" i="18"/>
  <c r="M195" i="18"/>
  <c r="L195" i="18"/>
  <c r="K195" i="18"/>
  <c r="J195" i="18"/>
  <c r="I195" i="18"/>
  <c r="H195" i="18"/>
  <c r="G195" i="18"/>
  <c r="F195" i="18"/>
  <c r="E195" i="18"/>
  <c r="D195" i="18"/>
  <c r="AJ194" i="18"/>
  <c r="AQ194" i="18" s="1"/>
  <c r="AI194" i="18"/>
  <c r="AH194" i="18"/>
  <c r="AG194" i="18"/>
  <c r="AF194" i="18"/>
  <c r="AE194" i="18"/>
  <c r="AD194" i="18"/>
  <c r="AC194" i="18"/>
  <c r="AB194" i="18"/>
  <c r="AA194" i="18"/>
  <c r="Z194" i="18"/>
  <c r="Y194" i="18"/>
  <c r="X194" i="18"/>
  <c r="W194" i="18"/>
  <c r="V194" i="18"/>
  <c r="U194" i="18"/>
  <c r="T194" i="18"/>
  <c r="S194" i="18"/>
  <c r="R194" i="18"/>
  <c r="Q194" i="18"/>
  <c r="P194" i="18"/>
  <c r="O194" i="18"/>
  <c r="N194" i="18"/>
  <c r="M194" i="18"/>
  <c r="L194" i="18"/>
  <c r="K194" i="18"/>
  <c r="J194" i="18"/>
  <c r="I194" i="18"/>
  <c r="H194" i="18"/>
  <c r="G194" i="18"/>
  <c r="F194" i="18"/>
  <c r="E194" i="18"/>
  <c r="D194" i="18"/>
  <c r="AJ193" i="18"/>
  <c r="AQ193" i="18" s="1"/>
  <c r="AI193" i="18"/>
  <c r="AH193" i="18"/>
  <c r="AG193" i="18"/>
  <c r="AF193" i="18"/>
  <c r="AE193" i="18"/>
  <c r="AD193" i="18"/>
  <c r="AC193" i="18"/>
  <c r="AB193" i="18"/>
  <c r="AA193" i="18"/>
  <c r="Z193" i="18"/>
  <c r="Y193" i="18"/>
  <c r="X193" i="18"/>
  <c r="W193" i="18"/>
  <c r="V193" i="18"/>
  <c r="U193" i="18"/>
  <c r="T193" i="18"/>
  <c r="S193" i="18"/>
  <c r="R193" i="18"/>
  <c r="Q193" i="18"/>
  <c r="P193" i="18"/>
  <c r="O193" i="18"/>
  <c r="N193" i="18"/>
  <c r="M193" i="18"/>
  <c r="L193" i="18"/>
  <c r="K193" i="18"/>
  <c r="J193" i="18"/>
  <c r="I193" i="18"/>
  <c r="H193" i="18"/>
  <c r="G193" i="18"/>
  <c r="F193" i="18"/>
  <c r="E193" i="18"/>
  <c r="D193" i="18"/>
  <c r="AJ192" i="18"/>
  <c r="AQ192" i="18" s="1"/>
  <c r="AI192" i="18"/>
  <c r="AH192" i="18"/>
  <c r="AG192" i="18"/>
  <c r="AF192" i="18"/>
  <c r="AE192" i="18"/>
  <c r="AD192" i="18"/>
  <c r="AC192" i="18"/>
  <c r="AB192" i="18"/>
  <c r="AA192" i="18"/>
  <c r="Z192" i="18"/>
  <c r="Y192" i="18"/>
  <c r="X192" i="18"/>
  <c r="W192" i="18"/>
  <c r="V192" i="18"/>
  <c r="U192" i="18"/>
  <c r="T192" i="18"/>
  <c r="S192" i="18"/>
  <c r="R192" i="18"/>
  <c r="Q192" i="18"/>
  <c r="P192" i="18"/>
  <c r="O192" i="18"/>
  <c r="N192" i="18"/>
  <c r="M192" i="18"/>
  <c r="L192" i="18"/>
  <c r="K192" i="18"/>
  <c r="J192" i="18"/>
  <c r="I192" i="18"/>
  <c r="H192" i="18"/>
  <c r="G192" i="18"/>
  <c r="F192" i="18"/>
  <c r="E192" i="18"/>
  <c r="D192" i="18"/>
  <c r="AJ191" i="18"/>
  <c r="AQ191" i="18" s="1"/>
  <c r="AI191" i="18"/>
  <c r="AH191" i="18"/>
  <c r="AG191" i="18"/>
  <c r="AF191" i="18"/>
  <c r="AE191" i="18"/>
  <c r="AD191" i="18"/>
  <c r="AC191" i="18"/>
  <c r="AB191" i="18"/>
  <c r="AA191" i="18"/>
  <c r="Z191" i="18"/>
  <c r="Y191" i="18"/>
  <c r="X191" i="18"/>
  <c r="W191" i="18"/>
  <c r="V191" i="18"/>
  <c r="U191" i="18"/>
  <c r="T191" i="18"/>
  <c r="S191" i="18"/>
  <c r="R191" i="18"/>
  <c r="Q191" i="18"/>
  <c r="P191" i="18"/>
  <c r="O191" i="18"/>
  <c r="N191" i="18"/>
  <c r="M191" i="18"/>
  <c r="L191" i="18"/>
  <c r="K191" i="18"/>
  <c r="J191" i="18"/>
  <c r="I191" i="18"/>
  <c r="H191" i="18"/>
  <c r="G191" i="18"/>
  <c r="F191" i="18"/>
  <c r="E191" i="18"/>
  <c r="D191" i="18"/>
  <c r="AJ190" i="18"/>
  <c r="AQ190" i="18" s="1"/>
  <c r="AI190" i="18"/>
  <c r="AH190" i="18"/>
  <c r="AG190" i="18"/>
  <c r="AF190" i="18"/>
  <c r="AE190" i="18"/>
  <c r="AD190" i="18"/>
  <c r="AC190" i="18"/>
  <c r="AB190" i="18"/>
  <c r="AA190" i="18"/>
  <c r="Z190" i="18"/>
  <c r="Y190" i="18"/>
  <c r="X190" i="18"/>
  <c r="W190" i="18"/>
  <c r="V190" i="18"/>
  <c r="U190" i="18"/>
  <c r="T190" i="18"/>
  <c r="S190" i="18"/>
  <c r="R190" i="18"/>
  <c r="Q190" i="18"/>
  <c r="P190" i="18"/>
  <c r="O190" i="18"/>
  <c r="N190" i="18"/>
  <c r="M190" i="18"/>
  <c r="L190" i="18"/>
  <c r="K190" i="18"/>
  <c r="J190" i="18"/>
  <c r="I190" i="18"/>
  <c r="H190" i="18"/>
  <c r="G190" i="18"/>
  <c r="F190" i="18"/>
  <c r="E190" i="18"/>
  <c r="D190" i="18"/>
  <c r="AJ189" i="18"/>
  <c r="AQ189" i="18" s="1"/>
  <c r="AI189" i="18"/>
  <c r="AH189" i="18"/>
  <c r="AG189" i="18"/>
  <c r="AF189" i="18"/>
  <c r="AE189" i="18"/>
  <c r="AD189" i="18"/>
  <c r="AC189" i="18"/>
  <c r="AB189" i="18"/>
  <c r="AA189" i="18"/>
  <c r="Z189" i="18"/>
  <c r="Y189" i="18"/>
  <c r="X189" i="18"/>
  <c r="W189" i="18"/>
  <c r="V189" i="18"/>
  <c r="U189" i="18"/>
  <c r="T189" i="18"/>
  <c r="S189" i="18"/>
  <c r="R189" i="18"/>
  <c r="Q189" i="18"/>
  <c r="P189" i="18"/>
  <c r="O189" i="18"/>
  <c r="N189" i="18"/>
  <c r="M189" i="18"/>
  <c r="L189" i="18"/>
  <c r="K189" i="18"/>
  <c r="J189" i="18"/>
  <c r="I189" i="18"/>
  <c r="H189" i="18"/>
  <c r="G189" i="18"/>
  <c r="F189" i="18"/>
  <c r="E189" i="18"/>
  <c r="D189" i="18"/>
  <c r="AJ188" i="18"/>
  <c r="AQ188" i="18" s="1"/>
  <c r="AI188" i="18"/>
  <c r="AH188" i="18"/>
  <c r="AG188" i="18"/>
  <c r="AF188" i="18"/>
  <c r="AE188" i="18"/>
  <c r="AD188" i="18"/>
  <c r="AC188" i="18"/>
  <c r="AB188" i="18"/>
  <c r="AA188" i="18"/>
  <c r="Z188" i="18"/>
  <c r="Y188" i="18"/>
  <c r="X188" i="18"/>
  <c r="W188" i="18"/>
  <c r="V188" i="18"/>
  <c r="U188" i="18"/>
  <c r="T188" i="18"/>
  <c r="S188" i="18"/>
  <c r="R188" i="18"/>
  <c r="Q188" i="18"/>
  <c r="P188" i="18"/>
  <c r="O188" i="18"/>
  <c r="N188" i="18"/>
  <c r="M188" i="18"/>
  <c r="L188" i="18"/>
  <c r="K188" i="18"/>
  <c r="J188" i="18"/>
  <c r="I188" i="18"/>
  <c r="H188" i="18"/>
  <c r="G188" i="18"/>
  <c r="F188" i="18"/>
  <c r="E188" i="18"/>
  <c r="D188" i="18"/>
  <c r="AJ187" i="18"/>
  <c r="AQ187" i="18" s="1"/>
  <c r="AI187" i="18"/>
  <c r="AH187" i="18"/>
  <c r="AG187" i="18"/>
  <c r="AF187" i="18"/>
  <c r="AE187" i="18"/>
  <c r="AD187" i="18"/>
  <c r="AC187" i="18"/>
  <c r="AB187" i="18"/>
  <c r="AA187" i="18"/>
  <c r="Z187" i="18"/>
  <c r="Y187" i="18"/>
  <c r="X187" i="18"/>
  <c r="W187" i="18"/>
  <c r="V187" i="18"/>
  <c r="U187" i="18"/>
  <c r="T187" i="18"/>
  <c r="S187" i="18"/>
  <c r="R187" i="18"/>
  <c r="Q187" i="18"/>
  <c r="P187" i="18"/>
  <c r="O187" i="18"/>
  <c r="N187" i="18"/>
  <c r="M187" i="18"/>
  <c r="L187" i="18"/>
  <c r="K187" i="18"/>
  <c r="J187" i="18"/>
  <c r="I187" i="18"/>
  <c r="H187" i="18"/>
  <c r="G187" i="18"/>
  <c r="F187" i="18"/>
  <c r="E187" i="18"/>
  <c r="D187" i="18"/>
  <c r="AJ186" i="18"/>
  <c r="AQ186" i="18" s="1"/>
  <c r="AI186" i="18"/>
  <c r="AH186" i="18"/>
  <c r="AG186" i="18"/>
  <c r="AF186" i="18"/>
  <c r="AE186" i="18"/>
  <c r="AD186" i="18"/>
  <c r="AC186" i="18"/>
  <c r="AB186" i="18"/>
  <c r="AA186" i="18"/>
  <c r="Z186" i="18"/>
  <c r="Y186" i="18"/>
  <c r="X186" i="18"/>
  <c r="W186" i="18"/>
  <c r="V186" i="18"/>
  <c r="U186" i="18"/>
  <c r="T186" i="18"/>
  <c r="S186" i="18"/>
  <c r="R186" i="18"/>
  <c r="Q186" i="18"/>
  <c r="P186" i="18"/>
  <c r="O186" i="18"/>
  <c r="N186" i="18"/>
  <c r="M186" i="18"/>
  <c r="L186" i="18"/>
  <c r="K186" i="18"/>
  <c r="J186" i="18"/>
  <c r="I186" i="18"/>
  <c r="H186" i="18"/>
  <c r="G186" i="18"/>
  <c r="F186" i="18"/>
  <c r="E186" i="18"/>
  <c r="D186" i="18"/>
  <c r="AJ185" i="18"/>
  <c r="AQ185" i="18" s="1"/>
  <c r="AI185" i="18"/>
  <c r="AH185" i="18"/>
  <c r="AG185" i="18"/>
  <c r="AF185" i="18"/>
  <c r="AE185" i="18"/>
  <c r="AD185" i="18"/>
  <c r="AC185" i="18"/>
  <c r="AB185" i="18"/>
  <c r="AA185" i="18"/>
  <c r="Z185" i="18"/>
  <c r="Y185" i="18"/>
  <c r="X185" i="18"/>
  <c r="W185" i="18"/>
  <c r="V185" i="18"/>
  <c r="U185" i="18"/>
  <c r="T185" i="18"/>
  <c r="S185" i="18"/>
  <c r="R185" i="18"/>
  <c r="Q185" i="18"/>
  <c r="P185" i="18"/>
  <c r="O185" i="18"/>
  <c r="N185" i="18"/>
  <c r="M185" i="18"/>
  <c r="L185" i="18"/>
  <c r="K185" i="18"/>
  <c r="J185" i="18"/>
  <c r="I185" i="18"/>
  <c r="H185" i="18"/>
  <c r="G185" i="18"/>
  <c r="F185" i="18"/>
  <c r="E185" i="18"/>
  <c r="D185" i="18"/>
  <c r="AJ184" i="18"/>
  <c r="AQ184" i="18" s="1"/>
  <c r="AI184" i="18"/>
  <c r="AH184" i="18"/>
  <c r="AG184" i="18"/>
  <c r="AF184" i="18"/>
  <c r="AE184" i="18"/>
  <c r="AD184" i="18"/>
  <c r="AC184" i="18"/>
  <c r="AB184" i="18"/>
  <c r="AA184" i="18"/>
  <c r="Z184" i="18"/>
  <c r="Y184" i="18"/>
  <c r="X184" i="18"/>
  <c r="W184" i="18"/>
  <c r="V184" i="18"/>
  <c r="U184" i="18"/>
  <c r="T184" i="18"/>
  <c r="S184" i="18"/>
  <c r="R184" i="18"/>
  <c r="Q184" i="18"/>
  <c r="P184" i="18"/>
  <c r="O184" i="18"/>
  <c r="N184" i="18"/>
  <c r="M184" i="18"/>
  <c r="L184" i="18"/>
  <c r="K184" i="18"/>
  <c r="J184" i="18"/>
  <c r="I184" i="18"/>
  <c r="H184" i="18"/>
  <c r="G184" i="18"/>
  <c r="F184" i="18"/>
  <c r="E184" i="18"/>
  <c r="D184" i="18"/>
  <c r="AJ183" i="18"/>
  <c r="AQ183" i="18" s="1"/>
  <c r="AI183" i="18"/>
  <c r="AH183" i="18"/>
  <c r="AG183" i="18"/>
  <c r="AF183" i="18"/>
  <c r="AE183" i="18"/>
  <c r="AD183" i="18"/>
  <c r="AC183" i="18"/>
  <c r="AB183" i="18"/>
  <c r="AA183" i="18"/>
  <c r="Z183" i="18"/>
  <c r="Y183" i="18"/>
  <c r="X183" i="18"/>
  <c r="W183" i="18"/>
  <c r="V183" i="18"/>
  <c r="U183" i="18"/>
  <c r="T183" i="18"/>
  <c r="S183" i="18"/>
  <c r="R183" i="18"/>
  <c r="Q183" i="18"/>
  <c r="P183" i="18"/>
  <c r="O183" i="18"/>
  <c r="N183" i="18"/>
  <c r="M183" i="18"/>
  <c r="L183" i="18"/>
  <c r="K183" i="18"/>
  <c r="J183" i="18"/>
  <c r="I183" i="18"/>
  <c r="H183" i="18"/>
  <c r="G183" i="18"/>
  <c r="F183" i="18"/>
  <c r="E183" i="18"/>
  <c r="D183" i="18"/>
  <c r="AJ182" i="18"/>
  <c r="AQ182" i="18" s="1"/>
  <c r="AI182" i="18"/>
  <c r="AH182" i="18"/>
  <c r="AG182" i="18"/>
  <c r="AF182" i="18"/>
  <c r="AE182" i="18"/>
  <c r="AD182" i="18"/>
  <c r="AC182" i="18"/>
  <c r="AB182" i="18"/>
  <c r="AA182" i="18"/>
  <c r="Z182" i="18"/>
  <c r="Y182" i="18"/>
  <c r="X182" i="18"/>
  <c r="W182" i="18"/>
  <c r="V182" i="18"/>
  <c r="U182" i="18"/>
  <c r="T182" i="18"/>
  <c r="S182" i="18"/>
  <c r="R182" i="18"/>
  <c r="Q182" i="18"/>
  <c r="P182" i="18"/>
  <c r="O182" i="18"/>
  <c r="N182" i="18"/>
  <c r="M182" i="18"/>
  <c r="L182" i="18"/>
  <c r="K182" i="18"/>
  <c r="J182" i="18"/>
  <c r="I182" i="18"/>
  <c r="H182" i="18"/>
  <c r="G182" i="18"/>
  <c r="F182" i="18"/>
  <c r="E182" i="18"/>
  <c r="D182" i="18"/>
  <c r="AJ181" i="18"/>
  <c r="AQ181" i="18" s="1"/>
  <c r="AI181" i="18"/>
  <c r="AH181" i="18"/>
  <c r="AG181" i="18"/>
  <c r="AF181" i="18"/>
  <c r="AE181" i="18"/>
  <c r="AD181" i="18"/>
  <c r="AC181" i="18"/>
  <c r="AB181" i="18"/>
  <c r="AA181" i="18"/>
  <c r="Z181" i="18"/>
  <c r="Y181" i="18"/>
  <c r="X181" i="18"/>
  <c r="W181" i="18"/>
  <c r="V181" i="18"/>
  <c r="U181" i="18"/>
  <c r="T181" i="18"/>
  <c r="S181" i="18"/>
  <c r="R181" i="18"/>
  <c r="Q181" i="18"/>
  <c r="P181" i="18"/>
  <c r="O181" i="18"/>
  <c r="N181" i="18"/>
  <c r="M181" i="18"/>
  <c r="L181" i="18"/>
  <c r="K181" i="18"/>
  <c r="J181" i="18"/>
  <c r="I181" i="18"/>
  <c r="H181" i="18"/>
  <c r="G181" i="18"/>
  <c r="F181" i="18"/>
  <c r="E181" i="18"/>
  <c r="D181" i="18"/>
  <c r="AJ180" i="18"/>
  <c r="AQ180" i="18" s="1"/>
  <c r="AI180" i="18"/>
  <c r="AH180" i="18"/>
  <c r="AG180" i="18"/>
  <c r="AF180" i="18"/>
  <c r="AE180" i="18"/>
  <c r="AD180" i="18"/>
  <c r="AC180" i="18"/>
  <c r="AB180" i="18"/>
  <c r="AA180" i="18"/>
  <c r="Z180" i="18"/>
  <c r="Y180" i="18"/>
  <c r="X180" i="18"/>
  <c r="W180" i="18"/>
  <c r="V180" i="18"/>
  <c r="U180" i="18"/>
  <c r="T180" i="18"/>
  <c r="S180" i="18"/>
  <c r="R180" i="18"/>
  <c r="Q180" i="18"/>
  <c r="P180" i="18"/>
  <c r="O180" i="18"/>
  <c r="N180" i="18"/>
  <c r="M180" i="18"/>
  <c r="L180" i="18"/>
  <c r="K180" i="18"/>
  <c r="J180" i="18"/>
  <c r="I180" i="18"/>
  <c r="H180" i="18"/>
  <c r="G180" i="18"/>
  <c r="F180" i="18"/>
  <c r="E180" i="18"/>
  <c r="D180" i="18"/>
  <c r="AJ179" i="18"/>
  <c r="AQ179" i="18" s="1"/>
  <c r="AI179" i="18"/>
  <c r="AH179" i="18"/>
  <c r="AG179" i="18"/>
  <c r="AF179" i="18"/>
  <c r="AE179" i="18"/>
  <c r="AD179" i="18"/>
  <c r="AC179" i="18"/>
  <c r="AB179" i="18"/>
  <c r="AA179" i="18"/>
  <c r="Z179" i="18"/>
  <c r="Y179" i="18"/>
  <c r="X179" i="18"/>
  <c r="W179" i="18"/>
  <c r="V179" i="18"/>
  <c r="U179" i="18"/>
  <c r="T179" i="18"/>
  <c r="S179" i="18"/>
  <c r="R179" i="18"/>
  <c r="Q179" i="18"/>
  <c r="P179" i="18"/>
  <c r="O179" i="18"/>
  <c r="N179" i="18"/>
  <c r="M179" i="18"/>
  <c r="L179" i="18"/>
  <c r="K179" i="18"/>
  <c r="J179" i="18"/>
  <c r="I179" i="18"/>
  <c r="H179" i="18"/>
  <c r="G179" i="18"/>
  <c r="F179" i="18"/>
  <c r="E179" i="18"/>
  <c r="D179" i="18"/>
  <c r="AJ178" i="18"/>
  <c r="AQ178" i="18" s="1"/>
  <c r="AI178" i="18"/>
  <c r="AH178" i="18"/>
  <c r="AG178" i="18"/>
  <c r="AF178" i="18"/>
  <c r="AE178" i="18"/>
  <c r="AD178" i="18"/>
  <c r="AC178" i="18"/>
  <c r="AB178" i="18"/>
  <c r="AA178" i="18"/>
  <c r="Z178" i="18"/>
  <c r="Y178" i="18"/>
  <c r="X178" i="18"/>
  <c r="W178" i="18"/>
  <c r="V178" i="18"/>
  <c r="U178" i="18"/>
  <c r="T178" i="18"/>
  <c r="S178" i="18"/>
  <c r="R178" i="18"/>
  <c r="Q178" i="18"/>
  <c r="P178" i="18"/>
  <c r="O178" i="18"/>
  <c r="N178" i="18"/>
  <c r="M178" i="18"/>
  <c r="L178" i="18"/>
  <c r="K178" i="18"/>
  <c r="J178" i="18"/>
  <c r="I178" i="18"/>
  <c r="H178" i="18"/>
  <c r="G178" i="18"/>
  <c r="F178" i="18"/>
  <c r="E178" i="18"/>
  <c r="D178" i="18"/>
  <c r="AJ177" i="18"/>
  <c r="AQ177" i="18" s="1"/>
  <c r="AI177" i="18"/>
  <c r="AH177" i="18"/>
  <c r="AG177" i="18"/>
  <c r="AF177" i="18"/>
  <c r="AE177" i="18"/>
  <c r="AD177" i="18"/>
  <c r="AC177" i="18"/>
  <c r="AB177" i="18"/>
  <c r="AA177" i="18"/>
  <c r="Z177" i="18"/>
  <c r="Y177" i="18"/>
  <c r="X177" i="18"/>
  <c r="W177" i="18"/>
  <c r="V177" i="18"/>
  <c r="U177" i="18"/>
  <c r="T177" i="18"/>
  <c r="S177" i="18"/>
  <c r="R177" i="18"/>
  <c r="Q177" i="18"/>
  <c r="P177" i="18"/>
  <c r="O177" i="18"/>
  <c r="N177" i="18"/>
  <c r="M177" i="18"/>
  <c r="L177" i="18"/>
  <c r="K177" i="18"/>
  <c r="J177" i="18"/>
  <c r="I177" i="18"/>
  <c r="H177" i="18"/>
  <c r="G177" i="18"/>
  <c r="F177" i="18"/>
  <c r="E177" i="18"/>
  <c r="D177" i="18"/>
  <c r="AJ176" i="18"/>
  <c r="AQ176" i="18" s="1"/>
  <c r="AI176" i="18"/>
  <c r="AH176" i="18"/>
  <c r="AG176" i="18"/>
  <c r="AF176" i="18"/>
  <c r="AE176" i="18"/>
  <c r="AD176" i="18"/>
  <c r="AC176" i="18"/>
  <c r="AB176" i="18"/>
  <c r="AA176" i="18"/>
  <c r="Z176" i="18"/>
  <c r="Y176" i="18"/>
  <c r="X176" i="18"/>
  <c r="W176" i="18"/>
  <c r="V176" i="18"/>
  <c r="U176" i="18"/>
  <c r="T176" i="18"/>
  <c r="S176" i="18"/>
  <c r="R176" i="18"/>
  <c r="Q176" i="18"/>
  <c r="P176" i="18"/>
  <c r="O176" i="18"/>
  <c r="N176" i="18"/>
  <c r="M176" i="18"/>
  <c r="L176" i="18"/>
  <c r="K176" i="18"/>
  <c r="J176" i="18"/>
  <c r="I176" i="18"/>
  <c r="H176" i="18"/>
  <c r="G176" i="18"/>
  <c r="F176" i="18"/>
  <c r="E176" i="18"/>
  <c r="D176" i="18"/>
  <c r="AJ175" i="18"/>
  <c r="AQ175" i="18" s="1"/>
  <c r="AI175" i="18"/>
  <c r="AH175" i="18"/>
  <c r="AG175" i="18"/>
  <c r="AF175" i="18"/>
  <c r="AE175" i="18"/>
  <c r="AD175" i="18"/>
  <c r="AC175" i="18"/>
  <c r="AB175" i="18"/>
  <c r="AA175" i="18"/>
  <c r="Z175" i="18"/>
  <c r="Y175" i="18"/>
  <c r="X175" i="18"/>
  <c r="W175" i="18"/>
  <c r="V175" i="18"/>
  <c r="U175" i="18"/>
  <c r="T175" i="18"/>
  <c r="S175" i="18"/>
  <c r="R175" i="18"/>
  <c r="Q175" i="18"/>
  <c r="P175" i="18"/>
  <c r="O175" i="18"/>
  <c r="N175" i="18"/>
  <c r="M175" i="18"/>
  <c r="L175" i="18"/>
  <c r="K175" i="18"/>
  <c r="J175" i="18"/>
  <c r="I175" i="18"/>
  <c r="H175" i="18"/>
  <c r="G175" i="18"/>
  <c r="F175" i="18"/>
  <c r="E175" i="18"/>
  <c r="D175" i="18"/>
  <c r="AJ174" i="18"/>
  <c r="AQ174" i="18" s="1"/>
  <c r="AI174" i="18"/>
  <c r="AH174" i="18"/>
  <c r="AG174" i="18"/>
  <c r="AF174" i="18"/>
  <c r="AE174" i="18"/>
  <c r="AD174" i="18"/>
  <c r="AC174" i="18"/>
  <c r="AB174" i="18"/>
  <c r="AA174" i="18"/>
  <c r="Z174" i="18"/>
  <c r="Y174" i="18"/>
  <c r="X174" i="18"/>
  <c r="W174" i="18"/>
  <c r="V174" i="18"/>
  <c r="U174" i="18"/>
  <c r="T174" i="18"/>
  <c r="S174" i="18"/>
  <c r="R174" i="18"/>
  <c r="Q174" i="18"/>
  <c r="P174" i="18"/>
  <c r="O174" i="18"/>
  <c r="N174" i="18"/>
  <c r="M174" i="18"/>
  <c r="L174" i="18"/>
  <c r="K174" i="18"/>
  <c r="J174" i="18"/>
  <c r="I174" i="18"/>
  <c r="H174" i="18"/>
  <c r="G174" i="18"/>
  <c r="F174" i="18"/>
  <c r="E174" i="18"/>
  <c r="D174" i="18"/>
  <c r="AJ173" i="18"/>
  <c r="AQ173" i="18" s="1"/>
  <c r="AI173" i="18"/>
  <c r="AH173" i="18"/>
  <c r="AG173" i="18"/>
  <c r="AF173" i="18"/>
  <c r="AE173" i="18"/>
  <c r="AD173" i="18"/>
  <c r="AC173" i="18"/>
  <c r="AB173" i="18"/>
  <c r="AA173" i="18"/>
  <c r="Z173" i="18"/>
  <c r="Y173" i="18"/>
  <c r="X173" i="18"/>
  <c r="W173" i="18"/>
  <c r="V173" i="18"/>
  <c r="U173" i="18"/>
  <c r="T173" i="18"/>
  <c r="S173" i="18"/>
  <c r="R173" i="18"/>
  <c r="Q173" i="18"/>
  <c r="P173" i="18"/>
  <c r="O173" i="18"/>
  <c r="N173" i="18"/>
  <c r="M173" i="18"/>
  <c r="L173" i="18"/>
  <c r="K173" i="18"/>
  <c r="J173" i="18"/>
  <c r="I173" i="18"/>
  <c r="H173" i="18"/>
  <c r="G173" i="18"/>
  <c r="F173" i="18"/>
  <c r="E173" i="18"/>
  <c r="D173" i="18"/>
  <c r="AJ172" i="18"/>
  <c r="AQ172" i="18" s="1"/>
  <c r="AI172" i="18"/>
  <c r="AH172" i="18"/>
  <c r="AG172" i="18"/>
  <c r="AF172" i="18"/>
  <c r="AE172" i="18"/>
  <c r="AD172" i="18"/>
  <c r="AC172" i="18"/>
  <c r="AB172" i="18"/>
  <c r="AA172" i="18"/>
  <c r="Z172" i="18"/>
  <c r="Y172" i="18"/>
  <c r="X172" i="18"/>
  <c r="W172" i="18"/>
  <c r="V172" i="18"/>
  <c r="U172" i="18"/>
  <c r="T172" i="18"/>
  <c r="S172" i="18"/>
  <c r="R172" i="18"/>
  <c r="Q172" i="18"/>
  <c r="P172" i="18"/>
  <c r="O172" i="18"/>
  <c r="N172" i="18"/>
  <c r="M172" i="18"/>
  <c r="L172" i="18"/>
  <c r="K172" i="18"/>
  <c r="J172" i="18"/>
  <c r="I172" i="18"/>
  <c r="H172" i="18"/>
  <c r="G172" i="18"/>
  <c r="F172" i="18"/>
  <c r="E172" i="18"/>
  <c r="D172" i="18"/>
  <c r="AJ171" i="18"/>
  <c r="AI171" i="18"/>
  <c r="AH171" i="18"/>
  <c r="AG171" i="18"/>
  <c r="AF171" i="18"/>
  <c r="AE171" i="18"/>
  <c r="AD171" i="18"/>
  <c r="AC171" i="18"/>
  <c r="AB171" i="18"/>
  <c r="AA171" i="18"/>
  <c r="Z171" i="18"/>
  <c r="Y171" i="18"/>
  <c r="X171" i="18"/>
  <c r="W171" i="18"/>
  <c r="V171" i="18"/>
  <c r="U171" i="18"/>
  <c r="T171" i="18"/>
  <c r="S171" i="18"/>
  <c r="R171" i="18"/>
  <c r="Q171" i="18"/>
  <c r="P171" i="18"/>
  <c r="O171" i="18"/>
  <c r="N171" i="18"/>
  <c r="M171" i="18"/>
  <c r="L171" i="18"/>
  <c r="K171" i="18"/>
  <c r="J171" i="18"/>
  <c r="I171" i="18"/>
  <c r="H171" i="18"/>
  <c r="G171" i="18"/>
  <c r="F171" i="18"/>
  <c r="E171" i="18"/>
  <c r="D171" i="18"/>
  <c r="AJ170" i="18"/>
  <c r="AI170" i="18"/>
  <c r="AH170" i="18"/>
  <c r="AG170" i="18"/>
  <c r="AF170" i="18"/>
  <c r="AE170" i="18"/>
  <c r="AD170" i="18"/>
  <c r="AC170" i="18"/>
  <c r="AB170" i="18"/>
  <c r="AA170" i="18"/>
  <c r="Z170" i="18"/>
  <c r="Y170" i="18"/>
  <c r="X170" i="18"/>
  <c r="W170" i="18"/>
  <c r="V170" i="18"/>
  <c r="U170" i="18"/>
  <c r="T170" i="18"/>
  <c r="S170" i="18"/>
  <c r="R170" i="18"/>
  <c r="Q170" i="18"/>
  <c r="P170" i="18"/>
  <c r="O170" i="18"/>
  <c r="N170" i="18"/>
  <c r="M170" i="18"/>
  <c r="L170" i="18"/>
  <c r="K170" i="18"/>
  <c r="J170" i="18"/>
  <c r="I170" i="18"/>
  <c r="H170" i="18"/>
  <c r="G170" i="18"/>
  <c r="F170" i="18"/>
  <c r="E170" i="18"/>
  <c r="D170" i="18"/>
  <c r="AJ169" i="18"/>
  <c r="AI169" i="18"/>
  <c r="AH169" i="18"/>
  <c r="AG169" i="18"/>
  <c r="AF169" i="18"/>
  <c r="AE169" i="18"/>
  <c r="AD169" i="18"/>
  <c r="AC169" i="18"/>
  <c r="AB169" i="18"/>
  <c r="AA169" i="18"/>
  <c r="Z169" i="18"/>
  <c r="Y169" i="18"/>
  <c r="X169" i="18"/>
  <c r="W169" i="18"/>
  <c r="V169" i="18"/>
  <c r="U169" i="18"/>
  <c r="T169" i="18"/>
  <c r="S169" i="18"/>
  <c r="R169" i="18"/>
  <c r="Q169" i="18"/>
  <c r="P169" i="18"/>
  <c r="O169" i="18"/>
  <c r="N169" i="18"/>
  <c r="M169" i="18"/>
  <c r="L169" i="18"/>
  <c r="K169" i="18"/>
  <c r="J169" i="18"/>
  <c r="I169" i="18"/>
  <c r="H169" i="18"/>
  <c r="G169" i="18"/>
  <c r="F169" i="18"/>
  <c r="E169" i="18"/>
  <c r="D169" i="18"/>
  <c r="AJ168" i="18"/>
  <c r="AI168" i="18"/>
  <c r="AH168" i="18"/>
  <c r="AG168" i="18"/>
  <c r="AF168" i="18"/>
  <c r="AE168" i="18"/>
  <c r="AD168" i="18"/>
  <c r="AC168" i="18"/>
  <c r="AB168" i="18"/>
  <c r="AA168" i="18"/>
  <c r="Z168" i="18"/>
  <c r="Y168" i="18"/>
  <c r="X168" i="18"/>
  <c r="W168" i="18"/>
  <c r="V168" i="18"/>
  <c r="U168" i="18"/>
  <c r="T168" i="18"/>
  <c r="S168" i="18"/>
  <c r="R168" i="18"/>
  <c r="Q168" i="18"/>
  <c r="P168" i="18"/>
  <c r="O168" i="18"/>
  <c r="N168" i="18"/>
  <c r="M168" i="18"/>
  <c r="L168" i="18"/>
  <c r="K168" i="18"/>
  <c r="J168" i="18"/>
  <c r="I168" i="18"/>
  <c r="H168" i="18"/>
  <c r="G168" i="18"/>
  <c r="F168" i="18"/>
  <c r="E168" i="18"/>
  <c r="D168" i="18"/>
  <c r="AJ167" i="18"/>
  <c r="AI167" i="18"/>
  <c r="AH167" i="18"/>
  <c r="AG167" i="18"/>
  <c r="AF167" i="18"/>
  <c r="AE167" i="18"/>
  <c r="AD167" i="18"/>
  <c r="AC167" i="18"/>
  <c r="AB167" i="18"/>
  <c r="AA167" i="18"/>
  <c r="Z167" i="18"/>
  <c r="Y167" i="18"/>
  <c r="X167" i="18"/>
  <c r="W167" i="18"/>
  <c r="V167" i="18"/>
  <c r="U167" i="18"/>
  <c r="T167" i="18"/>
  <c r="S167" i="18"/>
  <c r="R167" i="18"/>
  <c r="Q167" i="18"/>
  <c r="P167" i="18"/>
  <c r="O167" i="18"/>
  <c r="N167" i="18"/>
  <c r="M167" i="18"/>
  <c r="L167" i="18"/>
  <c r="K167" i="18"/>
  <c r="J167" i="18"/>
  <c r="I167" i="18"/>
  <c r="H167" i="18"/>
  <c r="G167" i="18"/>
  <c r="F167" i="18"/>
  <c r="E167" i="18"/>
  <c r="D167" i="18"/>
  <c r="AJ166" i="18"/>
  <c r="AI166" i="18"/>
  <c r="AH166" i="18"/>
  <c r="AG166" i="18"/>
  <c r="AF166" i="18"/>
  <c r="AE166" i="18"/>
  <c r="AD166" i="18"/>
  <c r="AC166" i="18"/>
  <c r="AB166" i="18"/>
  <c r="AA166" i="18"/>
  <c r="Z166" i="18"/>
  <c r="Y166" i="18"/>
  <c r="X166" i="18"/>
  <c r="W166" i="18"/>
  <c r="V166" i="18"/>
  <c r="U166" i="18"/>
  <c r="T166" i="18"/>
  <c r="S166" i="18"/>
  <c r="R166" i="18"/>
  <c r="Q166" i="18"/>
  <c r="P166" i="18"/>
  <c r="O166" i="18"/>
  <c r="N166" i="18"/>
  <c r="M166" i="18"/>
  <c r="L166" i="18"/>
  <c r="K166" i="18"/>
  <c r="J166" i="18"/>
  <c r="I166" i="18"/>
  <c r="H166" i="18"/>
  <c r="G166" i="18"/>
  <c r="F166" i="18"/>
  <c r="E166" i="18"/>
  <c r="D166" i="18"/>
  <c r="AJ165" i="18"/>
  <c r="AI165" i="18"/>
  <c r="AH165" i="18"/>
  <c r="AG165" i="18"/>
  <c r="AF165" i="18"/>
  <c r="AE165" i="18"/>
  <c r="AD165" i="18"/>
  <c r="AC165" i="18"/>
  <c r="AB165" i="18"/>
  <c r="AA165" i="18"/>
  <c r="Z165" i="18"/>
  <c r="Y165" i="18"/>
  <c r="X165" i="18"/>
  <c r="W165" i="18"/>
  <c r="V165" i="18"/>
  <c r="U165" i="18"/>
  <c r="T165" i="18"/>
  <c r="S165" i="18"/>
  <c r="R165" i="18"/>
  <c r="Q165" i="18"/>
  <c r="P165" i="18"/>
  <c r="O165" i="18"/>
  <c r="N165" i="18"/>
  <c r="M165" i="18"/>
  <c r="L165" i="18"/>
  <c r="K165" i="18"/>
  <c r="J165" i="18"/>
  <c r="I165" i="18"/>
  <c r="H165" i="18"/>
  <c r="G165" i="18"/>
  <c r="F165" i="18"/>
  <c r="E165" i="18"/>
  <c r="D165" i="18"/>
  <c r="AJ164" i="18"/>
  <c r="AI164" i="18"/>
  <c r="AH164" i="18"/>
  <c r="AG164" i="18"/>
  <c r="AF164" i="18"/>
  <c r="AE164" i="18"/>
  <c r="AD164" i="18"/>
  <c r="AC164" i="18"/>
  <c r="AB164" i="18"/>
  <c r="AA164" i="18"/>
  <c r="Z164" i="18"/>
  <c r="Y164" i="18"/>
  <c r="X164" i="18"/>
  <c r="W164" i="18"/>
  <c r="V164" i="18"/>
  <c r="U164" i="18"/>
  <c r="T164" i="18"/>
  <c r="S164" i="18"/>
  <c r="R164" i="18"/>
  <c r="Q164" i="18"/>
  <c r="P164" i="18"/>
  <c r="O164" i="18"/>
  <c r="N164" i="18"/>
  <c r="M164" i="18"/>
  <c r="L164" i="18"/>
  <c r="K164" i="18"/>
  <c r="J164" i="18"/>
  <c r="I164" i="18"/>
  <c r="H164" i="18"/>
  <c r="G164" i="18"/>
  <c r="F164" i="18"/>
  <c r="E164" i="18"/>
  <c r="D164" i="18"/>
  <c r="AJ163" i="18"/>
  <c r="AI163" i="18"/>
  <c r="AH163" i="18"/>
  <c r="AG163" i="18"/>
  <c r="AF163" i="18"/>
  <c r="AE163" i="18"/>
  <c r="AD163" i="18"/>
  <c r="AC163" i="18"/>
  <c r="AB163" i="18"/>
  <c r="AA163" i="18"/>
  <c r="Z163" i="18"/>
  <c r="Y163" i="18"/>
  <c r="X163" i="18"/>
  <c r="W163" i="18"/>
  <c r="V163" i="18"/>
  <c r="U163" i="18"/>
  <c r="T163" i="18"/>
  <c r="S163" i="18"/>
  <c r="R163" i="18"/>
  <c r="Q163" i="18"/>
  <c r="P163" i="18"/>
  <c r="O163" i="18"/>
  <c r="N163" i="18"/>
  <c r="M163" i="18"/>
  <c r="L163" i="18"/>
  <c r="K163" i="18"/>
  <c r="J163" i="18"/>
  <c r="I163" i="18"/>
  <c r="H163" i="18"/>
  <c r="G163" i="18"/>
  <c r="F163" i="18"/>
  <c r="E163" i="18"/>
  <c r="D163" i="18"/>
  <c r="AJ162" i="18"/>
  <c r="AI162" i="18"/>
  <c r="AH162" i="18"/>
  <c r="AG162" i="18"/>
  <c r="AF162" i="18"/>
  <c r="AE162" i="18"/>
  <c r="AD162" i="18"/>
  <c r="AC162" i="18"/>
  <c r="AB162" i="18"/>
  <c r="AA162" i="18"/>
  <c r="Z162" i="18"/>
  <c r="Y162" i="18"/>
  <c r="X162" i="18"/>
  <c r="W162" i="18"/>
  <c r="V162" i="18"/>
  <c r="U162" i="18"/>
  <c r="T162" i="18"/>
  <c r="S162" i="18"/>
  <c r="R162" i="18"/>
  <c r="Q162" i="18"/>
  <c r="P162" i="18"/>
  <c r="O162" i="18"/>
  <c r="N162" i="18"/>
  <c r="M162" i="18"/>
  <c r="L162" i="18"/>
  <c r="K162" i="18"/>
  <c r="J162" i="18"/>
  <c r="I162" i="18"/>
  <c r="H162" i="18"/>
  <c r="G162" i="18"/>
  <c r="F162" i="18"/>
  <c r="E162" i="18"/>
  <c r="D162" i="18"/>
  <c r="AJ161" i="18"/>
  <c r="AI161" i="18"/>
  <c r="AH161" i="18"/>
  <c r="AG161" i="18"/>
  <c r="AF161" i="18"/>
  <c r="AE161" i="18"/>
  <c r="AD161" i="18"/>
  <c r="AC161" i="18"/>
  <c r="AB161" i="18"/>
  <c r="AA161" i="18"/>
  <c r="Z161" i="18"/>
  <c r="Y161" i="18"/>
  <c r="X161" i="18"/>
  <c r="W161" i="18"/>
  <c r="V161" i="18"/>
  <c r="U161" i="18"/>
  <c r="T161" i="18"/>
  <c r="S161" i="18"/>
  <c r="R161" i="18"/>
  <c r="Q161" i="18"/>
  <c r="P161" i="18"/>
  <c r="O161" i="18"/>
  <c r="N161" i="18"/>
  <c r="M161" i="18"/>
  <c r="L161" i="18"/>
  <c r="K161" i="18"/>
  <c r="J161" i="18"/>
  <c r="I161" i="18"/>
  <c r="H161" i="18"/>
  <c r="G161" i="18"/>
  <c r="F161" i="18"/>
  <c r="E161" i="18"/>
  <c r="D161" i="18"/>
  <c r="AJ160" i="18"/>
  <c r="AI160" i="18"/>
  <c r="AH160" i="18"/>
  <c r="AG160" i="18"/>
  <c r="AF160" i="18"/>
  <c r="AE160" i="18"/>
  <c r="AD160" i="18"/>
  <c r="AC160" i="18"/>
  <c r="AB160" i="18"/>
  <c r="AA160" i="18"/>
  <c r="Z160" i="18"/>
  <c r="Y160" i="18"/>
  <c r="X160" i="18"/>
  <c r="W160" i="18"/>
  <c r="V160" i="18"/>
  <c r="U160" i="18"/>
  <c r="T160" i="18"/>
  <c r="S160" i="18"/>
  <c r="R160" i="18"/>
  <c r="Q160" i="18"/>
  <c r="P160" i="18"/>
  <c r="O160" i="18"/>
  <c r="N160" i="18"/>
  <c r="M160" i="18"/>
  <c r="L160" i="18"/>
  <c r="K160" i="18"/>
  <c r="J160" i="18"/>
  <c r="I160" i="18"/>
  <c r="H160" i="18"/>
  <c r="G160" i="18"/>
  <c r="F160" i="18"/>
  <c r="E160" i="18"/>
  <c r="D160" i="18"/>
  <c r="AJ159" i="18"/>
  <c r="AI159" i="18"/>
  <c r="AH159" i="18"/>
  <c r="AG159" i="18"/>
  <c r="AF159" i="18"/>
  <c r="AE159" i="18"/>
  <c r="AD159" i="18"/>
  <c r="AC159" i="18"/>
  <c r="AB159" i="18"/>
  <c r="AA159" i="18"/>
  <c r="Z159" i="18"/>
  <c r="Y159" i="18"/>
  <c r="X159" i="18"/>
  <c r="W159" i="18"/>
  <c r="V159" i="18"/>
  <c r="U159" i="18"/>
  <c r="T159" i="18"/>
  <c r="S159" i="18"/>
  <c r="R159" i="18"/>
  <c r="Q159" i="18"/>
  <c r="P159" i="18"/>
  <c r="O159" i="18"/>
  <c r="N159" i="18"/>
  <c r="M159" i="18"/>
  <c r="L159" i="18"/>
  <c r="K159" i="18"/>
  <c r="J159" i="18"/>
  <c r="I159" i="18"/>
  <c r="H159" i="18"/>
  <c r="G159" i="18"/>
  <c r="F159" i="18"/>
  <c r="E159" i="18"/>
  <c r="D159" i="18"/>
  <c r="AJ158" i="18"/>
  <c r="AI158" i="18"/>
  <c r="AH158" i="18"/>
  <c r="AG158" i="18"/>
  <c r="AF158" i="18"/>
  <c r="AE158" i="18"/>
  <c r="AD158" i="18"/>
  <c r="AC158" i="18"/>
  <c r="AB158" i="18"/>
  <c r="AA158" i="18"/>
  <c r="Z158" i="18"/>
  <c r="Y158" i="18"/>
  <c r="X158" i="18"/>
  <c r="W158" i="18"/>
  <c r="V158" i="18"/>
  <c r="U158" i="18"/>
  <c r="T158" i="18"/>
  <c r="S158" i="18"/>
  <c r="R158" i="18"/>
  <c r="Q158" i="18"/>
  <c r="P158" i="18"/>
  <c r="O158" i="18"/>
  <c r="N158" i="18"/>
  <c r="M158" i="18"/>
  <c r="L158" i="18"/>
  <c r="K158" i="18"/>
  <c r="J158" i="18"/>
  <c r="I158" i="18"/>
  <c r="H158" i="18"/>
  <c r="G158" i="18"/>
  <c r="F158" i="18"/>
  <c r="E158" i="18"/>
  <c r="D158" i="18"/>
  <c r="AJ157" i="18"/>
  <c r="AI157" i="18"/>
  <c r="AH157" i="18"/>
  <c r="AG157" i="18"/>
  <c r="AF157" i="18"/>
  <c r="AE157" i="18"/>
  <c r="AD157" i="18"/>
  <c r="AC157" i="18"/>
  <c r="AB157" i="18"/>
  <c r="AA157" i="18"/>
  <c r="Z157" i="18"/>
  <c r="Y157" i="18"/>
  <c r="X157" i="18"/>
  <c r="W157" i="18"/>
  <c r="V157" i="18"/>
  <c r="U157" i="18"/>
  <c r="T157" i="18"/>
  <c r="S157" i="18"/>
  <c r="R157" i="18"/>
  <c r="Q157" i="18"/>
  <c r="P157" i="18"/>
  <c r="O157" i="18"/>
  <c r="N157" i="18"/>
  <c r="M157" i="18"/>
  <c r="L157" i="18"/>
  <c r="K157" i="18"/>
  <c r="J157" i="18"/>
  <c r="I157" i="18"/>
  <c r="H157" i="18"/>
  <c r="G157" i="18"/>
  <c r="F157" i="18"/>
  <c r="E157" i="18"/>
  <c r="D157" i="18"/>
  <c r="AJ156" i="18"/>
  <c r="AI156" i="18"/>
  <c r="AH156" i="18"/>
  <c r="AG156" i="18"/>
  <c r="AF156" i="18"/>
  <c r="AE156" i="18"/>
  <c r="AD156" i="18"/>
  <c r="AC156" i="18"/>
  <c r="AB156" i="18"/>
  <c r="AA156" i="18"/>
  <c r="Z156" i="18"/>
  <c r="Y156" i="18"/>
  <c r="X156" i="18"/>
  <c r="W156" i="18"/>
  <c r="V156" i="18"/>
  <c r="U156" i="18"/>
  <c r="T156" i="18"/>
  <c r="S156" i="18"/>
  <c r="R156" i="18"/>
  <c r="Q156" i="18"/>
  <c r="P156" i="18"/>
  <c r="O156" i="18"/>
  <c r="N156" i="18"/>
  <c r="M156" i="18"/>
  <c r="L156" i="18"/>
  <c r="K156" i="18"/>
  <c r="J156" i="18"/>
  <c r="I156" i="18"/>
  <c r="H156" i="18"/>
  <c r="G156" i="18"/>
  <c r="F156" i="18"/>
  <c r="E156" i="18"/>
  <c r="D156" i="18"/>
  <c r="AJ155" i="18"/>
  <c r="AI155" i="18"/>
  <c r="AH155" i="18"/>
  <c r="AG155" i="18"/>
  <c r="AF155" i="18"/>
  <c r="AE155" i="18"/>
  <c r="AD155" i="18"/>
  <c r="AC155" i="18"/>
  <c r="AB155" i="18"/>
  <c r="AA155" i="18"/>
  <c r="Z155" i="18"/>
  <c r="Y155" i="18"/>
  <c r="X155" i="18"/>
  <c r="W155" i="18"/>
  <c r="V155" i="18"/>
  <c r="U155" i="18"/>
  <c r="T155" i="18"/>
  <c r="S155" i="18"/>
  <c r="R155" i="18"/>
  <c r="Q155" i="18"/>
  <c r="P155" i="18"/>
  <c r="O155" i="18"/>
  <c r="N155" i="18"/>
  <c r="M155" i="18"/>
  <c r="L155" i="18"/>
  <c r="K155" i="18"/>
  <c r="J155" i="18"/>
  <c r="I155" i="18"/>
  <c r="H155" i="18"/>
  <c r="G155" i="18"/>
  <c r="F155" i="18"/>
  <c r="E155" i="18"/>
  <c r="D155" i="18"/>
  <c r="AJ154" i="18"/>
  <c r="AI154" i="18"/>
  <c r="AH154" i="18"/>
  <c r="AG154" i="18"/>
  <c r="AF154" i="18"/>
  <c r="AE154" i="18"/>
  <c r="AD154" i="18"/>
  <c r="AC154" i="18"/>
  <c r="AB154" i="18"/>
  <c r="AA154" i="18"/>
  <c r="Z154" i="18"/>
  <c r="Y154" i="18"/>
  <c r="X154" i="18"/>
  <c r="W154" i="18"/>
  <c r="V154" i="18"/>
  <c r="U154" i="18"/>
  <c r="T154" i="18"/>
  <c r="S154" i="18"/>
  <c r="R154" i="18"/>
  <c r="Q154" i="18"/>
  <c r="P154" i="18"/>
  <c r="O154" i="18"/>
  <c r="N154" i="18"/>
  <c r="M154" i="18"/>
  <c r="L154" i="18"/>
  <c r="K154" i="18"/>
  <c r="J154" i="18"/>
  <c r="I154" i="18"/>
  <c r="H154" i="18"/>
  <c r="G154" i="18"/>
  <c r="F154" i="18"/>
  <c r="E154" i="18"/>
  <c r="D154" i="18"/>
  <c r="AJ153" i="18"/>
  <c r="AI153" i="18"/>
  <c r="AH153" i="18"/>
  <c r="AG153" i="18"/>
  <c r="AF153" i="18"/>
  <c r="AE153" i="18"/>
  <c r="AD153" i="18"/>
  <c r="AC153" i="18"/>
  <c r="AB153" i="18"/>
  <c r="AA153" i="18"/>
  <c r="Z153" i="18"/>
  <c r="Y153" i="18"/>
  <c r="X153" i="18"/>
  <c r="W153" i="18"/>
  <c r="V153" i="18"/>
  <c r="U153" i="18"/>
  <c r="T153" i="18"/>
  <c r="S153" i="18"/>
  <c r="R153" i="18"/>
  <c r="Q153" i="18"/>
  <c r="P153" i="18"/>
  <c r="O153" i="18"/>
  <c r="N153" i="18"/>
  <c r="M153" i="18"/>
  <c r="L153" i="18"/>
  <c r="K153" i="18"/>
  <c r="J153" i="18"/>
  <c r="I153" i="18"/>
  <c r="H153" i="18"/>
  <c r="G153" i="18"/>
  <c r="F153" i="18"/>
  <c r="E153" i="18"/>
  <c r="D153" i="18"/>
  <c r="AJ152" i="18"/>
  <c r="AI152" i="18"/>
  <c r="AH152" i="18"/>
  <c r="AG152" i="18"/>
  <c r="AF152" i="18"/>
  <c r="AE152" i="18"/>
  <c r="AD152" i="18"/>
  <c r="AC152" i="18"/>
  <c r="AB152" i="18"/>
  <c r="AA152" i="18"/>
  <c r="Z152" i="18"/>
  <c r="Y152" i="18"/>
  <c r="X152" i="18"/>
  <c r="W152" i="18"/>
  <c r="V152" i="18"/>
  <c r="U152" i="18"/>
  <c r="T152" i="18"/>
  <c r="S152" i="18"/>
  <c r="R152" i="18"/>
  <c r="Q152" i="18"/>
  <c r="P152" i="18"/>
  <c r="O152" i="18"/>
  <c r="N152" i="18"/>
  <c r="M152" i="18"/>
  <c r="L152" i="18"/>
  <c r="K152" i="18"/>
  <c r="J152" i="18"/>
  <c r="I152" i="18"/>
  <c r="H152" i="18"/>
  <c r="G152" i="18"/>
  <c r="F152" i="18"/>
  <c r="E152" i="18"/>
  <c r="D152" i="18"/>
  <c r="AJ151" i="18"/>
  <c r="AI151" i="18"/>
  <c r="AH151" i="18"/>
  <c r="AG151" i="18"/>
  <c r="AF151" i="18"/>
  <c r="AE151" i="18"/>
  <c r="AD151" i="18"/>
  <c r="AC151" i="18"/>
  <c r="AB151" i="18"/>
  <c r="AA151" i="18"/>
  <c r="Z151" i="18"/>
  <c r="Y151" i="18"/>
  <c r="X151" i="18"/>
  <c r="W151" i="18"/>
  <c r="V151" i="18"/>
  <c r="U151" i="18"/>
  <c r="T151" i="18"/>
  <c r="S151" i="18"/>
  <c r="R151" i="18"/>
  <c r="Q151" i="18"/>
  <c r="P151" i="18"/>
  <c r="O151" i="18"/>
  <c r="N151" i="18"/>
  <c r="M151" i="18"/>
  <c r="L151" i="18"/>
  <c r="K151" i="18"/>
  <c r="J151" i="18"/>
  <c r="I151" i="18"/>
  <c r="H151" i="18"/>
  <c r="G151" i="18"/>
  <c r="F151" i="18"/>
  <c r="E151" i="18"/>
  <c r="D151" i="18"/>
  <c r="AJ150" i="18"/>
  <c r="AI150" i="18"/>
  <c r="AH150" i="18"/>
  <c r="AG150" i="18"/>
  <c r="AF150" i="18"/>
  <c r="AE150" i="18"/>
  <c r="AD150" i="18"/>
  <c r="AC150" i="18"/>
  <c r="AB150" i="18"/>
  <c r="AA150" i="18"/>
  <c r="Z150" i="18"/>
  <c r="Y150" i="18"/>
  <c r="X150" i="18"/>
  <c r="W150" i="18"/>
  <c r="V150" i="18"/>
  <c r="U150" i="18"/>
  <c r="T150" i="18"/>
  <c r="S150" i="18"/>
  <c r="R150" i="18"/>
  <c r="Q150" i="18"/>
  <c r="P150" i="18"/>
  <c r="O150" i="18"/>
  <c r="N150" i="18"/>
  <c r="M150" i="18"/>
  <c r="L150" i="18"/>
  <c r="K150" i="18"/>
  <c r="J150" i="18"/>
  <c r="I150" i="18"/>
  <c r="H150" i="18"/>
  <c r="G150" i="18"/>
  <c r="F150" i="18"/>
  <c r="E150" i="18"/>
  <c r="D150" i="18"/>
  <c r="AJ149" i="18"/>
  <c r="AI149" i="18"/>
  <c r="AH149" i="18"/>
  <c r="AG149" i="18"/>
  <c r="AF149" i="18"/>
  <c r="AE149" i="18"/>
  <c r="AD149" i="18"/>
  <c r="AC149" i="18"/>
  <c r="AB149" i="18"/>
  <c r="AA149" i="18"/>
  <c r="Z149" i="18"/>
  <c r="Y149" i="18"/>
  <c r="X149" i="18"/>
  <c r="W149" i="18"/>
  <c r="V149" i="18"/>
  <c r="U149" i="18"/>
  <c r="T149" i="18"/>
  <c r="S149" i="18"/>
  <c r="R149" i="18"/>
  <c r="Q149" i="18"/>
  <c r="P149" i="18"/>
  <c r="O149" i="18"/>
  <c r="N149" i="18"/>
  <c r="M149" i="18"/>
  <c r="L149" i="18"/>
  <c r="K149" i="18"/>
  <c r="J149" i="18"/>
  <c r="I149" i="18"/>
  <c r="H149" i="18"/>
  <c r="G149" i="18"/>
  <c r="F149" i="18"/>
  <c r="E149" i="18"/>
  <c r="D149" i="18"/>
  <c r="AJ148" i="18"/>
  <c r="AI148" i="18"/>
  <c r="AH148" i="18"/>
  <c r="AG148" i="18"/>
  <c r="AF148" i="18"/>
  <c r="AE148" i="18"/>
  <c r="AD148" i="18"/>
  <c r="AC148" i="18"/>
  <c r="AB148" i="18"/>
  <c r="AA148" i="18"/>
  <c r="Z148" i="18"/>
  <c r="Y148" i="18"/>
  <c r="X148" i="18"/>
  <c r="W148" i="18"/>
  <c r="V148" i="18"/>
  <c r="U148" i="18"/>
  <c r="T148" i="18"/>
  <c r="S148" i="18"/>
  <c r="R148" i="18"/>
  <c r="Q148" i="18"/>
  <c r="P148" i="18"/>
  <c r="O148" i="18"/>
  <c r="N148" i="18"/>
  <c r="M148" i="18"/>
  <c r="L148" i="18"/>
  <c r="K148" i="18"/>
  <c r="J148" i="18"/>
  <c r="I148" i="18"/>
  <c r="H148" i="18"/>
  <c r="G148" i="18"/>
  <c r="F148" i="18"/>
  <c r="E148" i="18"/>
  <c r="D148" i="18"/>
  <c r="AJ147" i="18"/>
  <c r="AI147" i="18"/>
  <c r="AH147" i="18"/>
  <c r="AG147" i="18"/>
  <c r="AF147" i="18"/>
  <c r="AE147" i="18"/>
  <c r="AD147" i="18"/>
  <c r="AC147" i="18"/>
  <c r="AB147" i="18"/>
  <c r="AA147" i="18"/>
  <c r="Z147" i="18"/>
  <c r="Y147" i="18"/>
  <c r="X147" i="18"/>
  <c r="W147" i="18"/>
  <c r="V147" i="18"/>
  <c r="U147" i="18"/>
  <c r="T147" i="18"/>
  <c r="S147" i="18"/>
  <c r="R147" i="18"/>
  <c r="Q147" i="18"/>
  <c r="P147" i="18"/>
  <c r="O147" i="18"/>
  <c r="N147" i="18"/>
  <c r="M147" i="18"/>
  <c r="L147" i="18"/>
  <c r="K147" i="18"/>
  <c r="J147" i="18"/>
  <c r="I147" i="18"/>
  <c r="H147" i="18"/>
  <c r="G147" i="18"/>
  <c r="F147" i="18"/>
  <c r="E147" i="18"/>
  <c r="D147" i="18"/>
  <c r="AJ146" i="18"/>
  <c r="AI146" i="18"/>
  <c r="AH146" i="18"/>
  <c r="AG146" i="18"/>
  <c r="AF146" i="18"/>
  <c r="AE146" i="18"/>
  <c r="AD146" i="18"/>
  <c r="AC146" i="18"/>
  <c r="AB146" i="18"/>
  <c r="AA146" i="18"/>
  <c r="Z146" i="18"/>
  <c r="Y146" i="18"/>
  <c r="X146" i="18"/>
  <c r="W146" i="18"/>
  <c r="V146" i="18"/>
  <c r="U146" i="18"/>
  <c r="T146" i="18"/>
  <c r="S146" i="18"/>
  <c r="R146" i="18"/>
  <c r="Q146" i="18"/>
  <c r="P146" i="18"/>
  <c r="O146" i="18"/>
  <c r="N146" i="18"/>
  <c r="M146" i="18"/>
  <c r="L146" i="18"/>
  <c r="K146" i="18"/>
  <c r="J146" i="18"/>
  <c r="I146" i="18"/>
  <c r="H146" i="18"/>
  <c r="G146" i="18"/>
  <c r="F146" i="18"/>
  <c r="E146" i="18"/>
  <c r="D146" i="18"/>
  <c r="AJ145" i="18"/>
  <c r="AI145" i="18"/>
  <c r="AH145" i="18"/>
  <c r="AG145" i="18"/>
  <c r="AF145" i="18"/>
  <c r="AE145" i="18"/>
  <c r="AD145" i="18"/>
  <c r="AC145" i="18"/>
  <c r="AB145" i="18"/>
  <c r="AA145" i="18"/>
  <c r="Z145" i="18"/>
  <c r="Y145" i="18"/>
  <c r="X145" i="18"/>
  <c r="W145" i="18"/>
  <c r="V145" i="18"/>
  <c r="U145" i="18"/>
  <c r="T145" i="18"/>
  <c r="S145" i="18"/>
  <c r="R145" i="18"/>
  <c r="Q145" i="18"/>
  <c r="P145" i="18"/>
  <c r="O145" i="18"/>
  <c r="N145" i="18"/>
  <c r="M145" i="18"/>
  <c r="L145" i="18"/>
  <c r="K145" i="18"/>
  <c r="J145" i="18"/>
  <c r="I145" i="18"/>
  <c r="H145" i="18"/>
  <c r="G145" i="18"/>
  <c r="F145" i="18"/>
  <c r="E145" i="18"/>
  <c r="D145" i="18"/>
  <c r="AJ144" i="18"/>
  <c r="AI144" i="18"/>
  <c r="AH144" i="18"/>
  <c r="AG144" i="18"/>
  <c r="AF144" i="18"/>
  <c r="AE144" i="18"/>
  <c r="AD144" i="18"/>
  <c r="AC144" i="18"/>
  <c r="AB144" i="18"/>
  <c r="AA144" i="18"/>
  <c r="Z144" i="18"/>
  <c r="Y144" i="18"/>
  <c r="X144" i="18"/>
  <c r="W144" i="18"/>
  <c r="V144" i="18"/>
  <c r="U144" i="18"/>
  <c r="T144" i="18"/>
  <c r="S144" i="18"/>
  <c r="R144" i="18"/>
  <c r="Q144" i="18"/>
  <c r="P144" i="18"/>
  <c r="O144" i="18"/>
  <c r="N144" i="18"/>
  <c r="M144" i="18"/>
  <c r="L144" i="18"/>
  <c r="K144" i="18"/>
  <c r="J144" i="18"/>
  <c r="I144" i="18"/>
  <c r="H144" i="18"/>
  <c r="G144" i="18"/>
  <c r="F144" i="18"/>
  <c r="E144" i="18"/>
  <c r="D144" i="18"/>
  <c r="AJ143" i="18"/>
  <c r="AI143" i="18"/>
  <c r="AH143" i="18"/>
  <c r="AG143" i="18"/>
  <c r="AF143" i="18"/>
  <c r="AE143" i="18"/>
  <c r="AD143" i="18"/>
  <c r="AC143" i="18"/>
  <c r="AB143" i="18"/>
  <c r="AA143" i="18"/>
  <c r="Z143" i="18"/>
  <c r="Y143" i="18"/>
  <c r="X143" i="18"/>
  <c r="W143" i="18"/>
  <c r="V143" i="18"/>
  <c r="U143" i="18"/>
  <c r="T143" i="18"/>
  <c r="S143" i="18"/>
  <c r="R143" i="18"/>
  <c r="Q143" i="18"/>
  <c r="P143" i="18"/>
  <c r="O143" i="18"/>
  <c r="N143" i="18"/>
  <c r="M143" i="18"/>
  <c r="L143" i="18"/>
  <c r="K143" i="18"/>
  <c r="J143" i="18"/>
  <c r="I143" i="18"/>
  <c r="H143" i="18"/>
  <c r="G143" i="18"/>
  <c r="F143" i="18"/>
  <c r="E143" i="18"/>
  <c r="D143" i="18"/>
  <c r="AJ142" i="18"/>
  <c r="AI142" i="18"/>
  <c r="AH142" i="18"/>
  <c r="AG142" i="18"/>
  <c r="AF142" i="18"/>
  <c r="AE142" i="18"/>
  <c r="AD142" i="18"/>
  <c r="AC142" i="18"/>
  <c r="AB142" i="18"/>
  <c r="AA142" i="18"/>
  <c r="Z142" i="18"/>
  <c r="Y142" i="18"/>
  <c r="X142" i="18"/>
  <c r="W142" i="18"/>
  <c r="V142" i="18"/>
  <c r="U142" i="18"/>
  <c r="T142" i="18"/>
  <c r="S142" i="18"/>
  <c r="R142" i="18"/>
  <c r="Q142" i="18"/>
  <c r="P142" i="18"/>
  <c r="O142" i="18"/>
  <c r="N142" i="18"/>
  <c r="M142" i="18"/>
  <c r="L142" i="18"/>
  <c r="K142" i="18"/>
  <c r="J142" i="18"/>
  <c r="I142" i="18"/>
  <c r="H142" i="18"/>
  <c r="G142" i="18"/>
  <c r="F142" i="18"/>
  <c r="E142" i="18"/>
  <c r="D142" i="18"/>
  <c r="AJ141" i="18"/>
  <c r="AI141" i="18"/>
  <c r="AH141" i="18"/>
  <c r="AG141" i="18"/>
  <c r="AF141" i="18"/>
  <c r="AE141" i="18"/>
  <c r="AD141" i="18"/>
  <c r="AC141" i="18"/>
  <c r="AB141" i="18"/>
  <c r="AA141" i="18"/>
  <c r="Z141" i="18"/>
  <c r="Y141" i="18"/>
  <c r="X141" i="18"/>
  <c r="W141" i="18"/>
  <c r="V141" i="18"/>
  <c r="U141" i="18"/>
  <c r="T141" i="18"/>
  <c r="S141" i="18"/>
  <c r="R141" i="18"/>
  <c r="Q141" i="18"/>
  <c r="P141" i="18"/>
  <c r="O141" i="18"/>
  <c r="N141" i="18"/>
  <c r="M141" i="18"/>
  <c r="L141" i="18"/>
  <c r="K141" i="18"/>
  <c r="J141" i="18"/>
  <c r="I141" i="18"/>
  <c r="H141" i="18"/>
  <c r="G141" i="18"/>
  <c r="F141" i="18"/>
  <c r="E141" i="18"/>
  <c r="D141" i="18"/>
  <c r="AJ140" i="18"/>
  <c r="AI140" i="18"/>
  <c r="AH140" i="18"/>
  <c r="AG140" i="18"/>
  <c r="AF140" i="18"/>
  <c r="AE140" i="18"/>
  <c r="AD140" i="18"/>
  <c r="AC140" i="18"/>
  <c r="AB140" i="18"/>
  <c r="AA140" i="18"/>
  <c r="Z140" i="18"/>
  <c r="Y140" i="18"/>
  <c r="X140" i="18"/>
  <c r="W140" i="18"/>
  <c r="V140" i="18"/>
  <c r="U140" i="18"/>
  <c r="T140" i="18"/>
  <c r="S140" i="18"/>
  <c r="R140" i="18"/>
  <c r="Q140" i="18"/>
  <c r="P140" i="18"/>
  <c r="O140" i="18"/>
  <c r="N140" i="18"/>
  <c r="M140" i="18"/>
  <c r="L140" i="18"/>
  <c r="K140" i="18"/>
  <c r="J140" i="18"/>
  <c r="I140" i="18"/>
  <c r="H140" i="18"/>
  <c r="G140" i="18"/>
  <c r="F140" i="18"/>
  <c r="E140" i="18"/>
  <c r="D140" i="18"/>
  <c r="AJ139" i="18"/>
  <c r="AI139" i="18"/>
  <c r="AH139" i="18"/>
  <c r="AG139" i="18"/>
  <c r="AF139" i="18"/>
  <c r="AE139" i="18"/>
  <c r="AD139" i="18"/>
  <c r="AC139" i="18"/>
  <c r="AB139" i="18"/>
  <c r="AA139" i="18"/>
  <c r="Z139" i="18"/>
  <c r="Y139" i="18"/>
  <c r="X139" i="18"/>
  <c r="W139" i="18"/>
  <c r="V139" i="18"/>
  <c r="U139" i="18"/>
  <c r="T139" i="18"/>
  <c r="S139" i="18"/>
  <c r="R139" i="18"/>
  <c r="Q139" i="18"/>
  <c r="P139" i="18"/>
  <c r="O139" i="18"/>
  <c r="N139" i="18"/>
  <c r="M139" i="18"/>
  <c r="L139" i="18"/>
  <c r="K139" i="18"/>
  <c r="J139" i="18"/>
  <c r="I139" i="18"/>
  <c r="H139" i="18"/>
  <c r="G139" i="18"/>
  <c r="F139" i="18"/>
  <c r="E139" i="18"/>
  <c r="D139" i="18"/>
  <c r="AJ138" i="18"/>
  <c r="AI138" i="18"/>
  <c r="AH138" i="18"/>
  <c r="AG138" i="18"/>
  <c r="AF138" i="18"/>
  <c r="AE138" i="18"/>
  <c r="AD138" i="18"/>
  <c r="AC138" i="18"/>
  <c r="AB138" i="18"/>
  <c r="AA138" i="18"/>
  <c r="Z138" i="18"/>
  <c r="Y138" i="18"/>
  <c r="X138" i="18"/>
  <c r="W138" i="18"/>
  <c r="V138" i="18"/>
  <c r="U138" i="18"/>
  <c r="T138" i="18"/>
  <c r="S138" i="18"/>
  <c r="R138" i="18"/>
  <c r="Q138" i="18"/>
  <c r="P138" i="18"/>
  <c r="O138" i="18"/>
  <c r="N138" i="18"/>
  <c r="M138" i="18"/>
  <c r="L138" i="18"/>
  <c r="K138" i="18"/>
  <c r="J138" i="18"/>
  <c r="I138" i="18"/>
  <c r="H138" i="18"/>
  <c r="G138" i="18"/>
  <c r="F138" i="18"/>
  <c r="E138" i="18"/>
  <c r="D138" i="18"/>
  <c r="AJ137" i="18"/>
  <c r="AI137" i="18"/>
  <c r="AH137" i="18"/>
  <c r="AG137" i="18"/>
  <c r="AF137" i="18"/>
  <c r="AE137" i="18"/>
  <c r="AD137" i="18"/>
  <c r="AC137" i="18"/>
  <c r="AB137" i="18"/>
  <c r="AA137" i="18"/>
  <c r="Z137" i="18"/>
  <c r="Y137" i="18"/>
  <c r="X137" i="18"/>
  <c r="W137" i="18"/>
  <c r="V137" i="18"/>
  <c r="U137" i="18"/>
  <c r="T137" i="18"/>
  <c r="S137" i="18"/>
  <c r="R137" i="18"/>
  <c r="Q137" i="18"/>
  <c r="P137" i="18"/>
  <c r="O137" i="18"/>
  <c r="N137" i="18"/>
  <c r="M137" i="18"/>
  <c r="L137" i="18"/>
  <c r="K137" i="18"/>
  <c r="J137" i="18"/>
  <c r="I137" i="18"/>
  <c r="H137" i="18"/>
  <c r="G137" i="18"/>
  <c r="F137" i="18"/>
  <c r="E137" i="18"/>
  <c r="D137" i="18"/>
  <c r="AJ136" i="18"/>
  <c r="AI136" i="18"/>
  <c r="AH136" i="18"/>
  <c r="AG136" i="18"/>
  <c r="AF136" i="18"/>
  <c r="AE136" i="18"/>
  <c r="AD136" i="18"/>
  <c r="AC136" i="18"/>
  <c r="AB136" i="18"/>
  <c r="AA136" i="18"/>
  <c r="Z136" i="18"/>
  <c r="Y136" i="18"/>
  <c r="X136" i="18"/>
  <c r="W136" i="18"/>
  <c r="V136" i="18"/>
  <c r="U136" i="18"/>
  <c r="T136" i="18"/>
  <c r="S136" i="18"/>
  <c r="R136" i="18"/>
  <c r="Q136" i="18"/>
  <c r="P136" i="18"/>
  <c r="O136" i="18"/>
  <c r="N136" i="18"/>
  <c r="M136" i="18"/>
  <c r="L136" i="18"/>
  <c r="K136" i="18"/>
  <c r="J136" i="18"/>
  <c r="I136" i="18"/>
  <c r="H136" i="18"/>
  <c r="G136" i="18"/>
  <c r="F136" i="18"/>
  <c r="E136" i="18"/>
  <c r="D136" i="18"/>
  <c r="AJ134" i="18"/>
  <c r="AQ134" i="18" s="1"/>
  <c r="AR70" i="18" s="1"/>
  <c r="AI134" i="18"/>
  <c r="AH134" i="18"/>
  <c r="AG134" i="18"/>
  <c r="AF134" i="18"/>
  <c r="AE134" i="18"/>
  <c r="AD134" i="18"/>
  <c r="AC134" i="18"/>
  <c r="AB134" i="18"/>
  <c r="AA134" i="18"/>
  <c r="Z134" i="18"/>
  <c r="Y134" i="18"/>
  <c r="X134" i="18"/>
  <c r="W134" i="18"/>
  <c r="V134" i="18"/>
  <c r="U134" i="18"/>
  <c r="T134" i="18"/>
  <c r="S134" i="18"/>
  <c r="R134" i="18"/>
  <c r="Q134" i="18"/>
  <c r="P134" i="18"/>
  <c r="O134" i="18"/>
  <c r="N134" i="18"/>
  <c r="M134" i="18"/>
  <c r="L134" i="18"/>
  <c r="K134" i="18"/>
  <c r="J134" i="18"/>
  <c r="I134" i="18"/>
  <c r="H134" i="18"/>
  <c r="G134" i="18"/>
  <c r="F134" i="18"/>
  <c r="E134" i="18"/>
  <c r="D134" i="18"/>
  <c r="AJ133" i="18"/>
  <c r="AQ133" i="18" s="1"/>
  <c r="AI133" i="18"/>
  <c r="AH133" i="18"/>
  <c r="AG133" i="18"/>
  <c r="AF133" i="18"/>
  <c r="AE133" i="18"/>
  <c r="AD133" i="18"/>
  <c r="AC133" i="18"/>
  <c r="AB133" i="18"/>
  <c r="AA133" i="18"/>
  <c r="Z133" i="18"/>
  <c r="Y133" i="18"/>
  <c r="X133" i="18"/>
  <c r="W133" i="18"/>
  <c r="V133" i="18"/>
  <c r="U133" i="18"/>
  <c r="T133" i="18"/>
  <c r="S133" i="18"/>
  <c r="R133" i="18"/>
  <c r="Q133" i="18"/>
  <c r="P133" i="18"/>
  <c r="O133" i="18"/>
  <c r="N133" i="18"/>
  <c r="M133" i="18"/>
  <c r="L133" i="18"/>
  <c r="K133" i="18"/>
  <c r="J133" i="18"/>
  <c r="I133" i="18"/>
  <c r="H133" i="18"/>
  <c r="G133" i="18"/>
  <c r="F133" i="18"/>
  <c r="E133" i="18"/>
  <c r="D133" i="18"/>
  <c r="AJ132" i="18"/>
  <c r="AQ132" i="18" s="1"/>
  <c r="AI132" i="18"/>
  <c r="AH132" i="18"/>
  <c r="AG132" i="18"/>
  <c r="AF132" i="18"/>
  <c r="AE132" i="18"/>
  <c r="AD132" i="18"/>
  <c r="AC132" i="18"/>
  <c r="AB132" i="18"/>
  <c r="AA132" i="18"/>
  <c r="Z132" i="18"/>
  <c r="Y132" i="18"/>
  <c r="X132" i="18"/>
  <c r="W132" i="18"/>
  <c r="V132" i="18"/>
  <c r="U132" i="18"/>
  <c r="T132" i="18"/>
  <c r="S132" i="18"/>
  <c r="R132" i="18"/>
  <c r="Q132" i="18"/>
  <c r="P132" i="18"/>
  <c r="O132" i="18"/>
  <c r="N132" i="18"/>
  <c r="M132" i="18"/>
  <c r="L132" i="18"/>
  <c r="K132" i="18"/>
  <c r="J132" i="18"/>
  <c r="I132" i="18"/>
  <c r="H132" i="18"/>
  <c r="G132" i="18"/>
  <c r="F132" i="18"/>
  <c r="E132" i="18"/>
  <c r="D132" i="18"/>
  <c r="AJ131" i="18"/>
  <c r="AQ131" i="18" s="1"/>
  <c r="AI131" i="18"/>
  <c r="AH131" i="18"/>
  <c r="AG131" i="18"/>
  <c r="AF131" i="18"/>
  <c r="AE131" i="18"/>
  <c r="AD131" i="18"/>
  <c r="AC131" i="18"/>
  <c r="AB131" i="18"/>
  <c r="AA131" i="18"/>
  <c r="Z131" i="18"/>
  <c r="Y131" i="18"/>
  <c r="X131" i="18"/>
  <c r="W131" i="18"/>
  <c r="V131" i="18"/>
  <c r="U131" i="18"/>
  <c r="T131" i="18"/>
  <c r="S131" i="18"/>
  <c r="R131" i="18"/>
  <c r="Q131" i="18"/>
  <c r="P131" i="18"/>
  <c r="O131" i="18"/>
  <c r="N131" i="18"/>
  <c r="M131" i="18"/>
  <c r="L131" i="18"/>
  <c r="K131" i="18"/>
  <c r="J131" i="18"/>
  <c r="I131" i="18"/>
  <c r="H131" i="18"/>
  <c r="G131" i="18"/>
  <c r="F131" i="18"/>
  <c r="E131" i="18"/>
  <c r="D131" i="18"/>
  <c r="AJ130" i="18"/>
  <c r="AQ130" i="18" s="1"/>
  <c r="AI130" i="18"/>
  <c r="AH130" i="18"/>
  <c r="AG130" i="18"/>
  <c r="AF130" i="18"/>
  <c r="AE130" i="18"/>
  <c r="AD130" i="18"/>
  <c r="AC130" i="18"/>
  <c r="AB130" i="18"/>
  <c r="AA130" i="18"/>
  <c r="Z130" i="18"/>
  <c r="Y130" i="18"/>
  <c r="X130" i="18"/>
  <c r="W130" i="18"/>
  <c r="V130" i="18"/>
  <c r="U130" i="18"/>
  <c r="T130" i="18"/>
  <c r="S130" i="18"/>
  <c r="R130" i="18"/>
  <c r="Q130" i="18"/>
  <c r="P130" i="18"/>
  <c r="O130" i="18"/>
  <c r="N130" i="18"/>
  <c r="M130" i="18"/>
  <c r="L130" i="18"/>
  <c r="K130" i="18"/>
  <c r="J130" i="18"/>
  <c r="I130" i="18"/>
  <c r="H130" i="18"/>
  <c r="G130" i="18"/>
  <c r="F130" i="18"/>
  <c r="E130" i="18"/>
  <c r="D130" i="18"/>
  <c r="AJ129" i="18"/>
  <c r="AQ129" i="18" s="1"/>
  <c r="AI129" i="18"/>
  <c r="AH129" i="18"/>
  <c r="AG129" i="18"/>
  <c r="AF129" i="18"/>
  <c r="AE129" i="18"/>
  <c r="AD129" i="18"/>
  <c r="AC129" i="18"/>
  <c r="AB129" i="18"/>
  <c r="AA129" i="18"/>
  <c r="Z129" i="18"/>
  <c r="Y129" i="18"/>
  <c r="X129" i="18"/>
  <c r="W129" i="18"/>
  <c r="V129" i="18"/>
  <c r="U129" i="18"/>
  <c r="T129" i="18"/>
  <c r="S129" i="18"/>
  <c r="R129" i="18"/>
  <c r="Q129" i="18"/>
  <c r="P129" i="18"/>
  <c r="O129" i="18"/>
  <c r="N129" i="18"/>
  <c r="M129" i="18"/>
  <c r="L129" i="18"/>
  <c r="K129" i="18"/>
  <c r="J129" i="18"/>
  <c r="I129" i="18"/>
  <c r="H129" i="18"/>
  <c r="G129" i="18"/>
  <c r="F129" i="18"/>
  <c r="E129" i="18"/>
  <c r="D129" i="18"/>
  <c r="AJ128" i="18"/>
  <c r="AQ128" i="18" s="1"/>
  <c r="AI128" i="18"/>
  <c r="AH128" i="18"/>
  <c r="AG128" i="18"/>
  <c r="AF128" i="18"/>
  <c r="AE128" i="18"/>
  <c r="AD128" i="18"/>
  <c r="AC128" i="18"/>
  <c r="AB128" i="18"/>
  <c r="AA128" i="18"/>
  <c r="Z128" i="18"/>
  <c r="Y128" i="18"/>
  <c r="X128" i="18"/>
  <c r="W128" i="18"/>
  <c r="V128" i="18"/>
  <c r="U128" i="18"/>
  <c r="T128" i="18"/>
  <c r="S128" i="18"/>
  <c r="R128" i="18"/>
  <c r="Q128" i="18"/>
  <c r="P128" i="18"/>
  <c r="O128" i="18"/>
  <c r="N128" i="18"/>
  <c r="M128" i="18"/>
  <c r="L128" i="18"/>
  <c r="K128" i="18"/>
  <c r="J128" i="18"/>
  <c r="I128" i="18"/>
  <c r="H128" i="18"/>
  <c r="G128" i="18"/>
  <c r="F128" i="18"/>
  <c r="E128" i="18"/>
  <c r="D128" i="18"/>
  <c r="AJ127" i="18"/>
  <c r="AQ127" i="18" s="1"/>
  <c r="AI127" i="18"/>
  <c r="AH127" i="18"/>
  <c r="AG127" i="18"/>
  <c r="AF127" i="18"/>
  <c r="AE127" i="18"/>
  <c r="AD127" i="18"/>
  <c r="AC127" i="18"/>
  <c r="AB127" i="18"/>
  <c r="AA127" i="18"/>
  <c r="Z127" i="18"/>
  <c r="Y127" i="18"/>
  <c r="X127" i="18"/>
  <c r="W127" i="18"/>
  <c r="V127" i="18"/>
  <c r="U127" i="18"/>
  <c r="T127" i="18"/>
  <c r="S127" i="18"/>
  <c r="R127" i="18"/>
  <c r="Q127" i="18"/>
  <c r="P127" i="18"/>
  <c r="O127" i="18"/>
  <c r="N127" i="18"/>
  <c r="M127" i="18"/>
  <c r="L127" i="18"/>
  <c r="K127" i="18"/>
  <c r="J127" i="18"/>
  <c r="I127" i="18"/>
  <c r="H127" i="18"/>
  <c r="G127" i="18"/>
  <c r="F127" i="18"/>
  <c r="E127" i="18"/>
  <c r="D127" i="18"/>
  <c r="AJ126" i="18"/>
  <c r="AQ126" i="18" s="1"/>
  <c r="AI126" i="18"/>
  <c r="AH126" i="18"/>
  <c r="AG126" i="18"/>
  <c r="AF126" i="18"/>
  <c r="AE126" i="18"/>
  <c r="AD126" i="18"/>
  <c r="AC126" i="18"/>
  <c r="AB126" i="18"/>
  <c r="AA126" i="18"/>
  <c r="Z126" i="18"/>
  <c r="Y126" i="18"/>
  <c r="X126" i="18"/>
  <c r="W126" i="18"/>
  <c r="V126" i="18"/>
  <c r="U126" i="18"/>
  <c r="T126" i="18"/>
  <c r="S126" i="18"/>
  <c r="R126" i="18"/>
  <c r="Q126" i="18"/>
  <c r="P126" i="18"/>
  <c r="O126" i="18"/>
  <c r="N126" i="18"/>
  <c r="M126" i="18"/>
  <c r="L126" i="18"/>
  <c r="K126" i="18"/>
  <c r="J126" i="18"/>
  <c r="I126" i="18"/>
  <c r="H126" i="18"/>
  <c r="G126" i="18"/>
  <c r="F126" i="18"/>
  <c r="E126" i="18"/>
  <c r="D126" i="18"/>
  <c r="AJ125" i="18"/>
  <c r="AQ125" i="18" s="1"/>
  <c r="AI125" i="18"/>
  <c r="AH125" i="18"/>
  <c r="AG125" i="18"/>
  <c r="AF125" i="18"/>
  <c r="AE125" i="18"/>
  <c r="AD125" i="18"/>
  <c r="AC125" i="18"/>
  <c r="AB125" i="18"/>
  <c r="AA125" i="18"/>
  <c r="Z125" i="18"/>
  <c r="Y125" i="18"/>
  <c r="X125" i="18"/>
  <c r="W125" i="18"/>
  <c r="V125" i="18"/>
  <c r="U125" i="18"/>
  <c r="T125" i="18"/>
  <c r="S125" i="18"/>
  <c r="R125" i="18"/>
  <c r="Q125" i="18"/>
  <c r="P125" i="18"/>
  <c r="O125" i="18"/>
  <c r="N125" i="18"/>
  <c r="M125" i="18"/>
  <c r="L125" i="18"/>
  <c r="K125" i="18"/>
  <c r="J125" i="18"/>
  <c r="I125" i="18"/>
  <c r="H125" i="18"/>
  <c r="G125" i="18"/>
  <c r="F125" i="18"/>
  <c r="E125" i="18"/>
  <c r="D125" i="18"/>
  <c r="AJ124" i="18"/>
  <c r="AQ124" i="18" s="1"/>
  <c r="AI124" i="18"/>
  <c r="AH124" i="18"/>
  <c r="AG124" i="18"/>
  <c r="AF124" i="18"/>
  <c r="AE124" i="18"/>
  <c r="AD124" i="18"/>
  <c r="AC124" i="18"/>
  <c r="AB124" i="18"/>
  <c r="AA124" i="18"/>
  <c r="Z124" i="18"/>
  <c r="Y124" i="18"/>
  <c r="X124" i="18"/>
  <c r="W124" i="18"/>
  <c r="V124" i="18"/>
  <c r="U124" i="18"/>
  <c r="T124" i="18"/>
  <c r="S124" i="18"/>
  <c r="R124" i="18"/>
  <c r="Q124" i="18"/>
  <c r="P124" i="18"/>
  <c r="O124" i="18"/>
  <c r="N124" i="18"/>
  <c r="M124" i="18"/>
  <c r="L124" i="18"/>
  <c r="K124" i="18"/>
  <c r="J124" i="18"/>
  <c r="I124" i="18"/>
  <c r="H124" i="18"/>
  <c r="G124" i="18"/>
  <c r="F124" i="18"/>
  <c r="E124" i="18"/>
  <c r="D124" i="18"/>
  <c r="AJ123" i="18"/>
  <c r="AQ123" i="18" s="1"/>
  <c r="AI123" i="18"/>
  <c r="AH123" i="18"/>
  <c r="AG123" i="18"/>
  <c r="AF123" i="18"/>
  <c r="AE123" i="18"/>
  <c r="AD123" i="18"/>
  <c r="AC123" i="18"/>
  <c r="AB123" i="18"/>
  <c r="AA123" i="18"/>
  <c r="Z123" i="18"/>
  <c r="Y123" i="18"/>
  <c r="X123" i="18"/>
  <c r="W123" i="18"/>
  <c r="V123" i="18"/>
  <c r="U123" i="18"/>
  <c r="T123" i="18"/>
  <c r="S123" i="18"/>
  <c r="R123" i="18"/>
  <c r="Q123" i="18"/>
  <c r="P123" i="18"/>
  <c r="O123" i="18"/>
  <c r="N123" i="18"/>
  <c r="M123" i="18"/>
  <c r="L123" i="18"/>
  <c r="K123" i="18"/>
  <c r="J123" i="18"/>
  <c r="I123" i="18"/>
  <c r="H123" i="18"/>
  <c r="G123" i="18"/>
  <c r="F123" i="18"/>
  <c r="E123" i="18"/>
  <c r="D123" i="18"/>
  <c r="AJ122" i="18"/>
  <c r="AQ122" i="18" s="1"/>
  <c r="AI122" i="18"/>
  <c r="AH122" i="18"/>
  <c r="AG122" i="18"/>
  <c r="AF122" i="18"/>
  <c r="AE122" i="18"/>
  <c r="AD122" i="18"/>
  <c r="AC122" i="18"/>
  <c r="AB122" i="18"/>
  <c r="AA122" i="18"/>
  <c r="Z122" i="18"/>
  <c r="Y122" i="18"/>
  <c r="X122" i="18"/>
  <c r="W122" i="18"/>
  <c r="V122" i="18"/>
  <c r="U122" i="18"/>
  <c r="T122" i="18"/>
  <c r="S122" i="18"/>
  <c r="R122" i="18"/>
  <c r="Q122" i="18"/>
  <c r="P122" i="18"/>
  <c r="O122" i="18"/>
  <c r="N122" i="18"/>
  <c r="M122" i="18"/>
  <c r="L122" i="18"/>
  <c r="K122" i="18"/>
  <c r="J122" i="18"/>
  <c r="I122" i="18"/>
  <c r="H122" i="18"/>
  <c r="G122" i="18"/>
  <c r="F122" i="18"/>
  <c r="E122" i="18"/>
  <c r="D122" i="18"/>
  <c r="AJ121" i="18"/>
  <c r="AQ121" i="18" s="1"/>
  <c r="AI121" i="18"/>
  <c r="AH121" i="18"/>
  <c r="AG121" i="18"/>
  <c r="AF121" i="18"/>
  <c r="AE121" i="18"/>
  <c r="AD121" i="18"/>
  <c r="AC121" i="18"/>
  <c r="AB121" i="18"/>
  <c r="AA121" i="18"/>
  <c r="Z121" i="18"/>
  <c r="Y121" i="18"/>
  <c r="X121" i="18"/>
  <c r="W121" i="18"/>
  <c r="V121" i="18"/>
  <c r="U121" i="18"/>
  <c r="T121" i="18"/>
  <c r="S121" i="18"/>
  <c r="R121" i="18"/>
  <c r="Q121" i="18"/>
  <c r="P121" i="18"/>
  <c r="O121" i="18"/>
  <c r="N121" i="18"/>
  <c r="M121" i="18"/>
  <c r="L121" i="18"/>
  <c r="K121" i="18"/>
  <c r="J121" i="18"/>
  <c r="I121" i="18"/>
  <c r="H121" i="18"/>
  <c r="G121" i="18"/>
  <c r="F121" i="18"/>
  <c r="E121" i="18"/>
  <c r="D121" i="18"/>
  <c r="AJ120" i="18"/>
  <c r="AQ120" i="18" s="1"/>
  <c r="AI120" i="18"/>
  <c r="AH120" i="18"/>
  <c r="AG120" i="18"/>
  <c r="AF120" i="18"/>
  <c r="AE120" i="18"/>
  <c r="AD120" i="18"/>
  <c r="AC120" i="18"/>
  <c r="AB120" i="18"/>
  <c r="AA120" i="18"/>
  <c r="Z120" i="18"/>
  <c r="Y120" i="18"/>
  <c r="X120" i="18"/>
  <c r="W120" i="18"/>
  <c r="V120" i="18"/>
  <c r="U120" i="18"/>
  <c r="T120" i="18"/>
  <c r="S120" i="18"/>
  <c r="R120" i="18"/>
  <c r="Q120" i="18"/>
  <c r="P120" i="18"/>
  <c r="O120" i="18"/>
  <c r="N120" i="18"/>
  <c r="M120" i="18"/>
  <c r="L120" i="18"/>
  <c r="K120" i="18"/>
  <c r="J120" i="18"/>
  <c r="I120" i="18"/>
  <c r="H120" i="18"/>
  <c r="G120" i="18"/>
  <c r="F120" i="18"/>
  <c r="E120" i="18"/>
  <c r="D120" i="18"/>
  <c r="AJ119" i="18"/>
  <c r="AQ119" i="18" s="1"/>
  <c r="AI119" i="18"/>
  <c r="AH119" i="18"/>
  <c r="AG119" i="18"/>
  <c r="AF119" i="18"/>
  <c r="AE119" i="18"/>
  <c r="AD119" i="18"/>
  <c r="AC119" i="18"/>
  <c r="AB119" i="18"/>
  <c r="AA119" i="18"/>
  <c r="Z119" i="18"/>
  <c r="Y119" i="18"/>
  <c r="X119" i="18"/>
  <c r="W119" i="18"/>
  <c r="V119" i="18"/>
  <c r="U119" i="18"/>
  <c r="T119" i="18"/>
  <c r="S119" i="18"/>
  <c r="R119" i="18"/>
  <c r="Q119" i="18"/>
  <c r="P119" i="18"/>
  <c r="O119" i="18"/>
  <c r="N119" i="18"/>
  <c r="M119" i="18"/>
  <c r="L119" i="18"/>
  <c r="K119" i="18"/>
  <c r="J119" i="18"/>
  <c r="I119" i="18"/>
  <c r="H119" i="18"/>
  <c r="G119" i="18"/>
  <c r="F119" i="18"/>
  <c r="E119" i="18"/>
  <c r="D119" i="18"/>
  <c r="AJ118" i="18"/>
  <c r="AQ118" i="18" s="1"/>
  <c r="AI118" i="18"/>
  <c r="AH118" i="18"/>
  <c r="AG118" i="18"/>
  <c r="AF118" i="18"/>
  <c r="AE118" i="18"/>
  <c r="AD118" i="18"/>
  <c r="AC118" i="18"/>
  <c r="AB118" i="18"/>
  <c r="AA118" i="18"/>
  <c r="Z118" i="18"/>
  <c r="Y118" i="18"/>
  <c r="X118" i="18"/>
  <c r="W118" i="18"/>
  <c r="V118" i="18"/>
  <c r="U118" i="18"/>
  <c r="T118" i="18"/>
  <c r="S118" i="18"/>
  <c r="R118" i="18"/>
  <c r="Q118" i="18"/>
  <c r="P118" i="18"/>
  <c r="O118" i="18"/>
  <c r="N118" i="18"/>
  <c r="M118" i="18"/>
  <c r="L118" i="18"/>
  <c r="K118" i="18"/>
  <c r="J118" i="18"/>
  <c r="I118" i="18"/>
  <c r="H118" i="18"/>
  <c r="G118" i="18"/>
  <c r="F118" i="18"/>
  <c r="E118" i="18"/>
  <c r="D118" i="18"/>
  <c r="AJ117" i="18"/>
  <c r="AQ117" i="18" s="1"/>
  <c r="AI117" i="18"/>
  <c r="AH117" i="18"/>
  <c r="AG117" i="18"/>
  <c r="AF117" i="18"/>
  <c r="AE117" i="18"/>
  <c r="AD117" i="18"/>
  <c r="AC117" i="18"/>
  <c r="AB117" i="18"/>
  <c r="AA117" i="18"/>
  <c r="Z117" i="18"/>
  <c r="Y117" i="18"/>
  <c r="X117" i="18"/>
  <c r="W117" i="18"/>
  <c r="V117" i="18"/>
  <c r="U117" i="18"/>
  <c r="T117" i="18"/>
  <c r="S117" i="18"/>
  <c r="R117" i="18"/>
  <c r="Q117" i="18"/>
  <c r="P117" i="18"/>
  <c r="O117" i="18"/>
  <c r="N117" i="18"/>
  <c r="M117" i="18"/>
  <c r="L117" i="18"/>
  <c r="K117" i="18"/>
  <c r="J117" i="18"/>
  <c r="I117" i="18"/>
  <c r="H117" i="18"/>
  <c r="G117" i="18"/>
  <c r="F117" i="18"/>
  <c r="E117" i="18"/>
  <c r="D117" i="18"/>
  <c r="AJ116" i="18"/>
  <c r="AQ116" i="18" s="1"/>
  <c r="AI116" i="18"/>
  <c r="AH116" i="18"/>
  <c r="AG116" i="18"/>
  <c r="AF116" i="18"/>
  <c r="AE116" i="18"/>
  <c r="AD116" i="18"/>
  <c r="AC116" i="18"/>
  <c r="AB116" i="18"/>
  <c r="AA116" i="18"/>
  <c r="Z116" i="18"/>
  <c r="Y116" i="18"/>
  <c r="X116" i="18"/>
  <c r="W116" i="18"/>
  <c r="V116" i="18"/>
  <c r="U116" i="18"/>
  <c r="T116" i="18"/>
  <c r="S116" i="18"/>
  <c r="R116" i="18"/>
  <c r="Q116" i="18"/>
  <c r="P116" i="18"/>
  <c r="O116" i="18"/>
  <c r="N116" i="18"/>
  <c r="M116" i="18"/>
  <c r="L116" i="18"/>
  <c r="K116" i="18"/>
  <c r="J116" i="18"/>
  <c r="I116" i="18"/>
  <c r="H116" i="18"/>
  <c r="G116" i="18"/>
  <c r="F116" i="18"/>
  <c r="E116" i="18"/>
  <c r="D116" i="18"/>
  <c r="AJ115" i="18"/>
  <c r="AQ115" i="18" s="1"/>
  <c r="AI115" i="18"/>
  <c r="AH115" i="18"/>
  <c r="AG115" i="18"/>
  <c r="AF115" i="18"/>
  <c r="AE115" i="18"/>
  <c r="AD115" i="18"/>
  <c r="AC115" i="18"/>
  <c r="AB115" i="18"/>
  <c r="AA115" i="18"/>
  <c r="Z115" i="18"/>
  <c r="Y115" i="18"/>
  <c r="X115" i="18"/>
  <c r="W115" i="18"/>
  <c r="V115" i="18"/>
  <c r="U115" i="18"/>
  <c r="T115" i="18"/>
  <c r="S115" i="18"/>
  <c r="R115" i="18"/>
  <c r="Q115" i="18"/>
  <c r="P115" i="18"/>
  <c r="O115" i="18"/>
  <c r="N115" i="18"/>
  <c r="M115" i="18"/>
  <c r="L115" i="18"/>
  <c r="K115" i="18"/>
  <c r="J115" i="18"/>
  <c r="I115" i="18"/>
  <c r="H115" i="18"/>
  <c r="G115" i="18"/>
  <c r="F115" i="18"/>
  <c r="E115" i="18"/>
  <c r="D115" i="18"/>
  <c r="AJ114" i="18"/>
  <c r="AQ114" i="18" s="1"/>
  <c r="AI114" i="18"/>
  <c r="AH114" i="18"/>
  <c r="AG114" i="18"/>
  <c r="AF114" i="18"/>
  <c r="AE114" i="18"/>
  <c r="AD114" i="18"/>
  <c r="AC114" i="18"/>
  <c r="AB114" i="18"/>
  <c r="AA114" i="18"/>
  <c r="Z114" i="18"/>
  <c r="Y114" i="18"/>
  <c r="X114" i="18"/>
  <c r="W114" i="18"/>
  <c r="V114" i="18"/>
  <c r="U114" i="18"/>
  <c r="T114" i="18"/>
  <c r="S114" i="18"/>
  <c r="R114" i="18"/>
  <c r="Q114" i="18"/>
  <c r="P114" i="18"/>
  <c r="O114" i="18"/>
  <c r="N114" i="18"/>
  <c r="M114" i="18"/>
  <c r="L114" i="18"/>
  <c r="K114" i="18"/>
  <c r="J114" i="18"/>
  <c r="I114" i="18"/>
  <c r="H114" i="18"/>
  <c r="G114" i="18"/>
  <c r="F114" i="18"/>
  <c r="E114" i="18"/>
  <c r="D114" i="18"/>
  <c r="AJ113" i="18"/>
  <c r="AQ113" i="18" s="1"/>
  <c r="AI113" i="18"/>
  <c r="AH113" i="18"/>
  <c r="AG113" i="18"/>
  <c r="AF113" i="18"/>
  <c r="AE113" i="18"/>
  <c r="AD113" i="18"/>
  <c r="AC113" i="18"/>
  <c r="AB113" i="18"/>
  <c r="AA113" i="18"/>
  <c r="Z113" i="18"/>
  <c r="Y113" i="18"/>
  <c r="X113" i="18"/>
  <c r="W113" i="18"/>
  <c r="V113" i="18"/>
  <c r="U113" i="18"/>
  <c r="T113" i="18"/>
  <c r="S113" i="18"/>
  <c r="R113" i="18"/>
  <c r="Q113" i="18"/>
  <c r="P113" i="18"/>
  <c r="O113" i="18"/>
  <c r="N113" i="18"/>
  <c r="M113" i="18"/>
  <c r="L113" i="18"/>
  <c r="K113" i="18"/>
  <c r="J113" i="18"/>
  <c r="I113" i="18"/>
  <c r="H113" i="18"/>
  <c r="G113" i="18"/>
  <c r="F113" i="18"/>
  <c r="E113" i="18"/>
  <c r="D113" i="18"/>
  <c r="AJ112" i="18"/>
  <c r="AQ112" i="18" s="1"/>
  <c r="AI112" i="18"/>
  <c r="AH112" i="18"/>
  <c r="AG112" i="18"/>
  <c r="AF112" i="18"/>
  <c r="AE112" i="18"/>
  <c r="AD112" i="18"/>
  <c r="AC112" i="18"/>
  <c r="AB112" i="18"/>
  <c r="AA112" i="18"/>
  <c r="Z112" i="18"/>
  <c r="Y112" i="18"/>
  <c r="X112" i="18"/>
  <c r="W112" i="18"/>
  <c r="V112" i="18"/>
  <c r="U112" i="18"/>
  <c r="T112" i="18"/>
  <c r="S112" i="18"/>
  <c r="R112" i="18"/>
  <c r="Q112" i="18"/>
  <c r="P112" i="18"/>
  <c r="O112" i="18"/>
  <c r="N112" i="18"/>
  <c r="M112" i="18"/>
  <c r="L112" i="18"/>
  <c r="K112" i="18"/>
  <c r="J112" i="18"/>
  <c r="I112" i="18"/>
  <c r="H112" i="18"/>
  <c r="G112" i="18"/>
  <c r="F112" i="18"/>
  <c r="E112" i="18"/>
  <c r="D112" i="18"/>
  <c r="AJ111" i="18"/>
  <c r="AQ111" i="18" s="1"/>
  <c r="AI111" i="18"/>
  <c r="AH111" i="18"/>
  <c r="AG111" i="18"/>
  <c r="AF111" i="18"/>
  <c r="AE111" i="18"/>
  <c r="AD111" i="18"/>
  <c r="AC111" i="18"/>
  <c r="AB111" i="18"/>
  <c r="AA111" i="18"/>
  <c r="Z111" i="18"/>
  <c r="Y111" i="18"/>
  <c r="X111" i="18"/>
  <c r="W111" i="18"/>
  <c r="V111" i="18"/>
  <c r="U111" i="18"/>
  <c r="T111" i="18"/>
  <c r="S111" i="18"/>
  <c r="R111" i="18"/>
  <c r="Q111" i="18"/>
  <c r="P111" i="18"/>
  <c r="O111" i="18"/>
  <c r="N111" i="18"/>
  <c r="M111" i="18"/>
  <c r="L111" i="18"/>
  <c r="K111" i="18"/>
  <c r="J111" i="18"/>
  <c r="I111" i="18"/>
  <c r="H111" i="18"/>
  <c r="G111" i="18"/>
  <c r="F111" i="18"/>
  <c r="E111" i="18"/>
  <c r="D111" i="18"/>
  <c r="AJ110" i="18"/>
  <c r="AQ110" i="18" s="1"/>
  <c r="AI110" i="18"/>
  <c r="AH110" i="18"/>
  <c r="AG110" i="18"/>
  <c r="AF110" i="18"/>
  <c r="AE110" i="18"/>
  <c r="AD110" i="18"/>
  <c r="AC110" i="18"/>
  <c r="AB110" i="18"/>
  <c r="AA110" i="18"/>
  <c r="Z110" i="18"/>
  <c r="Y110" i="18"/>
  <c r="X110" i="18"/>
  <c r="W110" i="18"/>
  <c r="V110" i="18"/>
  <c r="U110" i="18"/>
  <c r="T110" i="18"/>
  <c r="S110" i="18"/>
  <c r="R110" i="18"/>
  <c r="Q110" i="18"/>
  <c r="P110" i="18"/>
  <c r="O110" i="18"/>
  <c r="N110" i="18"/>
  <c r="M110" i="18"/>
  <c r="L110" i="18"/>
  <c r="K110" i="18"/>
  <c r="J110" i="18"/>
  <c r="I110" i="18"/>
  <c r="H110" i="18"/>
  <c r="G110" i="18"/>
  <c r="F110" i="18"/>
  <c r="E110" i="18"/>
  <c r="D110" i="18"/>
  <c r="AJ109" i="18"/>
  <c r="AQ109" i="18" s="1"/>
  <c r="AI109" i="18"/>
  <c r="AH109" i="18"/>
  <c r="AG109" i="18"/>
  <c r="AF109" i="18"/>
  <c r="AE109" i="18"/>
  <c r="AD109" i="18"/>
  <c r="AC109" i="18"/>
  <c r="AB109" i="18"/>
  <c r="AA109" i="18"/>
  <c r="Z109" i="18"/>
  <c r="Y109" i="18"/>
  <c r="X109" i="18"/>
  <c r="W109" i="18"/>
  <c r="V109" i="18"/>
  <c r="U109" i="18"/>
  <c r="T109" i="18"/>
  <c r="S109" i="18"/>
  <c r="R109" i="18"/>
  <c r="Q109" i="18"/>
  <c r="P109" i="18"/>
  <c r="O109" i="18"/>
  <c r="N109" i="18"/>
  <c r="M109" i="18"/>
  <c r="L109" i="18"/>
  <c r="K109" i="18"/>
  <c r="J109" i="18"/>
  <c r="I109" i="18"/>
  <c r="H109" i="18"/>
  <c r="G109" i="18"/>
  <c r="F109" i="18"/>
  <c r="E109" i="18"/>
  <c r="D109" i="18"/>
  <c r="AJ108" i="18"/>
  <c r="AQ108" i="18" s="1"/>
  <c r="AI108" i="18"/>
  <c r="AH108" i="18"/>
  <c r="AG108" i="18"/>
  <c r="AF108" i="18"/>
  <c r="AE108" i="18"/>
  <c r="AD108" i="18"/>
  <c r="AC108" i="18"/>
  <c r="AB108" i="18"/>
  <c r="AA108" i="18"/>
  <c r="Z108" i="18"/>
  <c r="Y108" i="18"/>
  <c r="X108" i="18"/>
  <c r="W108" i="18"/>
  <c r="V108" i="18"/>
  <c r="U108" i="18"/>
  <c r="T108" i="18"/>
  <c r="S108" i="18"/>
  <c r="R108" i="18"/>
  <c r="Q108" i="18"/>
  <c r="P108" i="18"/>
  <c r="O108" i="18"/>
  <c r="N108" i="18"/>
  <c r="M108" i="18"/>
  <c r="L108" i="18"/>
  <c r="K108" i="18"/>
  <c r="J108" i="18"/>
  <c r="I108" i="18"/>
  <c r="H108" i="18"/>
  <c r="G108" i="18"/>
  <c r="F108" i="18"/>
  <c r="E108" i="18"/>
  <c r="D108" i="18"/>
  <c r="AJ107" i="18"/>
  <c r="AQ107" i="18" s="1"/>
  <c r="AI107" i="18"/>
  <c r="AH107" i="18"/>
  <c r="AG107" i="18"/>
  <c r="AF107" i="18"/>
  <c r="AE107" i="18"/>
  <c r="AD107" i="18"/>
  <c r="AC107" i="18"/>
  <c r="AB107" i="18"/>
  <c r="AA107" i="18"/>
  <c r="Z107" i="18"/>
  <c r="Y107" i="18"/>
  <c r="X107" i="18"/>
  <c r="W107" i="18"/>
  <c r="V107" i="18"/>
  <c r="U107" i="18"/>
  <c r="T107" i="18"/>
  <c r="S107" i="18"/>
  <c r="R107" i="18"/>
  <c r="Q107" i="18"/>
  <c r="P107" i="18"/>
  <c r="O107" i="18"/>
  <c r="N107" i="18"/>
  <c r="M107" i="18"/>
  <c r="L107" i="18"/>
  <c r="K107" i="18"/>
  <c r="J107" i="18"/>
  <c r="I107" i="18"/>
  <c r="H107" i="18"/>
  <c r="G107" i="18"/>
  <c r="F107" i="18"/>
  <c r="E107" i="18"/>
  <c r="D107" i="18"/>
  <c r="AJ106" i="18"/>
  <c r="AI106" i="18"/>
  <c r="AH106" i="18"/>
  <c r="AG106" i="18"/>
  <c r="AF106" i="18"/>
  <c r="AE106" i="18"/>
  <c r="AD106" i="18"/>
  <c r="AC106" i="18"/>
  <c r="AB106" i="18"/>
  <c r="AA106" i="18"/>
  <c r="Z106" i="18"/>
  <c r="Y106" i="18"/>
  <c r="X106" i="18"/>
  <c r="W106" i="18"/>
  <c r="V106" i="18"/>
  <c r="U106" i="18"/>
  <c r="T106" i="18"/>
  <c r="S106" i="18"/>
  <c r="R106" i="18"/>
  <c r="Q106" i="18"/>
  <c r="P106" i="18"/>
  <c r="O106" i="18"/>
  <c r="N106" i="18"/>
  <c r="M106" i="18"/>
  <c r="L106" i="18"/>
  <c r="K106" i="18"/>
  <c r="J106" i="18"/>
  <c r="I106" i="18"/>
  <c r="H106" i="18"/>
  <c r="G106" i="18"/>
  <c r="F106" i="18"/>
  <c r="E106" i="18"/>
  <c r="D106" i="18"/>
  <c r="AJ105" i="18"/>
  <c r="AI105" i="18"/>
  <c r="AH105" i="18"/>
  <c r="AG105" i="18"/>
  <c r="AF105" i="18"/>
  <c r="AE105" i="18"/>
  <c r="AD105" i="18"/>
  <c r="AC105" i="18"/>
  <c r="AB105" i="18"/>
  <c r="AA105" i="18"/>
  <c r="Z105" i="18"/>
  <c r="Y105" i="18"/>
  <c r="X105" i="18"/>
  <c r="W105" i="18"/>
  <c r="V105" i="18"/>
  <c r="U105" i="18"/>
  <c r="T105" i="18"/>
  <c r="S105" i="18"/>
  <c r="R105" i="18"/>
  <c r="Q105" i="18"/>
  <c r="P105" i="18"/>
  <c r="O105" i="18"/>
  <c r="N105" i="18"/>
  <c r="M105" i="18"/>
  <c r="L105" i="18"/>
  <c r="K105" i="18"/>
  <c r="J105" i="18"/>
  <c r="I105" i="18"/>
  <c r="H105" i="18"/>
  <c r="G105" i="18"/>
  <c r="F105" i="18"/>
  <c r="E105" i="18"/>
  <c r="D105" i="18"/>
  <c r="AJ104" i="18"/>
  <c r="AI104" i="18"/>
  <c r="AH104" i="18"/>
  <c r="AG104" i="18"/>
  <c r="AF104" i="18"/>
  <c r="AE104" i="18"/>
  <c r="AD104" i="18"/>
  <c r="AC104" i="18"/>
  <c r="AB104" i="18"/>
  <c r="AA104" i="18"/>
  <c r="Z104" i="18"/>
  <c r="Y104" i="18"/>
  <c r="X104" i="18"/>
  <c r="W104" i="18"/>
  <c r="V104" i="18"/>
  <c r="U104" i="18"/>
  <c r="T104" i="18"/>
  <c r="S104" i="18"/>
  <c r="R104" i="18"/>
  <c r="Q104" i="18"/>
  <c r="P104" i="18"/>
  <c r="O104" i="18"/>
  <c r="N104" i="18"/>
  <c r="M104" i="18"/>
  <c r="L104" i="18"/>
  <c r="K104" i="18"/>
  <c r="J104" i="18"/>
  <c r="I104" i="18"/>
  <c r="H104" i="18"/>
  <c r="G104" i="18"/>
  <c r="F104" i="18"/>
  <c r="E104" i="18"/>
  <c r="D104" i="18"/>
  <c r="AJ103" i="18"/>
  <c r="AI103" i="18"/>
  <c r="AH103" i="18"/>
  <c r="AG103" i="18"/>
  <c r="AF103" i="18"/>
  <c r="AE103" i="18"/>
  <c r="AD103" i="18"/>
  <c r="AC103" i="18"/>
  <c r="AB103" i="18"/>
  <c r="AA103" i="18"/>
  <c r="Z103" i="18"/>
  <c r="Y103" i="18"/>
  <c r="X103" i="18"/>
  <c r="W103" i="18"/>
  <c r="V103" i="18"/>
  <c r="U103" i="18"/>
  <c r="T103" i="18"/>
  <c r="S103" i="18"/>
  <c r="R103" i="18"/>
  <c r="Q103" i="18"/>
  <c r="P103" i="18"/>
  <c r="O103" i="18"/>
  <c r="N103" i="18"/>
  <c r="M103" i="18"/>
  <c r="L103" i="18"/>
  <c r="K103" i="18"/>
  <c r="J103" i="18"/>
  <c r="I103" i="18"/>
  <c r="H103" i="18"/>
  <c r="G103" i="18"/>
  <c r="F103" i="18"/>
  <c r="E103" i="18"/>
  <c r="D103" i="18"/>
  <c r="AJ102" i="18"/>
  <c r="AI102" i="18"/>
  <c r="AH102" i="18"/>
  <c r="AG102" i="18"/>
  <c r="AF102" i="18"/>
  <c r="AE102" i="18"/>
  <c r="AD102" i="18"/>
  <c r="AC102" i="18"/>
  <c r="AB102" i="18"/>
  <c r="AA102" i="18"/>
  <c r="Z102" i="18"/>
  <c r="Y102" i="18"/>
  <c r="X102" i="18"/>
  <c r="W102" i="18"/>
  <c r="V102" i="18"/>
  <c r="U102" i="18"/>
  <c r="T102" i="18"/>
  <c r="S102" i="18"/>
  <c r="R102" i="18"/>
  <c r="Q102" i="18"/>
  <c r="P102" i="18"/>
  <c r="O102" i="18"/>
  <c r="N102" i="18"/>
  <c r="M102" i="18"/>
  <c r="L102" i="18"/>
  <c r="K102" i="18"/>
  <c r="J102" i="18"/>
  <c r="I102" i="18"/>
  <c r="H102" i="18"/>
  <c r="G102" i="18"/>
  <c r="F102" i="18"/>
  <c r="E102" i="18"/>
  <c r="D102" i="18"/>
  <c r="AJ101" i="18"/>
  <c r="AI101" i="18"/>
  <c r="AH101" i="18"/>
  <c r="AG101" i="18"/>
  <c r="AF101" i="18"/>
  <c r="AE101" i="18"/>
  <c r="AD101" i="18"/>
  <c r="AC101" i="18"/>
  <c r="AB101" i="18"/>
  <c r="AA101" i="18"/>
  <c r="Z101" i="18"/>
  <c r="Y101" i="18"/>
  <c r="X101" i="18"/>
  <c r="W101" i="18"/>
  <c r="V101" i="18"/>
  <c r="U101" i="18"/>
  <c r="T101" i="18"/>
  <c r="S101" i="18"/>
  <c r="R101" i="18"/>
  <c r="Q101" i="18"/>
  <c r="P101" i="18"/>
  <c r="O101" i="18"/>
  <c r="N101" i="18"/>
  <c r="M101" i="18"/>
  <c r="L101" i="18"/>
  <c r="K101" i="18"/>
  <c r="J101" i="18"/>
  <c r="I101" i="18"/>
  <c r="H101" i="18"/>
  <c r="G101" i="18"/>
  <c r="F101" i="18"/>
  <c r="E101" i="18"/>
  <c r="D101" i="18"/>
  <c r="AJ100" i="18"/>
  <c r="AI100" i="18"/>
  <c r="AH100" i="18"/>
  <c r="AG100" i="18"/>
  <c r="AF100" i="18"/>
  <c r="AE100" i="18"/>
  <c r="AD100" i="18"/>
  <c r="AC100" i="18"/>
  <c r="AB100" i="18"/>
  <c r="AA100" i="18"/>
  <c r="Z100" i="18"/>
  <c r="Y100" i="18"/>
  <c r="X100" i="18"/>
  <c r="W100" i="18"/>
  <c r="V100" i="18"/>
  <c r="U100" i="18"/>
  <c r="T100" i="18"/>
  <c r="S100" i="18"/>
  <c r="R100" i="18"/>
  <c r="Q100" i="18"/>
  <c r="P100" i="18"/>
  <c r="O100" i="18"/>
  <c r="N100" i="18"/>
  <c r="M100" i="18"/>
  <c r="L100" i="18"/>
  <c r="K100" i="18"/>
  <c r="J100" i="18"/>
  <c r="I100" i="18"/>
  <c r="H100" i="18"/>
  <c r="G100" i="18"/>
  <c r="F100" i="18"/>
  <c r="E100" i="18"/>
  <c r="D100" i="18"/>
  <c r="AJ99" i="18"/>
  <c r="AI99" i="18"/>
  <c r="AH99" i="18"/>
  <c r="AG99" i="18"/>
  <c r="AF99" i="18"/>
  <c r="AE99" i="18"/>
  <c r="AD99" i="18"/>
  <c r="AC99" i="18"/>
  <c r="AB99" i="18"/>
  <c r="AA99" i="18"/>
  <c r="Z99" i="18"/>
  <c r="Y99" i="18"/>
  <c r="X99" i="18"/>
  <c r="W99" i="18"/>
  <c r="V99" i="18"/>
  <c r="U99" i="18"/>
  <c r="T99" i="18"/>
  <c r="S99" i="18"/>
  <c r="R99" i="18"/>
  <c r="Q99" i="18"/>
  <c r="P99" i="18"/>
  <c r="O99" i="18"/>
  <c r="N99" i="18"/>
  <c r="M99" i="18"/>
  <c r="L99" i="18"/>
  <c r="K99" i="18"/>
  <c r="J99" i="18"/>
  <c r="I99" i="18"/>
  <c r="H99" i="18"/>
  <c r="G99" i="18"/>
  <c r="F99" i="18"/>
  <c r="E99" i="18"/>
  <c r="D99" i="18"/>
  <c r="AJ98" i="18"/>
  <c r="AI98" i="18"/>
  <c r="AH98" i="18"/>
  <c r="AG98" i="18"/>
  <c r="AF98" i="18"/>
  <c r="AE98" i="18"/>
  <c r="AD98" i="18"/>
  <c r="AC98" i="18"/>
  <c r="AB98" i="18"/>
  <c r="AA98" i="18"/>
  <c r="Z98" i="18"/>
  <c r="Y98" i="18"/>
  <c r="X98" i="18"/>
  <c r="W98" i="18"/>
  <c r="V98" i="18"/>
  <c r="U98" i="18"/>
  <c r="T98" i="18"/>
  <c r="S98" i="18"/>
  <c r="R98" i="18"/>
  <c r="Q98" i="18"/>
  <c r="P98" i="18"/>
  <c r="O98" i="18"/>
  <c r="N98" i="18"/>
  <c r="M98" i="18"/>
  <c r="L98" i="18"/>
  <c r="K98" i="18"/>
  <c r="J98" i="18"/>
  <c r="I98" i="18"/>
  <c r="H98" i="18"/>
  <c r="G98" i="18"/>
  <c r="F98" i="18"/>
  <c r="E98" i="18"/>
  <c r="D98" i="18"/>
  <c r="AJ97" i="18"/>
  <c r="AI97" i="18"/>
  <c r="AH97" i="18"/>
  <c r="AG97" i="18"/>
  <c r="AF97" i="18"/>
  <c r="AE97" i="18"/>
  <c r="AD97" i="18"/>
  <c r="AC97" i="18"/>
  <c r="AB97" i="18"/>
  <c r="AA97" i="18"/>
  <c r="Z97" i="18"/>
  <c r="Y97" i="18"/>
  <c r="X97" i="18"/>
  <c r="W97" i="18"/>
  <c r="V97" i="18"/>
  <c r="U97" i="18"/>
  <c r="T97" i="18"/>
  <c r="S97" i="18"/>
  <c r="R97" i="18"/>
  <c r="Q97" i="18"/>
  <c r="P97" i="18"/>
  <c r="O97" i="18"/>
  <c r="N97" i="18"/>
  <c r="M97" i="18"/>
  <c r="L97" i="18"/>
  <c r="K97" i="18"/>
  <c r="J97" i="18"/>
  <c r="I97" i="18"/>
  <c r="H97" i="18"/>
  <c r="G97" i="18"/>
  <c r="F97" i="18"/>
  <c r="E97" i="18"/>
  <c r="D97" i="18"/>
  <c r="AJ96" i="18"/>
  <c r="AI96" i="18"/>
  <c r="AH96" i="18"/>
  <c r="AG96" i="18"/>
  <c r="AF96" i="18"/>
  <c r="AE96" i="18"/>
  <c r="AD96" i="18"/>
  <c r="AC96" i="18"/>
  <c r="AB96" i="18"/>
  <c r="AA96" i="18"/>
  <c r="Z96" i="18"/>
  <c r="Y96" i="18"/>
  <c r="X96" i="18"/>
  <c r="W96" i="18"/>
  <c r="V96" i="18"/>
  <c r="U96" i="18"/>
  <c r="T96" i="18"/>
  <c r="S96" i="18"/>
  <c r="R96" i="18"/>
  <c r="Q96" i="18"/>
  <c r="P96" i="18"/>
  <c r="O96" i="18"/>
  <c r="N96" i="18"/>
  <c r="M96" i="18"/>
  <c r="L96" i="18"/>
  <c r="K96" i="18"/>
  <c r="J96" i="18"/>
  <c r="I96" i="18"/>
  <c r="H96" i="18"/>
  <c r="G96" i="18"/>
  <c r="F96" i="18"/>
  <c r="E96" i="18"/>
  <c r="D96" i="18"/>
  <c r="AJ95" i="18"/>
  <c r="AI95" i="18"/>
  <c r="AH95" i="18"/>
  <c r="AG95" i="18"/>
  <c r="AF95" i="18"/>
  <c r="AE95" i="18"/>
  <c r="AD95" i="18"/>
  <c r="AC95" i="18"/>
  <c r="AB95" i="18"/>
  <c r="AA95" i="18"/>
  <c r="Z95" i="18"/>
  <c r="Y95" i="18"/>
  <c r="X95" i="18"/>
  <c r="W95" i="18"/>
  <c r="V95" i="18"/>
  <c r="U95" i="18"/>
  <c r="T95" i="18"/>
  <c r="S95" i="18"/>
  <c r="R95" i="18"/>
  <c r="Q95" i="18"/>
  <c r="P95" i="18"/>
  <c r="O95" i="18"/>
  <c r="N95" i="18"/>
  <c r="M95" i="18"/>
  <c r="L95" i="18"/>
  <c r="K95" i="18"/>
  <c r="J95" i="18"/>
  <c r="I95" i="18"/>
  <c r="H95" i="18"/>
  <c r="G95" i="18"/>
  <c r="F95" i="18"/>
  <c r="E95" i="18"/>
  <c r="D95" i="18"/>
  <c r="AJ94" i="18"/>
  <c r="AI94" i="18"/>
  <c r="AH94" i="18"/>
  <c r="AG94" i="18"/>
  <c r="AF94" i="18"/>
  <c r="AE94" i="18"/>
  <c r="AD94" i="18"/>
  <c r="AC94" i="18"/>
  <c r="AB94" i="18"/>
  <c r="AA94" i="18"/>
  <c r="Z94" i="18"/>
  <c r="Y94" i="18"/>
  <c r="X94" i="18"/>
  <c r="W94" i="18"/>
  <c r="V94" i="18"/>
  <c r="U94" i="18"/>
  <c r="T94" i="18"/>
  <c r="S94" i="18"/>
  <c r="R94" i="18"/>
  <c r="Q94" i="18"/>
  <c r="P94" i="18"/>
  <c r="O94" i="18"/>
  <c r="N94" i="18"/>
  <c r="M94" i="18"/>
  <c r="L94" i="18"/>
  <c r="K94" i="18"/>
  <c r="J94" i="18"/>
  <c r="I94" i="18"/>
  <c r="H94" i="18"/>
  <c r="G94" i="18"/>
  <c r="F94" i="18"/>
  <c r="E94" i="18"/>
  <c r="D94" i="18"/>
  <c r="AJ93" i="18"/>
  <c r="AI93" i="18"/>
  <c r="AH93" i="18"/>
  <c r="AG93" i="18"/>
  <c r="AF93" i="18"/>
  <c r="AE93" i="18"/>
  <c r="AD93" i="18"/>
  <c r="AC93" i="18"/>
  <c r="AB93" i="18"/>
  <c r="AA93" i="18"/>
  <c r="Z93" i="18"/>
  <c r="Y93" i="18"/>
  <c r="X93" i="18"/>
  <c r="W93" i="18"/>
  <c r="V93" i="18"/>
  <c r="U93" i="18"/>
  <c r="T93" i="18"/>
  <c r="S93" i="18"/>
  <c r="R93" i="18"/>
  <c r="Q93" i="18"/>
  <c r="P93" i="18"/>
  <c r="O93" i="18"/>
  <c r="N93" i="18"/>
  <c r="M93" i="18"/>
  <c r="L93" i="18"/>
  <c r="K93" i="18"/>
  <c r="J93" i="18"/>
  <c r="I93" i="18"/>
  <c r="H93" i="18"/>
  <c r="G93" i="18"/>
  <c r="F93" i="18"/>
  <c r="E93" i="18"/>
  <c r="D93" i="18"/>
  <c r="AJ92" i="18"/>
  <c r="AI92" i="18"/>
  <c r="AH92" i="18"/>
  <c r="AG92" i="18"/>
  <c r="AF92" i="18"/>
  <c r="AE92" i="18"/>
  <c r="AD92" i="18"/>
  <c r="AC92" i="18"/>
  <c r="AB92" i="18"/>
  <c r="AA92" i="18"/>
  <c r="Z92" i="18"/>
  <c r="Y92" i="18"/>
  <c r="X92" i="18"/>
  <c r="W92" i="18"/>
  <c r="V92" i="18"/>
  <c r="U92" i="18"/>
  <c r="T92" i="18"/>
  <c r="S92" i="18"/>
  <c r="R92" i="18"/>
  <c r="Q92" i="18"/>
  <c r="P92" i="18"/>
  <c r="O92" i="18"/>
  <c r="N92" i="18"/>
  <c r="M92" i="18"/>
  <c r="L92" i="18"/>
  <c r="K92" i="18"/>
  <c r="J92" i="18"/>
  <c r="I92" i="18"/>
  <c r="H92" i="18"/>
  <c r="G92" i="18"/>
  <c r="F92" i="18"/>
  <c r="E92" i="18"/>
  <c r="D92" i="18"/>
  <c r="AJ91" i="18"/>
  <c r="AI91" i="18"/>
  <c r="AH91" i="18"/>
  <c r="AG91" i="18"/>
  <c r="AF91" i="18"/>
  <c r="AE91" i="18"/>
  <c r="AD91" i="18"/>
  <c r="AC91" i="18"/>
  <c r="AB91" i="18"/>
  <c r="AA91" i="18"/>
  <c r="Z91" i="18"/>
  <c r="Y91" i="18"/>
  <c r="X91" i="18"/>
  <c r="W91" i="18"/>
  <c r="V91" i="18"/>
  <c r="U91" i="18"/>
  <c r="T91" i="18"/>
  <c r="S91" i="18"/>
  <c r="R91" i="18"/>
  <c r="Q91" i="18"/>
  <c r="P91" i="18"/>
  <c r="O91" i="18"/>
  <c r="N91" i="18"/>
  <c r="M91" i="18"/>
  <c r="L91" i="18"/>
  <c r="K91" i="18"/>
  <c r="J91" i="18"/>
  <c r="I91" i="18"/>
  <c r="H91" i="18"/>
  <c r="G91" i="18"/>
  <c r="F91" i="18"/>
  <c r="E91" i="18"/>
  <c r="D91" i="18"/>
  <c r="AJ90" i="18"/>
  <c r="AI90" i="18"/>
  <c r="AH90" i="18"/>
  <c r="AG90" i="18"/>
  <c r="AF90" i="18"/>
  <c r="AE90" i="18"/>
  <c r="AD90" i="18"/>
  <c r="AC90" i="18"/>
  <c r="AB90" i="18"/>
  <c r="AA90" i="18"/>
  <c r="Z90" i="18"/>
  <c r="Y90" i="18"/>
  <c r="X90" i="18"/>
  <c r="W90" i="18"/>
  <c r="V90" i="18"/>
  <c r="U90" i="18"/>
  <c r="T90" i="18"/>
  <c r="S90" i="18"/>
  <c r="R90" i="18"/>
  <c r="Q90" i="18"/>
  <c r="P90" i="18"/>
  <c r="O90" i="18"/>
  <c r="N90" i="18"/>
  <c r="M90" i="18"/>
  <c r="L90" i="18"/>
  <c r="K90" i="18"/>
  <c r="J90" i="18"/>
  <c r="I90" i="18"/>
  <c r="H90" i="18"/>
  <c r="G90" i="18"/>
  <c r="F90" i="18"/>
  <c r="E90" i="18"/>
  <c r="D90" i="18"/>
  <c r="AJ89" i="18"/>
  <c r="AI89" i="18"/>
  <c r="AH89" i="18"/>
  <c r="AG89" i="18"/>
  <c r="AF89" i="18"/>
  <c r="AE89" i="18"/>
  <c r="AD89" i="18"/>
  <c r="AC89" i="18"/>
  <c r="AB89" i="18"/>
  <c r="AA89" i="18"/>
  <c r="Z89" i="18"/>
  <c r="Y89" i="18"/>
  <c r="X89" i="18"/>
  <c r="W89" i="18"/>
  <c r="V89" i="18"/>
  <c r="U89" i="18"/>
  <c r="T89" i="18"/>
  <c r="S89" i="18"/>
  <c r="R89" i="18"/>
  <c r="Q89" i="18"/>
  <c r="P89" i="18"/>
  <c r="O89" i="18"/>
  <c r="N89" i="18"/>
  <c r="M89" i="18"/>
  <c r="L89" i="18"/>
  <c r="K89" i="18"/>
  <c r="J89" i="18"/>
  <c r="I89" i="18"/>
  <c r="H89" i="18"/>
  <c r="G89" i="18"/>
  <c r="F89" i="18"/>
  <c r="E89" i="18"/>
  <c r="D89" i="18"/>
  <c r="AJ88" i="18"/>
  <c r="AI88" i="18"/>
  <c r="AH88" i="18"/>
  <c r="AG88" i="18"/>
  <c r="AF88" i="18"/>
  <c r="AE88" i="18"/>
  <c r="AD88" i="18"/>
  <c r="AC88" i="18"/>
  <c r="AB88" i="18"/>
  <c r="AA88" i="18"/>
  <c r="Z88" i="18"/>
  <c r="Y88" i="18"/>
  <c r="X88" i="18"/>
  <c r="W88" i="18"/>
  <c r="V88" i="18"/>
  <c r="U88" i="18"/>
  <c r="T88" i="18"/>
  <c r="S88" i="18"/>
  <c r="R88" i="18"/>
  <c r="Q88" i="18"/>
  <c r="P88" i="18"/>
  <c r="O88" i="18"/>
  <c r="N88" i="18"/>
  <c r="M88" i="18"/>
  <c r="L88" i="18"/>
  <c r="K88" i="18"/>
  <c r="J88" i="18"/>
  <c r="I88" i="18"/>
  <c r="H88" i="18"/>
  <c r="G88" i="18"/>
  <c r="F88" i="18"/>
  <c r="E88" i="18"/>
  <c r="D88" i="18"/>
  <c r="AJ87" i="18"/>
  <c r="AI87" i="18"/>
  <c r="AH87" i="18"/>
  <c r="AG87" i="18"/>
  <c r="AF87" i="18"/>
  <c r="AE87" i="18"/>
  <c r="AD87" i="18"/>
  <c r="AC87" i="18"/>
  <c r="AB87" i="18"/>
  <c r="AA87" i="18"/>
  <c r="Z87" i="18"/>
  <c r="Y87" i="18"/>
  <c r="X87" i="18"/>
  <c r="W87" i="18"/>
  <c r="V87" i="18"/>
  <c r="U87" i="18"/>
  <c r="T87" i="18"/>
  <c r="S87" i="18"/>
  <c r="R87" i="18"/>
  <c r="Q87" i="18"/>
  <c r="P87" i="18"/>
  <c r="O87" i="18"/>
  <c r="N87" i="18"/>
  <c r="M87" i="18"/>
  <c r="L87" i="18"/>
  <c r="K87" i="18"/>
  <c r="J87" i="18"/>
  <c r="I87" i="18"/>
  <c r="H87" i="18"/>
  <c r="G87" i="18"/>
  <c r="F87" i="18"/>
  <c r="E87" i="18"/>
  <c r="D87" i="18"/>
  <c r="AJ86" i="18"/>
  <c r="AI86" i="18"/>
  <c r="AH86" i="18"/>
  <c r="AG86" i="18"/>
  <c r="AF86" i="18"/>
  <c r="AE86" i="18"/>
  <c r="AD86" i="18"/>
  <c r="AC86" i="18"/>
  <c r="AB86" i="18"/>
  <c r="AA86" i="18"/>
  <c r="Z86" i="18"/>
  <c r="Y86" i="18"/>
  <c r="X86" i="18"/>
  <c r="W86" i="18"/>
  <c r="V86" i="18"/>
  <c r="U86" i="18"/>
  <c r="T86" i="18"/>
  <c r="S86" i="18"/>
  <c r="R86" i="18"/>
  <c r="Q86" i="18"/>
  <c r="P86" i="18"/>
  <c r="O86" i="18"/>
  <c r="N86" i="18"/>
  <c r="M86" i="18"/>
  <c r="L86" i="18"/>
  <c r="K86" i="18"/>
  <c r="J86" i="18"/>
  <c r="I86" i="18"/>
  <c r="H86" i="18"/>
  <c r="G86" i="18"/>
  <c r="F86" i="18"/>
  <c r="E86" i="18"/>
  <c r="D86" i="18"/>
  <c r="AJ85" i="18"/>
  <c r="AI85" i="18"/>
  <c r="AH85" i="18"/>
  <c r="AG85" i="18"/>
  <c r="AF85" i="18"/>
  <c r="AE85" i="18"/>
  <c r="AD85" i="18"/>
  <c r="AC85" i="18"/>
  <c r="AB85" i="18"/>
  <c r="AA85" i="18"/>
  <c r="Z85" i="18"/>
  <c r="Y85" i="18"/>
  <c r="X85" i="18"/>
  <c r="W85" i="18"/>
  <c r="V85" i="18"/>
  <c r="U85" i="18"/>
  <c r="T85" i="18"/>
  <c r="S85" i="18"/>
  <c r="R85" i="18"/>
  <c r="Q85" i="18"/>
  <c r="P85" i="18"/>
  <c r="O85" i="18"/>
  <c r="N85" i="18"/>
  <c r="M85" i="18"/>
  <c r="L85" i="18"/>
  <c r="K85" i="18"/>
  <c r="J85" i="18"/>
  <c r="I85" i="18"/>
  <c r="H85" i="18"/>
  <c r="G85" i="18"/>
  <c r="F85" i="18"/>
  <c r="E85" i="18"/>
  <c r="D85" i="18"/>
  <c r="AJ84" i="18"/>
  <c r="AI84" i="18"/>
  <c r="AH84" i="18"/>
  <c r="AG84" i="18"/>
  <c r="AF84" i="18"/>
  <c r="AE84" i="18"/>
  <c r="AD84" i="18"/>
  <c r="AC84" i="18"/>
  <c r="AB84" i="18"/>
  <c r="AA84" i="18"/>
  <c r="Z84" i="18"/>
  <c r="Y84" i="18"/>
  <c r="X84" i="18"/>
  <c r="W84" i="18"/>
  <c r="V84" i="18"/>
  <c r="U84" i="18"/>
  <c r="T84" i="18"/>
  <c r="S84" i="18"/>
  <c r="R84" i="18"/>
  <c r="Q84" i="18"/>
  <c r="P84" i="18"/>
  <c r="O84" i="18"/>
  <c r="N84" i="18"/>
  <c r="M84" i="18"/>
  <c r="L84" i="18"/>
  <c r="K84" i="18"/>
  <c r="J84" i="18"/>
  <c r="I84" i="18"/>
  <c r="H84" i="18"/>
  <c r="G84" i="18"/>
  <c r="F84" i="18"/>
  <c r="E84" i="18"/>
  <c r="D84" i="18"/>
  <c r="AJ83" i="18"/>
  <c r="AI83" i="18"/>
  <c r="AH83" i="18"/>
  <c r="AG83" i="18"/>
  <c r="AF83" i="18"/>
  <c r="AE83" i="18"/>
  <c r="AD83" i="18"/>
  <c r="AC83" i="18"/>
  <c r="AB83" i="18"/>
  <c r="AA83" i="18"/>
  <c r="Z83" i="18"/>
  <c r="Y83" i="18"/>
  <c r="X83" i="18"/>
  <c r="W83" i="18"/>
  <c r="V83" i="18"/>
  <c r="U83" i="18"/>
  <c r="T83" i="18"/>
  <c r="S83" i="18"/>
  <c r="R83" i="18"/>
  <c r="Q83" i="18"/>
  <c r="P83" i="18"/>
  <c r="O83" i="18"/>
  <c r="N83" i="18"/>
  <c r="M83" i="18"/>
  <c r="L83" i="18"/>
  <c r="K83" i="18"/>
  <c r="J83" i="18"/>
  <c r="I83" i="18"/>
  <c r="H83" i="18"/>
  <c r="G83" i="18"/>
  <c r="F83" i="18"/>
  <c r="E83" i="18"/>
  <c r="D83" i="18"/>
  <c r="AJ82" i="18"/>
  <c r="AI82" i="18"/>
  <c r="AH82" i="18"/>
  <c r="AG82" i="18"/>
  <c r="AF82" i="18"/>
  <c r="AE82" i="18"/>
  <c r="AD82" i="18"/>
  <c r="AC82" i="18"/>
  <c r="AB82" i="18"/>
  <c r="AA82" i="18"/>
  <c r="Z82" i="18"/>
  <c r="Y82" i="18"/>
  <c r="X82" i="18"/>
  <c r="W82" i="18"/>
  <c r="V82" i="18"/>
  <c r="U82" i="18"/>
  <c r="T82" i="18"/>
  <c r="S82" i="18"/>
  <c r="R82" i="18"/>
  <c r="Q82" i="18"/>
  <c r="P82" i="18"/>
  <c r="O82" i="18"/>
  <c r="N82" i="18"/>
  <c r="M82" i="18"/>
  <c r="L82" i="18"/>
  <c r="K82" i="18"/>
  <c r="J82" i="18"/>
  <c r="I82" i="18"/>
  <c r="H82" i="18"/>
  <c r="G82" i="18"/>
  <c r="F82" i="18"/>
  <c r="E82" i="18"/>
  <c r="D82" i="18"/>
  <c r="AJ81" i="18"/>
  <c r="AI81" i="18"/>
  <c r="AH81" i="18"/>
  <c r="AG81" i="18"/>
  <c r="AF81" i="18"/>
  <c r="AE81" i="18"/>
  <c r="AD81" i="18"/>
  <c r="AC81" i="18"/>
  <c r="AB81" i="18"/>
  <c r="AA81" i="18"/>
  <c r="Z81" i="18"/>
  <c r="Y81" i="18"/>
  <c r="X81" i="18"/>
  <c r="W81" i="18"/>
  <c r="V81" i="18"/>
  <c r="U81" i="18"/>
  <c r="T81" i="18"/>
  <c r="S81" i="18"/>
  <c r="R81" i="18"/>
  <c r="Q81" i="18"/>
  <c r="P81" i="18"/>
  <c r="O81" i="18"/>
  <c r="N81" i="18"/>
  <c r="M81" i="18"/>
  <c r="L81" i="18"/>
  <c r="K81" i="18"/>
  <c r="J81" i="18"/>
  <c r="I81" i="18"/>
  <c r="H81" i="18"/>
  <c r="G81" i="18"/>
  <c r="F81" i="18"/>
  <c r="E81" i="18"/>
  <c r="D81" i="18"/>
  <c r="AJ80" i="18"/>
  <c r="AI80" i="18"/>
  <c r="AH80" i="18"/>
  <c r="AG80" i="18"/>
  <c r="AF80" i="18"/>
  <c r="AE80" i="18"/>
  <c r="AD80" i="18"/>
  <c r="AC80" i="18"/>
  <c r="AB80" i="18"/>
  <c r="AA80" i="18"/>
  <c r="Z80" i="18"/>
  <c r="Y80" i="18"/>
  <c r="X80" i="18"/>
  <c r="W80" i="18"/>
  <c r="V80" i="18"/>
  <c r="U80" i="18"/>
  <c r="T80" i="18"/>
  <c r="S80" i="18"/>
  <c r="R80" i="18"/>
  <c r="Q80" i="18"/>
  <c r="P80" i="18"/>
  <c r="O80" i="18"/>
  <c r="N80" i="18"/>
  <c r="M80" i="18"/>
  <c r="L80" i="18"/>
  <c r="K80" i="18"/>
  <c r="J80" i="18"/>
  <c r="I80" i="18"/>
  <c r="H80" i="18"/>
  <c r="G80" i="18"/>
  <c r="F80" i="18"/>
  <c r="E80" i="18"/>
  <c r="D80" i="18"/>
  <c r="AJ79" i="18"/>
  <c r="AI79" i="18"/>
  <c r="AH79" i="18"/>
  <c r="AG79" i="18"/>
  <c r="AF79" i="18"/>
  <c r="AE79" i="18"/>
  <c r="AD79" i="18"/>
  <c r="AC79" i="18"/>
  <c r="AB79" i="18"/>
  <c r="AA79" i="18"/>
  <c r="Z79" i="18"/>
  <c r="Y79" i="18"/>
  <c r="X79" i="18"/>
  <c r="W79" i="18"/>
  <c r="V79" i="18"/>
  <c r="U79" i="18"/>
  <c r="T79" i="18"/>
  <c r="S79" i="18"/>
  <c r="R79" i="18"/>
  <c r="Q79" i="18"/>
  <c r="P79" i="18"/>
  <c r="O79" i="18"/>
  <c r="N79" i="18"/>
  <c r="M79" i="18"/>
  <c r="L79" i="18"/>
  <c r="K79" i="18"/>
  <c r="J79" i="18"/>
  <c r="I79" i="18"/>
  <c r="H79" i="18"/>
  <c r="G79" i="18"/>
  <c r="F79" i="18"/>
  <c r="E79" i="18"/>
  <c r="D79" i="18"/>
  <c r="AJ78" i="18"/>
  <c r="AI78" i="18"/>
  <c r="AH78" i="18"/>
  <c r="AG78" i="18"/>
  <c r="AF78" i="18"/>
  <c r="AE78" i="18"/>
  <c r="AD78" i="18"/>
  <c r="AC78" i="18"/>
  <c r="AB78" i="18"/>
  <c r="AA78" i="18"/>
  <c r="Z78" i="18"/>
  <c r="Y78" i="18"/>
  <c r="X78" i="18"/>
  <c r="W78" i="18"/>
  <c r="V78" i="18"/>
  <c r="U78" i="18"/>
  <c r="T78" i="18"/>
  <c r="S78" i="18"/>
  <c r="R78" i="18"/>
  <c r="Q78" i="18"/>
  <c r="P78" i="18"/>
  <c r="O78" i="18"/>
  <c r="N78" i="18"/>
  <c r="M78" i="18"/>
  <c r="L78" i="18"/>
  <c r="K78" i="18"/>
  <c r="J78" i="18"/>
  <c r="I78" i="18"/>
  <c r="H78" i="18"/>
  <c r="G78" i="18"/>
  <c r="F78" i="18"/>
  <c r="E78" i="18"/>
  <c r="D78" i="18"/>
  <c r="AJ77" i="18"/>
  <c r="AI77" i="18"/>
  <c r="AH77" i="18"/>
  <c r="AG77" i="18"/>
  <c r="AF77" i="18"/>
  <c r="AE77" i="18"/>
  <c r="AD77" i="18"/>
  <c r="AC77" i="18"/>
  <c r="AB77" i="18"/>
  <c r="AA77" i="18"/>
  <c r="Z77" i="18"/>
  <c r="Y77" i="18"/>
  <c r="X77" i="18"/>
  <c r="W77" i="18"/>
  <c r="V77" i="18"/>
  <c r="U77" i="18"/>
  <c r="T77" i="18"/>
  <c r="S77" i="18"/>
  <c r="R77" i="18"/>
  <c r="Q77" i="18"/>
  <c r="P77" i="18"/>
  <c r="O77" i="18"/>
  <c r="N77" i="18"/>
  <c r="M77" i="18"/>
  <c r="L77" i="18"/>
  <c r="K77" i="18"/>
  <c r="J77" i="18"/>
  <c r="I77" i="18"/>
  <c r="H77" i="18"/>
  <c r="G77" i="18"/>
  <c r="F77" i="18"/>
  <c r="E77" i="18"/>
  <c r="D77" i="18"/>
  <c r="AJ76" i="18"/>
  <c r="AI76" i="18"/>
  <c r="AH76" i="18"/>
  <c r="AG76" i="18"/>
  <c r="AF76" i="18"/>
  <c r="AE76" i="18"/>
  <c r="AD76" i="18"/>
  <c r="AC76" i="18"/>
  <c r="AB76" i="18"/>
  <c r="AA76" i="18"/>
  <c r="Z76" i="18"/>
  <c r="Y76" i="18"/>
  <c r="X76" i="18"/>
  <c r="W76" i="18"/>
  <c r="V76" i="18"/>
  <c r="U76" i="18"/>
  <c r="T76" i="18"/>
  <c r="S76" i="18"/>
  <c r="R76" i="18"/>
  <c r="Q76" i="18"/>
  <c r="P76" i="18"/>
  <c r="O76" i="18"/>
  <c r="N76" i="18"/>
  <c r="M76" i="18"/>
  <c r="L76" i="18"/>
  <c r="K76" i="18"/>
  <c r="J76" i="18"/>
  <c r="I76" i="18"/>
  <c r="H76" i="18"/>
  <c r="G76" i="18"/>
  <c r="F76" i="18"/>
  <c r="E76" i="18"/>
  <c r="D76" i="18"/>
  <c r="AJ75" i="18"/>
  <c r="AI75" i="18"/>
  <c r="AH75" i="18"/>
  <c r="AG75" i="18"/>
  <c r="AF75" i="18"/>
  <c r="AE75" i="18"/>
  <c r="AD75" i="18"/>
  <c r="AC75" i="18"/>
  <c r="AB75" i="18"/>
  <c r="AA75" i="18"/>
  <c r="Z75" i="18"/>
  <c r="Y75" i="18"/>
  <c r="X75" i="18"/>
  <c r="W75" i="18"/>
  <c r="V75" i="18"/>
  <c r="U75" i="18"/>
  <c r="T75" i="18"/>
  <c r="S75" i="18"/>
  <c r="R75" i="18"/>
  <c r="Q75" i="18"/>
  <c r="P75" i="18"/>
  <c r="O75" i="18"/>
  <c r="N75" i="18"/>
  <c r="M75" i="18"/>
  <c r="L75" i="18"/>
  <c r="K75" i="18"/>
  <c r="J75" i="18"/>
  <c r="I75" i="18"/>
  <c r="H75" i="18"/>
  <c r="G75" i="18"/>
  <c r="F75" i="18"/>
  <c r="E75" i="18"/>
  <c r="D75" i="18"/>
  <c r="AJ74" i="18"/>
  <c r="AI74" i="18"/>
  <c r="AH74" i="18"/>
  <c r="AG74" i="18"/>
  <c r="AF74" i="18"/>
  <c r="AE74" i="18"/>
  <c r="AD74" i="18"/>
  <c r="AC74" i="18"/>
  <c r="AB74" i="18"/>
  <c r="AA74" i="18"/>
  <c r="Z74" i="18"/>
  <c r="Y74" i="18"/>
  <c r="X74" i="18"/>
  <c r="W74" i="18"/>
  <c r="V74" i="18"/>
  <c r="U74" i="18"/>
  <c r="T74" i="18"/>
  <c r="S74" i="18"/>
  <c r="R74" i="18"/>
  <c r="Q74" i="18"/>
  <c r="P74" i="18"/>
  <c r="O74" i="18"/>
  <c r="N74" i="18"/>
  <c r="M74" i="18"/>
  <c r="L74" i="18"/>
  <c r="K74" i="18"/>
  <c r="J74" i="18"/>
  <c r="I74" i="18"/>
  <c r="H74" i="18"/>
  <c r="G74" i="18"/>
  <c r="F74" i="18"/>
  <c r="E74" i="18"/>
  <c r="D74" i="18"/>
  <c r="AJ73" i="18"/>
  <c r="AI73" i="18"/>
  <c r="AH73" i="18"/>
  <c r="AG73" i="18"/>
  <c r="AF73" i="18"/>
  <c r="AE73" i="18"/>
  <c r="AD73" i="18"/>
  <c r="AC73" i="18"/>
  <c r="AB73" i="18"/>
  <c r="AA73" i="18"/>
  <c r="Z73" i="18"/>
  <c r="Y73" i="18"/>
  <c r="X73" i="18"/>
  <c r="W73" i="18"/>
  <c r="V73" i="18"/>
  <c r="U73" i="18"/>
  <c r="T73" i="18"/>
  <c r="S73" i="18"/>
  <c r="R73" i="18"/>
  <c r="Q73" i="18"/>
  <c r="P73" i="18"/>
  <c r="O73" i="18"/>
  <c r="N73" i="18"/>
  <c r="M73" i="18"/>
  <c r="L73" i="18"/>
  <c r="K73" i="18"/>
  <c r="J73" i="18"/>
  <c r="I73" i="18"/>
  <c r="H73" i="18"/>
  <c r="G73" i="18"/>
  <c r="F73" i="18"/>
  <c r="E73" i="18"/>
  <c r="D73" i="18"/>
  <c r="AJ72" i="18"/>
  <c r="AI72" i="18"/>
  <c r="AH72" i="18"/>
  <c r="AG72" i="18"/>
  <c r="AF72" i="18"/>
  <c r="AE72" i="18"/>
  <c r="AD72" i="18"/>
  <c r="AC72" i="18"/>
  <c r="AB72" i="18"/>
  <c r="AA72" i="18"/>
  <c r="Z72" i="18"/>
  <c r="Y72" i="18"/>
  <c r="X72" i="18"/>
  <c r="W72" i="18"/>
  <c r="V72" i="18"/>
  <c r="U72" i="18"/>
  <c r="T72" i="18"/>
  <c r="S72" i="18"/>
  <c r="R72" i="18"/>
  <c r="Q72" i="18"/>
  <c r="P72" i="18"/>
  <c r="O72" i="18"/>
  <c r="N72" i="18"/>
  <c r="M72" i="18"/>
  <c r="L72" i="18"/>
  <c r="K72" i="18"/>
  <c r="J72" i="18"/>
  <c r="I72" i="18"/>
  <c r="H72" i="18"/>
  <c r="G72" i="18"/>
  <c r="F72" i="18"/>
  <c r="E72" i="18"/>
  <c r="D72" i="18"/>
  <c r="AJ71" i="18"/>
  <c r="AI71" i="18"/>
  <c r="AH71" i="18"/>
  <c r="AG71" i="18"/>
  <c r="AF71" i="18"/>
  <c r="AE71" i="18"/>
  <c r="AD71" i="18"/>
  <c r="AC71" i="18"/>
  <c r="AB71" i="18"/>
  <c r="AA71" i="18"/>
  <c r="Z71" i="18"/>
  <c r="Y71" i="18"/>
  <c r="X71" i="18"/>
  <c r="W71" i="18"/>
  <c r="V71" i="18"/>
  <c r="U71" i="18"/>
  <c r="T71" i="18"/>
  <c r="S71" i="18"/>
  <c r="R71" i="18"/>
  <c r="Q71" i="18"/>
  <c r="P71" i="18"/>
  <c r="O71" i="18"/>
  <c r="N71" i="18"/>
  <c r="M71" i="18"/>
  <c r="L71" i="18"/>
  <c r="K71" i="18"/>
  <c r="J71" i="18"/>
  <c r="I71" i="18"/>
  <c r="H71" i="18"/>
  <c r="G71" i="18"/>
  <c r="F71" i="18"/>
  <c r="E71" i="18"/>
  <c r="D71" i="18"/>
  <c r="AT70" i="18"/>
  <c r="AS70" i="18"/>
  <c r="AT69" i="18"/>
  <c r="C69" i="18"/>
  <c r="C199" i="18" s="1"/>
  <c r="AT68" i="18"/>
  <c r="C68" i="18"/>
  <c r="C198" i="18" s="1"/>
  <c r="AT67" i="18"/>
  <c r="C67" i="18"/>
  <c r="AT66" i="18"/>
  <c r="C66" i="18"/>
  <c r="AT65" i="18"/>
  <c r="C65" i="18"/>
  <c r="AT64" i="18"/>
  <c r="C64" i="18"/>
  <c r="AT63" i="18"/>
  <c r="C63" i="18"/>
  <c r="AT62" i="18"/>
  <c r="C62" i="18"/>
  <c r="AT61" i="18"/>
  <c r="C61" i="18"/>
  <c r="C126" i="18" s="1"/>
  <c r="AT60" i="18"/>
  <c r="C60" i="18"/>
  <c r="C190" i="18" s="1"/>
  <c r="AT59" i="18"/>
  <c r="C59" i="18"/>
  <c r="AT58" i="18"/>
  <c r="C58" i="18"/>
  <c r="AT57" i="18"/>
  <c r="C57" i="18"/>
  <c r="AT56" i="18"/>
  <c r="C56" i="18"/>
  <c r="AT55" i="18"/>
  <c r="C55" i="18"/>
  <c r="AT54" i="18"/>
  <c r="C54" i="18"/>
  <c r="AT53" i="18"/>
  <c r="C53" i="18"/>
  <c r="C183" i="18" s="1"/>
  <c r="AT52" i="18"/>
  <c r="C52" i="18"/>
  <c r="C182" i="18" s="1"/>
  <c r="AT51" i="18"/>
  <c r="C51" i="18"/>
  <c r="AT50" i="18"/>
  <c r="C50" i="18"/>
  <c r="AT49" i="18"/>
  <c r="C49" i="18"/>
  <c r="AT48" i="18"/>
  <c r="C48" i="18"/>
  <c r="AT47" i="18"/>
  <c r="C47" i="18"/>
  <c r="AT46" i="18"/>
  <c r="C46" i="18"/>
  <c r="AT45" i="18"/>
  <c r="C45" i="18"/>
  <c r="AT44" i="18"/>
  <c r="C44" i="18"/>
  <c r="AT43" i="18"/>
  <c r="C43" i="18"/>
  <c r="C173" i="18" s="1"/>
  <c r="AT42" i="18"/>
  <c r="C42" i="18"/>
  <c r="C41" i="18"/>
  <c r="C40" i="18"/>
  <c r="C39" i="18"/>
  <c r="C38" i="18"/>
  <c r="C103" i="18" s="1"/>
  <c r="C37" i="18"/>
  <c r="C167" i="18" s="1"/>
  <c r="C36" i="18"/>
  <c r="C35" i="18"/>
  <c r="C165" i="18" s="1"/>
  <c r="C34" i="18"/>
  <c r="C33" i="18"/>
  <c r="C32" i="18"/>
  <c r="C31" i="18"/>
  <c r="C30" i="18"/>
  <c r="C95" i="18" s="1"/>
  <c r="C29" i="18"/>
  <c r="C94" i="18" s="1"/>
  <c r="C28" i="18"/>
  <c r="C27" i="18"/>
  <c r="C26" i="18"/>
  <c r="C25" i="18"/>
  <c r="C155" i="18" s="1"/>
  <c r="C24" i="18"/>
  <c r="C154" i="18" s="1"/>
  <c r="C23" i="18"/>
  <c r="C22" i="18"/>
  <c r="C87" i="18" s="1"/>
  <c r="C21" i="18"/>
  <c r="C86" i="18" s="1"/>
  <c r="C20" i="18"/>
  <c r="C150" i="18" s="1"/>
  <c r="C19" i="18"/>
  <c r="C18" i="18"/>
  <c r="C148" i="18" s="1"/>
  <c r="C17" i="18"/>
  <c r="C147" i="18" s="1"/>
  <c r="C16" i="18"/>
  <c r="C146" i="18" s="1"/>
  <c r="C15" i="18"/>
  <c r="C14" i="18"/>
  <c r="C79" i="18" s="1"/>
  <c r="AW13" i="18"/>
  <c r="C13" i="18"/>
  <c r="C78" i="18" s="1"/>
  <c r="C12" i="18"/>
  <c r="C142" i="18" s="1"/>
  <c r="C11" i="18"/>
  <c r="C10" i="18"/>
  <c r="C140" i="18" s="1"/>
  <c r="C9" i="18"/>
  <c r="C139" i="18" s="1"/>
  <c r="C8" i="18"/>
  <c r="C138" i="18" s="1"/>
  <c r="C7" i="18"/>
  <c r="C137" i="18" s="1"/>
  <c r="AW6" i="18"/>
  <c r="AL6" i="18"/>
  <c r="C6" i="18"/>
  <c r="C136" i="18" s="1"/>
  <c r="B3" i="18"/>
  <c r="AW7" i="18" s="1"/>
  <c r="AS54" i="18" l="1"/>
  <c r="AS55" i="18"/>
  <c r="AS63" i="18"/>
  <c r="AR54" i="18"/>
  <c r="AR62" i="18"/>
  <c r="AS48" i="18"/>
  <c r="AS56" i="18"/>
  <c r="AS64" i="18"/>
  <c r="AS57" i="18"/>
  <c r="AR61" i="18"/>
  <c r="AS53" i="18"/>
  <c r="AS49" i="18"/>
  <c r="AS58" i="18"/>
  <c r="AS43" i="18"/>
  <c r="AM103" i="18"/>
  <c r="C102" i="18"/>
  <c r="AN188" i="18"/>
  <c r="AS65" i="18"/>
  <c r="AR47" i="18"/>
  <c r="AO181" i="18"/>
  <c r="AS46" i="18"/>
  <c r="AM128" i="18"/>
  <c r="AR46" i="18"/>
  <c r="AR57" i="18"/>
  <c r="AO99" i="18"/>
  <c r="AR55" i="18"/>
  <c r="AR56" i="18"/>
  <c r="AR59" i="18"/>
  <c r="AR60" i="18"/>
  <c r="AS47" i="18"/>
  <c r="AO71" i="18"/>
  <c r="AL71" i="18"/>
  <c r="AO115" i="18"/>
  <c r="AM121" i="18"/>
  <c r="AR64" i="18"/>
  <c r="AM194" i="18"/>
  <c r="AN96" i="18"/>
  <c r="AO116" i="18"/>
  <c r="AM89" i="18"/>
  <c r="AM139" i="18"/>
  <c r="AM146" i="18"/>
  <c r="AM154" i="18"/>
  <c r="AM171" i="18"/>
  <c r="AS66" i="18"/>
  <c r="AM97" i="18"/>
  <c r="AN116" i="18"/>
  <c r="AO188" i="18"/>
  <c r="AM195" i="18"/>
  <c r="AT6" i="18"/>
  <c r="AN106" i="18"/>
  <c r="AR53" i="18"/>
  <c r="AO131" i="18"/>
  <c r="AO148" i="18"/>
  <c r="AN156" i="18"/>
  <c r="AM163" i="18"/>
  <c r="AO164" i="18"/>
  <c r="AM116" i="18"/>
  <c r="AN83" i="18"/>
  <c r="AR48" i="18"/>
  <c r="AN163" i="18"/>
  <c r="AO165" i="18"/>
  <c r="AS61" i="18"/>
  <c r="AM187" i="18"/>
  <c r="AO149" i="18"/>
  <c r="AO173" i="18"/>
  <c r="AN179" i="18"/>
  <c r="AO192" i="18"/>
  <c r="AN192" i="18"/>
  <c r="AM192" i="18"/>
  <c r="AL192" i="18"/>
  <c r="AL116" i="18"/>
  <c r="AM74" i="18"/>
  <c r="AO106" i="18"/>
  <c r="AN114" i="18"/>
  <c r="AM120" i="18"/>
  <c r="AO156" i="18"/>
  <c r="AO179" i="18"/>
  <c r="AM179" i="18"/>
  <c r="AN180" i="18"/>
  <c r="AS50" i="18"/>
  <c r="AR51" i="18"/>
  <c r="AR52" i="18"/>
  <c r="AR58" i="18"/>
  <c r="AR66" i="18"/>
  <c r="AR65" i="18"/>
  <c r="AS59" i="18"/>
  <c r="AS60" i="18"/>
  <c r="AS67" i="18"/>
  <c r="AR68" i="18"/>
  <c r="AR67" i="18"/>
  <c r="AS68" i="18"/>
  <c r="AS69" i="18"/>
  <c r="AS44" i="18"/>
  <c r="AS45" i="18"/>
  <c r="AS51" i="18"/>
  <c r="AS52" i="18"/>
  <c r="AR43" i="18"/>
  <c r="AR44" i="18"/>
  <c r="C71" i="18"/>
  <c r="C77" i="18"/>
  <c r="AN79" i="18"/>
  <c r="AN81" i="18"/>
  <c r="AO84" i="18"/>
  <c r="AM86" i="18"/>
  <c r="AO89" i="18"/>
  <c r="AN89" i="18"/>
  <c r="AO96" i="18"/>
  <c r="AM96" i="18"/>
  <c r="AL96" i="18"/>
  <c r="AN98" i="18"/>
  <c r="AO112" i="18"/>
  <c r="AN112" i="18"/>
  <c r="AM112" i="18"/>
  <c r="AL112" i="18"/>
  <c r="AL120" i="18"/>
  <c r="AO124" i="18"/>
  <c r="AN124" i="18"/>
  <c r="AM124" i="18"/>
  <c r="AL124" i="18"/>
  <c r="AN139" i="18"/>
  <c r="AM140" i="18"/>
  <c r="AL140" i="18"/>
  <c r="AL146" i="18"/>
  <c r="C152" i="18"/>
  <c r="AM155" i="18"/>
  <c r="AM162" i="18"/>
  <c r="AO169" i="18"/>
  <c r="AN169" i="18"/>
  <c r="AM169" i="18"/>
  <c r="AL169" i="18"/>
  <c r="AM178" i="18"/>
  <c r="AO182" i="18"/>
  <c r="AN182" i="18"/>
  <c r="AM182" i="18"/>
  <c r="AL182" i="18"/>
  <c r="AN187" i="18"/>
  <c r="AN195" i="18"/>
  <c r="AR69" i="18"/>
  <c r="C72" i="18"/>
  <c r="AN77" i="18"/>
  <c r="AM84" i="18"/>
  <c r="AM88" i="18"/>
  <c r="AO91" i="18"/>
  <c r="AN91" i="18"/>
  <c r="AM91" i="18"/>
  <c r="AO108" i="18"/>
  <c r="AN108" i="18"/>
  <c r="AM108" i="18"/>
  <c r="AL108" i="18"/>
  <c r="AO129" i="18"/>
  <c r="AN129" i="18"/>
  <c r="AM129" i="18"/>
  <c r="AM148" i="18"/>
  <c r="AO153" i="18"/>
  <c r="AN153" i="18"/>
  <c r="AM153" i="18"/>
  <c r="C159" i="18"/>
  <c r="AN197" i="18"/>
  <c r="AM197" i="18"/>
  <c r="AL197" i="18"/>
  <c r="AO72" i="18"/>
  <c r="AN72" i="18"/>
  <c r="AM72" i="18"/>
  <c r="AL72" i="18"/>
  <c r="AM77" i="18"/>
  <c r="AL84" i="18"/>
  <c r="AO97" i="18"/>
  <c r="AN97" i="18"/>
  <c r="AO113" i="18"/>
  <c r="AN113" i="18"/>
  <c r="AM113" i="18"/>
  <c r="AO123" i="18"/>
  <c r="AO143" i="18"/>
  <c r="AN143" i="18"/>
  <c r="AM143" i="18"/>
  <c r="AN147" i="18"/>
  <c r="AM170" i="18"/>
  <c r="AL193" i="18"/>
  <c r="AO78" i="18"/>
  <c r="AN78" i="18"/>
  <c r="AM78" i="18"/>
  <c r="AO79" i="18"/>
  <c r="AO80" i="18"/>
  <c r="AN80" i="18"/>
  <c r="AM80" i="18"/>
  <c r="AO85" i="18"/>
  <c r="AN85" i="18"/>
  <c r="AM85" i="18"/>
  <c r="AO86" i="18"/>
  <c r="AN86" i="18"/>
  <c r="AO90" i="18"/>
  <c r="AN90" i="18"/>
  <c r="AO107" i="18"/>
  <c r="C118" i="18"/>
  <c r="AO121" i="18"/>
  <c r="AN121" i="18"/>
  <c r="AR63" i="18"/>
  <c r="AO130" i="18"/>
  <c r="AN130" i="18"/>
  <c r="AO137" i="18"/>
  <c r="AN137" i="18"/>
  <c r="AM137" i="18"/>
  <c r="AO140" i="18"/>
  <c r="AN140" i="18"/>
  <c r="C144" i="18"/>
  <c r="AM147" i="18"/>
  <c r="AO157" i="18"/>
  <c r="AN164" i="18"/>
  <c r="AN171" i="18"/>
  <c r="AO176" i="18"/>
  <c r="AN176" i="18"/>
  <c r="AM176" i="18"/>
  <c r="AL176" i="18"/>
  <c r="AL194" i="18"/>
  <c r="AN73" i="18"/>
  <c r="AM73" i="18"/>
  <c r="AO74" i="18"/>
  <c r="AM82" i="18"/>
  <c r="AO87" i="18"/>
  <c r="AN87" i="18"/>
  <c r="AM87" i="18"/>
  <c r="AO94" i="18"/>
  <c r="AN94" i="18"/>
  <c r="AM94" i="18"/>
  <c r="C100" i="18"/>
  <c r="AN104" i="18"/>
  <c r="AO110" i="18"/>
  <c r="AN110" i="18"/>
  <c r="AM110" i="18"/>
  <c r="AL110" i="18"/>
  <c r="AR45" i="18"/>
  <c r="AR50" i="18"/>
  <c r="AL127" i="18"/>
  <c r="AO161" i="18"/>
  <c r="AN161" i="18"/>
  <c r="AM161" i="18"/>
  <c r="AO177" i="18"/>
  <c r="AN177" i="18"/>
  <c r="AM177" i="18"/>
  <c r="AL177" i="18"/>
  <c r="AO180" i="18"/>
  <c r="AL185" i="18"/>
  <c r="AO186" i="18"/>
  <c r="AN71" i="18"/>
  <c r="AO75" i="18"/>
  <c r="AN75" i="18"/>
  <c r="AM75" i="18"/>
  <c r="C82" i="18"/>
  <c r="AO88" i="18"/>
  <c r="AO95" i="18"/>
  <c r="AN95" i="18"/>
  <c r="AM95" i="18"/>
  <c r="AM104" i="18"/>
  <c r="AM106" i="18"/>
  <c r="AM111" i="18"/>
  <c r="AN115" i="18"/>
  <c r="AM115" i="18"/>
  <c r="AL115" i="18"/>
  <c r="AO119" i="18"/>
  <c r="AN119" i="18"/>
  <c r="AM119" i="18"/>
  <c r="AL119" i="18"/>
  <c r="AL128" i="18"/>
  <c r="AO141" i="18"/>
  <c r="AO145" i="18"/>
  <c r="AN145" i="18"/>
  <c r="AM145" i="18"/>
  <c r="AN148" i="18"/>
  <c r="AO150" i="18"/>
  <c r="AN150" i="18"/>
  <c r="AM150" i="18"/>
  <c r="AM156" i="18"/>
  <c r="AO167" i="18"/>
  <c r="AN167" i="18"/>
  <c r="AM167" i="18"/>
  <c r="AN173" i="18"/>
  <c r="AM173" i="18"/>
  <c r="AL173" i="18"/>
  <c r="AO178" i="18"/>
  <c r="AL186" i="18"/>
  <c r="AO197" i="18"/>
  <c r="AO199" i="18"/>
  <c r="AN199" i="18"/>
  <c r="AM199" i="18"/>
  <c r="AL199" i="18"/>
  <c r="AO76" i="18"/>
  <c r="AM76" i="18"/>
  <c r="AO82" i="18"/>
  <c r="AO105" i="18"/>
  <c r="AN105" i="18"/>
  <c r="AM105" i="18"/>
  <c r="AL111" i="18"/>
  <c r="AO122" i="18"/>
  <c r="AN122" i="18"/>
  <c r="AM138" i="18"/>
  <c r="AN155" i="18"/>
  <c r="AL178" i="18"/>
  <c r="AM186" i="18"/>
  <c r="AM188" i="18"/>
  <c r="AL188" i="18"/>
  <c r="AO189" i="18"/>
  <c r="C191" i="18"/>
  <c r="AL79" i="18"/>
  <c r="AL80" i="18"/>
  <c r="AL85" i="18"/>
  <c r="AL91" i="18"/>
  <c r="AL161" i="18"/>
  <c r="AL73" i="18"/>
  <c r="AL87" i="18"/>
  <c r="AL92" i="18"/>
  <c r="AL104" i="18"/>
  <c r="AL148" i="18"/>
  <c r="AL153" i="18"/>
  <c r="AL170" i="18"/>
  <c r="AL75" i="18"/>
  <c r="AL81" i="18"/>
  <c r="AL97" i="18"/>
  <c r="AL143" i="18"/>
  <c r="AL162" i="18"/>
  <c r="AL171" i="18"/>
  <c r="AL137" i="18"/>
  <c r="AL154" i="18"/>
  <c r="AL163" i="18"/>
  <c r="AL76" i="18"/>
  <c r="AL89" i="18"/>
  <c r="AL94" i="18"/>
  <c r="AL106" i="18"/>
  <c r="AL83" i="18"/>
  <c r="AL95" i="18"/>
  <c r="AL145" i="18"/>
  <c r="AL150" i="18"/>
  <c r="AL167" i="18"/>
  <c r="AL77" i="18"/>
  <c r="AL156" i="18"/>
  <c r="C145" i="18"/>
  <c r="C80" i="18"/>
  <c r="C149" i="18"/>
  <c r="C84" i="18"/>
  <c r="C157" i="18"/>
  <c r="C92" i="18"/>
  <c r="AR49" i="18"/>
  <c r="C181" i="18"/>
  <c r="C116" i="18"/>
  <c r="C189" i="18"/>
  <c r="C124" i="18"/>
  <c r="AO77" i="18"/>
  <c r="AN82" i="18"/>
  <c r="AL82" i="18"/>
  <c r="AN84" i="18"/>
  <c r="AO104" i="18"/>
  <c r="AO109" i="18"/>
  <c r="AN109" i="18"/>
  <c r="AM109" i="18"/>
  <c r="AL109" i="18"/>
  <c r="AO114" i="18"/>
  <c r="AO118" i="18"/>
  <c r="AN118" i="18"/>
  <c r="AM118" i="18"/>
  <c r="AL118" i="18"/>
  <c r="C125" i="18"/>
  <c r="C171" i="18"/>
  <c r="C106" i="18"/>
  <c r="C187" i="18"/>
  <c r="C122" i="18"/>
  <c r="C127" i="18"/>
  <c r="C192" i="18"/>
  <c r="C197" i="18"/>
  <c r="C132" i="18"/>
  <c r="C194" i="18"/>
  <c r="C129" i="18"/>
  <c r="C162" i="18"/>
  <c r="C97" i="18"/>
  <c r="C170" i="18"/>
  <c r="C105" i="18"/>
  <c r="C186" i="18"/>
  <c r="C121" i="18"/>
  <c r="AS62" i="18"/>
  <c r="C196" i="18"/>
  <c r="C131" i="18"/>
  <c r="AM71" i="18"/>
  <c r="C74" i="18"/>
  <c r="AM79" i="18"/>
  <c r="AO92" i="18"/>
  <c r="AN92" i="18"/>
  <c r="AM92" i="18"/>
  <c r="AL113" i="18"/>
  <c r="AL129" i="18"/>
  <c r="AO132" i="18"/>
  <c r="AN132" i="18"/>
  <c r="AM132" i="18"/>
  <c r="AL132" i="18"/>
  <c r="C160" i="18"/>
  <c r="C179" i="18"/>
  <c r="C114" i="18"/>
  <c r="C119" i="18"/>
  <c r="C184" i="18"/>
  <c r="AO191" i="18"/>
  <c r="AM191" i="18"/>
  <c r="AL191" i="18"/>
  <c r="C178" i="18"/>
  <c r="C113" i="18"/>
  <c r="C175" i="18"/>
  <c r="C110" i="18"/>
  <c r="AN74" i="18"/>
  <c r="AL74" i="18"/>
  <c r="AN76" i="18"/>
  <c r="C81" i="18"/>
  <c r="AL86" i="18"/>
  <c r="AN88" i="18"/>
  <c r="AL88" i="18"/>
  <c r="C90" i="18"/>
  <c r="AO101" i="18"/>
  <c r="AN101" i="18"/>
  <c r="AM101" i="18"/>
  <c r="AL101" i="18"/>
  <c r="AO111" i="18"/>
  <c r="AN111" i="18"/>
  <c r="AO196" i="18"/>
  <c r="AN196" i="18"/>
  <c r="C111" i="18"/>
  <c r="C176" i="18"/>
  <c r="AN191" i="18"/>
  <c r="B6" i="18"/>
  <c r="C156" i="18"/>
  <c r="C91" i="18"/>
  <c r="C188" i="18"/>
  <c r="C123" i="18"/>
  <c r="AO81" i="18"/>
  <c r="C83" i="18"/>
  <c r="AM130" i="18"/>
  <c r="C133" i="18"/>
  <c r="C168" i="18"/>
  <c r="C163" i="18"/>
  <c r="C98" i="18"/>
  <c r="C164" i="18"/>
  <c r="C99" i="18"/>
  <c r="C172" i="18"/>
  <c r="C107" i="18"/>
  <c r="C180" i="18"/>
  <c r="C115" i="18"/>
  <c r="C193" i="18"/>
  <c r="C128" i="18"/>
  <c r="C153" i="18"/>
  <c r="C88" i="18"/>
  <c r="C161" i="18"/>
  <c r="C96" i="18"/>
  <c r="C169" i="18"/>
  <c r="C104" i="18"/>
  <c r="C177" i="18"/>
  <c r="C112" i="18"/>
  <c r="C185" i="18"/>
  <c r="C120" i="18"/>
  <c r="C73" i="18"/>
  <c r="AL78" i="18"/>
  <c r="AM81" i="18"/>
  <c r="AO83" i="18"/>
  <c r="AM83" i="18"/>
  <c r="C85" i="18"/>
  <c r="AO93" i="18"/>
  <c r="AN93" i="18"/>
  <c r="AM93" i="18"/>
  <c r="AL93" i="18"/>
  <c r="AO98" i="18"/>
  <c r="AN99" i="18"/>
  <c r="AM99" i="18"/>
  <c r="AL99" i="18"/>
  <c r="AO102" i="18"/>
  <c r="AN102" i="18"/>
  <c r="AM102" i="18"/>
  <c r="AL102" i="18"/>
  <c r="AO127" i="18"/>
  <c r="AN127" i="18"/>
  <c r="AM127" i="18"/>
  <c r="AL130" i="18"/>
  <c r="AL138" i="18"/>
  <c r="AO142" i="18"/>
  <c r="AN142" i="18"/>
  <c r="AM142" i="18"/>
  <c r="AL142" i="18"/>
  <c r="C151" i="18"/>
  <c r="C141" i="18"/>
  <c r="C76" i="18"/>
  <c r="C158" i="18"/>
  <c r="C93" i="18"/>
  <c r="C166" i="18"/>
  <c r="C101" i="18"/>
  <c r="C174" i="18"/>
  <c r="C109" i="18"/>
  <c r="AO73" i="18"/>
  <c r="C75" i="18"/>
  <c r="C89" i="18"/>
  <c r="AO103" i="18"/>
  <c r="AN103" i="18"/>
  <c r="AL103" i="18"/>
  <c r="C108" i="18"/>
  <c r="C117" i="18"/>
  <c r="AL121" i="18"/>
  <c r="C134" i="18"/>
  <c r="C143" i="18"/>
  <c r="AL147" i="18"/>
  <c r="AL155" i="18"/>
  <c r="AO158" i="18"/>
  <c r="AN158" i="18"/>
  <c r="AM158" i="18"/>
  <c r="AL158" i="18"/>
  <c r="AO162" i="18"/>
  <c r="AN162" i="18"/>
  <c r="AO172" i="18"/>
  <c r="AN172" i="18"/>
  <c r="AM122" i="18"/>
  <c r="AL122" i="18"/>
  <c r="AO128" i="18"/>
  <c r="AN128" i="18"/>
  <c r="AO133" i="18"/>
  <c r="AN133" i="18"/>
  <c r="AM133" i="18"/>
  <c r="AL133" i="18"/>
  <c r="AO138" i="18"/>
  <c r="AN138" i="18"/>
  <c r="AN141" i="18"/>
  <c r="AM141" i="18"/>
  <c r="AL141" i="18"/>
  <c r="AO144" i="18"/>
  <c r="AN144" i="18"/>
  <c r="AM144" i="18"/>
  <c r="AL144" i="18"/>
  <c r="AO147" i="18"/>
  <c r="AO154" i="18"/>
  <c r="AN154" i="18"/>
  <c r="AO159" i="18"/>
  <c r="AN159" i="18"/>
  <c r="AM159" i="18"/>
  <c r="AL159" i="18"/>
  <c r="AN165" i="18"/>
  <c r="AM165" i="18"/>
  <c r="AL165" i="18"/>
  <c r="AO168" i="18"/>
  <c r="AN168" i="18"/>
  <c r="AM168" i="18"/>
  <c r="AL168" i="18"/>
  <c r="AO171" i="18"/>
  <c r="AM180" i="18"/>
  <c r="AL180" i="18"/>
  <c r="AN186" i="18"/>
  <c r="AL195" i="18"/>
  <c r="AO174" i="18"/>
  <c r="AN174" i="18"/>
  <c r="AM174" i="18"/>
  <c r="AL174" i="18"/>
  <c r="AN189" i="18"/>
  <c r="AM189" i="18"/>
  <c r="AL189" i="18"/>
  <c r="AM98" i="18"/>
  <c r="AL98" i="18"/>
  <c r="AO100" i="18"/>
  <c r="AN100" i="18"/>
  <c r="AM100" i="18"/>
  <c r="AL100" i="18"/>
  <c r="AL105" i="18"/>
  <c r="AN107" i="18"/>
  <c r="AM107" i="18"/>
  <c r="AL107" i="18"/>
  <c r="AM114" i="18"/>
  <c r="AL114" i="18"/>
  <c r="AO120" i="18"/>
  <c r="AN120" i="18"/>
  <c r="AO125" i="18"/>
  <c r="AN125" i="18"/>
  <c r="AM125" i="18"/>
  <c r="AL125" i="18"/>
  <c r="AN131" i="18"/>
  <c r="AL131" i="18"/>
  <c r="AO134" i="18"/>
  <c r="AN134" i="18"/>
  <c r="AM134" i="18"/>
  <c r="AL134" i="18"/>
  <c r="AL139" i="18"/>
  <c r="AO151" i="18"/>
  <c r="AN151" i="18"/>
  <c r="AM151" i="18"/>
  <c r="AL151" i="18"/>
  <c r="AN157" i="18"/>
  <c r="AM157" i="18"/>
  <c r="AL157" i="18"/>
  <c r="AO160" i="18"/>
  <c r="AN160" i="18"/>
  <c r="AM160" i="18"/>
  <c r="AL160" i="18"/>
  <c r="AO163" i="18"/>
  <c r="AM172" i="18"/>
  <c r="AL172" i="18"/>
  <c r="AN178" i="18"/>
  <c r="AO183" i="18"/>
  <c r="AN183" i="18"/>
  <c r="AM183" i="18"/>
  <c r="AL183" i="18"/>
  <c r="AL187" i="18"/>
  <c r="AO193" i="18"/>
  <c r="AN193" i="18"/>
  <c r="AM193" i="18"/>
  <c r="AO195" i="18"/>
  <c r="AO198" i="18"/>
  <c r="AN198" i="18"/>
  <c r="AM198" i="18"/>
  <c r="AL198" i="18"/>
  <c r="AO166" i="18"/>
  <c r="AN166" i="18"/>
  <c r="AM166" i="18"/>
  <c r="AL166" i="18"/>
  <c r="AO170" i="18"/>
  <c r="AM196" i="18"/>
  <c r="AL196" i="18"/>
  <c r="C195" i="18"/>
  <c r="C130" i="18"/>
  <c r="AM90" i="18"/>
  <c r="AL90" i="18"/>
  <c r="AO117" i="18"/>
  <c r="AN117" i="18"/>
  <c r="AM117" i="18"/>
  <c r="AL117" i="18"/>
  <c r="AN123" i="18"/>
  <c r="AM123" i="18"/>
  <c r="AL123" i="18"/>
  <c r="AO126" i="18"/>
  <c r="AN126" i="18"/>
  <c r="AM126" i="18"/>
  <c r="AL126" i="18"/>
  <c r="AM131" i="18"/>
  <c r="AO136" i="18"/>
  <c r="AN136" i="18"/>
  <c r="AM136" i="18"/>
  <c r="AL136" i="18"/>
  <c r="AO139" i="18"/>
  <c r="AO146" i="18"/>
  <c r="AN146" i="18"/>
  <c r="AN149" i="18"/>
  <c r="AM149" i="18"/>
  <c r="AL149" i="18"/>
  <c r="AO152" i="18"/>
  <c r="AN152" i="18"/>
  <c r="AM152" i="18"/>
  <c r="AL152" i="18"/>
  <c r="AO155" i="18"/>
  <c r="AM164" i="18"/>
  <c r="AL164" i="18"/>
  <c r="AN170" i="18"/>
  <c r="AO175" i="18"/>
  <c r="AN175" i="18"/>
  <c r="AM175" i="18"/>
  <c r="AL175" i="18"/>
  <c r="AN181" i="18"/>
  <c r="AM181" i="18"/>
  <c r="AL181" i="18"/>
  <c r="AO184" i="18"/>
  <c r="AN184" i="18"/>
  <c r="AM184" i="18"/>
  <c r="AL184" i="18"/>
  <c r="AO187" i="18"/>
  <c r="AO190" i="18"/>
  <c r="AN190" i="18"/>
  <c r="AM190" i="18"/>
  <c r="AL190" i="18"/>
  <c r="AO194" i="18"/>
  <c r="AL179" i="18"/>
  <c r="AO185" i="18"/>
  <c r="AN185" i="18"/>
  <c r="AM185" i="18"/>
  <c r="AN194" i="18"/>
  <c r="AU11" i="8"/>
  <c r="AU10" i="8"/>
  <c r="AU11" i="13"/>
  <c r="AU10" i="13"/>
  <c r="AU11" i="15"/>
  <c r="AU10" i="15"/>
  <c r="AQ146" i="18" l="1"/>
  <c r="AS16" i="18" s="1"/>
  <c r="AQ163" i="18"/>
  <c r="AS33" i="18" s="1"/>
  <c r="AQ98" i="18"/>
  <c r="AR33" i="18" s="1"/>
  <c r="AQ145" i="18"/>
  <c r="AS15" i="18" s="1"/>
  <c r="AQ140" i="18"/>
  <c r="AS10" i="18" s="1"/>
  <c r="AQ72" i="18"/>
  <c r="AR7" i="18" s="1"/>
  <c r="AQ105" i="18"/>
  <c r="AR40" i="18" s="1"/>
  <c r="AQ95" i="18"/>
  <c r="AR30" i="18" s="1"/>
  <c r="AQ164" i="18"/>
  <c r="AS34" i="18" s="1"/>
  <c r="AQ74" i="18"/>
  <c r="AR9" i="18" s="1"/>
  <c r="AQ71" i="18"/>
  <c r="AR6" i="18" s="1"/>
  <c r="AQ167" i="18"/>
  <c r="AS37" i="18" s="1"/>
  <c r="AQ87" i="18"/>
  <c r="AR22" i="18" s="1"/>
  <c r="AQ78" i="18"/>
  <c r="AR13" i="18" s="1"/>
  <c r="AQ96" i="18"/>
  <c r="AR31" i="18" s="1"/>
  <c r="AQ159" i="18"/>
  <c r="AS29" i="18" s="1"/>
  <c r="AQ155" i="18"/>
  <c r="AS25" i="18" s="1"/>
  <c r="AQ79" i="18"/>
  <c r="AR14" i="18" s="1"/>
  <c r="AQ106" i="18"/>
  <c r="AR42" i="18" s="1"/>
  <c r="AQ148" i="18"/>
  <c r="AS18" i="18" s="1"/>
  <c r="AQ160" i="18"/>
  <c r="AS30" i="18" s="1"/>
  <c r="AQ156" i="18"/>
  <c r="AS26" i="18" s="1"/>
  <c r="AQ91" i="18"/>
  <c r="AR26" i="18" s="1"/>
  <c r="AQ168" i="18"/>
  <c r="AS38" i="18" s="1"/>
  <c r="AQ150" i="18"/>
  <c r="AS20" i="18" s="1"/>
  <c r="AQ169" i="18"/>
  <c r="AS39" i="18" s="1"/>
  <c r="AQ136" i="18"/>
  <c r="AS6" i="18" s="1"/>
  <c r="AQ152" i="18"/>
  <c r="AS22" i="18" s="1"/>
  <c r="AQ77" i="18"/>
  <c r="AR12" i="18" s="1"/>
  <c r="AQ154" i="18"/>
  <c r="AS24" i="18" s="1"/>
  <c r="AQ101" i="18"/>
  <c r="AR36" i="18" s="1"/>
  <c r="AQ80" i="18"/>
  <c r="AR15" i="18" s="1"/>
  <c r="AQ170" i="18"/>
  <c r="AS40" i="18" s="1"/>
  <c r="AQ143" i="18"/>
  <c r="AS13" i="18" s="1"/>
  <c r="AQ137" i="18"/>
  <c r="AS7" i="18" s="1"/>
  <c r="AQ153" i="18"/>
  <c r="AS23" i="18" s="1"/>
  <c r="AQ75" i="18"/>
  <c r="AR10" i="18" s="1"/>
  <c r="AQ99" i="18"/>
  <c r="AR34" i="18" s="1"/>
  <c r="AQ84" i="18"/>
  <c r="AR19" i="18" s="1"/>
  <c r="AQ171" i="18"/>
  <c r="AS41" i="18" s="1"/>
  <c r="AQ161" i="18"/>
  <c r="AS31" i="18" s="1"/>
  <c r="AQ166" i="18"/>
  <c r="AS36" i="18" s="1"/>
  <c r="AQ158" i="18"/>
  <c r="AS28" i="18" s="1"/>
  <c r="AQ82" i="18"/>
  <c r="AR17" i="18" s="1"/>
  <c r="AQ94" i="18"/>
  <c r="AR29" i="18" s="1"/>
  <c r="AQ162" i="18"/>
  <c r="AS32" i="18" s="1"/>
  <c r="AQ104" i="18"/>
  <c r="AR39" i="18" s="1"/>
  <c r="AQ90" i="18"/>
  <c r="AR25" i="18" s="1"/>
  <c r="AQ157" i="18"/>
  <c r="AS27" i="18" s="1"/>
  <c r="AQ165" i="18"/>
  <c r="AS35" i="18" s="1"/>
  <c r="AQ83" i="18"/>
  <c r="AR18" i="18" s="1"/>
  <c r="AQ88" i="18"/>
  <c r="AR23" i="18" s="1"/>
  <c r="AQ89" i="18"/>
  <c r="AR24" i="18" s="1"/>
  <c r="AQ92" i="18"/>
  <c r="AR27" i="18" s="1"/>
  <c r="AQ97" i="18"/>
  <c r="AR32" i="18" s="1"/>
  <c r="AQ142" i="18"/>
  <c r="AS12" i="18" s="1"/>
  <c r="AQ100" i="18"/>
  <c r="AR35" i="18" s="1"/>
  <c r="AQ138" i="18"/>
  <c r="AS8" i="18" s="1"/>
  <c r="AQ103" i="18"/>
  <c r="AR38" i="18" s="1"/>
  <c r="AQ102" i="18"/>
  <c r="AR37" i="18" s="1"/>
  <c r="AQ93" i="18"/>
  <c r="AR28" i="18" s="1"/>
  <c r="AQ86" i="18"/>
  <c r="AR21" i="18" s="1"/>
  <c r="AQ141" i="18"/>
  <c r="AS11" i="18" s="1"/>
  <c r="AQ144" i="18"/>
  <c r="AS14" i="18" s="1"/>
  <c r="AQ149" i="18"/>
  <c r="AS19" i="18" s="1"/>
  <c r="AQ151" i="18"/>
  <c r="AS21" i="18" s="1"/>
  <c r="AR41" i="18"/>
  <c r="AQ85" i="18"/>
  <c r="AR20" i="18" s="1"/>
  <c r="AQ76" i="18"/>
  <c r="AR11" i="18" s="1"/>
  <c r="AQ147" i="18"/>
  <c r="AS17" i="18" s="1"/>
  <c r="B136" i="18"/>
  <c r="B71" i="18"/>
  <c r="AQ81" i="18"/>
  <c r="AR16" i="18" s="1"/>
  <c r="AQ139" i="18"/>
  <c r="AS9" i="18" s="1"/>
  <c r="AQ73" i="18"/>
  <c r="AR8" i="18" s="1"/>
  <c r="C2" i="7"/>
  <c r="B3" i="14"/>
  <c r="B3" i="15"/>
  <c r="B3" i="13"/>
  <c r="B3" i="8"/>
  <c r="AS42" i="18" l="1"/>
  <c r="AJ199" i="15" l="1"/>
  <c r="AI199" i="15"/>
  <c r="AH199" i="15"/>
  <c r="AG199" i="15"/>
  <c r="AF199" i="15"/>
  <c r="AE199" i="15"/>
  <c r="AD199" i="15"/>
  <c r="AC199" i="15"/>
  <c r="AB199" i="15"/>
  <c r="AA199" i="15"/>
  <c r="Z199" i="15"/>
  <c r="Y199" i="15"/>
  <c r="X199" i="15"/>
  <c r="W199" i="15"/>
  <c r="V199" i="15"/>
  <c r="U199" i="15"/>
  <c r="T199" i="15"/>
  <c r="S199" i="15"/>
  <c r="R199" i="15"/>
  <c r="Q199" i="15"/>
  <c r="P199" i="15"/>
  <c r="O199" i="15"/>
  <c r="N199" i="15"/>
  <c r="M199" i="15"/>
  <c r="L199" i="15"/>
  <c r="K199" i="15"/>
  <c r="J199" i="15"/>
  <c r="I199" i="15"/>
  <c r="H199" i="15"/>
  <c r="G199" i="15"/>
  <c r="F199" i="15"/>
  <c r="E199" i="15"/>
  <c r="D199" i="15"/>
  <c r="AJ198" i="15"/>
  <c r="AI198" i="15"/>
  <c r="AH198" i="15"/>
  <c r="AG198" i="15"/>
  <c r="AF198" i="15"/>
  <c r="AE198" i="15"/>
  <c r="AD198" i="15"/>
  <c r="AC198" i="15"/>
  <c r="AB198" i="15"/>
  <c r="AA198" i="15"/>
  <c r="Z198" i="15"/>
  <c r="Y198" i="15"/>
  <c r="X198" i="15"/>
  <c r="W198" i="15"/>
  <c r="V198" i="15"/>
  <c r="U198" i="15"/>
  <c r="T198" i="15"/>
  <c r="S198" i="15"/>
  <c r="R198" i="15"/>
  <c r="Q198" i="15"/>
  <c r="P198" i="15"/>
  <c r="O198" i="15"/>
  <c r="N198" i="15"/>
  <c r="M198" i="15"/>
  <c r="L198" i="15"/>
  <c r="K198" i="15"/>
  <c r="J198" i="15"/>
  <c r="I198" i="15"/>
  <c r="H198" i="15"/>
  <c r="G198" i="15"/>
  <c r="F198" i="15"/>
  <c r="E198" i="15"/>
  <c r="D198" i="15"/>
  <c r="AJ197" i="15"/>
  <c r="AI197" i="15"/>
  <c r="AH197" i="15"/>
  <c r="AG197" i="15"/>
  <c r="AF197" i="15"/>
  <c r="AE197" i="15"/>
  <c r="AD197" i="15"/>
  <c r="AC197" i="15"/>
  <c r="AB197" i="15"/>
  <c r="AA197" i="15"/>
  <c r="Z197" i="15"/>
  <c r="Y197" i="15"/>
  <c r="X197" i="15"/>
  <c r="W197" i="15"/>
  <c r="V197" i="15"/>
  <c r="U197" i="15"/>
  <c r="T197" i="15"/>
  <c r="S197" i="15"/>
  <c r="R197" i="15"/>
  <c r="Q197" i="15"/>
  <c r="P197" i="15"/>
  <c r="O197" i="15"/>
  <c r="N197" i="15"/>
  <c r="M197" i="15"/>
  <c r="L197" i="15"/>
  <c r="K197" i="15"/>
  <c r="J197" i="15"/>
  <c r="I197" i="15"/>
  <c r="H197" i="15"/>
  <c r="G197" i="15"/>
  <c r="F197" i="15"/>
  <c r="E197" i="15"/>
  <c r="D197" i="15"/>
  <c r="AJ196" i="15"/>
  <c r="AI196" i="15"/>
  <c r="AH196" i="15"/>
  <c r="AG196" i="15"/>
  <c r="AF196" i="15"/>
  <c r="AE196" i="15"/>
  <c r="AD196" i="15"/>
  <c r="AC196" i="15"/>
  <c r="AB196" i="15"/>
  <c r="AA196" i="15"/>
  <c r="Z196" i="15"/>
  <c r="Y196" i="15"/>
  <c r="X196" i="15"/>
  <c r="W196" i="15"/>
  <c r="V196" i="15"/>
  <c r="U196" i="15"/>
  <c r="T196" i="15"/>
  <c r="S196" i="15"/>
  <c r="R196" i="15"/>
  <c r="Q196" i="15"/>
  <c r="P196" i="15"/>
  <c r="O196" i="15"/>
  <c r="N196" i="15"/>
  <c r="M196" i="15"/>
  <c r="L196" i="15"/>
  <c r="K196" i="15"/>
  <c r="J196" i="15"/>
  <c r="I196" i="15"/>
  <c r="H196" i="15"/>
  <c r="G196" i="15"/>
  <c r="F196" i="15"/>
  <c r="E196" i="15"/>
  <c r="D196" i="15"/>
  <c r="AJ195" i="15"/>
  <c r="AI195" i="15"/>
  <c r="AH195" i="15"/>
  <c r="AG195" i="15"/>
  <c r="AF195" i="15"/>
  <c r="AE195" i="15"/>
  <c r="AD195" i="15"/>
  <c r="AC195" i="15"/>
  <c r="AB195" i="15"/>
  <c r="AA195" i="15"/>
  <c r="Z195" i="15"/>
  <c r="Y195" i="15"/>
  <c r="X195" i="15"/>
  <c r="W195" i="15"/>
  <c r="V195" i="15"/>
  <c r="U195" i="15"/>
  <c r="T195" i="15"/>
  <c r="S195" i="15"/>
  <c r="R195" i="15"/>
  <c r="Q195" i="15"/>
  <c r="P195" i="15"/>
  <c r="O195" i="15"/>
  <c r="N195" i="15"/>
  <c r="M195" i="15"/>
  <c r="L195" i="15"/>
  <c r="K195" i="15"/>
  <c r="J195" i="15"/>
  <c r="I195" i="15"/>
  <c r="H195" i="15"/>
  <c r="G195" i="15"/>
  <c r="F195" i="15"/>
  <c r="E195" i="15"/>
  <c r="D195" i="15"/>
  <c r="AJ194" i="15"/>
  <c r="AI194" i="15"/>
  <c r="AH194" i="15"/>
  <c r="AG194" i="15"/>
  <c r="AF194" i="15"/>
  <c r="AE194" i="15"/>
  <c r="AD194" i="15"/>
  <c r="AC194" i="15"/>
  <c r="AB194" i="15"/>
  <c r="AA194" i="15"/>
  <c r="Z194" i="15"/>
  <c r="Y194" i="15"/>
  <c r="X194" i="15"/>
  <c r="W194" i="15"/>
  <c r="V194" i="15"/>
  <c r="U194" i="15"/>
  <c r="T194" i="15"/>
  <c r="S194" i="15"/>
  <c r="R194" i="15"/>
  <c r="Q194" i="15"/>
  <c r="P194" i="15"/>
  <c r="O194" i="15"/>
  <c r="N194" i="15"/>
  <c r="M194" i="15"/>
  <c r="L194" i="15"/>
  <c r="K194" i="15"/>
  <c r="J194" i="15"/>
  <c r="I194" i="15"/>
  <c r="H194" i="15"/>
  <c r="G194" i="15"/>
  <c r="F194" i="15"/>
  <c r="E194" i="15"/>
  <c r="D194" i="15"/>
  <c r="AJ193" i="15"/>
  <c r="AI193" i="15"/>
  <c r="AH193" i="15"/>
  <c r="AG193" i="15"/>
  <c r="AF193" i="15"/>
  <c r="AE193" i="15"/>
  <c r="AD193" i="15"/>
  <c r="AC193" i="15"/>
  <c r="AB193" i="15"/>
  <c r="AA193" i="15"/>
  <c r="Z193" i="15"/>
  <c r="Y193" i="15"/>
  <c r="X193" i="15"/>
  <c r="W193" i="15"/>
  <c r="V193" i="15"/>
  <c r="U193" i="15"/>
  <c r="T193" i="15"/>
  <c r="S193" i="15"/>
  <c r="R193" i="15"/>
  <c r="Q193" i="15"/>
  <c r="P193" i="15"/>
  <c r="O193" i="15"/>
  <c r="N193" i="15"/>
  <c r="M193" i="15"/>
  <c r="L193" i="15"/>
  <c r="K193" i="15"/>
  <c r="J193" i="15"/>
  <c r="I193" i="15"/>
  <c r="H193" i="15"/>
  <c r="G193" i="15"/>
  <c r="F193" i="15"/>
  <c r="E193" i="15"/>
  <c r="D193" i="15"/>
  <c r="AJ192" i="15"/>
  <c r="AI192" i="15"/>
  <c r="AH192" i="15"/>
  <c r="AG192" i="15"/>
  <c r="AF192" i="15"/>
  <c r="AE192" i="15"/>
  <c r="AD192" i="15"/>
  <c r="AC192" i="15"/>
  <c r="AB192" i="15"/>
  <c r="AA192" i="15"/>
  <c r="Z192" i="15"/>
  <c r="Y192" i="15"/>
  <c r="X192" i="15"/>
  <c r="W192" i="15"/>
  <c r="V192" i="15"/>
  <c r="U192" i="15"/>
  <c r="T192" i="15"/>
  <c r="S192" i="15"/>
  <c r="R192" i="15"/>
  <c r="Q192" i="15"/>
  <c r="P192" i="15"/>
  <c r="O192" i="15"/>
  <c r="N192" i="15"/>
  <c r="M192" i="15"/>
  <c r="L192" i="15"/>
  <c r="K192" i="15"/>
  <c r="J192" i="15"/>
  <c r="I192" i="15"/>
  <c r="H192" i="15"/>
  <c r="G192" i="15"/>
  <c r="F192" i="15"/>
  <c r="E192" i="15"/>
  <c r="D192" i="15"/>
  <c r="AJ191" i="15"/>
  <c r="AI191" i="15"/>
  <c r="AH191" i="15"/>
  <c r="AG191" i="15"/>
  <c r="AF191" i="15"/>
  <c r="AE191" i="15"/>
  <c r="AD191" i="15"/>
  <c r="AC191" i="15"/>
  <c r="AB191" i="15"/>
  <c r="AA191" i="15"/>
  <c r="Z191" i="15"/>
  <c r="Y191" i="15"/>
  <c r="X191" i="15"/>
  <c r="W191" i="15"/>
  <c r="V191" i="15"/>
  <c r="U191" i="15"/>
  <c r="T191" i="15"/>
  <c r="S191" i="15"/>
  <c r="R191" i="15"/>
  <c r="Q191" i="15"/>
  <c r="P191" i="15"/>
  <c r="O191" i="15"/>
  <c r="N191" i="15"/>
  <c r="M191" i="15"/>
  <c r="L191" i="15"/>
  <c r="K191" i="15"/>
  <c r="J191" i="15"/>
  <c r="I191" i="15"/>
  <c r="H191" i="15"/>
  <c r="G191" i="15"/>
  <c r="F191" i="15"/>
  <c r="E191" i="15"/>
  <c r="D191" i="15"/>
  <c r="AJ190" i="15"/>
  <c r="AI190" i="15"/>
  <c r="AH190" i="15"/>
  <c r="AG190" i="15"/>
  <c r="AF190" i="15"/>
  <c r="AE190" i="15"/>
  <c r="AD190" i="15"/>
  <c r="AC190" i="15"/>
  <c r="AB190" i="15"/>
  <c r="AA190" i="15"/>
  <c r="Z190" i="15"/>
  <c r="Y190" i="15"/>
  <c r="X190" i="15"/>
  <c r="W190" i="15"/>
  <c r="V190" i="15"/>
  <c r="U190" i="15"/>
  <c r="T190" i="15"/>
  <c r="S190" i="15"/>
  <c r="R190" i="15"/>
  <c r="Q190" i="15"/>
  <c r="P190" i="15"/>
  <c r="O190" i="15"/>
  <c r="N190" i="15"/>
  <c r="M190" i="15"/>
  <c r="L190" i="15"/>
  <c r="K190" i="15"/>
  <c r="J190" i="15"/>
  <c r="I190" i="15"/>
  <c r="H190" i="15"/>
  <c r="G190" i="15"/>
  <c r="F190" i="15"/>
  <c r="E190" i="15"/>
  <c r="D190" i="15"/>
  <c r="AJ189" i="15"/>
  <c r="AI189" i="15"/>
  <c r="AH189" i="15"/>
  <c r="AG189" i="15"/>
  <c r="AF189" i="15"/>
  <c r="AE189" i="15"/>
  <c r="AD189" i="15"/>
  <c r="AC189" i="15"/>
  <c r="AB189" i="15"/>
  <c r="AA189" i="15"/>
  <c r="Z189" i="15"/>
  <c r="Y189" i="15"/>
  <c r="X189" i="15"/>
  <c r="W189" i="15"/>
  <c r="V189" i="15"/>
  <c r="U189" i="15"/>
  <c r="T189" i="15"/>
  <c r="S189" i="15"/>
  <c r="R189" i="15"/>
  <c r="Q189" i="15"/>
  <c r="P189" i="15"/>
  <c r="O189" i="15"/>
  <c r="N189" i="15"/>
  <c r="M189" i="15"/>
  <c r="L189" i="15"/>
  <c r="K189" i="15"/>
  <c r="J189" i="15"/>
  <c r="I189" i="15"/>
  <c r="H189" i="15"/>
  <c r="G189" i="15"/>
  <c r="F189" i="15"/>
  <c r="E189" i="15"/>
  <c r="D189" i="15"/>
  <c r="AJ188" i="15"/>
  <c r="AI188" i="15"/>
  <c r="AH188" i="15"/>
  <c r="AG188" i="15"/>
  <c r="AF188" i="15"/>
  <c r="AE188" i="15"/>
  <c r="AD188" i="15"/>
  <c r="AC188" i="15"/>
  <c r="AB188" i="15"/>
  <c r="AA188" i="15"/>
  <c r="Z188" i="15"/>
  <c r="Y188" i="15"/>
  <c r="X188" i="15"/>
  <c r="W188" i="15"/>
  <c r="V188" i="15"/>
  <c r="U188" i="15"/>
  <c r="T188" i="15"/>
  <c r="S188" i="15"/>
  <c r="R188" i="15"/>
  <c r="Q188" i="15"/>
  <c r="P188" i="15"/>
  <c r="O188" i="15"/>
  <c r="N188" i="15"/>
  <c r="M188" i="15"/>
  <c r="L188" i="15"/>
  <c r="K188" i="15"/>
  <c r="J188" i="15"/>
  <c r="I188" i="15"/>
  <c r="H188" i="15"/>
  <c r="G188" i="15"/>
  <c r="F188" i="15"/>
  <c r="E188" i="15"/>
  <c r="D188" i="15"/>
  <c r="AJ187" i="15"/>
  <c r="AI187" i="15"/>
  <c r="AH187" i="15"/>
  <c r="AG187" i="15"/>
  <c r="AF187" i="15"/>
  <c r="AE187" i="15"/>
  <c r="AD187" i="15"/>
  <c r="AC187" i="15"/>
  <c r="AB187" i="15"/>
  <c r="AA187" i="15"/>
  <c r="Z187" i="15"/>
  <c r="Y187" i="15"/>
  <c r="X187" i="15"/>
  <c r="W187" i="15"/>
  <c r="V187" i="15"/>
  <c r="U187" i="15"/>
  <c r="T187" i="15"/>
  <c r="S187" i="15"/>
  <c r="R187" i="15"/>
  <c r="Q187" i="15"/>
  <c r="P187" i="15"/>
  <c r="O187" i="15"/>
  <c r="N187" i="15"/>
  <c r="M187" i="15"/>
  <c r="L187" i="15"/>
  <c r="K187" i="15"/>
  <c r="J187" i="15"/>
  <c r="I187" i="15"/>
  <c r="H187" i="15"/>
  <c r="G187" i="15"/>
  <c r="F187" i="15"/>
  <c r="E187" i="15"/>
  <c r="D187" i="15"/>
  <c r="AJ186" i="15"/>
  <c r="AI186" i="15"/>
  <c r="AH186" i="15"/>
  <c r="AG186" i="15"/>
  <c r="AF186" i="15"/>
  <c r="AE186" i="15"/>
  <c r="AD186" i="15"/>
  <c r="AC186" i="15"/>
  <c r="AB186" i="15"/>
  <c r="AA186" i="15"/>
  <c r="Z186" i="15"/>
  <c r="Y186" i="15"/>
  <c r="X186" i="15"/>
  <c r="W186" i="15"/>
  <c r="V186" i="15"/>
  <c r="U186" i="15"/>
  <c r="T186" i="15"/>
  <c r="S186" i="15"/>
  <c r="R186" i="15"/>
  <c r="Q186" i="15"/>
  <c r="P186" i="15"/>
  <c r="O186" i="15"/>
  <c r="N186" i="15"/>
  <c r="M186" i="15"/>
  <c r="L186" i="15"/>
  <c r="K186" i="15"/>
  <c r="J186" i="15"/>
  <c r="I186" i="15"/>
  <c r="H186" i="15"/>
  <c r="G186" i="15"/>
  <c r="F186" i="15"/>
  <c r="E186" i="15"/>
  <c r="D186" i="15"/>
  <c r="AJ185" i="15"/>
  <c r="AI185" i="15"/>
  <c r="AH185" i="15"/>
  <c r="AG185" i="15"/>
  <c r="AF185" i="15"/>
  <c r="AE185" i="15"/>
  <c r="AD185" i="15"/>
  <c r="AC185" i="15"/>
  <c r="AB185" i="15"/>
  <c r="AA185" i="15"/>
  <c r="Z185" i="15"/>
  <c r="Y185" i="15"/>
  <c r="X185" i="15"/>
  <c r="W185" i="15"/>
  <c r="V185" i="15"/>
  <c r="U185" i="15"/>
  <c r="T185" i="15"/>
  <c r="S185" i="15"/>
  <c r="R185" i="15"/>
  <c r="Q185" i="15"/>
  <c r="P185" i="15"/>
  <c r="O185" i="15"/>
  <c r="N185" i="15"/>
  <c r="M185" i="15"/>
  <c r="L185" i="15"/>
  <c r="K185" i="15"/>
  <c r="J185" i="15"/>
  <c r="I185" i="15"/>
  <c r="H185" i="15"/>
  <c r="G185" i="15"/>
  <c r="F185" i="15"/>
  <c r="E185" i="15"/>
  <c r="D185" i="15"/>
  <c r="AJ184" i="15"/>
  <c r="AI184" i="15"/>
  <c r="AH184" i="15"/>
  <c r="AG184" i="15"/>
  <c r="AF184" i="15"/>
  <c r="AE184" i="15"/>
  <c r="AD184" i="15"/>
  <c r="AC184" i="15"/>
  <c r="AB184" i="15"/>
  <c r="AA184" i="15"/>
  <c r="Z184" i="15"/>
  <c r="Y184" i="15"/>
  <c r="X184" i="15"/>
  <c r="W184" i="15"/>
  <c r="V184" i="15"/>
  <c r="U184" i="15"/>
  <c r="T184" i="15"/>
  <c r="S184" i="15"/>
  <c r="R184" i="15"/>
  <c r="Q184" i="15"/>
  <c r="P184" i="15"/>
  <c r="O184" i="15"/>
  <c r="N184" i="15"/>
  <c r="M184" i="15"/>
  <c r="L184" i="15"/>
  <c r="K184" i="15"/>
  <c r="J184" i="15"/>
  <c r="I184" i="15"/>
  <c r="H184" i="15"/>
  <c r="G184" i="15"/>
  <c r="F184" i="15"/>
  <c r="E184" i="15"/>
  <c r="D184" i="15"/>
  <c r="AJ183" i="15"/>
  <c r="AI183" i="15"/>
  <c r="AH183" i="15"/>
  <c r="AG183" i="15"/>
  <c r="AF183" i="15"/>
  <c r="AE183" i="15"/>
  <c r="AD183" i="15"/>
  <c r="AC183" i="15"/>
  <c r="AB183" i="15"/>
  <c r="AA183" i="15"/>
  <c r="Z183" i="15"/>
  <c r="Y183" i="15"/>
  <c r="X183" i="15"/>
  <c r="W183" i="15"/>
  <c r="V183" i="15"/>
  <c r="U183" i="15"/>
  <c r="T183" i="15"/>
  <c r="S183" i="15"/>
  <c r="R183" i="15"/>
  <c r="Q183" i="15"/>
  <c r="P183" i="15"/>
  <c r="O183" i="15"/>
  <c r="N183" i="15"/>
  <c r="M183" i="15"/>
  <c r="L183" i="15"/>
  <c r="K183" i="15"/>
  <c r="J183" i="15"/>
  <c r="I183" i="15"/>
  <c r="H183" i="15"/>
  <c r="G183" i="15"/>
  <c r="F183" i="15"/>
  <c r="E183" i="15"/>
  <c r="D183" i="15"/>
  <c r="AJ182" i="15"/>
  <c r="AI182" i="15"/>
  <c r="AH182" i="15"/>
  <c r="AG182" i="15"/>
  <c r="AF182" i="15"/>
  <c r="AE182" i="15"/>
  <c r="AD182" i="15"/>
  <c r="AC182" i="15"/>
  <c r="AB182" i="15"/>
  <c r="AA182" i="15"/>
  <c r="Z182" i="15"/>
  <c r="Y182" i="15"/>
  <c r="X182" i="15"/>
  <c r="W182" i="15"/>
  <c r="V182" i="15"/>
  <c r="U182" i="15"/>
  <c r="T182" i="15"/>
  <c r="S182" i="15"/>
  <c r="R182" i="15"/>
  <c r="Q182" i="15"/>
  <c r="P182" i="15"/>
  <c r="O182" i="15"/>
  <c r="N182" i="15"/>
  <c r="M182" i="15"/>
  <c r="L182" i="15"/>
  <c r="K182" i="15"/>
  <c r="J182" i="15"/>
  <c r="I182" i="15"/>
  <c r="H182" i="15"/>
  <c r="G182" i="15"/>
  <c r="F182" i="15"/>
  <c r="E182" i="15"/>
  <c r="D182" i="15"/>
  <c r="AJ181" i="15"/>
  <c r="AI181" i="15"/>
  <c r="AH181" i="15"/>
  <c r="AG181" i="15"/>
  <c r="AF181" i="15"/>
  <c r="AE181" i="15"/>
  <c r="AD181" i="15"/>
  <c r="AC181" i="15"/>
  <c r="AB181" i="15"/>
  <c r="AA181" i="15"/>
  <c r="Z181" i="15"/>
  <c r="Y181" i="15"/>
  <c r="X181" i="15"/>
  <c r="W181" i="15"/>
  <c r="V181" i="15"/>
  <c r="U181" i="15"/>
  <c r="T181" i="15"/>
  <c r="S181" i="15"/>
  <c r="R181" i="15"/>
  <c r="Q181" i="15"/>
  <c r="P181" i="15"/>
  <c r="O181" i="15"/>
  <c r="N181" i="15"/>
  <c r="M181" i="15"/>
  <c r="L181" i="15"/>
  <c r="K181" i="15"/>
  <c r="J181" i="15"/>
  <c r="I181" i="15"/>
  <c r="H181" i="15"/>
  <c r="G181" i="15"/>
  <c r="F181" i="15"/>
  <c r="E181" i="15"/>
  <c r="D181" i="15"/>
  <c r="AJ180" i="15"/>
  <c r="AI180" i="15"/>
  <c r="AH180" i="15"/>
  <c r="AG180" i="15"/>
  <c r="AF180" i="15"/>
  <c r="AE180" i="15"/>
  <c r="AD180" i="15"/>
  <c r="AC180" i="15"/>
  <c r="AB180" i="15"/>
  <c r="AA180" i="15"/>
  <c r="Z180" i="15"/>
  <c r="Y180" i="15"/>
  <c r="X180" i="15"/>
  <c r="W180" i="15"/>
  <c r="V180" i="15"/>
  <c r="U180" i="15"/>
  <c r="T180" i="15"/>
  <c r="S180" i="15"/>
  <c r="R180" i="15"/>
  <c r="Q180" i="15"/>
  <c r="P180" i="15"/>
  <c r="O180" i="15"/>
  <c r="N180" i="15"/>
  <c r="M180" i="15"/>
  <c r="L180" i="15"/>
  <c r="K180" i="15"/>
  <c r="J180" i="15"/>
  <c r="I180" i="15"/>
  <c r="H180" i="15"/>
  <c r="G180" i="15"/>
  <c r="F180" i="15"/>
  <c r="E180" i="15"/>
  <c r="D180" i="15"/>
  <c r="AJ179" i="15"/>
  <c r="AI179" i="15"/>
  <c r="AH179" i="15"/>
  <c r="AG179" i="15"/>
  <c r="AF179" i="15"/>
  <c r="AE179" i="15"/>
  <c r="AD179" i="15"/>
  <c r="AC179" i="15"/>
  <c r="AB179" i="15"/>
  <c r="AA179" i="15"/>
  <c r="Z179" i="15"/>
  <c r="Y179" i="15"/>
  <c r="X179" i="15"/>
  <c r="W179" i="15"/>
  <c r="V179" i="15"/>
  <c r="U179" i="15"/>
  <c r="T179" i="15"/>
  <c r="S179" i="15"/>
  <c r="R179" i="15"/>
  <c r="Q179" i="15"/>
  <c r="P179" i="15"/>
  <c r="O179" i="15"/>
  <c r="N179" i="15"/>
  <c r="M179" i="15"/>
  <c r="L179" i="15"/>
  <c r="K179" i="15"/>
  <c r="J179" i="15"/>
  <c r="I179" i="15"/>
  <c r="H179" i="15"/>
  <c r="G179" i="15"/>
  <c r="F179" i="15"/>
  <c r="E179" i="15"/>
  <c r="D179" i="15"/>
  <c r="AJ178" i="15"/>
  <c r="AI178" i="15"/>
  <c r="AH178" i="15"/>
  <c r="AG178" i="15"/>
  <c r="AF178" i="15"/>
  <c r="AE178" i="15"/>
  <c r="AD178" i="15"/>
  <c r="AC178" i="15"/>
  <c r="AB178" i="15"/>
  <c r="AA178" i="15"/>
  <c r="Z178" i="15"/>
  <c r="Y178" i="15"/>
  <c r="X178" i="15"/>
  <c r="W178" i="15"/>
  <c r="V178" i="15"/>
  <c r="U178" i="15"/>
  <c r="T178" i="15"/>
  <c r="S178" i="15"/>
  <c r="R178" i="15"/>
  <c r="Q178" i="15"/>
  <c r="P178" i="15"/>
  <c r="O178" i="15"/>
  <c r="N178" i="15"/>
  <c r="M178" i="15"/>
  <c r="L178" i="15"/>
  <c r="K178" i="15"/>
  <c r="J178" i="15"/>
  <c r="I178" i="15"/>
  <c r="H178" i="15"/>
  <c r="G178" i="15"/>
  <c r="F178" i="15"/>
  <c r="E178" i="15"/>
  <c r="D178" i="15"/>
  <c r="AJ177" i="15"/>
  <c r="AI177" i="15"/>
  <c r="AH177" i="15"/>
  <c r="AG177" i="15"/>
  <c r="AF177" i="15"/>
  <c r="AE177" i="15"/>
  <c r="AD177" i="15"/>
  <c r="AC177" i="15"/>
  <c r="AB177" i="15"/>
  <c r="AA177" i="15"/>
  <c r="Z177" i="15"/>
  <c r="Y177" i="15"/>
  <c r="X177" i="15"/>
  <c r="W177" i="15"/>
  <c r="V177" i="15"/>
  <c r="U177" i="15"/>
  <c r="T177" i="15"/>
  <c r="S177" i="15"/>
  <c r="R177" i="15"/>
  <c r="Q177" i="15"/>
  <c r="P177" i="15"/>
  <c r="O177" i="15"/>
  <c r="N177" i="15"/>
  <c r="M177" i="15"/>
  <c r="L177" i="15"/>
  <c r="K177" i="15"/>
  <c r="J177" i="15"/>
  <c r="I177" i="15"/>
  <c r="H177" i="15"/>
  <c r="G177" i="15"/>
  <c r="F177" i="15"/>
  <c r="E177" i="15"/>
  <c r="D177" i="15"/>
  <c r="AJ176" i="15"/>
  <c r="AI176" i="15"/>
  <c r="AH176" i="15"/>
  <c r="AG176" i="15"/>
  <c r="AF176" i="15"/>
  <c r="AE176" i="15"/>
  <c r="AD176" i="15"/>
  <c r="AC176" i="15"/>
  <c r="AB176" i="15"/>
  <c r="AA176" i="15"/>
  <c r="Z176" i="15"/>
  <c r="Y176" i="15"/>
  <c r="X176" i="15"/>
  <c r="W176" i="15"/>
  <c r="V176" i="15"/>
  <c r="U176" i="15"/>
  <c r="T176" i="15"/>
  <c r="S176" i="15"/>
  <c r="R176" i="15"/>
  <c r="Q176" i="15"/>
  <c r="P176" i="15"/>
  <c r="O176" i="15"/>
  <c r="N176" i="15"/>
  <c r="M176" i="15"/>
  <c r="L176" i="15"/>
  <c r="K176" i="15"/>
  <c r="J176" i="15"/>
  <c r="I176" i="15"/>
  <c r="H176" i="15"/>
  <c r="G176" i="15"/>
  <c r="F176" i="15"/>
  <c r="E176" i="15"/>
  <c r="D176" i="15"/>
  <c r="AJ175" i="15"/>
  <c r="AI175" i="15"/>
  <c r="AH175" i="15"/>
  <c r="AG175" i="15"/>
  <c r="AF175" i="15"/>
  <c r="AE175" i="15"/>
  <c r="AD175" i="15"/>
  <c r="AC175" i="15"/>
  <c r="AB175" i="15"/>
  <c r="AA175" i="15"/>
  <c r="Z175" i="15"/>
  <c r="Y175" i="15"/>
  <c r="X175" i="15"/>
  <c r="W175" i="15"/>
  <c r="V175" i="15"/>
  <c r="U175" i="15"/>
  <c r="T175" i="15"/>
  <c r="S175" i="15"/>
  <c r="R175" i="15"/>
  <c r="Q175" i="15"/>
  <c r="P175" i="15"/>
  <c r="O175" i="15"/>
  <c r="N175" i="15"/>
  <c r="M175" i="15"/>
  <c r="L175" i="15"/>
  <c r="K175" i="15"/>
  <c r="J175" i="15"/>
  <c r="I175" i="15"/>
  <c r="H175" i="15"/>
  <c r="G175" i="15"/>
  <c r="F175" i="15"/>
  <c r="E175" i="15"/>
  <c r="D175" i="15"/>
  <c r="AJ174" i="15"/>
  <c r="AI174" i="15"/>
  <c r="AH174" i="15"/>
  <c r="AG174" i="15"/>
  <c r="AF174" i="15"/>
  <c r="AE174" i="15"/>
  <c r="AD174" i="15"/>
  <c r="AC174" i="15"/>
  <c r="AB174" i="15"/>
  <c r="AA174" i="15"/>
  <c r="Z174" i="15"/>
  <c r="Y174" i="15"/>
  <c r="X174" i="15"/>
  <c r="W174" i="15"/>
  <c r="V174" i="15"/>
  <c r="U174" i="15"/>
  <c r="T174" i="15"/>
  <c r="S174" i="15"/>
  <c r="R174" i="15"/>
  <c r="Q174" i="15"/>
  <c r="P174" i="15"/>
  <c r="O174" i="15"/>
  <c r="N174" i="15"/>
  <c r="M174" i="15"/>
  <c r="L174" i="15"/>
  <c r="K174" i="15"/>
  <c r="J174" i="15"/>
  <c r="I174" i="15"/>
  <c r="H174" i="15"/>
  <c r="G174" i="15"/>
  <c r="F174" i="15"/>
  <c r="E174" i="15"/>
  <c r="D174" i="15"/>
  <c r="AJ173" i="15"/>
  <c r="AI173" i="15"/>
  <c r="AH173" i="15"/>
  <c r="AG173" i="15"/>
  <c r="AF173" i="15"/>
  <c r="AE173" i="15"/>
  <c r="AD173" i="15"/>
  <c r="AC173" i="15"/>
  <c r="AB173" i="15"/>
  <c r="AA173" i="15"/>
  <c r="Z173" i="15"/>
  <c r="Y173" i="15"/>
  <c r="X173" i="15"/>
  <c r="W173" i="15"/>
  <c r="V173" i="15"/>
  <c r="U173" i="15"/>
  <c r="T173" i="15"/>
  <c r="S173" i="15"/>
  <c r="R173" i="15"/>
  <c r="Q173" i="15"/>
  <c r="P173" i="15"/>
  <c r="O173" i="15"/>
  <c r="N173" i="15"/>
  <c r="M173" i="15"/>
  <c r="L173" i="15"/>
  <c r="K173" i="15"/>
  <c r="J173" i="15"/>
  <c r="I173" i="15"/>
  <c r="H173" i="15"/>
  <c r="G173" i="15"/>
  <c r="F173" i="15"/>
  <c r="E173" i="15"/>
  <c r="D173" i="15"/>
  <c r="AJ172" i="15"/>
  <c r="AI172" i="15"/>
  <c r="AH172" i="15"/>
  <c r="AG172" i="15"/>
  <c r="AF172" i="15"/>
  <c r="AE172" i="15"/>
  <c r="AD172" i="15"/>
  <c r="AC172" i="15"/>
  <c r="AB172" i="15"/>
  <c r="AA172" i="15"/>
  <c r="Z172" i="15"/>
  <c r="Y172" i="15"/>
  <c r="X172" i="15"/>
  <c r="W172" i="15"/>
  <c r="V172" i="15"/>
  <c r="U172" i="15"/>
  <c r="T172" i="15"/>
  <c r="S172" i="15"/>
  <c r="R172" i="15"/>
  <c r="Q172" i="15"/>
  <c r="P172" i="15"/>
  <c r="O172" i="15"/>
  <c r="N172" i="15"/>
  <c r="M172" i="15"/>
  <c r="L172" i="15"/>
  <c r="K172" i="15"/>
  <c r="J172" i="15"/>
  <c r="I172" i="15"/>
  <c r="H172" i="15"/>
  <c r="G172" i="15"/>
  <c r="F172" i="15"/>
  <c r="E172" i="15"/>
  <c r="D172" i="15"/>
  <c r="AJ171" i="15"/>
  <c r="AI171" i="15"/>
  <c r="AH171" i="15"/>
  <c r="AG171" i="15"/>
  <c r="AF171" i="15"/>
  <c r="AE171" i="15"/>
  <c r="AD171" i="15"/>
  <c r="AC171" i="15"/>
  <c r="AB171" i="15"/>
  <c r="AA171" i="15"/>
  <c r="Z171" i="15"/>
  <c r="Y171" i="15"/>
  <c r="X171" i="15"/>
  <c r="W171" i="15"/>
  <c r="V171" i="15"/>
  <c r="U171" i="15"/>
  <c r="T171" i="15"/>
  <c r="S171" i="15"/>
  <c r="R171" i="15"/>
  <c r="Q171" i="15"/>
  <c r="P171" i="15"/>
  <c r="O171" i="15"/>
  <c r="N171" i="15"/>
  <c r="M171" i="15"/>
  <c r="L171" i="15"/>
  <c r="K171" i="15"/>
  <c r="J171" i="15"/>
  <c r="I171" i="15"/>
  <c r="H171" i="15"/>
  <c r="G171" i="15"/>
  <c r="F171" i="15"/>
  <c r="E171" i="15"/>
  <c r="D171" i="15"/>
  <c r="AJ170" i="15"/>
  <c r="AI170" i="15"/>
  <c r="AH170" i="15"/>
  <c r="AG170" i="15"/>
  <c r="AF170" i="15"/>
  <c r="AE170" i="15"/>
  <c r="AD170" i="15"/>
  <c r="AC170" i="15"/>
  <c r="AB170" i="15"/>
  <c r="AA170" i="15"/>
  <c r="Z170" i="15"/>
  <c r="Y170" i="15"/>
  <c r="X170" i="15"/>
  <c r="W170" i="15"/>
  <c r="V170" i="15"/>
  <c r="U170" i="15"/>
  <c r="T170" i="15"/>
  <c r="S170" i="15"/>
  <c r="R170" i="15"/>
  <c r="Q170" i="15"/>
  <c r="P170" i="15"/>
  <c r="O170" i="15"/>
  <c r="N170" i="15"/>
  <c r="M170" i="15"/>
  <c r="L170" i="15"/>
  <c r="K170" i="15"/>
  <c r="J170" i="15"/>
  <c r="I170" i="15"/>
  <c r="H170" i="15"/>
  <c r="G170" i="15"/>
  <c r="F170" i="15"/>
  <c r="E170" i="15"/>
  <c r="D170" i="15"/>
  <c r="AJ169" i="15"/>
  <c r="AI169" i="15"/>
  <c r="AH169" i="15"/>
  <c r="AG169" i="15"/>
  <c r="AF169" i="15"/>
  <c r="AE169" i="15"/>
  <c r="AD169" i="15"/>
  <c r="AC169" i="15"/>
  <c r="AB169" i="15"/>
  <c r="AA169" i="15"/>
  <c r="Z169" i="15"/>
  <c r="Y169" i="15"/>
  <c r="X169" i="15"/>
  <c r="W169" i="15"/>
  <c r="V169" i="15"/>
  <c r="U169" i="15"/>
  <c r="T169" i="15"/>
  <c r="S169" i="15"/>
  <c r="R169" i="15"/>
  <c r="Q169" i="15"/>
  <c r="P169" i="15"/>
  <c r="O169" i="15"/>
  <c r="N169" i="15"/>
  <c r="M169" i="15"/>
  <c r="L169" i="15"/>
  <c r="K169" i="15"/>
  <c r="J169" i="15"/>
  <c r="I169" i="15"/>
  <c r="H169" i="15"/>
  <c r="G169" i="15"/>
  <c r="F169" i="15"/>
  <c r="E169" i="15"/>
  <c r="D169" i="15"/>
  <c r="AJ168" i="15"/>
  <c r="AI168" i="15"/>
  <c r="AH168" i="15"/>
  <c r="AG168" i="15"/>
  <c r="AF168" i="15"/>
  <c r="AE168" i="15"/>
  <c r="AD168" i="15"/>
  <c r="AC168" i="15"/>
  <c r="AB168" i="15"/>
  <c r="AA168" i="15"/>
  <c r="Z168" i="15"/>
  <c r="Y168" i="15"/>
  <c r="X168" i="15"/>
  <c r="W168" i="15"/>
  <c r="V168" i="15"/>
  <c r="U168" i="15"/>
  <c r="T168" i="15"/>
  <c r="S168" i="15"/>
  <c r="R168" i="15"/>
  <c r="Q168" i="15"/>
  <c r="P168" i="15"/>
  <c r="O168" i="15"/>
  <c r="N168" i="15"/>
  <c r="M168" i="15"/>
  <c r="L168" i="15"/>
  <c r="K168" i="15"/>
  <c r="J168" i="15"/>
  <c r="I168" i="15"/>
  <c r="H168" i="15"/>
  <c r="G168" i="15"/>
  <c r="F168" i="15"/>
  <c r="E168" i="15"/>
  <c r="D168" i="15"/>
  <c r="AJ167" i="15"/>
  <c r="AI167" i="15"/>
  <c r="AH167" i="15"/>
  <c r="AG167" i="15"/>
  <c r="AF167" i="15"/>
  <c r="AE167" i="15"/>
  <c r="AD167" i="15"/>
  <c r="AC167" i="15"/>
  <c r="AB167" i="15"/>
  <c r="AA167" i="15"/>
  <c r="Z167" i="15"/>
  <c r="Y167" i="15"/>
  <c r="X167" i="15"/>
  <c r="W167" i="15"/>
  <c r="V167" i="15"/>
  <c r="U167" i="15"/>
  <c r="T167" i="15"/>
  <c r="S167" i="15"/>
  <c r="R167" i="15"/>
  <c r="Q167" i="15"/>
  <c r="P167" i="15"/>
  <c r="O167" i="15"/>
  <c r="N167" i="15"/>
  <c r="M167" i="15"/>
  <c r="L167" i="15"/>
  <c r="K167" i="15"/>
  <c r="J167" i="15"/>
  <c r="I167" i="15"/>
  <c r="H167" i="15"/>
  <c r="G167" i="15"/>
  <c r="F167" i="15"/>
  <c r="E167" i="15"/>
  <c r="D167" i="15"/>
  <c r="AJ166" i="15"/>
  <c r="AI166" i="15"/>
  <c r="AH166" i="15"/>
  <c r="AG166" i="15"/>
  <c r="AF166" i="15"/>
  <c r="AE166" i="15"/>
  <c r="AD166" i="15"/>
  <c r="AC166" i="15"/>
  <c r="AB166" i="15"/>
  <c r="AA166" i="15"/>
  <c r="Z166" i="15"/>
  <c r="Y166" i="15"/>
  <c r="X166" i="15"/>
  <c r="W166" i="15"/>
  <c r="V166" i="15"/>
  <c r="U166" i="15"/>
  <c r="T166" i="15"/>
  <c r="S166" i="15"/>
  <c r="R166" i="15"/>
  <c r="Q166" i="15"/>
  <c r="P166" i="15"/>
  <c r="O166" i="15"/>
  <c r="N166" i="15"/>
  <c r="M166" i="15"/>
  <c r="L166" i="15"/>
  <c r="K166" i="15"/>
  <c r="J166" i="15"/>
  <c r="I166" i="15"/>
  <c r="H166" i="15"/>
  <c r="G166" i="15"/>
  <c r="F166" i="15"/>
  <c r="E166" i="15"/>
  <c r="D166" i="15"/>
  <c r="AJ165" i="15"/>
  <c r="AI165" i="15"/>
  <c r="AH165" i="15"/>
  <c r="AG165" i="15"/>
  <c r="AF165" i="15"/>
  <c r="AE165" i="15"/>
  <c r="AD165" i="15"/>
  <c r="AC165" i="15"/>
  <c r="AB165" i="15"/>
  <c r="AA165" i="15"/>
  <c r="Z165" i="15"/>
  <c r="Y165" i="15"/>
  <c r="X165" i="15"/>
  <c r="W165" i="15"/>
  <c r="V165" i="15"/>
  <c r="U165" i="15"/>
  <c r="T165" i="15"/>
  <c r="S165" i="15"/>
  <c r="R165" i="15"/>
  <c r="Q165" i="15"/>
  <c r="P165" i="15"/>
  <c r="O165" i="15"/>
  <c r="N165" i="15"/>
  <c r="M165" i="15"/>
  <c r="L165" i="15"/>
  <c r="K165" i="15"/>
  <c r="J165" i="15"/>
  <c r="I165" i="15"/>
  <c r="H165" i="15"/>
  <c r="G165" i="15"/>
  <c r="F165" i="15"/>
  <c r="E165" i="15"/>
  <c r="D165" i="15"/>
  <c r="AJ164" i="15"/>
  <c r="AI164" i="15"/>
  <c r="AH164" i="15"/>
  <c r="AG164" i="15"/>
  <c r="AF164" i="15"/>
  <c r="AE164" i="15"/>
  <c r="AD164" i="15"/>
  <c r="AC164" i="15"/>
  <c r="AB164" i="15"/>
  <c r="AA164" i="15"/>
  <c r="Z164" i="15"/>
  <c r="Y164" i="15"/>
  <c r="X164" i="15"/>
  <c r="W164" i="15"/>
  <c r="V164" i="15"/>
  <c r="U164" i="15"/>
  <c r="T164" i="15"/>
  <c r="S164" i="15"/>
  <c r="R164" i="15"/>
  <c r="Q164" i="15"/>
  <c r="P164" i="15"/>
  <c r="O164" i="15"/>
  <c r="N164" i="15"/>
  <c r="M164" i="15"/>
  <c r="L164" i="15"/>
  <c r="K164" i="15"/>
  <c r="J164" i="15"/>
  <c r="I164" i="15"/>
  <c r="H164" i="15"/>
  <c r="G164" i="15"/>
  <c r="F164" i="15"/>
  <c r="E164" i="15"/>
  <c r="D164" i="15"/>
  <c r="AJ163" i="15"/>
  <c r="AI163" i="15"/>
  <c r="AH163" i="15"/>
  <c r="AG163" i="15"/>
  <c r="AF163" i="15"/>
  <c r="AE163" i="15"/>
  <c r="AD163" i="15"/>
  <c r="AC163" i="15"/>
  <c r="AB163" i="15"/>
  <c r="AA163" i="15"/>
  <c r="Z163" i="15"/>
  <c r="Y163" i="15"/>
  <c r="X163" i="15"/>
  <c r="W163" i="15"/>
  <c r="V163" i="15"/>
  <c r="U163" i="15"/>
  <c r="T163" i="15"/>
  <c r="S163" i="15"/>
  <c r="R163" i="15"/>
  <c r="Q163" i="15"/>
  <c r="P163" i="15"/>
  <c r="O163" i="15"/>
  <c r="N163" i="15"/>
  <c r="M163" i="15"/>
  <c r="L163" i="15"/>
  <c r="K163" i="15"/>
  <c r="J163" i="15"/>
  <c r="I163" i="15"/>
  <c r="H163" i="15"/>
  <c r="G163" i="15"/>
  <c r="F163" i="15"/>
  <c r="E163" i="15"/>
  <c r="D163" i="15"/>
  <c r="AJ162" i="15"/>
  <c r="AI162" i="15"/>
  <c r="AH162" i="15"/>
  <c r="AG162" i="15"/>
  <c r="AF162" i="15"/>
  <c r="AE162" i="15"/>
  <c r="AD162" i="15"/>
  <c r="AC162" i="15"/>
  <c r="AB162" i="15"/>
  <c r="AA162" i="15"/>
  <c r="Z162" i="15"/>
  <c r="Y162" i="15"/>
  <c r="X162" i="15"/>
  <c r="W162" i="15"/>
  <c r="V162" i="15"/>
  <c r="U162" i="15"/>
  <c r="T162" i="15"/>
  <c r="S162" i="15"/>
  <c r="R162" i="15"/>
  <c r="Q162" i="15"/>
  <c r="P162" i="15"/>
  <c r="O162" i="15"/>
  <c r="N162" i="15"/>
  <c r="M162" i="15"/>
  <c r="L162" i="15"/>
  <c r="K162" i="15"/>
  <c r="J162" i="15"/>
  <c r="I162" i="15"/>
  <c r="H162" i="15"/>
  <c r="G162" i="15"/>
  <c r="F162" i="15"/>
  <c r="E162" i="15"/>
  <c r="D162" i="15"/>
  <c r="AJ161" i="15"/>
  <c r="AI161" i="15"/>
  <c r="AH161" i="15"/>
  <c r="AG161" i="15"/>
  <c r="AF161" i="15"/>
  <c r="AE161" i="15"/>
  <c r="AD161" i="15"/>
  <c r="AC161" i="15"/>
  <c r="AB161" i="15"/>
  <c r="AA161" i="15"/>
  <c r="Z161" i="15"/>
  <c r="Y161" i="15"/>
  <c r="X161" i="15"/>
  <c r="W161" i="15"/>
  <c r="V161" i="15"/>
  <c r="U161" i="15"/>
  <c r="T161" i="15"/>
  <c r="S161" i="15"/>
  <c r="R161" i="15"/>
  <c r="Q161" i="15"/>
  <c r="P161" i="15"/>
  <c r="O161" i="15"/>
  <c r="N161" i="15"/>
  <c r="M161" i="15"/>
  <c r="L161" i="15"/>
  <c r="K161" i="15"/>
  <c r="J161" i="15"/>
  <c r="I161" i="15"/>
  <c r="H161" i="15"/>
  <c r="G161" i="15"/>
  <c r="F161" i="15"/>
  <c r="E161" i="15"/>
  <c r="D161" i="15"/>
  <c r="AJ160" i="15"/>
  <c r="AI160" i="15"/>
  <c r="AH160" i="15"/>
  <c r="AG160" i="15"/>
  <c r="AF160" i="15"/>
  <c r="AE160" i="15"/>
  <c r="AD160" i="15"/>
  <c r="AC160" i="15"/>
  <c r="AB160" i="15"/>
  <c r="AA160" i="15"/>
  <c r="Z160" i="15"/>
  <c r="Y160" i="15"/>
  <c r="X160" i="15"/>
  <c r="W160" i="15"/>
  <c r="V160" i="15"/>
  <c r="U160" i="15"/>
  <c r="T160" i="15"/>
  <c r="S160" i="15"/>
  <c r="R160" i="15"/>
  <c r="Q160" i="15"/>
  <c r="P160" i="15"/>
  <c r="O160" i="15"/>
  <c r="N160" i="15"/>
  <c r="M160" i="15"/>
  <c r="L160" i="15"/>
  <c r="K160" i="15"/>
  <c r="J160" i="15"/>
  <c r="I160" i="15"/>
  <c r="H160" i="15"/>
  <c r="G160" i="15"/>
  <c r="F160" i="15"/>
  <c r="E160" i="15"/>
  <c r="D160" i="15"/>
  <c r="AJ159" i="15"/>
  <c r="AI159" i="15"/>
  <c r="AH159" i="15"/>
  <c r="AG159" i="15"/>
  <c r="AF159" i="15"/>
  <c r="AE159" i="15"/>
  <c r="AD159" i="15"/>
  <c r="AC159" i="15"/>
  <c r="AB159" i="15"/>
  <c r="AA159" i="15"/>
  <c r="Z159" i="15"/>
  <c r="Y159" i="15"/>
  <c r="X159" i="15"/>
  <c r="W159" i="15"/>
  <c r="V159" i="15"/>
  <c r="U159" i="15"/>
  <c r="T159" i="15"/>
  <c r="S159" i="15"/>
  <c r="R159" i="15"/>
  <c r="Q159" i="15"/>
  <c r="P159" i="15"/>
  <c r="O159" i="15"/>
  <c r="N159" i="15"/>
  <c r="M159" i="15"/>
  <c r="L159" i="15"/>
  <c r="K159" i="15"/>
  <c r="J159" i="15"/>
  <c r="I159" i="15"/>
  <c r="H159" i="15"/>
  <c r="G159" i="15"/>
  <c r="F159" i="15"/>
  <c r="E159" i="15"/>
  <c r="D159" i="15"/>
  <c r="AJ158" i="15"/>
  <c r="AI158" i="15"/>
  <c r="AH158" i="15"/>
  <c r="AG158" i="15"/>
  <c r="AF158" i="15"/>
  <c r="AE158" i="15"/>
  <c r="AD158" i="15"/>
  <c r="AC158" i="15"/>
  <c r="AB158" i="15"/>
  <c r="AA158" i="15"/>
  <c r="Z158" i="15"/>
  <c r="Y158" i="15"/>
  <c r="X158" i="15"/>
  <c r="W158" i="15"/>
  <c r="V158" i="15"/>
  <c r="U158" i="15"/>
  <c r="T158" i="15"/>
  <c r="S158" i="15"/>
  <c r="R158" i="15"/>
  <c r="Q158" i="15"/>
  <c r="P158" i="15"/>
  <c r="O158" i="15"/>
  <c r="N158" i="15"/>
  <c r="M158" i="15"/>
  <c r="L158" i="15"/>
  <c r="K158" i="15"/>
  <c r="J158" i="15"/>
  <c r="I158" i="15"/>
  <c r="H158" i="15"/>
  <c r="G158" i="15"/>
  <c r="F158" i="15"/>
  <c r="E158" i="15"/>
  <c r="D158" i="15"/>
  <c r="AJ157" i="15"/>
  <c r="AI157" i="15"/>
  <c r="AH157" i="15"/>
  <c r="AG157" i="15"/>
  <c r="AF157" i="15"/>
  <c r="AE157" i="15"/>
  <c r="AD157" i="15"/>
  <c r="AC157" i="15"/>
  <c r="AB157" i="15"/>
  <c r="AA157" i="15"/>
  <c r="Z157" i="15"/>
  <c r="Y157" i="15"/>
  <c r="X157" i="15"/>
  <c r="W157" i="15"/>
  <c r="V157" i="15"/>
  <c r="U157" i="15"/>
  <c r="T157" i="15"/>
  <c r="S157" i="15"/>
  <c r="R157" i="15"/>
  <c r="Q157" i="15"/>
  <c r="P157" i="15"/>
  <c r="O157" i="15"/>
  <c r="N157" i="15"/>
  <c r="M157" i="15"/>
  <c r="L157" i="15"/>
  <c r="K157" i="15"/>
  <c r="J157" i="15"/>
  <c r="I157" i="15"/>
  <c r="H157" i="15"/>
  <c r="G157" i="15"/>
  <c r="F157" i="15"/>
  <c r="E157" i="15"/>
  <c r="D157" i="15"/>
  <c r="AJ156" i="15"/>
  <c r="AI156" i="15"/>
  <c r="AH156" i="15"/>
  <c r="AG156" i="15"/>
  <c r="AF156" i="15"/>
  <c r="AE156" i="15"/>
  <c r="AD156" i="15"/>
  <c r="AC156" i="15"/>
  <c r="AB156" i="15"/>
  <c r="AA156" i="15"/>
  <c r="Z156" i="15"/>
  <c r="Y156" i="15"/>
  <c r="X156" i="15"/>
  <c r="W156" i="15"/>
  <c r="V156" i="15"/>
  <c r="U156" i="15"/>
  <c r="T156" i="15"/>
  <c r="S156" i="15"/>
  <c r="R156" i="15"/>
  <c r="Q156" i="15"/>
  <c r="P156" i="15"/>
  <c r="O156" i="15"/>
  <c r="N156" i="15"/>
  <c r="M156" i="15"/>
  <c r="L156" i="15"/>
  <c r="K156" i="15"/>
  <c r="J156" i="15"/>
  <c r="I156" i="15"/>
  <c r="H156" i="15"/>
  <c r="G156" i="15"/>
  <c r="F156" i="15"/>
  <c r="E156" i="15"/>
  <c r="D156" i="15"/>
  <c r="AJ155" i="15"/>
  <c r="AI155" i="15"/>
  <c r="AH155" i="15"/>
  <c r="AG155" i="15"/>
  <c r="AF155" i="15"/>
  <c r="AE155" i="15"/>
  <c r="AD155" i="15"/>
  <c r="AC155" i="15"/>
  <c r="AB155" i="15"/>
  <c r="AA155" i="15"/>
  <c r="Z155" i="15"/>
  <c r="Y155" i="15"/>
  <c r="X155" i="15"/>
  <c r="W155" i="15"/>
  <c r="V155" i="15"/>
  <c r="U155" i="15"/>
  <c r="T155" i="15"/>
  <c r="S155" i="15"/>
  <c r="R155" i="15"/>
  <c r="Q155" i="15"/>
  <c r="P155" i="15"/>
  <c r="O155" i="15"/>
  <c r="N155" i="15"/>
  <c r="M155" i="15"/>
  <c r="L155" i="15"/>
  <c r="K155" i="15"/>
  <c r="J155" i="15"/>
  <c r="I155" i="15"/>
  <c r="H155" i="15"/>
  <c r="G155" i="15"/>
  <c r="F155" i="15"/>
  <c r="E155" i="15"/>
  <c r="D155" i="15"/>
  <c r="AJ154" i="15"/>
  <c r="AI154" i="15"/>
  <c r="AH154" i="15"/>
  <c r="AG154" i="15"/>
  <c r="AF154" i="15"/>
  <c r="AE154" i="15"/>
  <c r="AD154" i="15"/>
  <c r="AC154" i="15"/>
  <c r="AB154" i="15"/>
  <c r="AA154" i="15"/>
  <c r="Z154" i="15"/>
  <c r="Y154" i="15"/>
  <c r="X154" i="15"/>
  <c r="W154" i="15"/>
  <c r="V154" i="15"/>
  <c r="U154" i="15"/>
  <c r="T154" i="15"/>
  <c r="S154" i="15"/>
  <c r="R154" i="15"/>
  <c r="Q154" i="15"/>
  <c r="P154" i="15"/>
  <c r="O154" i="15"/>
  <c r="N154" i="15"/>
  <c r="M154" i="15"/>
  <c r="L154" i="15"/>
  <c r="K154" i="15"/>
  <c r="J154" i="15"/>
  <c r="I154" i="15"/>
  <c r="H154" i="15"/>
  <c r="G154" i="15"/>
  <c r="F154" i="15"/>
  <c r="E154" i="15"/>
  <c r="D154" i="15"/>
  <c r="AJ153" i="15"/>
  <c r="AI153" i="15"/>
  <c r="AH153" i="15"/>
  <c r="AG153" i="15"/>
  <c r="AF153" i="15"/>
  <c r="AE153" i="15"/>
  <c r="AD153" i="15"/>
  <c r="AC153" i="15"/>
  <c r="AB153" i="15"/>
  <c r="AA153" i="15"/>
  <c r="Z153" i="15"/>
  <c r="Y153" i="15"/>
  <c r="X153" i="15"/>
  <c r="W153" i="15"/>
  <c r="V153" i="15"/>
  <c r="U153" i="15"/>
  <c r="T153" i="15"/>
  <c r="S153" i="15"/>
  <c r="R153" i="15"/>
  <c r="Q153" i="15"/>
  <c r="P153" i="15"/>
  <c r="O153" i="15"/>
  <c r="N153" i="15"/>
  <c r="M153" i="15"/>
  <c r="L153" i="15"/>
  <c r="K153" i="15"/>
  <c r="J153" i="15"/>
  <c r="I153" i="15"/>
  <c r="H153" i="15"/>
  <c r="G153" i="15"/>
  <c r="F153" i="15"/>
  <c r="E153" i="15"/>
  <c r="D153" i="15"/>
  <c r="AJ152" i="15"/>
  <c r="AI152" i="15"/>
  <c r="AH152" i="15"/>
  <c r="AG152" i="15"/>
  <c r="AF152" i="15"/>
  <c r="AE152" i="15"/>
  <c r="AD152" i="15"/>
  <c r="AC152" i="15"/>
  <c r="AB152" i="15"/>
  <c r="AA152" i="15"/>
  <c r="Z152" i="15"/>
  <c r="Y152" i="15"/>
  <c r="X152" i="15"/>
  <c r="W152" i="15"/>
  <c r="V152" i="15"/>
  <c r="U152" i="15"/>
  <c r="T152" i="15"/>
  <c r="S152" i="15"/>
  <c r="R152" i="15"/>
  <c r="Q152" i="15"/>
  <c r="P152" i="15"/>
  <c r="O152" i="15"/>
  <c r="N152" i="15"/>
  <c r="M152" i="15"/>
  <c r="L152" i="15"/>
  <c r="K152" i="15"/>
  <c r="J152" i="15"/>
  <c r="I152" i="15"/>
  <c r="H152" i="15"/>
  <c r="G152" i="15"/>
  <c r="F152" i="15"/>
  <c r="E152" i="15"/>
  <c r="D152" i="15"/>
  <c r="AJ151" i="15"/>
  <c r="AI151" i="15"/>
  <c r="AH151" i="15"/>
  <c r="AG151" i="15"/>
  <c r="AF151" i="15"/>
  <c r="AE151" i="15"/>
  <c r="AD151" i="15"/>
  <c r="AC151" i="15"/>
  <c r="AB151" i="15"/>
  <c r="AA151" i="15"/>
  <c r="Z151" i="15"/>
  <c r="Y151" i="15"/>
  <c r="X151" i="15"/>
  <c r="W151" i="15"/>
  <c r="V151" i="15"/>
  <c r="U151" i="15"/>
  <c r="T151" i="15"/>
  <c r="S151" i="15"/>
  <c r="R151" i="15"/>
  <c r="Q151" i="15"/>
  <c r="P151" i="15"/>
  <c r="O151" i="15"/>
  <c r="N151" i="15"/>
  <c r="M151" i="15"/>
  <c r="L151" i="15"/>
  <c r="K151" i="15"/>
  <c r="J151" i="15"/>
  <c r="I151" i="15"/>
  <c r="H151" i="15"/>
  <c r="G151" i="15"/>
  <c r="F151" i="15"/>
  <c r="E151" i="15"/>
  <c r="D151" i="15"/>
  <c r="AJ150" i="15"/>
  <c r="AI150" i="15"/>
  <c r="AH150" i="15"/>
  <c r="AG150" i="15"/>
  <c r="AF150" i="15"/>
  <c r="AE150" i="15"/>
  <c r="AD150" i="15"/>
  <c r="AC150" i="15"/>
  <c r="AB150" i="15"/>
  <c r="AA150" i="15"/>
  <c r="Z150" i="15"/>
  <c r="Y150" i="15"/>
  <c r="X150" i="15"/>
  <c r="W150" i="15"/>
  <c r="V150" i="15"/>
  <c r="U150" i="15"/>
  <c r="T150" i="15"/>
  <c r="S150" i="15"/>
  <c r="R150" i="15"/>
  <c r="Q150" i="15"/>
  <c r="P150" i="15"/>
  <c r="O150" i="15"/>
  <c r="N150" i="15"/>
  <c r="M150" i="15"/>
  <c r="L150" i="15"/>
  <c r="K150" i="15"/>
  <c r="J150" i="15"/>
  <c r="I150" i="15"/>
  <c r="H150" i="15"/>
  <c r="G150" i="15"/>
  <c r="F150" i="15"/>
  <c r="E150" i="15"/>
  <c r="D150" i="15"/>
  <c r="AJ149" i="15"/>
  <c r="AI149" i="15"/>
  <c r="AH149" i="15"/>
  <c r="AG149" i="15"/>
  <c r="AF149" i="15"/>
  <c r="AE149" i="15"/>
  <c r="AD149" i="15"/>
  <c r="AC149" i="15"/>
  <c r="AB149" i="15"/>
  <c r="AA149" i="15"/>
  <c r="Z149" i="15"/>
  <c r="Y149" i="15"/>
  <c r="X149" i="15"/>
  <c r="W149" i="15"/>
  <c r="V149" i="15"/>
  <c r="U149" i="15"/>
  <c r="T149" i="15"/>
  <c r="S149" i="15"/>
  <c r="R149" i="15"/>
  <c r="Q149" i="15"/>
  <c r="P149" i="15"/>
  <c r="O149" i="15"/>
  <c r="N149" i="15"/>
  <c r="M149" i="15"/>
  <c r="L149" i="15"/>
  <c r="K149" i="15"/>
  <c r="J149" i="15"/>
  <c r="I149" i="15"/>
  <c r="H149" i="15"/>
  <c r="G149" i="15"/>
  <c r="F149" i="15"/>
  <c r="E149" i="15"/>
  <c r="D149" i="15"/>
  <c r="AJ148" i="15"/>
  <c r="AI148" i="15"/>
  <c r="AH148" i="15"/>
  <c r="AG148" i="15"/>
  <c r="AF148" i="15"/>
  <c r="AE148" i="15"/>
  <c r="AD148" i="15"/>
  <c r="AC148" i="15"/>
  <c r="AB148" i="15"/>
  <c r="AA148" i="15"/>
  <c r="Z148" i="15"/>
  <c r="Y148" i="15"/>
  <c r="X148" i="15"/>
  <c r="W148" i="15"/>
  <c r="V148" i="15"/>
  <c r="U148" i="15"/>
  <c r="T148" i="15"/>
  <c r="S148" i="15"/>
  <c r="R148" i="15"/>
  <c r="Q148" i="15"/>
  <c r="P148" i="15"/>
  <c r="O148" i="15"/>
  <c r="N148" i="15"/>
  <c r="M148" i="15"/>
  <c r="L148" i="15"/>
  <c r="K148" i="15"/>
  <c r="J148" i="15"/>
  <c r="I148" i="15"/>
  <c r="H148" i="15"/>
  <c r="G148" i="15"/>
  <c r="F148" i="15"/>
  <c r="E148" i="15"/>
  <c r="D148" i="15"/>
  <c r="AJ147" i="15"/>
  <c r="AI147" i="15"/>
  <c r="AH147" i="15"/>
  <c r="AG147" i="15"/>
  <c r="AF147" i="15"/>
  <c r="AE147" i="15"/>
  <c r="AD147" i="15"/>
  <c r="AC147" i="15"/>
  <c r="AB147" i="15"/>
  <c r="AA147" i="15"/>
  <c r="Z147" i="15"/>
  <c r="Y147" i="15"/>
  <c r="X147" i="15"/>
  <c r="W147" i="15"/>
  <c r="V147" i="15"/>
  <c r="U147" i="15"/>
  <c r="T147" i="15"/>
  <c r="S147" i="15"/>
  <c r="R147" i="15"/>
  <c r="Q147" i="15"/>
  <c r="P147" i="15"/>
  <c r="O147" i="15"/>
  <c r="N147" i="15"/>
  <c r="M147" i="15"/>
  <c r="L147" i="15"/>
  <c r="K147" i="15"/>
  <c r="J147" i="15"/>
  <c r="I147" i="15"/>
  <c r="H147" i="15"/>
  <c r="G147" i="15"/>
  <c r="F147" i="15"/>
  <c r="E147" i="15"/>
  <c r="D147" i="15"/>
  <c r="AJ146" i="15"/>
  <c r="AI146" i="15"/>
  <c r="AH146" i="15"/>
  <c r="AG146" i="15"/>
  <c r="AF146" i="15"/>
  <c r="AE146" i="15"/>
  <c r="AD146" i="15"/>
  <c r="AC146" i="15"/>
  <c r="AB146" i="15"/>
  <c r="AA146" i="15"/>
  <c r="Z146" i="15"/>
  <c r="Y146" i="15"/>
  <c r="X146" i="15"/>
  <c r="W146" i="15"/>
  <c r="V146" i="15"/>
  <c r="U146" i="15"/>
  <c r="T146" i="15"/>
  <c r="S146" i="15"/>
  <c r="R146" i="15"/>
  <c r="Q146" i="15"/>
  <c r="P146" i="15"/>
  <c r="O146" i="15"/>
  <c r="N146" i="15"/>
  <c r="M146" i="15"/>
  <c r="L146" i="15"/>
  <c r="K146" i="15"/>
  <c r="J146" i="15"/>
  <c r="I146" i="15"/>
  <c r="H146" i="15"/>
  <c r="G146" i="15"/>
  <c r="F146" i="15"/>
  <c r="E146" i="15"/>
  <c r="D146" i="15"/>
  <c r="AJ145" i="15"/>
  <c r="AI145" i="15"/>
  <c r="AH145" i="15"/>
  <c r="AG145" i="15"/>
  <c r="AF145" i="15"/>
  <c r="AE145" i="15"/>
  <c r="AD145" i="15"/>
  <c r="AC145" i="15"/>
  <c r="AB145" i="15"/>
  <c r="AA145" i="15"/>
  <c r="Z145" i="15"/>
  <c r="Y145" i="15"/>
  <c r="X145" i="15"/>
  <c r="W145" i="15"/>
  <c r="V145" i="15"/>
  <c r="U145" i="15"/>
  <c r="T145" i="15"/>
  <c r="S145" i="15"/>
  <c r="R145" i="15"/>
  <c r="Q145" i="15"/>
  <c r="P145" i="15"/>
  <c r="O145" i="15"/>
  <c r="N145" i="15"/>
  <c r="M145" i="15"/>
  <c r="L145" i="15"/>
  <c r="K145" i="15"/>
  <c r="J145" i="15"/>
  <c r="I145" i="15"/>
  <c r="H145" i="15"/>
  <c r="G145" i="15"/>
  <c r="F145" i="15"/>
  <c r="E145" i="15"/>
  <c r="D145" i="15"/>
  <c r="AJ144" i="15"/>
  <c r="AI144" i="15"/>
  <c r="AH144" i="15"/>
  <c r="AG144" i="15"/>
  <c r="AF144" i="15"/>
  <c r="AE144" i="15"/>
  <c r="AD144" i="15"/>
  <c r="AC144" i="15"/>
  <c r="AB144" i="15"/>
  <c r="AA144" i="15"/>
  <c r="Z144" i="15"/>
  <c r="Y144" i="15"/>
  <c r="X144" i="15"/>
  <c r="W144" i="15"/>
  <c r="V144" i="15"/>
  <c r="U144" i="15"/>
  <c r="T144" i="15"/>
  <c r="S144" i="15"/>
  <c r="R144" i="15"/>
  <c r="Q144" i="15"/>
  <c r="P144" i="15"/>
  <c r="O144" i="15"/>
  <c r="N144" i="15"/>
  <c r="M144" i="15"/>
  <c r="L144" i="15"/>
  <c r="K144" i="15"/>
  <c r="J144" i="15"/>
  <c r="I144" i="15"/>
  <c r="H144" i="15"/>
  <c r="G144" i="15"/>
  <c r="F144" i="15"/>
  <c r="E144" i="15"/>
  <c r="D144" i="15"/>
  <c r="AJ143" i="15"/>
  <c r="AI143" i="15"/>
  <c r="AH143" i="15"/>
  <c r="AG143" i="15"/>
  <c r="AF143" i="15"/>
  <c r="AE143" i="15"/>
  <c r="AD143" i="15"/>
  <c r="AC143" i="15"/>
  <c r="AB143" i="15"/>
  <c r="AA143" i="15"/>
  <c r="Z143" i="15"/>
  <c r="Y143" i="15"/>
  <c r="X143" i="15"/>
  <c r="W143" i="15"/>
  <c r="V143" i="15"/>
  <c r="U143" i="15"/>
  <c r="T143" i="15"/>
  <c r="S143" i="15"/>
  <c r="R143" i="15"/>
  <c r="Q143" i="15"/>
  <c r="P143" i="15"/>
  <c r="O143" i="15"/>
  <c r="N143" i="15"/>
  <c r="M143" i="15"/>
  <c r="L143" i="15"/>
  <c r="K143" i="15"/>
  <c r="J143" i="15"/>
  <c r="I143" i="15"/>
  <c r="H143" i="15"/>
  <c r="G143" i="15"/>
  <c r="F143" i="15"/>
  <c r="E143" i="15"/>
  <c r="D143" i="15"/>
  <c r="AJ142" i="15"/>
  <c r="AI142" i="15"/>
  <c r="AH142" i="15"/>
  <c r="AG142" i="15"/>
  <c r="AF142" i="15"/>
  <c r="AE142" i="15"/>
  <c r="AD142" i="15"/>
  <c r="AC142" i="15"/>
  <c r="AB142" i="15"/>
  <c r="AA142" i="15"/>
  <c r="Z142" i="15"/>
  <c r="Y142" i="15"/>
  <c r="X142" i="15"/>
  <c r="W142" i="15"/>
  <c r="V142" i="15"/>
  <c r="U142" i="15"/>
  <c r="T142" i="15"/>
  <c r="S142" i="15"/>
  <c r="R142" i="15"/>
  <c r="Q142" i="15"/>
  <c r="P142" i="15"/>
  <c r="O142" i="15"/>
  <c r="N142" i="15"/>
  <c r="M142" i="15"/>
  <c r="L142" i="15"/>
  <c r="K142" i="15"/>
  <c r="J142" i="15"/>
  <c r="I142" i="15"/>
  <c r="H142" i="15"/>
  <c r="G142" i="15"/>
  <c r="F142" i="15"/>
  <c r="E142" i="15"/>
  <c r="D142" i="15"/>
  <c r="AJ141" i="15"/>
  <c r="AI141" i="15"/>
  <c r="AH141" i="15"/>
  <c r="AG141" i="15"/>
  <c r="AF141" i="15"/>
  <c r="AE141" i="15"/>
  <c r="AD141" i="15"/>
  <c r="AC141" i="15"/>
  <c r="AB141" i="15"/>
  <c r="AA141" i="15"/>
  <c r="Z141" i="15"/>
  <c r="Y141" i="15"/>
  <c r="X141" i="15"/>
  <c r="W141" i="15"/>
  <c r="V141" i="15"/>
  <c r="U141" i="15"/>
  <c r="T141" i="15"/>
  <c r="S141" i="15"/>
  <c r="R141" i="15"/>
  <c r="Q141" i="15"/>
  <c r="P141" i="15"/>
  <c r="O141" i="15"/>
  <c r="N141" i="15"/>
  <c r="M141" i="15"/>
  <c r="L141" i="15"/>
  <c r="K141" i="15"/>
  <c r="J141" i="15"/>
  <c r="I141" i="15"/>
  <c r="H141" i="15"/>
  <c r="G141" i="15"/>
  <c r="F141" i="15"/>
  <c r="E141" i="15"/>
  <c r="D141" i="15"/>
  <c r="AJ140" i="15"/>
  <c r="AI140" i="15"/>
  <c r="AH140" i="15"/>
  <c r="AG140" i="15"/>
  <c r="AF140" i="15"/>
  <c r="AE140" i="15"/>
  <c r="AD140" i="15"/>
  <c r="AC140" i="15"/>
  <c r="AB140" i="15"/>
  <c r="AA140" i="15"/>
  <c r="Z140" i="15"/>
  <c r="Y140" i="15"/>
  <c r="X140" i="15"/>
  <c r="W140" i="15"/>
  <c r="V140" i="15"/>
  <c r="U140" i="15"/>
  <c r="T140" i="15"/>
  <c r="S140" i="15"/>
  <c r="R140" i="15"/>
  <c r="Q140" i="15"/>
  <c r="P140" i="15"/>
  <c r="O140" i="15"/>
  <c r="N140" i="15"/>
  <c r="M140" i="15"/>
  <c r="L140" i="15"/>
  <c r="K140" i="15"/>
  <c r="J140" i="15"/>
  <c r="I140" i="15"/>
  <c r="H140" i="15"/>
  <c r="G140" i="15"/>
  <c r="F140" i="15"/>
  <c r="E140" i="15"/>
  <c r="D140" i="15"/>
  <c r="AJ139" i="15"/>
  <c r="AI139" i="15"/>
  <c r="AH139" i="15"/>
  <c r="AG139" i="15"/>
  <c r="AF139" i="15"/>
  <c r="AE139" i="15"/>
  <c r="AD139" i="15"/>
  <c r="AC139" i="15"/>
  <c r="AB139" i="15"/>
  <c r="AA139" i="15"/>
  <c r="Z139" i="15"/>
  <c r="Y139" i="15"/>
  <c r="X139" i="15"/>
  <c r="W139" i="15"/>
  <c r="V139" i="15"/>
  <c r="U139" i="15"/>
  <c r="T139" i="15"/>
  <c r="S139" i="15"/>
  <c r="R139" i="15"/>
  <c r="Q139" i="15"/>
  <c r="P139" i="15"/>
  <c r="O139" i="15"/>
  <c r="N139" i="15"/>
  <c r="M139" i="15"/>
  <c r="L139" i="15"/>
  <c r="K139" i="15"/>
  <c r="J139" i="15"/>
  <c r="I139" i="15"/>
  <c r="H139" i="15"/>
  <c r="G139" i="15"/>
  <c r="F139" i="15"/>
  <c r="E139" i="15"/>
  <c r="D139" i="15"/>
  <c r="AJ138" i="15"/>
  <c r="AI138" i="15"/>
  <c r="AH138" i="15"/>
  <c r="AG138" i="15"/>
  <c r="AF138" i="15"/>
  <c r="AE138" i="15"/>
  <c r="AD138" i="15"/>
  <c r="AC138" i="15"/>
  <c r="AB138" i="15"/>
  <c r="AA138" i="15"/>
  <c r="Z138" i="15"/>
  <c r="Y138" i="15"/>
  <c r="X138" i="15"/>
  <c r="W138" i="15"/>
  <c r="V138" i="15"/>
  <c r="U138" i="15"/>
  <c r="T138" i="15"/>
  <c r="S138" i="15"/>
  <c r="R138" i="15"/>
  <c r="Q138" i="15"/>
  <c r="P138" i="15"/>
  <c r="O138" i="15"/>
  <c r="N138" i="15"/>
  <c r="M138" i="15"/>
  <c r="L138" i="15"/>
  <c r="K138" i="15"/>
  <c r="J138" i="15"/>
  <c r="I138" i="15"/>
  <c r="H138" i="15"/>
  <c r="G138" i="15"/>
  <c r="F138" i="15"/>
  <c r="E138" i="15"/>
  <c r="D138" i="15"/>
  <c r="AJ137" i="15"/>
  <c r="AI137" i="15"/>
  <c r="AH137" i="15"/>
  <c r="AG137" i="15"/>
  <c r="AF137" i="15"/>
  <c r="AE137" i="15"/>
  <c r="AD137" i="15"/>
  <c r="AC137" i="15"/>
  <c r="AB137" i="15"/>
  <c r="AA137" i="15"/>
  <c r="Z137" i="15"/>
  <c r="Y137" i="15"/>
  <c r="X137" i="15"/>
  <c r="W137" i="15"/>
  <c r="V137" i="15"/>
  <c r="U137" i="15"/>
  <c r="T137" i="15"/>
  <c r="S137" i="15"/>
  <c r="R137" i="15"/>
  <c r="Q137" i="15"/>
  <c r="P137" i="15"/>
  <c r="O137" i="15"/>
  <c r="N137" i="15"/>
  <c r="M137" i="15"/>
  <c r="L137" i="15"/>
  <c r="K137" i="15"/>
  <c r="J137" i="15"/>
  <c r="I137" i="15"/>
  <c r="H137" i="15"/>
  <c r="G137" i="15"/>
  <c r="F137" i="15"/>
  <c r="E137" i="15"/>
  <c r="D137" i="15"/>
  <c r="AJ136" i="15"/>
  <c r="AI136" i="15"/>
  <c r="AH136" i="15"/>
  <c r="AG136" i="15"/>
  <c r="AF136" i="15"/>
  <c r="AE136" i="15"/>
  <c r="AD136" i="15"/>
  <c r="AC136" i="15"/>
  <c r="AB136" i="15"/>
  <c r="AA136" i="15"/>
  <c r="Z136" i="15"/>
  <c r="Y136" i="15"/>
  <c r="X136" i="15"/>
  <c r="W136" i="15"/>
  <c r="V136" i="15"/>
  <c r="U136" i="15"/>
  <c r="T136" i="15"/>
  <c r="S136" i="15"/>
  <c r="R136" i="15"/>
  <c r="Q136" i="15"/>
  <c r="P136" i="15"/>
  <c r="O136" i="15"/>
  <c r="N136" i="15"/>
  <c r="M136" i="15"/>
  <c r="L136" i="15"/>
  <c r="K136" i="15"/>
  <c r="J136" i="15"/>
  <c r="I136" i="15"/>
  <c r="H136" i="15"/>
  <c r="G136" i="15"/>
  <c r="F136" i="15"/>
  <c r="E136" i="15"/>
  <c r="D136" i="15"/>
  <c r="AJ134" i="15"/>
  <c r="AI134" i="15"/>
  <c r="AH134" i="15"/>
  <c r="AG134" i="15"/>
  <c r="AF134" i="15"/>
  <c r="AE134" i="15"/>
  <c r="AD134" i="15"/>
  <c r="AC134" i="15"/>
  <c r="AB134" i="15"/>
  <c r="AA134" i="15"/>
  <c r="Z134" i="15"/>
  <c r="Y134" i="15"/>
  <c r="X134" i="15"/>
  <c r="W134" i="15"/>
  <c r="V134" i="15"/>
  <c r="U134" i="15"/>
  <c r="T134" i="15"/>
  <c r="S134" i="15"/>
  <c r="R134" i="15"/>
  <c r="Q134" i="15"/>
  <c r="P134" i="15"/>
  <c r="O134" i="15"/>
  <c r="N134" i="15"/>
  <c r="M134" i="15"/>
  <c r="L134" i="15"/>
  <c r="K134" i="15"/>
  <c r="J134" i="15"/>
  <c r="I134" i="15"/>
  <c r="H134" i="15"/>
  <c r="G134" i="15"/>
  <c r="F134" i="15"/>
  <c r="E134" i="15"/>
  <c r="D134" i="15"/>
  <c r="AJ133" i="15"/>
  <c r="AI133" i="15"/>
  <c r="AH133" i="15"/>
  <c r="AG133" i="15"/>
  <c r="AF133" i="15"/>
  <c r="AE133" i="15"/>
  <c r="AD133" i="15"/>
  <c r="AC133" i="15"/>
  <c r="AB133" i="15"/>
  <c r="AA133" i="15"/>
  <c r="Z133" i="15"/>
  <c r="Y133" i="15"/>
  <c r="X133" i="15"/>
  <c r="W133" i="15"/>
  <c r="V133" i="15"/>
  <c r="U133" i="15"/>
  <c r="T133" i="15"/>
  <c r="S133" i="15"/>
  <c r="R133" i="15"/>
  <c r="Q133" i="15"/>
  <c r="P133" i="15"/>
  <c r="O133" i="15"/>
  <c r="N133" i="15"/>
  <c r="M133" i="15"/>
  <c r="L133" i="15"/>
  <c r="K133" i="15"/>
  <c r="J133" i="15"/>
  <c r="I133" i="15"/>
  <c r="H133" i="15"/>
  <c r="G133" i="15"/>
  <c r="F133" i="15"/>
  <c r="E133" i="15"/>
  <c r="D133" i="15"/>
  <c r="AJ132" i="15"/>
  <c r="AI132" i="15"/>
  <c r="AH132" i="15"/>
  <c r="AG132" i="15"/>
  <c r="AF132" i="15"/>
  <c r="AE132" i="15"/>
  <c r="AD132" i="15"/>
  <c r="AC132" i="15"/>
  <c r="AB132" i="15"/>
  <c r="AA132" i="15"/>
  <c r="Z132" i="15"/>
  <c r="Y132" i="15"/>
  <c r="X132" i="15"/>
  <c r="W132" i="15"/>
  <c r="V132" i="15"/>
  <c r="U132" i="15"/>
  <c r="T132" i="15"/>
  <c r="S132" i="15"/>
  <c r="R132" i="15"/>
  <c r="Q132" i="15"/>
  <c r="P132" i="15"/>
  <c r="O132" i="15"/>
  <c r="N132" i="15"/>
  <c r="M132" i="15"/>
  <c r="L132" i="15"/>
  <c r="K132" i="15"/>
  <c r="J132" i="15"/>
  <c r="I132" i="15"/>
  <c r="H132" i="15"/>
  <c r="G132" i="15"/>
  <c r="F132" i="15"/>
  <c r="E132" i="15"/>
  <c r="D132" i="15"/>
  <c r="AJ131" i="15"/>
  <c r="AI131" i="15"/>
  <c r="AH131" i="15"/>
  <c r="AG131" i="15"/>
  <c r="AF131" i="15"/>
  <c r="AE131" i="15"/>
  <c r="AD131" i="15"/>
  <c r="AC131" i="15"/>
  <c r="AB131" i="15"/>
  <c r="AA131" i="15"/>
  <c r="Z131" i="15"/>
  <c r="Y131" i="15"/>
  <c r="X131" i="15"/>
  <c r="W131" i="15"/>
  <c r="V131" i="15"/>
  <c r="U131" i="15"/>
  <c r="T131" i="15"/>
  <c r="S131" i="15"/>
  <c r="R131" i="15"/>
  <c r="Q131" i="15"/>
  <c r="P131" i="15"/>
  <c r="O131" i="15"/>
  <c r="N131" i="15"/>
  <c r="M131" i="15"/>
  <c r="L131" i="15"/>
  <c r="K131" i="15"/>
  <c r="J131" i="15"/>
  <c r="I131" i="15"/>
  <c r="H131" i="15"/>
  <c r="G131" i="15"/>
  <c r="F131" i="15"/>
  <c r="E131" i="15"/>
  <c r="D131" i="15"/>
  <c r="AJ130" i="15"/>
  <c r="AI130" i="15"/>
  <c r="AH130" i="15"/>
  <c r="AG130" i="15"/>
  <c r="AF130" i="15"/>
  <c r="AE130" i="15"/>
  <c r="AD130" i="15"/>
  <c r="AC130" i="15"/>
  <c r="AB130" i="15"/>
  <c r="AA130" i="15"/>
  <c r="Z130" i="15"/>
  <c r="Y130" i="15"/>
  <c r="X130" i="15"/>
  <c r="W130" i="15"/>
  <c r="V130" i="15"/>
  <c r="U130" i="15"/>
  <c r="T130" i="15"/>
  <c r="S130" i="15"/>
  <c r="R130" i="15"/>
  <c r="Q130" i="15"/>
  <c r="P130" i="15"/>
  <c r="O130" i="15"/>
  <c r="N130" i="15"/>
  <c r="M130" i="15"/>
  <c r="L130" i="15"/>
  <c r="K130" i="15"/>
  <c r="J130" i="15"/>
  <c r="I130" i="15"/>
  <c r="H130" i="15"/>
  <c r="G130" i="15"/>
  <c r="F130" i="15"/>
  <c r="E130" i="15"/>
  <c r="D130" i="15"/>
  <c r="AJ129" i="15"/>
  <c r="AI129" i="15"/>
  <c r="AH129" i="15"/>
  <c r="AG129" i="15"/>
  <c r="AF129" i="15"/>
  <c r="AE129" i="15"/>
  <c r="AD129" i="15"/>
  <c r="AC129" i="15"/>
  <c r="AB129" i="15"/>
  <c r="AA129" i="15"/>
  <c r="Z129" i="15"/>
  <c r="Y129" i="15"/>
  <c r="X129" i="15"/>
  <c r="W129" i="15"/>
  <c r="V129" i="15"/>
  <c r="U129" i="15"/>
  <c r="T129" i="15"/>
  <c r="S129" i="15"/>
  <c r="R129" i="15"/>
  <c r="Q129" i="15"/>
  <c r="P129" i="15"/>
  <c r="O129" i="15"/>
  <c r="N129" i="15"/>
  <c r="M129" i="15"/>
  <c r="L129" i="15"/>
  <c r="K129" i="15"/>
  <c r="J129" i="15"/>
  <c r="I129" i="15"/>
  <c r="H129" i="15"/>
  <c r="G129" i="15"/>
  <c r="F129" i="15"/>
  <c r="E129" i="15"/>
  <c r="D129" i="15"/>
  <c r="AJ128" i="15"/>
  <c r="AI128" i="15"/>
  <c r="AH128" i="15"/>
  <c r="AG128" i="15"/>
  <c r="AF128" i="15"/>
  <c r="AE128" i="15"/>
  <c r="AD128" i="15"/>
  <c r="AC128" i="15"/>
  <c r="AB128" i="15"/>
  <c r="AA128" i="15"/>
  <c r="Z128" i="15"/>
  <c r="Y128" i="15"/>
  <c r="X128" i="15"/>
  <c r="W128" i="15"/>
  <c r="V128" i="15"/>
  <c r="U128" i="15"/>
  <c r="T128" i="15"/>
  <c r="S128" i="15"/>
  <c r="R128" i="15"/>
  <c r="Q128" i="15"/>
  <c r="P128" i="15"/>
  <c r="O128" i="15"/>
  <c r="N128" i="15"/>
  <c r="M128" i="15"/>
  <c r="L128" i="15"/>
  <c r="K128" i="15"/>
  <c r="J128" i="15"/>
  <c r="I128" i="15"/>
  <c r="H128" i="15"/>
  <c r="G128" i="15"/>
  <c r="F128" i="15"/>
  <c r="E128" i="15"/>
  <c r="D128" i="15"/>
  <c r="AJ127" i="15"/>
  <c r="AI127" i="15"/>
  <c r="AH127" i="15"/>
  <c r="AG127" i="15"/>
  <c r="AF127" i="15"/>
  <c r="AE127" i="15"/>
  <c r="AD127" i="15"/>
  <c r="AC127" i="15"/>
  <c r="AB127" i="15"/>
  <c r="AA127" i="15"/>
  <c r="Z127" i="15"/>
  <c r="Y127" i="15"/>
  <c r="X127" i="15"/>
  <c r="W127" i="15"/>
  <c r="V127" i="15"/>
  <c r="U127" i="15"/>
  <c r="T127" i="15"/>
  <c r="S127" i="15"/>
  <c r="R127" i="15"/>
  <c r="Q127" i="15"/>
  <c r="P127" i="15"/>
  <c r="O127" i="15"/>
  <c r="N127" i="15"/>
  <c r="M127" i="15"/>
  <c r="L127" i="15"/>
  <c r="K127" i="15"/>
  <c r="J127" i="15"/>
  <c r="I127" i="15"/>
  <c r="H127" i="15"/>
  <c r="G127" i="15"/>
  <c r="F127" i="15"/>
  <c r="E127" i="15"/>
  <c r="D127" i="15"/>
  <c r="AJ126" i="15"/>
  <c r="AI126" i="15"/>
  <c r="AH126" i="15"/>
  <c r="AG126" i="15"/>
  <c r="AF126" i="15"/>
  <c r="AE126" i="15"/>
  <c r="AD126" i="15"/>
  <c r="AC126" i="15"/>
  <c r="AB126" i="15"/>
  <c r="AA126" i="15"/>
  <c r="Z126" i="15"/>
  <c r="Y126" i="15"/>
  <c r="X126" i="15"/>
  <c r="W126" i="15"/>
  <c r="V126" i="15"/>
  <c r="U126" i="15"/>
  <c r="T126" i="15"/>
  <c r="S126" i="15"/>
  <c r="R126" i="15"/>
  <c r="Q126" i="15"/>
  <c r="P126" i="15"/>
  <c r="O126" i="15"/>
  <c r="N126" i="15"/>
  <c r="M126" i="15"/>
  <c r="L126" i="15"/>
  <c r="K126" i="15"/>
  <c r="J126" i="15"/>
  <c r="I126" i="15"/>
  <c r="H126" i="15"/>
  <c r="G126" i="15"/>
  <c r="F126" i="15"/>
  <c r="E126" i="15"/>
  <c r="D126" i="15"/>
  <c r="AJ125" i="15"/>
  <c r="AI125" i="15"/>
  <c r="AH125" i="15"/>
  <c r="AG125" i="15"/>
  <c r="AF125" i="15"/>
  <c r="AE125" i="15"/>
  <c r="AD125" i="15"/>
  <c r="AC125" i="15"/>
  <c r="AB125" i="15"/>
  <c r="AA125" i="15"/>
  <c r="Z125" i="15"/>
  <c r="Y125" i="15"/>
  <c r="X125" i="15"/>
  <c r="W125" i="15"/>
  <c r="V125" i="15"/>
  <c r="U125" i="15"/>
  <c r="T125" i="15"/>
  <c r="S125" i="15"/>
  <c r="R125" i="15"/>
  <c r="Q125" i="15"/>
  <c r="P125" i="15"/>
  <c r="O125" i="15"/>
  <c r="N125" i="15"/>
  <c r="M125" i="15"/>
  <c r="L125" i="15"/>
  <c r="K125" i="15"/>
  <c r="J125" i="15"/>
  <c r="I125" i="15"/>
  <c r="H125" i="15"/>
  <c r="G125" i="15"/>
  <c r="F125" i="15"/>
  <c r="E125" i="15"/>
  <c r="D125" i="15"/>
  <c r="AJ124" i="15"/>
  <c r="AI124" i="15"/>
  <c r="AH124" i="15"/>
  <c r="AG124" i="15"/>
  <c r="AF124" i="15"/>
  <c r="AE124" i="15"/>
  <c r="AD124" i="15"/>
  <c r="AC124" i="15"/>
  <c r="AB124" i="15"/>
  <c r="AA124" i="15"/>
  <c r="Z124" i="15"/>
  <c r="Y124" i="15"/>
  <c r="X124" i="15"/>
  <c r="W124" i="15"/>
  <c r="V124" i="15"/>
  <c r="U124" i="15"/>
  <c r="T124" i="15"/>
  <c r="S124" i="15"/>
  <c r="R124" i="15"/>
  <c r="Q124" i="15"/>
  <c r="P124" i="15"/>
  <c r="O124" i="15"/>
  <c r="N124" i="15"/>
  <c r="M124" i="15"/>
  <c r="L124" i="15"/>
  <c r="K124" i="15"/>
  <c r="J124" i="15"/>
  <c r="I124" i="15"/>
  <c r="H124" i="15"/>
  <c r="G124" i="15"/>
  <c r="F124" i="15"/>
  <c r="E124" i="15"/>
  <c r="D124" i="15"/>
  <c r="AJ123" i="15"/>
  <c r="AI123" i="15"/>
  <c r="AH123" i="15"/>
  <c r="AG123" i="15"/>
  <c r="AF123" i="15"/>
  <c r="AE123" i="15"/>
  <c r="AD123" i="15"/>
  <c r="AC123" i="15"/>
  <c r="AB123" i="15"/>
  <c r="AA123" i="15"/>
  <c r="Z123" i="15"/>
  <c r="Y123" i="15"/>
  <c r="X123" i="15"/>
  <c r="W123" i="15"/>
  <c r="V123" i="15"/>
  <c r="U123" i="15"/>
  <c r="T123" i="15"/>
  <c r="S123" i="15"/>
  <c r="R123" i="15"/>
  <c r="Q123" i="15"/>
  <c r="P123" i="15"/>
  <c r="O123" i="15"/>
  <c r="N123" i="15"/>
  <c r="M123" i="15"/>
  <c r="L123" i="15"/>
  <c r="K123" i="15"/>
  <c r="J123" i="15"/>
  <c r="I123" i="15"/>
  <c r="H123" i="15"/>
  <c r="G123" i="15"/>
  <c r="F123" i="15"/>
  <c r="E123" i="15"/>
  <c r="D123" i="15"/>
  <c r="AJ122" i="15"/>
  <c r="AI122" i="15"/>
  <c r="AH122" i="15"/>
  <c r="AG122" i="15"/>
  <c r="AF122" i="15"/>
  <c r="AE122" i="15"/>
  <c r="AD122" i="15"/>
  <c r="AC122" i="15"/>
  <c r="AB122" i="15"/>
  <c r="AA122" i="15"/>
  <c r="Z122" i="15"/>
  <c r="Y122" i="15"/>
  <c r="X122" i="15"/>
  <c r="W122" i="15"/>
  <c r="V122" i="15"/>
  <c r="U122" i="15"/>
  <c r="T122" i="15"/>
  <c r="S122" i="15"/>
  <c r="R122" i="15"/>
  <c r="Q122" i="15"/>
  <c r="P122" i="15"/>
  <c r="O122" i="15"/>
  <c r="N122" i="15"/>
  <c r="M122" i="15"/>
  <c r="L122" i="15"/>
  <c r="K122" i="15"/>
  <c r="J122" i="15"/>
  <c r="I122" i="15"/>
  <c r="H122" i="15"/>
  <c r="G122" i="15"/>
  <c r="F122" i="15"/>
  <c r="E122" i="15"/>
  <c r="D122" i="15"/>
  <c r="AJ121" i="15"/>
  <c r="AI121" i="15"/>
  <c r="AH121" i="15"/>
  <c r="AG121" i="15"/>
  <c r="AF121" i="15"/>
  <c r="AE121" i="15"/>
  <c r="AD121" i="15"/>
  <c r="AC121" i="15"/>
  <c r="AB121" i="15"/>
  <c r="AA121" i="15"/>
  <c r="Z121" i="15"/>
  <c r="Y121" i="15"/>
  <c r="X121" i="15"/>
  <c r="W121" i="15"/>
  <c r="V121" i="15"/>
  <c r="U121" i="15"/>
  <c r="T121" i="15"/>
  <c r="S121" i="15"/>
  <c r="R121" i="15"/>
  <c r="Q121" i="15"/>
  <c r="P121" i="15"/>
  <c r="O121" i="15"/>
  <c r="N121" i="15"/>
  <c r="M121" i="15"/>
  <c r="L121" i="15"/>
  <c r="K121" i="15"/>
  <c r="J121" i="15"/>
  <c r="I121" i="15"/>
  <c r="H121" i="15"/>
  <c r="G121" i="15"/>
  <c r="F121" i="15"/>
  <c r="E121" i="15"/>
  <c r="D121" i="15"/>
  <c r="AJ120" i="15"/>
  <c r="AI120" i="15"/>
  <c r="AH120" i="15"/>
  <c r="AG120" i="15"/>
  <c r="AF120" i="15"/>
  <c r="AE120" i="15"/>
  <c r="AD120" i="15"/>
  <c r="AC120" i="15"/>
  <c r="AB120" i="15"/>
  <c r="AA120" i="15"/>
  <c r="Z120" i="15"/>
  <c r="Y120" i="15"/>
  <c r="X120" i="15"/>
  <c r="W120" i="15"/>
  <c r="V120" i="15"/>
  <c r="U120" i="15"/>
  <c r="T120" i="15"/>
  <c r="S120" i="15"/>
  <c r="R120" i="15"/>
  <c r="Q120" i="15"/>
  <c r="P120" i="15"/>
  <c r="O120" i="15"/>
  <c r="N120" i="15"/>
  <c r="M120" i="15"/>
  <c r="L120" i="15"/>
  <c r="K120" i="15"/>
  <c r="J120" i="15"/>
  <c r="I120" i="15"/>
  <c r="H120" i="15"/>
  <c r="G120" i="15"/>
  <c r="F120" i="15"/>
  <c r="E120" i="15"/>
  <c r="D120" i="15"/>
  <c r="AJ119" i="15"/>
  <c r="AI119" i="15"/>
  <c r="AH119" i="15"/>
  <c r="AG119" i="15"/>
  <c r="AF119" i="15"/>
  <c r="AE119" i="15"/>
  <c r="AD119" i="15"/>
  <c r="AC119" i="15"/>
  <c r="AB119" i="15"/>
  <c r="AA119" i="15"/>
  <c r="Z119" i="15"/>
  <c r="Y119" i="15"/>
  <c r="X119" i="15"/>
  <c r="W119" i="15"/>
  <c r="V119" i="15"/>
  <c r="U119" i="15"/>
  <c r="T119" i="15"/>
  <c r="S119" i="15"/>
  <c r="R119" i="15"/>
  <c r="Q119" i="15"/>
  <c r="P119" i="15"/>
  <c r="O119" i="15"/>
  <c r="N119" i="15"/>
  <c r="M119" i="15"/>
  <c r="L119" i="15"/>
  <c r="K119" i="15"/>
  <c r="J119" i="15"/>
  <c r="I119" i="15"/>
  <c r="H119" i="15"/>
  <c r="G119" i="15"/>
  <c r="F119" i="15"/>
  <c r="E119" i="15"/>
  <c r="D119" i="15"/>
  <c r="AJ118" i="15"/>
  <c r="AI118" i="15"/>
  <c r="AH118" i="15"/>
  <c r="AG118" i="15"/>
  <c r="AF118" i="15"/>
  <c r="AE118" i="15"/>
  <c r="AD118" i="15"/>
  <c r="AC118" i="15"/>
  <c r="AB118" i="15"/>
  <c r="AA118" i="15"/>
  <c r="Z118" i="15"/>
  <c r="Y118" i="15"/>
  <c r="X118" i="15"/>
  <c r="W118" i="15"/>
  <c r="V118" i="15"/>
  <c r="U118" i="15"/>
  <c r="T118" i="15"/>
  <c r="S118" i="15"/>
  <c r="R118" i="15"/>
  <c r="Q118" i="15"/>
  <c r="P118" i="15"/>
  <c r="O118" i="15"/>
  <c r="N118" i="15"/>
  <c r="M118" i="15"/>
  <c r="L118" i="15"/>
  <c r="K118" i="15"/>
  <c r="J118" i="15"/>
  <c r="I118" i="15"/>
  <c r="H118" i="15"/>
  <c r="G118" i="15"/>
  <c r="F118" i="15"/>
  <c r="E118" i="15"/>
  <c r="D118" i="15"/>
  <c r="AJ117" i="15"/>
  <c r="AI117" i="15"/>
  <c r="AH117" i="15"/>
  <c r="AG117" i="15"/>
  <c r="AF117" i="15"/>
  <c r="AE117" i="15"/>
  <c r="AD117" i="15"/>
  <c r="AC117" i="15"/>
  <c r="AB117" i="15"/>
  <c r="AA117" i="15"/>
  <c r="Z117" i="15"/>
  <c r="Y117" i="15"/>
  <c r="X117" i="15"/>
  <c r="W117" i="15"/>
  <c r="V117" i="15"/>
  <c r="U117" i="15"/>
  <c r="T117" i="15"/>
  <c r="S117" i="15"/>
  <c r="R117" i="15"/>
  <c r="Q117" i="15"/>
  <c r="P117" i="15"/>
  <c r="O117" i="15"/>
  <c r="N117" i="15"/>
  <c r="M117" i="15"/>
  <c r="L117" i="15"/>
  <c r="K117" i="15"/>
  <c r="J117" i="15"/>
  <c r="I117" i="15"/>
  <c r="H117" i="15"/>
  <c r="G117" i="15"/>
  <c r="F117" i="15"/>
  <c r="E117" i="15"/>
  <c r="D117" i="15"/>
  <c r="AJ116" i="15"/>
  <c r="AI116" i="15"/>
  <c r="AH116" i="15"/>
  <c r="AG116" i="15"/>
  <c r="AF116" i="15"/>
  <c r="AE116" i="15"/>
  <c r="AD116" i="15"/>
  <c r="AC116" i="15"/>
  <c r="AB116" i="15"/>
  <c r="AA116" i="15"/>
  <c r="Z116" i="15"/>
  <c r="Y116" i="15"/>
  <c r="X116" i="15"/>
  <c r="W116" i="15"/>
  <c r="V116" i="15"/>
  <c r="U116" i="15"/>
  <c r="T116" i="15"/>
  <c r="S116" i="15"/>
  <c r="R116" i="15"/>
  <c r="Q116" i="15"/>
  <c r="P116" i="15"/>
  <c r="O116" i="15"/>
  <c r="N116" i="15"/>
  <c r="M116" i="15"/>
  <c r="L116" i="15"/>
  <c r="K116" i="15"/>
  <c r="J116" i="15"/>
  <c r="I116" i="15"/>
  <c r="H116" i="15"/>
  <c r="G116" i="15"/>
  <c r="F116" i="15"/>
  <c r="E116" i="15"/>
  <c r="D116" i="15"/>
  <c r="AJ115" i="15"/>
  <c r="AI115" i="15"/>
  <c r="AH115" i="15"/>
  <c r="AG115" i="15"/>
  <c r="AF115" i="15"/>
  <c r="AE115" i="15"/>
  <c r="AD115" i="15"/>
  <c r="AC115" i="15"/>
  <c r="AB115" i="15"/>
  <c r="AA115" i="15"/>
  <c r="Z115" i="15"/>
  <c r="Y115" i="15"/>
  <c r="X115" i="15"/>
  <c r="W115" i="15"/>
  <c r="V115" i="15"/>
  <c r="U115" i="15"/>
  <c r="T115" i="15"/>
  <c r="S115" i="15"/>
  <c r="R115" i="15"/>
  <c r="Q115" i="15"/>
  <c r="P115" i="15"/>
  <c r="O115" i="15"/>
  <c r="N115" i="15"/>
  <c r="M115" i="15"/>
  <c r="L115" i="15"/>
  <c r="K115" i="15"/>
  <c r="J115" i="15"/>
  <c r="I115" i="15"/>
  <c r="H115" i="15"/>
  <c r="G115" i="15"/>
  <c r="F115" i="15"/>
  <c r="E115" i="15"/>
  <c r="D115" i="15"/>
  <c r="AJ114" i="15"/>
  <c r="AI114" i="15"/>
  <c r="AH114" i="15"/>
  <c r="AG114" i="15"/>
  <c r="AF114" i="15"/>
  <c r="AE114" i="15"/>
  <c r="AD114" i="15"/>
  <c r="AC114" i="15"/>
  <c r="AB114" i="15"/>
  <c r="AA114" i="15"/>
  <c r="Z114" i="15"/>
  <c r="Y114" i="15"/>
  <c r="X114" i="15"/>
  <c r="W114" i="15"/>
  <c r="V114" i="15"/>
  <c r="U114" i="15"/>
  <c r="T114" i="15"/>
  <c r="S114" i="15"/>
  <c r="R114" i="15"/>
  <c r="Q114" i="15"/>
  <c r="P114" i="15"/>
  <c r="O114" i="15"/>
  <c r="N114" i="15"/>
  <c r="M114" i="15"/>
  <c r="L114" i="15"/>
  <c r="K114" i="15"/>
  <c r="J114" i="15"/>
  <c r="I114" i="15"/>
  <c r="H114" i="15"/>
  <c r="G114" i="15"/>
  <c r="F114" i="15"/>
  <c r="E114" i="15"/>
  <c r="D114" i="15"/>
  <c r="AJ113" i="15"/>
  <c r="AI113" i="15"/>
  <c r="AH113" i="15"/>
  <c r="AG113" i="15"/>
  <c r="AF113" i="15"/>
  <c r="AE113" i="15"/>
  <c r="AD113" i="15"/>
  <c r="AC113" i="15"/>
  <c r="AB113" i="15"/>
  <c r="AA113" i="15"/>
  <c r="Z113" i="15"/>
  <c r="Y113" i="15"/>
  <c r="X113" i="15"/>
  <c r="W113" i="15"/>
  <c r="V113" i="15"/>
  <c r="U113" i="15"/>
  <c r="T113" i="15"/>
  <c r="S113" i="15"/>
  <c r="R113" i="15"/>
  <c r="Q113" i="15"/>
  <c r="P113" i="15"/>
  <c r="O113" i="15"/>
  <c r="N113" i="15"/>
  <c r="M113" i="15"/>
  <c r="L113" i="15"/>
  <c r="K113" i="15"/>
  <c r="J113" i="15"/>
  <c r="I113" i="15"/>
  <c r="H113" i="15"/>
  <c r="G113" i="15"/>
  <c r="F113" i="15"/>
  <c r="E113" i="15"/>
  <c r="D113" i="15"/>
  <c r="AJ112" i="15"/>
  <c r="AI112" i="15"/>
  <c r="AH112" i="15"/>
  <c r="AG112" i="15"/>
  <c r="AF112" i="15"/>
  <c r="AE112" i="15"/>
  <c r="AD112" i="15"/>
  <c r="AC112" i="15"/>
  <c r="AB112" i="15"/>
  <c r="AA112" i="15"/>
  <c r="Z112" i="15"/>
  <c r="Y112" i="15"/>
  <c r="X112" i="15"/>
  <c r="W112" i="15"/>
  <c r="V112" i="15"/>
  <c r="U112" i="15"/>
  <c r="T112" i="15"/>
  <c r="S112" i="15"/>
  <c r="R112" i="15"/>
  <c r="Q112" i="15"/>
  <c r="P112" i="15"/>
  <c r="O112" i="15"/>
  <c r="N112" i="15"/>
  <c r="M112" i="15"/>
  <c r="L112" i="15"/>
  <c r="K112" i="15"/>
  <c r="J112" i="15"/>
  <c r="I112" i="15"/>
  <c r="H112" i="15"/>
  <c r="G112" i="15"/>
  <c r="F112" i="15"/>
  <c r="E112" i="15"/>
  <c r="D112" i="15"/>
  <c r="AJ111" i="15"/>
  <c r="AI111" i="15"/>
  <c r="AH111" i="15"/>
  <c r="AG111" i="15"/>
  <c r="AF111" i="15"/>
  <c r="AE111" i="15"/>
  <c r="AD111" i="15"/>
  <c r="AC111" i="15"/>
  <c r="AB111" i="15"/>
  <c r="AA111" i="15"/>
  <c r="Z111" i="15"/>
  <c r="Y111" i="15"/>
  <c r="X111" i="15"/>
  <c r="W111" i="15"/>
  <c r="V111" i="15"/>
  <c r="U111" i="15"/>
  <c r="T111" i="15"/>
  <c r="S111" i="15"/>
  <c r="R111" i="15"/>
  <c r="Q111" i="15"/>
  <c r="P111" i="15"/>
  <c r="O111" i="15"/>
  <c r="N111" i="15"/>
  <c r="M111" i="15"/>
  <c r="L111" i="15"/>
  <c r="K111" i="15"/>
  <c r="J111" i="15"/>
  <c r="I111" i="15"/>
  <c r="H111" i="15"/>
  <c r="G111" i="15"/>
  <c r="F111" i="15"/>
  <c r="E111" i="15"/>
  <c r="D111" i="15"/>
  <c r="AJ110" i="15"/>
  <c r="AI110" i="15"/>
  <c r="AH110" i="15"/>
  <c r="AG110" i="15"/>
  <c r="AF110" i="15"/>
  <c r="AE110" i="15"/>
  <c r="AD110" i="15"/>
  <c r="AC110" i="15"/>
  <c r="AB110" i="15"/>
  <c r="AA110" i="15"/>
  <c r="Z110" i="15"/>
  <c r="Y110" i="15"/>
  <c r="X110" i="15"/>
  <c r="W110" i="15"/>
  <c r="V110" i="15"/>
  <c r="U110" i="15"/>
  <c r="T110" i="15"/>
  <c r="S110" i="15"/>
  <c r="R110" i="15"/>
  <c r="Q110" i="15"/>
  <c r="P110" i="15"/>
  <c r="O110" i="15"/>
  <c r="N110" i="15"/>
  <c r="M110" i="15"/>
  <c r="L110" i="15"/>
  <c r="K110" i="15"/>
  <c r="J110" i="15"/>
  <c r="I110" i="15"/>
  <c r="H110" i="15"/>
  <c r="G110" i="15"/>
  <c r="F110" i="15"/>
  <c r="E110" i="15"/>
  <c r="D110" i="15"/>
  <c r="AJ109" i="15"/>
  <c r="AI109" i="15"/>
  <c r="AH109" i="15"/>
  <c r="AG109" i="15"/>
  <c r="AF109" i="15"/>
  <c r="AE109" i="15"/>
  <c r="AD109" i="15"/>
  <c r="AC109" i="15"/>
  <c r="AB109" i="15"/>
  <c r="AA109" i="15"/>
  <c r="Z109" i="15"/>
  <c r="Y109" i="15"/>
  <c r="X109" i="15"/>
  <c r="W109" i="15"/>
  <c r="V109" i="15"/>
  <c r="U109" i="15"/>
  <c r="T109" i="15"/>
  <c r="S109" i="15"/>
  <c r="R109" i="15"/>
  <c r="Q109" i="15"/>
  <c r="P109" i="15"/>
  <c r="O109" i="15"/>
  <c r="N109" i="15"/>
  <c r="M109" i="15"/>
  <c r="L109" i="15"/>
  <c r="K109" i="15"/>
  <c r="J109" i="15"/>
  <c r="I109" i="15"/>
  <c r="H109" i="15"/>
  <c r="G109" i="15"/>
  <c r="F109" i="15"/>
  <c r="E109" i="15"/>
  <c r="D109" i="15"/>
  <c r="AJ108" i="15"/>
  <c r="AI108" i="15"/>
  <c r="AH108" i="15"/>
  <c r="AG108" i="15"/>
  <c r="AF108" i="15"/>
  <c r="AE108" i="15"/>
  <c r="AD108" i="15"/>
  <c r="AC108" i="15"/>
  <c r="AB108" i="15"/>
  <c r="AA108" i="15"/>
  <c r="Z108" i="15"/>
  <c r="Y108" i="15"/>
  <c r="X108" i="15"/>
  <c r="W108" i="15"/>
  <c r="V108" i="15"/>
  <c r="U108" i="15"/>
  <c r="T108" i="15"/>
  <c r="S108" i="15"/>
  <c r="R108" i="15"/>
  <c r="Q108" i="15"/>
  <c r="P108" i="15"/>
  <c r="O108" i="15"/>
  <c r="N108" i="15"/>
  <c r="M108" i="15"/>
  <c r="L108" i="15"/>
  <c r="K108" i="15"/>
  <c r="J108" i="15"/>
  <c r="I108" i="15"/>
  <c r="H108" i="15"/>
  <c r="G108" i="15"/>
  <c r="F108" i="15"/>
  <c r="E108" i="15"/>
  <c r="D108" i="15"/>
  <c r="AJ107" i="15"/>
  <c r="AI107" i="15"/>
  <c r="AH107" i="15"/>
  <c r="AG107" i="15"/>
  <c r="AF107" i="15"/>
  <c r="AE107" i="15"/>
  <c r="AD107" i="15"/>
  <c r="AC107" i="15"/>
  <c r="AB107" i="15"/>
  <c r="AA107" i="15"/>
  <c r="Z107" i="15"/>
  <c r="Y107" i="15"/>
  <c r="X107" i="15"/>
  <c r="W107" i="15"/>
  <c r="V107" i="15"/>
  <c r="U107" i="15"/>
  <c r="T107" i="15"/>
  <c r="S107" i="15"/>
  <c r="R107" i="15"/>
  <c r="Q107" i="15"/>
  <c r="P107" i="15"/>
  <c r="O107" i="15"/>
  <c r="N107" i="15"/>
  <c r="M107" i="15"/>
  <c r="L107" i="15"/>
  <c r="K107" i="15"/>
  <c r="J107" i="15"/>
  <c r="I107" i="15"/>
  <c r="H107" i="15"/>
  <c r="G107" i="15"/>
  <c r="F107" i="15"/>
  <c r="E107" i="15"/>
  <c r="D107" i="15"/>
  <c r="AJ106" i="15"/>
  <c r="AI106" i="15"/>
  <c r="AH106" i="15"/>
  <c r="AG106" i="15"/>
  <c r="AF106" i="15"/>
  <c r="AE106" i="15"/>
  <c r="AD106" i="15"/>
  <c r="AC106" i="15"/>
  <c r="AB106" i="15"/>
  <c r="AA106" i="15"/>
  <c r="Z106" i="15"/>
  <c r="Y106" i="15"/>
  <c r="X106" i="15"/>
  <c r="W106" i="15"/>
  <c r="V106" i="15"/>
  <c r="U106" i="15"/>
  <c r="T106" i="15"/>
  <c r="S106" i="15"/>
  <c r="R106" i="15"/>
  <c r="Q106" i="15"/>
  <c r="P106" i="15"/>
  <c r="O106" i="15"/>
  <c r="N106" i="15"/>
  <c r="M106" i="15"/>
  <c r="L106" i="15"/>
  <c r="K106" i="15"/>
  <c r="J106" i="15"/>
  <c r="I106" i="15"/>
  <c r="H106" i="15"/>
  <c r="G106" i="15"/>
  <c r="F106" i="15"/>
  <c r="E106" i="15"/>
  <c r="D106" i="15"/>
  <c r="AJ105" i="15"/>
  <c r="AI105" i="15"/>
  <c r="AH105" i="15"/>
  <c r="AG105" i="15"/>
  <c r="AF105" i="15"/>
  <c r="AE105" i="15"/>
  <c r="AD105" i="15"/>
  <c r="AC105" i="15"/>
  <c r="AB105" i="15"/>
  <c r="AA105" i="15"/>
  <c r="Z105" i="15"/>
  <c r="Y105" i="15"/>
  <c r="X105" i="15"/>
  <c r="W105" i="15"/>
  <c r="V105" i="15"/>
  <c r="U105" i="15"/>
  <c r="T105" i="15"/>
  <c r="S105" i="15"/>
  <c r="R105" i="15"/>
  <c r="Q105" i="15"/>
  <c r="P105" i="15"/>
  <c r="O105" i="15"/>
  <c r="N105" i="15"/>
  <c r="M105" i="15"/>
  <c r="L105" i="15"/>
  <c r="K105" i="15"/>
  <c r="J105" i="15"/>
  <c r="I105" i="15"/>
  <c r="H105" i="15"/>
  <c r="G105" i="15"/>
  <c r="F105" i="15"/>
  <c r="E105" i="15"/>
  <c r="D105" i="15"/>
  <c r="AJ104" i="15"/>
  <c r="AI104" i="15"/>
  <c r="AH104" i="15"/>
  <c r="AG104" i="15"/>
  <c r="AF104" i="15"/>
  <c r="AE104" i="15"/>
  <c r="AD104" i="15"/>
  <c r="AC104" i="15"/>
  <c r="AB104" i="15"/>
  <c r="AA104" i="15"/>
  <c r="Z104" i="15"/>
  <c r="Y104" i="15"/>
  <c r="X104" i="15"/>
  <c r="W104" i="15"/>
  <c r="V104" i="15"/>
  <c r="U104" i="15"/>
  <c r="T104" i="15"/>
  <c r="S104" i="15"/>
  <c r="R104" i="15"/>
  <c r="Q104" i="15"/>
  <c r="P104" i="15"/>
  <c r="O104" i="15"/>
  <c r="N104" i="15"/>
  <c r="M104" i="15"/>
  <c r="L104" i="15"/>
  <c r="K104" i="15"/>
  <c r="J104" i="15"/>
  <c r="I104" i="15"/>
  <c r="H104" i="15"/>
  <c r="G104" i="15"/>
  <c r="F104" i="15"/>
  <c r="E104" i="15"/>
  <c r="D104" i="15"/>
  <c r="AJ103" i="15"/>
  <c r="AI103" i="15"/>
  <c r="AH103" i="15"/>
  <c r="AG103" i="15"/>
  <c r="AF103" i="15"/>
  <c r="AE103" i="15"/>
  <c r="AD103" i="15"/>
  <c r="AC103" i="15"/>
  <c r="AB103" i="15"/>
  <c r="AA103" i="15"/>
  <c r="Z103" i="15"/>
  <c r="Y103" i="15"/>
  <c r="X103" i="15"/>
  <c r="W103" i="15"/>
  <c r="V103" i="15"/>
  <c r="U103" i="15"/>
  <c r="T103" i="15"/>
  <c r="S103" i="15"/>
  <c r="R103" i="15"/>
  <c r="Q103" i="15"/>
  <c r="P103" i="15"/>
  <c r="O103" i="15"/>
  <c r="N103" i="15"/>
  <c r="M103" i="15"/>
  <c r="L103" i="15"/>
  <c r="K103" i="15"/>
  <c r="J103" i="15"/>
  <c r="I103" i="15"/>
  <c r="H103" i="15"/>
  <c r="G103" i="15"/>
  <c r="F103" i="15"/>
  <c r="E103" i="15"/>
  <c r="D103" i="15"/>
  <c r="AJ102" i="15"/>
  <c r="AI102" i="15"/>
  <c r="AH102" i="15"/>
  <c r="AG102" i="15"/>
  <c r="AF102" i="15"/>
  <c r="AE102" i="15"/>
  <c r="AD102" i="15"/>
  <c r="AC102" i="15"/>
  <c r="AB102" i="15"/>
  <c r="AA102" i="15"/>
  <c r="Z102" i="15"/>
  <c r="Y102" i="15"/>
  <c r="X102" i="15"/>
  <c r="W102" i="15"/>
  <c r="V102" i="15"/>
  <c r="U102" i="15"/>
  <c r="T102" i="15"/>
  <c r="S102" i="15"/>
  <c r="R102" i="15"/>
  <c r="Q102" i="15"/>
  <c r="P102" i="15"/>
  <c r="O102" i="15"/>
  <c r="N102" i="15"/>
  <c r="M102" i="15"/>
  <c r="L102" i="15"/>
  <c r="K102" i="15"/>
  <c r="J102" i="15"/>
  <c r="I102" i="15"/>
  <c r="H102" i="15"/>
  <c r="G102" i="15"/>
  <c r="F102" i="15"/>
  <c r="E102" i="15"/>
  <c r="D102" i="15"/>
  <c r="AJ101" i="15"/>
  <c r="AI101" i="15"/>
  <c r="AH101" i="15"/>
  <c r="AG101" i="15"/>
  <c r="AF101" i="15"/>
  <c r="AE101" i="15"/>
  <c r="AD101" i="15"/>
  <c r="AC101" i="15"/>
  <c r="AB101" i="15"/>
  <c r="AA101" i="15"/>
  <c r="Z101" i="15"/>
  <c r="Y101" i="15"/>
  <c r="X101" i="15"/>
  <c r="W101" i="15"/>
  <c r="V101" i="15"/>
  <c r="U101" i="15"/>
  <c r="T101" i="15"/>
  <c r="S101" i="15"/>
  <c r="R101" i="15"/>
  <c r="Q101" i="15"/>
  <c r="P101" i="15"/>
  <c r="O101" i="15"/>
  <c r="N101" i="15"/>
  <c r="M101" i="15"/>
  <c r="L101" i="15"/>
  <c r="K101" i="15"/>
  <c r="J101" i="15"/>
  <c r="I101" i="15"/>
  <c r="H101" i="15"/>
  <c r="G101" i="15"/>
  <c r="F101" i="15"/>
  <c r="E101" i="15"/>
  <c r="D101" i="15"/>
  <c r="AJ100" i="15"/>
  <c r="AI100" i="15"/>
  <c r="AH100" i="15"/>
  <c r="AG100" i="15"/>
  <c r="AF100" i="15"/>
  <c r="AE100" i="15"/>
  <c r="AD100" i="15"/>
  <c r="AC100" i="15"/>
  <c r="AB100" i="15"/>
  <c r="AA100" i="15"/>
  <c r="Z100" i="15"/>
  <c r="Y100" i="15"/>
  <c r="X100" i="15"/>
  <c r="W100" i="15"/>
  <c r="V100" i="15"/>
  <c r="U100" i="15"/>
  <c r="T100" i="15"/>
  <c r="S100" i="15"/>
  <c r="R100" i="15"/>
  <c r="Q100" i="15"/>
  <c r="P100" i="15"/>
  <c r="O100" i="15"/>
  <c r="N100" i="15"/>
  <c r="M100" i="15"/>
  <c r="L100" i="15"/>
  <c r="K100" i="15"/>
  <c r="J100" i="15"/>
  <c r="I100" i="15"/>
  <c r="H100" i="15"/>
  <c r="G100" i="15"/>
  <c r="F100" i="15"/>
  <c r="E100" i="15"/>
  <c r="D100" i="15"/>
  <c r="AJ99" i="15"/>
  <c r="AI99" i="15"/>
  <c r="AH99" i="15"/>
  <c r="AG99" i="15"/>
  <c r="AF99" i="15"/>
  <c r="AE99" i="15"/>
  <c r="AD99" i="15"/>
  <c r="AC99" i="15"/>
  <c r="AB99" i="15"/>
  <c r="AA99" i="15"/>
  <c r="Z99" i="15"/>
  <c r="Y99" i="15"/>
  <c r="X99" i="15"/>
  <c r="W99" i="15"/>
  <c r="V99" i="15"/>
  <c r="U99" i="15"/>
  <c r="T99" i="15"/>
  <c r="S99" i="15"/>
  <c r="R99" i="15"/>
  <c r="Q99" i="15"/>
  <c r="P99" i="15"/>
  <c r="O99" i="15"/>
  <c r="N99" i="15"/>
  <c r="M99" i="15"/>
  <c r="L99" i="15"/>
  <c r="K99" i="15"/>
  <c r="J99" i="15"/>
  <c r="I99" i="15"/>
  <c r="H99" i="15"/>
  <c r="G99" i="15"/>
  <c r="F99" i="15"/>
  <c r="E99" i="15"/>
  <c r="D99" i="15"/>
  <c r="AJ98" i="15"/>
  <c r="AI98" i="15"/>
  <c r="AH98" i="15"/>
  <c r="AG98" i="15"/>
  <c r="AF98" i="15"/>
  <c r="AE98" i="15"/>
  <c r="AD98" i="15"/>
  <c r="AC98" i="15"/>
  <c r="AB98" i="15"/>
  <c r="AA98" i="15"/>
  <c r="Z98" i="15"/>
  <c r="Y98" i="15"/>
  <c r="X98" i="15"/>
  <c r="W98" i="15"/>
  <c r="V98" i="15"/>
  <c r="U98" i="15"/>
  <c r="T98" i="15"/>
  <c r="S98" i="15"/>
  <c r="R98" i="15"/>
  <c r="Q98" i="15"/>
  <c r="P98" i="15"/>
  <c r="O98" i="15"/>
  <c r="N98" i="15"/>
  <c r="M98" i="15"/>
  <c r="L98" i="15"/>
  <c r="K98" i="15"/>
  <c r="J98" i="15"/>
  <c r="I98" i="15"/>
  <c r="H98" i="15"/>
  <c r="G98" i="15"/>
  <c r="F98" i="15"/>
  <c r="E98" i="15"/>
  <c r="D98" i="15"/>
  <c r="AJ97" i="15"/>
  <c r="AI97" i="15"/>
  <c r="AH97" i="15"/>
  <c r="AG97" i="15"/>
  <c r="AF97" i="15"/>
  <c r="AE97" i="15"/>
  <c r="AD97" i="15"/>
  <c r="AC97" i="15"/>
  <c r="AB97" i="15"/>
  <c r="AA97" i="15"/>
  <c r="Z97" i="15"/>
  <c r="Y97" i="15"/>
  <c r="X97" i="15"/>
  <c r="W97" i="15"/>
  <c r="V97" i="15"/>
  <c r="U97" i="15"/>
  <c r="T97" i="15"/>
  <c r="S97" i="15"/>
  <c r="R97" i="15"/>
  <c r="Q97" i="15"/>
  <c r="P97" i="15"/>
  <c r="O97" i="15"/>
  <c r="N97" i="15"/>
  <c r="M97" i="15"/>
  <c r="L97" i="15"/>
  <c r="K97" i="15"/>
  <c r="J97" i="15"/>
  <c r="I97" i="15"/>
  <c r="H97" i="15"/>
  <c r="G97" i="15"/>
  <c r="F97" i="15"/>
  <c r="E97" i="15"/>
  <c r="D97" i="15"/>
  <c r="AJ96" i="15"/>
  <c r="AI96" i="15"/>
  <c r="AH96" i="15"/>
  <c r="AG96" i="15"/>
  <c r="AF96" i="15"/>
  <c r="AE96" i="15"/>
  <c r="AD96" i="15"/>
  <c r="AC96" i="15"/>
  <c r="AB96" i="15"/>
  <c r="AA96" i="15"/>
  <c r="Z96" i="15"/>
  <c r="Y96" i="15"/>
  <c r="X96" i="15"/>
  <c r="W96" i="15"/>
  <c r="V96" i="15"/>
  <c r="U96" i="15"/>
  <c r="T96" i="15"/>
  <c r="S96" i="15"/>
  <c r="R96" i="15"/>
  <c r="Q96" i="15"/>
  <c r="P96" i="15"/>
  <c r="O96" i="15"/>
  <c r="N96" i="15"/>
  <c r="M96" i="15"/>
  <c r="L96" i="15"/>
  <c r="K96" i="15"/>
  <c r="J96" i="15"/>
  <c r="I96" i="15"/>
  <c r="H96" i="15"/>
  <c r="G96" i="15"/>
  <c r="F96" i="15"/>
  <c r="E96" i="15"/>
  <c r="D96" i="15"/>
  <c r="AJ95" i="15"/>
  <c r="AI95" i="15"/>
  <c r="AH95" i="15"/>
  <c r="AG95" i="15"/>
  <c r="AF95" i="15"/>
  <c r="AE95" i="15"/>
  <c r="AD95" i="15"/>
  <c r="AC95" i="15"/>
  <c r="AB95" i="15"/>
  <c r="AA95" i="15"/>
  <c r="Z95" i="15"/>
  <c r="Y95" i="15"/>
  <c r="X95" i="15"/>
  <c r="W95" i="15"/>
  <c r="V95" i="15"/>
  <c r="U95" i="15"/>
  <c r="T95" i="15"/>
  <c r="S95" i="15"/>
  <c r="R95" i="15"/>
  <c r="Q95" i="15"/>
  <c r="P95" i="15"/>
  <c r="O95" i="15"/>
  <c r="N95" i="15"/>
  <c r="M95" i="15"/>
  <c r="L95" i="15"/>
  <c r="K95" i="15"/>
  <c r="J95" i="15"/>
  <c r="I95" i="15"/>
  <c r="H95" i="15"/>
  <c r="G95" i="15"/>
  <c r="F95" i="15"/>
  <c r="E95" i="15"/>
  <c r="D95" i="15"/>
  <c r="AJ94" i="15"/>
  <c r="AI94" i="15"/>
  <c r="AH94" i="15"/>
  <c r="AG94" i="15"/>
  <c r="AF94" i="15"/>
  <c r="AE94" i="15"/>
  <c r="AD94" i="15"/>
  <c r="AC94" i="15"/>
  <c r="AB94" i="15"/>
  <c r="AA94" i="15"/>
  <c r="Z94" i="15"/>
  <c r="Y94" i="15"/>
  <c r="X94" i="15"/>
  <c r="W94" i="15"/>
  <c r="V94" i="15"/>
  <c r="U94" i="15"/>
  <c r="T94" i="15"/>
  <c r="S94" i="15"/>
  <c r="R94" i="15"/>
  <c r="Q94" i="15"/>
  <c r="P94" i="15"/>
  <c r="O94" i="15"/>
  <c r="N94" i="15"/>
  <c r="M94" i="15"/>
  <c r="L94" i="15"/>
  <c r="K94" i="15"/>
  <c r="J94" i="15"/>
  <c r="I94" i="15"/>
  <c r="H94" i="15"/>
  <c r="G94" i="15"/>
  <c r="F94" i="15"/>
  <c r="E94" i="15"/>
  <c r="D94" i="15"/>
  <c r="AJ93" i="15"/>
  <c r="AI93" i="15"/>
  <c r="AH93" i="15"/>
  <c r="AG93" i="15"/>
  <c r="AF93" i="15"/>
  <c r="AE93" i="15"/>
  <c r="AD93" i="15"/>
  <c r="AC93" i="15"/>
  <c r="AB93" i="15"/>
  <c r="AA93" i="15"/>
  <c r="Z93" i="15"/>
  <c r="Y93" i="15"/>
  <c r="X93" i="15"/>
  <c r="W93" i="15"/>
  <c r="V93" i="15"/>
  <c r="U93" i="15"/>
  <c r="T93" i="15"/>
  <c r="S93" i="15"/>
  <c r="R93" i="15"/>
  <c r="Q93" i="15"/>
  <c r="P93" i="15"/>
  <c r="O93" i="15"/>
  <c r="N93" i="15"/>
  <c r="M93" i="15"/>
  <c r="L93" i="15"/>
  <c r="K93" i="15"/>
  <c r="J93" i="15"/>
  <c r="I93" i="15"/>
  <c r="H93" i="15"/>
  <c r="G93" i="15"/>
  <c r="F93" i="15"/>
  <c r="E93" i="15"/>
  <c r="D93" i="15"/>
  <c r="AJ92" i="15"/>
  <c r="AI92" i="15"/>
  <c r="AH92" i="15"/>
  <c r="AG92" i="15"/>
  <c r="AF92" i="15"/>
  <c r="AE92" i="15"/>
  <c r="AD92" i="15"/>
  <c r="AC92" i="15"/>
  <c r="AB92" i="15"/>
  <c r="AA92" i="15"/>
  <c r="Z92" i="15"/>
  <c r="Y92" i="15"/>
  <c r="X92" i="15"/>
  <c r="W92" i="15"/>
  <c r="V92" i="15"/>
  <c r="U92" i="15"/>
  <c r="T92" i="15"/>
  <c r="S92" i="15"/>
  <c r="R92" i="15"/>
  <c r="Q92" i="15"/>
  <c r="P92" i="15"/>
  <c r="O92" i="15"/>
  <c r="N92" i="15"/>
  <c r="M92" i="15"/>
  <c r="L92" i="15"/>
  <c r="K92" i="15"/>
  <c r="J92" i="15"/>
  <c r="I92" i="15"/>
  <c r="H92" i="15"/>
  <c r="G92" i="15"/>
  <c r="F92" i="15"/>
  <c r="E92" i="15"/>
  <c r="D92" i="15"/>
  <c r="AJ91" i="15"/>
  <c r="AI91" i="15"/>
  <c r="AH91" i="15"/>
  <c r="AG91" i="15"/>
  <c r="AF91" i="15"/>
  <c r="AE91" i="15"/>
  <c r="AD91" i="15"/>
  <c r="AC91" i="15"/>
  <c r="AB91" i="15"/>
  <c r="AA91" i="15"/>
  <c r="Z91" i="15"/>
  <c r="Y91" i="15"/>
  <c r="X91" i="15"/>
  <c r="W91" i="15"/>
  <c r="V91" i="15"/>
  <c r="U91" i="15"/>
  <c r="T91" i="15"/>
  <c r="S91" i="15"/>
  <c r="R91" i="15"/>
  <c r="Q91" i="15"/>
  <c r="P91" i="15"/>
  <c r="O91" i="15"/>
  <c r="N91" i="15"/>
  <c r="M91" i="15"/>
  <c r="L91" i="15"/>
  <c r="K91" i="15"/>
  <c r="J91" i="15"/>
  <c r="I91" i="15"/>
  <c r="H91" i="15"/>
  <c r="G91" i="15"/>
  <c r="F91" i="15"/>
  <c r="E91" i="15"/>
  <c r="D91" i="15"/>
  <c r="AJ90" i="15"/>
  <c r="AI90" i="15"/>
  <c r="AH90" i="15"/>
  <c r="AG90" i="15"/>
  <c r="AF90" i="15"/>
  <c r="AE90" i="15"/>
  <c r="AD90" i="15"/>
  <c r="AC90" i="15"/>
  <c r="AB90" i="15"/>
  <c r="AA90" i="15"/>
  <c r="Z90" i="15"/>
  <c r="Y90" i="15"/>
  <c r="X90" i="15"/>
  <c r="W90" i="15"/>
  <c r="V90" i="15"/>
  <c r="U90" i="15"/>
  <c r="T90" i="15"/>
  <c r="S90" i="15"/>
  <c r="R90" i="15"/>
  <c r="Q90" i="15"/>
  <c r="P90" i="15"/>
  <c r="O90" i="15"/>
  <c r="N90" i="15"/>
  <c r="M90" i="15"/>
  <c r="L90" i="15"/>
  <c r="K90" i="15"/>
  <c r="J90" i="15"/>
  <c r="I90" i="15"/>
  <c r="H90" i="15"/>
  <c r="G90" i="15"/>
  <c r="F90" i="15"/>
  <c r="E90" i="15"/>
  <c r="D90" i="15"/>
  <c r="AJ89" i="15"/>
  <c r="AI89" i="15"/>
  <c r="AH89" i="15"/>
  <c r="AG89" i="15"/>
  <c r="AF89" i="15"/>
  <c r="AE89" i="15"/>
  <c r="AD89" i="15"/>
  <c r="AC89" i="15"/>
  <c r="AB89" i="15"/>
  <c r="AA89" i="15"/>
  <c r="Z89" i="15"/>
  <c r="Y89" i="15"/>
  <c r="X89" i="15"/>
  <c r="W89" i="15"/>
  <c r="V89" i="15"/>
  <c r="U89" i="15"/>
  <c r="T89" i="15"/>
  <c r="S89" i="15"/>
  <c r="R89" i="15"/>
  <c r="Q89" i="15"/>
  <c r="P89" i="15"/>
  <c r="O89" i="15"/>
  <c r="N89" i="15"/>
  <c r="M89" i="15"/>
  <c r="L89" i="15"/>
  <c r="K89" i="15"/>
  <c r="J89" i="15"/>
  <c r="I89" i="15"/>
  <c r="H89" i="15"/>
  <c r="G89" i="15"/>
  <c r="F89" i="15"/>
  <c r="E89" i="15"/>
  <c r="D89" i="15"/>
  <c r="AJ88" i="15"/>
  <c r="AI88" i="15"/>
  <c r="AH88" i="15"/>
  <c r="AG88" i="15"/>
  <c r="AF88" i="15"/>
  <c r="AE88" i="15"/>
  <c r="AD88" i="15"/>
  <c r="AC88" i="15"/>
  <c r="AB88" i="15"/>
  <c r="AA88" i="15"/>
  <c r="Z88" i="15"/>
  <c r="Y88" i="15"/>
  <c r="X88" i="15"/>
  <c r="W88" i="15"/>
  <c r="V88" i="15"/>
  <c r="U88" i="15"/>
  <c r="T88" i="15"/>
  <c r="S88" i="15"/>
  <c r="R88" i="15"/>
  <c r="Q88" i="15"/>
  <c r="P88" i="15"/>
  <c r="O88" i="15"/>
  <c r="N88" i="15"/>
  <c r="M88" i="15"/>
  <c r="L88" i="15"/>
  <c r="K88" i="15"/>
  <c r="J88" i="15"/>
  <c r="I88" i="15"/>
  <c r="H88" i="15"/>
  <c r="G88" i="15"/>
  <c r="F88" i="15"/>
  <c r="E88" i="15"/>
  <c r="D88" i="15"/>
  <c r="AJ87" i="15"/>
  <c r="AI87" i="15"/>
  <c r="AH87" i="15"/>
  <c r="AG87" i="15"/>
  <c r="AF87" i="15"/>
  <c r="AE87" i="15"/>
  <c r="AD87" i="15"/>
  <c r="AC87" i="15"/>
  <c r="AB87" i="15"/>
  <c r="AA87" i="15"/>
  <c r="Z87" i="15"/>
  <c r="Y87" i="15"/>
  <c r="X87" i="15"/>
  <c r="W87" i="15"/>
  <c r="V87" i="15"/>
  <c r="U87" i="15"/>
  <c r="T87" i="15"/>
  <c r="S87" i="15"/>
  <c r="R87" i="15"/>
  <c r="Q87" i="15"/>
  <c r="P87" i="15"/>
  <c r="O87" i="15"/>
  <c r="N87" i="15"/>
  <c r="M87" i="15"/>
  <c r="L87" i="15"/>
  <c r="K87" i="15"/>
  <c r="J87" i="15"/>
  <c r="I87" i="15"/>
  <c r="H87" i="15"/>
  <c r="G87" i="15"/>
  <c r="F87" i="15"/>
  <c r="E87" i="15"/>
  <c r="D87" i="15"/>
  <c r="AJ86" i="15"/>
  <c r="AI86" i="15"/>
  <c r="AH86" i="15"/>
  <c r="AG86" i="15"/>
  <c r="AF86" i="15"/>
  <c r="AE86" i="15"/>
  <c r="AD86" i="15"/>
  <c r="AC86" i="15"/>
  <c r="AB86" i="15"/>
  <c r="AA86" i="15"/>
  <c r="Z86" i="15"/>
  <c r="Y86" i="15"/>
  <c r="X86" i="15"/>
  <c r="W86" i="15"/>
  <c r="V86" i="15"/>
  <c r="U86" i="15"/>
  <c r="T86" i="15"/>
  <c r="S86" i="15"/>
  <c r="R86" i="15"/>
  <c r="Q86" i="15"/>
  <c r="P86" i="15"/>
  <c r="O86" i="15"/>
  <c r="N86" i="15"/>
  <c r="M86" i="15"/>
  <c r="L86" i="15"/>
  <c r="K86" i="15"/>
  <c r="J86" i="15"/>
  <c r="I86" i="15"/>
  <c r="H86" i="15"/>
  <c r="G86" i="15"/>
  <c r="F86" i="15"/>
  <c r="E86" i="15"/>
  <c r="D86" i="15"/>
  <c r="AJ85" i="15"/>
  <c r="AI85" i="15"/>
  <c r="AH85" i="15"/>
  <c r="AG85" i="15"/>
  <c r="AF85" i="15"/>
  <c r="AE85" i="15"/>
  <c r="AD85" i="15"/>
  <c r="AC85" i="15"/>
  <c r="AB85" i="15"/>
  <c r="AA85" i="15"/>
  <c r="Z85" i="15"/>
  <c r="Y85" i="15"/>
  <c r="X85" i="15"/>
  <c r="W85" i="15"/>
  <c r="V85" i="15"/>
  <c r="U85" i="15"/>
  <c r="T85" i="15"/>
  <c r="S85" i="15"/>
  <c r="R85" i="15"/>
  <c r="Q85" i="15"/>
  <c r="P85" i="15"/>
  <c r="O85" i="15"/>
  <c r="N85" i="15"/>
  <c r="M85" i="15"/>
  <c r="L85" i="15"/>
  <c r="K85" i="15"/>
  <c r="J85" i="15"/>
  <c r="I85" i="15"/>
  <c r="H85" i="15"/>
  <c r="G85" i="15"/>
  <c r="F85" i="15"/>
  <c r="E85" i="15"/>
  <c r="D85" i="15"/>
  <c r="AJ84" i="15"/>
  <c r="AI84" i="15"/>
  <c r="AH84" i="15"/>
  <c r="AG84" i="15"/>
  <c r="AF84" i="15"/>
  <c r="AE84" i="15"/>
  <c r="AD84" i="15"/>
  <c r="AC84" i="15"/>
  <c r="AB84" i="15"/>
  <c r="AA84" i="15"/>
  <c r="Z84" i="15"/>
  <c r="Y84" i="15"/>
  <c r="X84" i="15"/>
  <c r="W84" i="15"/>
  <c r="V84" i="15"/>
  <c r="U84" i="15"/>
  <c r="T84" i="15"/>
  <c r="S84" i="15"/>
  <c r="R84" i="15"/>
  <c r="Q84" i="15"/>
  <c r="P84" i="15"/>
  <c r="O84" i="15"/>
  <c r="N84" i="15"/>
  <c r="M84" i="15"/>
  <c r="L84" i="15"/>
  <c r="K84" i="15"/>
  <c r="J84" i="15"/>
  <c r="I84" i="15"/>
  <c r="H84" i="15"/>
  <c r="G84" i="15"/>
  <c r="F84" i="15"/>
  <c r="E84" i="15"/>
  <c r="D84" i="15"/>
  <c r="AJ83" i="15"/>
  <c r="AI83" i="15"/>
  <c r="AH83" i="15"/>
  <c r="AG83" i="15"/>
  <c r="AF83" i="15"/>
  <c r="AE83" i="15"/>
  <c r="AD83" i="15"/>
  <c r="AC83" i="15"/>
  <c r="AB83" i="15"/>
  <c r="AA83" i="15"/>
  <c r="Z83" i="15"/>
  <c r="Y83" i="15"/>
  <c r="X83" i="15"/>
  <c r="W83" i="15"/>
  <c r="V83" i="15"/>
  <c r="U83" i="15"/>
  <c r="T83" i="15"/>
  <c r="S83" i="15"/>
  <c r="R83" i="15"/>
  <c r="Q83" i="15"/>
  <c r="P83" i="15"/>
  <c r="O83" i="15"/>
  <c r="N83" i="15"/>
  <c r="M83" i="15"/>
  <c r="L83" i="15"/>
  <c r="K83" i="15"/>
  <c r="J83" i="15"/>
  <c r="I83" i="15"/>
  <c r="H83" i="15"/>
  <c r="G83" i="15"/>
  <c r="F83" i="15"/>
  <c r="E83" i="15"/>
  <c r="D83" i="15"/>
  <c r="AJ82" i="15"/>
  <c r="AI82" i="15"/>
  <c r="AH82" i="15"/>
  <c r="AG82" i="15"/>
  <c r="AF82" i="15"/>
  <c r="AE82" i="15"/>
  <c r="AD82" i="15"/>
  <c r="AC82" i="15"/>
  <c r="AB82" i="15"/>
  <c r="AA82" i="15"/>
  <c r="Z82" i="15"/>
  <c r="Y82" i="15"/>
  <c r="X82" i="15"/>
  <c r="W82" i="15"/>
  <c r="V82" i="15"/>
  <c r="U82" i="15"/>
  <c r="T82" i="15"/>
  <c r="S82" i="15"/>
  <c r="R82" i="15"/>
  <c r="Q82" i="15"/>
  <c r="P82" i="15"/>
  <c r="O82" i="15"/>
  <c r="N82" i="15"/>
  <c r="M82" i="15"/>
  <c r="L82" i="15"/>
  <c r="K82" i="15"/>
  <c r="J82" i="15"/>
  <c r="I82" i="15"/>
  <c r="H82" i="15"/>
  <c r="G82" i="15"/>
  <c r="F82" i="15"/>
  <c r="E82" i="15"/>
  <c r="D82" i="15"/>
  <c r="AJ81" i="15"/>
  <c r="AI81" i="15"/>
  <c r="AH81" i="15"/>
  <c r="AG81" i="15"/>
  <c r="AF81" i="15"/>
  <c r="AE81" i="15"/>
  <c r="AD81" i="15"/>
  <c r="AC81" i="15"/>
  <c r="AB81" i="15"/>
  <c r="AA81" i="15"/>
  <c r="Z81" i="15"/>
  <c r="Y81" i="15"/>
  <c r="X81" i="15"/>
  <c r="W81" i="15"/>
  <c r="V81" i="15"/>
  <c r="U81" i="15"/>
  <c r="T81" i="15"/>
  <c r="S81" i="15"/>
  <c r="R81" i="15"/>
  <c r="Q81" i="15"/>
  <c r="P81" i="15"/>
  <c r="O81" i="15"/>
  <c r="N81" i="15"/>
  <c r="M81" i="15"/>
  <c r="L81" i="15"/>
  <c r="K81" i="15"/>
  <c r="J81" i="15"/>
  <c r="I81" i="15"/>
  <c r="H81" i="15"/>
  <c r="G81" i="15"/>
  <c r="F81" i="15"/>
  <c r="E81" i="15"/>
  <c r="D81" i="15"/>
  <c r="AJ80" i="15"/>
  <c r="AI80" i="15"/>
  <c r="AH80" i="15"/>
  <c r="AG80" i="15"/>
  <c r="AF80" i="15"/>
  <c r="AE80" i="15"/>
  <c r="AD80" i="15"/>
  <c r="AC80" i="15"/>
  <c r="AB80" i="15"/>
  <c r="AA80" i="15"/>
  <c r="Z80" i="15"/>
  <c r="Y80" i="15"/>
  <c r="X80" i="15"/>
  <c r="W80" i="15"/>
  <c r="V80" i="15"/>
  <c r="U80" i="15"/>
  <c r="T80" i="15"/>
  <c r="S80" i="15"/>
  <c r="R80" i="15"/>
  <c r="Q80" i="15"/>
  <c r="P80" i="15"/>
  <c r="O80" i="15"/>
  <c r="N80" i="15"/>
  <c r="M80" i="15"/>
  <c r="L80" i="15"/>
  <c r="K80" i="15"/>
  <c r="J80" i="15"/>
  <c r="I80" i="15"/>
  <c r="H80" i="15"/>
  <c r="G80" i="15"/>
  <c r="F80" i="15"/>
  <c r="E80" i="15"/>
  <c r="D80" i="15"/>
  <c r="AJ79" i="15"/>
  <c r="AI79" i="15"/>
  <c r="AH79" i="15"/>
  <c r="AG79" i="15"/>
  <c r="AF79" i="15"/>
  <c r="AE79" i="15"/>
  <c r="AD79" i="15"/>
  <c r="AC79" i="15"/>
  <c r="AB79" i="15"/>
  <c r="AA79" i="15"/>
  <c r="Z79" i="15"/>
  <c r="Y79" i="15"/>
  <c r="X79" i="15"/>
  <c r="W79" i="15"/>
  <c r="V79" i="15"/>
  <c r="U79" i="15"/>
  <c r="T79" i="15"/>
  <c r="S79" i="15"/>
  <c r="R79" i="15"/>
  <c r="Q79" i="15"/>
  <c r="P79" i="15"/>
  <c r="O79" i="15"/>
  <c r="N79" i="15"/>
  <c r="M79" i="15"/>
  <c r="L79" i="15"/>
  <c r="K79" i="15"/>
  <c r="J79" i="15"/>
  <c r="I79" i="15"/>
  <c r="H79" i="15"/>
  <c r="G79" i="15"/>
  <c r="F79" i="15"/>
  <c r="E79" i="15"/>
  <c r="D79" i="15"/>
  <c r="AJ78" i="15"/>
  <c r="AI78" i="15"/>
  <c r="AH78" i="15"/>
  <c r="AG78" i="15"/>
  <c r="AF78" i="15"/>
  <c r="AE78" i="15"/>
  <c r="AD78" i="15"/>
  <c r="AC78" i="15"/>
  <c r="AB78" i="15"/>
  <c r="AA78" i="15"/>
  <c r="Z78" i="15"/>
  <c r="Y78" i="15"/>
  <c r="X78" i="15"/>
  <c r="W78" i="15"/>
  <c r="V78" i="15"/>
  <c r="U78" i="15"/>
  <c r="T78" i="15"/>
  <c r="S78" i="15"/>
  <c r="R78" i="15"/>
  <c r="Q78" i="15"/>
  <c r="P78" i="15"/>
  <c r="O78" i="15"/>
  <c r="N78" i="15"/>
  <c r="M78" i="15"/>
  <c r="L78" i="15"/>
  <c r="K78" i="15"/>
  <c r="J78" i="15"/>
  <c r="I78" i="15"/>
  <c r="H78" i="15"/>
  <c r="G78" i="15"/>
  <c r="F78" i="15"/>
  <c r="E78" i="15"/>
  <c r="D78" i="15"/>
  <c r="AJ77" i="15"/>
  <c r="AI77" i="15"/>
  <c r="AH77" i="15"/>
  <c r="AG77" i="15"/>
  <c r="AF77" i="15"/>
  <c r="AE77" i="15"/>
  <c r="AD77" i="15"/>
  <c r="AC77" i="15"/>
  <c r="AB77" i="15"/>
  <c r="AA77" i="15"/>
  <c r="Z77" i="15"/>
  <c r="Y77" i="15"/>
  <c r="X77" i="15"/>
  <c r="W77" i="15"/>
  <c r="V77" i="15"/>
  <c r="U77" i="15"/>
  <c r="T77" i="15"/>
  <c r="S77" i="15"/>
  <c r="R77" i="15"/>
  <c r="Q77" i="15"/>
  <c r="P77" i="15"/>
  <c r="O77" i="15"/>
  <c r="N77" i="15"/>
  <c r="M77" i="15"/>
  <c r="L77" i="15"/>
  <c r="K77" i="15"/>
  <c r="J77" i="15"/>
  <c r="I77" i="15"/>
  <c r="H77" i="15"/>
  <c r="G77" i="15"/>
  <c r="F77" i="15"/>
  <c r="E77" i="15"/>
  <c r="D77" i="15"/>
  <c r="AJ76" i="15"/>
  <c r="AI76" i="15"/>
  <c r="AH76" i="15"/>
  <c r="AG76" i="15"/>
  <c r="AF76" i="15"/>
  <c r="AE76" i="15"/>
  <c r="AD76" i="15"/>
  <c r="AC76" i="15"/>
  <c r="AB76" i="15"/>
  <c r="AA76" i="15"/>
  <c r="Z76" i="15"/>
  <c r="Y76" i="15"/>
  <c r="X76" i="15"/>
  <c r="W76" i="15"/>
  <c r="V76" i="15"/>
  <c r="U76" i="15"/>
  <c r="T76" i="15"/>
  <c r="S76" i="15"/>
  <c r="R76" i="15"/>
  <c r="Q76" i="15"/>
  <c r="P76" i="15"/>
  <c r="O76" i="15"/>
  <c r="N76" i="15"/>
  <c r="M76" i="15"/>
  <c r="L76" i="15"/>
  <c r="K76" i="15"/>
  <c r="J76" i="15"/>
  <c r="I76" i="15"/>
  <c r="H76" i="15"/>
  <c r="G76" i="15"/>
  <c r="F76" i="15"/>
  <c r="E76" i="15"/>
  <c r="D76" i="15"/>
  <c r="AJ75" i="15"/>
  <c r="AI75" i="15"/>
  <c r="AH75" i="15"/>
  <c r="AG75" i="15"/>
  <c r="AF75" i="15"/>
  <c r="AE75" i="15"/>
  <c r="AD75" i="15"/>
  <c r="AC75" i="15"/>
  <c r="AB75" i="15"/>
  <c r="AA75" i="15"/>
  <c r="Z75" i="15"/>
  <c r="Y75" i="15"/>
  <c r="X75" i="15"/>
  <c r="W75" i="15"/>
  <c r="V75" i="15"/>
  <c r="U75" i="15"/>
  <c r="T75" i="15"/>
  <c r="S75" i="15"/>
  <c r="R75" i="15"/>
  <c r="Q75" i="15"/>
  <c r="P75" i="15"/>
  <c r="O75" i="15"/>
  <c r="N75" i="15"/>
  <c r="M75" i="15"/>
  <c r="L75" i="15"/>
  <c r="K75" i="15"/>
  <c r="J75" i="15"/>
  <c r="I75" i="15"/>
  <c r="H75" i="15"/>
  <c r="G75" i="15"/>
  <c r="F75" i="15"/>
  <c r="E75" i="15"/>
  <c r="D75" i="15"/>
  <c r="AJ74" i="15"/>
  <c r="AI74" i="15"/>
  <c r="AH74" i="15"/>
  <c r="AG74" i="15"/>
  <c r="AF74" i="15"/>
  <c r="AE74" i="15"/>
  <c r="AD74" i="15"/>
  <c r="AC74" i="15"/>
  <c r="AB74" i="15"/>
  <c r="AA74" i="15"/>
  <c r="Z74" i="15"/>
  <c r="Y74" i="15"/>
  <c r="X74" i="15"/>
  <c r="W74" i="15"/>
  <c r="V74" i="15"/>
  <c r="U74" i="15"/>
  <c r="T74" i="15"/>
  <c r="S74" i="15"/>
  <c r="R74" i="15"/>
  <c r="Q74" i="15"/>
  <c r="P74" i="15"/>
  <c r="O74" i="15"/>
  <c r="N74" i="15"/>
  <c r="M74" i="15"/>
  <c r="L74" i="15"/>
  <c r="K74" i="15"/>
  <c r="J74" i="15"/>
  <c r="I74" i="15"/>
  <c r="H74" i="15"/>
  <c r="G74" i="15"/>
  <c r="F74" i="15"/>
  <c r="E74" i="15"/>
  <c r="D74" i="15"/>
  <c r="AJ73" i="15"/>
  <c r="AI73" i="15"/>
  <c r="AH73" i="15"/>
  <c r="AG73" i="15"/>
  <c r="AF73" i="15"/>
  <c r="AE73" i="15"/>
  <c r="AD73" i="15"/>
  <c r="AC73" i="15"/>
  <c r="AB73" i="15"/>
  <c r="AA73" i="15"/>
  <c r="Z73" i="15"/>
  <c r="Y73" i="15"/>
  <c r="X73" i="15"/>
  <c r="W73" i="15"/>
  <c r="V73" i="15"/>
  <c r="U73" i="15"/>
  <c r="T73" i="15"/>
  <c r="S73" i="15"/>
  <c r="R73" i="15"/>
  <c r="Q73" i="15"/>
  <c r="P73" i="15"/>
  <c r="O73" i="15"/>
  <c r="N73" i="15"/>
  <c r="M73" i="15"/>
  <c r="L73" i="15"/>
  <c r="K73" i="15"/>
  <c r="J73" i="15"/>
  <c r="I73" i="15"/>
  <c r="H73" i="15"/>
  <c r="G73" i="15"/>
  <c r="F73" i="15"/>
  <c r="E73" i="15"/>
  <c r="D73" i="15"/>
  <c r="AJ72" i="15"/>
  <c r="AI72" i="15"/>
  <c r="AH72" i="15"/>
  <c r="AG72" i="15"/>
  <c r="AF72" i="15"/>
  <c r="AE72" i="15"/>
  <c r="AD72" i="15"/>
  <c r="AC72" i="15"/>
  <c r="AB72" i="15"/>
  <c r="AA72" i="15"/>
  <c r="Z72" i="15"/>
  <c r="Y72" i="15"/>
  <c r="X72" i="15"/>
  <c r="W72" i="15"/>
  <c r="V72" i="15"/>
  <c r="U72" i="15"/>
  <c r="T72" i="15"/>
  <c r="S72" i="15"/>
  <c r="R72" i="15"/>
  <c r="Q72" i="15"/>
  <c r="P72" i="15"/>
  <c r="O72" i="15"/>
  <c r="N72" i="15"/>
  <c r="M72" i="15"/>
  <c r="L72" i="15"/>
  <c r="K72" i="15"/>
  <c r="J72" i="15"/>
  <c r="I72" i="15"/>
  <c r="H72" i="15"/>
  <c r="G72" i="15"/>
  <c r="F72" i="15"/>
  <c r="E72" i="15"/>
  <c r="D72" i="15"/>
  <c r="AJ71" i="15"/>
  <c r="AI71" i="15"/>
  <c r="AH71" i="15"/>
  <c r="AG71" i="15"/>
  <c r="AF71" i="15"/>
  <c r="AE71" i="15"/>
  <c r="AD71" i="15"/>
  <c r="AC71" i="15"/>
  <c r="AB71" i="15"/>
  <c r="AA71" i="15"/>
  <c r="Z71" i="15"/>
  <c r="Y71" i="15"/>
  <c r="X71" i="15"/>
  <c r="W71" i="15"/>
  <c r="V71" i="15"/>
  <c r="U71" i="15"/>
  <c r="T71" i="15"/>
  <c r="S71" i="15"/>
  <c r="R71" i="15"/>
  <c r="Q71" i="15"/>
  <c r="P71" i="15"/>
  <c r="O71" i="15"/>
  <c r="N71" i="15"/>
  <c r="M71" i="15"/>
  <c r="L71" i="15"/>
  <c r="K71" i="15"/>
  <c r="J71" i="15"/>
  <c r="I71" i="15"/>
  <c r="H71" i="15"/>
  <c r="G71" i="15"/>
  <c r="F71" i="15"/>
  <c r="E71" i="15"/>
  <c r="D71" i="15"/>
  <c r="AT70" i="15"/>
  <c r="C69" i="15"/>
  <c r="C68" i="15"/>
  <c r="C67" i="15"/>
  <c r="C66" i="15"/>
  <c r="C65" i="15"/>
  <c r="C64" i="15"/>
  <c r="C63" i="15"/>
  <c r="C62" i="15"/>
  <c r="C61" i="15"/>
  <c r="C60" i="15"/>
  <c r="C190" i="15" s="1"/>
  <c r="C59" i="15"/>
  <c r="C58" i="15"/>
  <c r="C188" i="15" s="1"/>
  <c r="C57" i="15"/>
  <c r="C56" i="15"/>
  <c r="C186" i="15" s="1"/>
  <c r="C55" i="15"/>
  <c r="C54" i="15"/>
  <c r="C184" i="15" s="1"/>
  <c r="C53" i="15"/>
  <c r="C52" i="15"/>
  <c r="C182" i="15" s="1"/>
  <c r="C51" i="15"/>
  <c r="C181" i="15" s="1"/>
  <c r="C50" i="15"/>
  <c r="C180" i="15" s="1"/>
  <c r="C49" i="15"/>
  <c r="C48" i="15"/>
  <c r="C178" i="15" s="1"/>
  <c r="C47" i="15"/>
  <c r="C46" i="15"/>
  <c r="C176" i="15" s="1"/>
  <c r="C45" i="15"/>
  <c r="C44" i="15"/>
  <c r="C174" i="15" s="1"/>
  <c r="C43" i="15"/>
  <c r="C42" i="15"/>
  <c r="C172" i="15" s="1"/>
  <c r="C41" i="15"/>
  <c r="C40" i="15"/>
  <c r="C39" i="15"/>
  <c r="C38" i="15"/>
  <c r="C168" i="15" s="1"/>
  <c r="C37" i="15"/>
  <c r="C36" i="15"/>
  <c r="C166" i="15" s="1"/>
  <c r="C35" i="15"/>
  <c r="C34" i="15"/>
  <c r="C33" i="15"/>
  <c r="C32" i="15"/>
  <c r="C162" i="15" s="1"/>
  <c r="C31" i="15"/>
  <c r="C30" i="15"/>
  <c r="C160" i="15" s="1"/>
  <c r="C29" i="15"/>
  <c r="C159" i="15" s="1"/>
  <c r="C28" i="15"/>
  <c r="C158" i="15" s="1"/>
  <c r="C27" i="15"/>
  <c r="C157" i="15" s="1"/>
  <c r="C26" i="15"/>
  <c r="C156" i="15" s="1"/>
  <c r="C25" i="15"/>
  <c r="C155" i="15" s="1"/>
  <c r="C24" i="15"/>
  <c r="C154" i="15" s="1"/>
  <c r="C23" i="15"/>
  <c r="C153" i="15" s="1"/>
  <c r="C22" i="15"/>
  <c r="C152" i="15" s="1"/>
  <c r="C21" i="15"/>
  <c r="C151" i="15" s="1"/>
  <c r="C20" i="15"/>
  <c r="C150" i="15" s="1"/>
  <c r="C19" i="15"/>
  <c r="C149" i="15" s="1"/>
  <c r="C18" i="15"/>
  <c r="C148" i="15" s="1"/>
  <c r="C17" i="15"/>
  <c r="C147" i="15" s="1"/>
  <c r="C16" i="15"/>
  <c r="C146" i="15" s="1"/>
  <c r="C15" i="15"/>
  <c r="C145" i="15" s="1"/>
  <c r="C14" i="15"/>
  <c r="C144" i="15" s="1"/>
  <c r="AW13" i="15"/>
  <c r="C13" i="15"/>
  <c r="C143" i="15" s="1"/>
  <c r="C12" i="15"/>
  <c r="C142" i="15" s="1"/>
  <c r="C11" i="15"/>
  <c r="C141" i="15" s="1"/>
  <c r="C10" i="15"/>
  <c r="C140" i="15" s="1"/>
  <c r="C9" i="15"/>
  <c r="C139" i="15" s="1"/>
  <c r="C8" i="15"/>
  <c r="C138" i="15" s="1"/>
  <c r="AW7" i="15"/>
  <c r="C7" i="15"/>
  <c r="C137" i="15" s="1"/>
  <c r="AW6" i="15"/>
  <c r="AL6" i="15"/>
  <c r="C6" i="15"/>
  <c r="C71" i="15" s="1"/>
  <c r="AN186" i="15" l="1"/>
  <c r="AN138" i="15"/>
  <c r="AN162" i="15"/>
  <c r="C117" i="15"/>
  <c r="C72" i="15"/>
  <c r="AO121" i="15"/>
  <c r="AN150" i="15"/>
  <c r="AN174" i="15"/>
  <c r="AN198" i="15"/>
  <c r="C80" i="15"/>
  <c r="AO134" i="15"/>
  <c r="AM99" i="15"/>
  <c r="AM103" i="15"/>
  <c r="AO131" i="15"/>
  <c r="AN75" i="15"/>
  <c r="AN92" i="15"/>
  <c r="AN100" i="15"/>
  <c r="AN121" i="15"/>
  <c r="AM141" i="15"/>
  <c r="AM145" i="15"/>
  <c r="AM153" i="15"/>
  <c r="AQ153" i="15" s="1"/>
  <c r="AS23" i="15" s="1"/>
  <c r="AM86" i="15"/>
  <c r="AN87" i="15"/>
  <c r="AM90" i="15"/>
  <c r="C121" i="15"/>
  <c r="AM131" i="15"/>
  <c r="AO147" i="15"/>
  <c r="AN91" i="15"/>
  <c r="AN193" i="15"/>
  <c r="AN197" i="15"/>
  <c r="AN82" i="15"/>
  <c r="AN86" i="15"/>
  <c r="AN107" i="15"/>
  <c r="AM109" i="15"/>
  <c r="AO113" i="15"/>
  <c r="AM113" i="15"/>
  <c r="AN77" i="15"/>
  <c r="C91" i="15"/>
  <c r="AM175" i="15"/>
  <c r="AM183" i="15"/>
  <c r="AM80" i="15"/>
  <c r="AN152" i="15"/>
  <c r="AN172" i="15"/>
  <c r="AN180" i="15"/>
  <c r="AN184" i="15"/>
  <c r="AM105" i="15"/>
  <c r="C82" i="15"/>
  <c r="AM100" i="15"/>
  <c r="AM112" i="15"/>
  <c r="AN156" i="15"/>
  <c r="AO165" i="15"/>
  <c r="AN168" i="15"/>
  <c r="AO177" i="15"/>
  <c r="AN192" i="15"/>
  <c r="AL74" i="15"/>
  <c r="AN76" i="15"/>
  <c r="AN113" i="15"/>
  <c r="AN81" i="15"/>
  <c r="AO111" i="15"/>
  <c r="AN97" i="15"/>
  <c r="C136" i="15"/>
  <c r="AN155" i="15"/>
  <c r="AN163" i="15"/>
  <c r="AN167" i="15"/>
  <c r="AN116" i="15"/>
  <c r="AN177" i="15"/>
  <c r="AN72" i="15"/>
  <c r="AM76" i="15"/>
  <c r="C84" i="15"/>
  <c r="AO127" i="15"/>
  <c r="AN153" i="15"/>
  <c r="AM159" i="15"/>
  <c r="AN169" i="15"/>
  <c r="AN170" i="15"/>
  <c r="AN173" i="15"/>
  <c r="AO183" i="15"/>
  <c r="AN190" i="15"/>
  <c r="AM193" i="15"/>
  <c r="AO132" i="15"/>
  <c r="AL132" i="15"/>
  <c r="AN139" i="15"/>
  <c r="AN140" i="15"/>
  <c r="AN143" i="15"/>
  <c r="AO153" i="15"/>
  <c r="AL153" i="15"/>
  <c r="AN160" i="15"/>
  <c r="AL162" i="15"/>
  <c r="AM163" i="15"/>
  <c r="AN195" i="15"/>
  <c r="AN71" i="15"/>
  <c r="C83" i="15"/>
  <c r="C88" i="15"/>
  <c r="C93" i="15"/>
  <c r="C107" i="15"/>
  <c r="AL112" i="15"/>
  <c r="AO118" i="15"/>
  <c r="AO119" i="15"/>
  <c r="AN151" i="15"/>
  <c r="AO161" i="15"/>
  <c r="AN165" i="15"/>
  <c r="AM171" i="15"/>
  <c r="AN181" i="15"/>
  <c r="AN182" i="15"/>
  <c r="AN185" i="15"/>
  <c r="AO195" i="15"/>
  <c r="AM94" i="15"/>
  <c r="AO103" i="15"/>
  <c r="C115" i="15"/>
  <c r="AO122" i="15"/>
  <c r="C125" i="15"/>
  <c r="AN164" i="15"/>
  <c r="AM187" i="15"/>
  <c r="AT6" i="15"/>
  <c r="AN80" i="15"/>
  <c r="AN95" i="15"/>
  <c r="C101" i="15"/>
  <c r="AN101" i="15"/>
  <c r="AN104" i="15"/>
  <c r="AO110" i="15"/>
  <c r="AO126" i="15"/>
  <c r="AO129" i="15"/>
  <c r="AN189" i="15"/>
  <c r="AM195" i="15"/>
  <c r="AM74" i="15"/>
  <c r="C77" i="15"/>
  <c r="AO99" i="15"/>
  <c r="AN115" i="15"/>
  <c r="AN74" i="15"/>
  <c r="AN85" i="15"/>
  <c r="AL92" i="15"/>
  <c r="AO105" i="15"/>
  <c r="AN109" i="15"/>
  <c r="AO117" i="15"/>
  <c r="AL121" i="15"/>
  <c r="AO133" i="15"/>
  <c r="AL133" i="15"/>
  <c r="AN137" i="15"/>
  <c r="AN145" i="15"/>
  <c r="AN146" i="15"/>
  <c r="AN159" i="15"/>
  <c r="AM165" i="15"/>
  <c r="AN175" i="15"/>
  <c r="AN176" i="15"/>
  <c r="AN179" i="15"/>
  <c r="AO189" i="15"/>
  <c r="AL189" i="15"/>
  <c r="AN196" i="15"/>
  <c r="AM199" i="15"/>
  <c r="AN147" i="15"/>
  <c r="C76" i="15"/>
  <c r="AM78" i="15"/>
  <c r="AL82" i="15"/>
  <c r="C75" i="15"/>
  <c r="AN79" i="15"/>
  <c r="AM88" i="15"/>
  <c r="AN89" i="15"/>
  <c r="AN94" i="15"/>
  <c r="AO96" i="15"/>
  <c r="AO107" i="15"/>
  <c r="AM107" i="15"/>
  <c r="AN112" i="15"/>
  <c r="C119" i="15"/>
  <c r="AN131" i="15"/>
  <c r="AO159" i="15"/>
  <c r="AN166" i="15"/>
  <c r="AM169" i="15"/>
  <c r="C116" i="15"/>
  <c r="AM84" i="15"/>
  <c r="AN90" i="15"/>
  <c r="AM72" i="15"/>
  <c r="AN84" i="15"/>
  <c r="C90" i="15"/>
  <c r="C95" i="15"/>
  <c r="AO109" i="15"/>
  <c r="AO120" i="15"/>
  <c r="AO128" i="15"/>
  <c r="AM139" i="15"/>
  <c r="AM147" i="15"/>
  <c r="AN171" i="15"/>
  <c r="AM177" i="15"/>
  <c r="AN187" i="15"/>
  <c r="AN188" i="15"/>
  <c r="AN191" i="15"/>
  <c r="AO123" i="15"/>
  <c r="AN73" i="15"/>
  <c r="C74" i="15"/>
  <c r="AN78" i="15"/>
  <c r="AM82" i="15"/>
  <c r="C85" i="15"/>
  <c r="AM92" i="15"/>
  <c r="AM97" i="15"/>
  <c r="AN99" i="15"/>
  <c r="AO104" i="15"/>
  <c r="AN141" i="15"/>
  <c r="AN144" i="15"/>
  <c r="AM151" i="15"/>
  <c r="AN157" i="15"/>
  <c r="AN158" i="15"/>
  <c r="AN161" i="15"/>
  <c r="AO171" i="15"/>
  <c r="AN178" i="15"/>
  <c r="AM181" i="15"/>
  <c r="AN194" i="15"/>
  <c r="C79" i="15"/>
  <c r="AN83" i="15"/>
  <c r="AN88" i="15"/>
  <c r="AN93" i="15"/>
  <c r="AN98" i="15"/>
  <c r="AL100" i="15"/>
  <c r="AO101" i="15"/>
  <c r="AN103" i="15"/>
  <c r="AO115" i="15"/>
  <c r="AO124" i="15"/>
  <c r="AO125" i="15"/>
  <c r="AN130" i="15"/>
  <c r="AO141" i="15"/>
  <c r="AN183" i="15"/>
  <c r="AM189" i="15"/>
  <c r="AN199" i="15"/>
  <c r="AL196" i="15"/>
  <c r="AL195" i="15"/>
  <c r="AL120" i="15"/>
  <c r="AL128" i="15"/>
  <c r="AL131" i="15"/>
  <c r="AL134" i="15"/>
  <c r="AL122" i="15"/>
  <c r="AL124" i="15"/>
  <c r="AL126" i="15"/>
  <c r="AL127" i="15"/>
  <c r="AL129" i="15"/>
  <c r="AL130" i="15"/>
  <c r="AL171" i="15"/>
  <c r="AL108" i="15"/>
  <c r="AL118" i="15"/>
  <c r="AL168" i="15"/>
  <c r="AL174" i="15"/>
  <c r="AL180" i="15"/>
  <c r="AL104" i="15"/>
  <c r="AL109" i="15"/>
  <c r="AL114" i="15"/>
  <c r="AL177" i="15"/>
  <c r="AL105" i="15"/>
  <c r="AL106" i="15"/>
  <c r="AL110" i="15"/>
  <c r="AL183" i="15"/>
  <c r="AL94" i="15"/>
  <c r="AL159" i="15"/>
  <c r="AL161" i="15"/>
  <c r="AL97" i="15"/>
  <c r="AL165" i="15"/>
  <c r="AL102" i="15"/>
  <c r="AL88" i="15"/>
  <c r="AL96" i="15"/>
  <c r="AL90" i="15"/>
  <c r="AL156" i="15"/>
  <c r="AL141" i="15"/>
  <c r="AL147" i="15"/>
  <c r="AL72" i="15"/>
  <c r="AL84" i="15"/>
  <c r="AL86" i="15"/>
  <c r="AL150" i="15"/>
  <c r="AL80" i="15"/>
  <c r="AL78" i="15"/>
  <c r="AL76" i="15"/>
  <c r="AL111" i="15"/>
  <c r="C105" i="15"/>
  <c r="C170" i="15"/>
  <c r="C128" i="15"/>
  <c r="C193" i="15"/>
  <c r="AO116" i="15"/>
  <c r="C131" i="15"/>
  <c r="C196" i="15"/>
  <c r="AM96" i="15"/>
  <c r="AL99" i="15"/>
  <c r="AN105" i="15"/>
  <c r="AN117" i="15"/>
  <c r="AL117" i="15"/>
  <c r="AN123" i="15"/>
  <c r="AL123" i="15"/>
  <c r="AL116" i="15"/>
  <c r="C165" i="15"/>
  <c r="C100" i="15"/>
  <c r="C104" i="15"/>
  <c r="C169" i="15"/>
  <c r="C122" i="15"/>
  <c r="C187" i="15"/>
  <c r="C134" i="15"/>
  <c r="C199" i="15"/>
  <c r="AM71" i="15"/>
  <c r="AM73" i="15"/>
  <c r="AM75" i="15"/>
  <c r="AM77" i="15"/>
  <c r="AM79" i="15"/>
  <c r="AM81" i="15"/>
  <c r="AM83" i="15"/>
  <c r="AM85" i="15"/>
  <c r="AM87" i="15"/>
  <c r="AM89" i="15"/>
  <c r="AM91" i="15"/>
  <c r="AM93" i="15"/>
  <c r="AM95" i="15"/>
  <c r="C113" i="15"/>
  <c r="C73" i="15"/>
  <c r="C81" i="15"/>
  <c r="C86" i="15"/>
  <c r="C89" i="15"/>
  <c r="C94" i="15"/>
  <c r="AO97" i="15"/>
  <c r="AO98" i="15"/>
  <c r="AL98" i="15"/>
  <c r="AN111" i="15"/>
  <c r="AN119" i="15"/>
  <c r="AL119" i="15"/>
  <c r="C123" i="15"/>
  <c r="AN125" i="15"/>
  <c r="AL125" i="15"/>
  <c r="AN149" i="15"/>
  <c r="C98" i="15"/>
  <c r="C163" i="15"/>
  <c r="C164" i="15"/>
  <c r="C99" i="15"/>
  <c r="C171" i="15"/>
  <c r="C106" i="15"/>
  <c r="C110" i="15"/>
  <c r="C175" i="15"/>
  <c r="C129" i="15"/>
  <c r="C194" i="15"/>
  <c r="C78" i="15"/>
  <c r="C87" i="15"/>
  <c r="C92" i="15"/>
  <c r="AO71" i="15"/>
  <c r="AL71" i="15"/>
  <c r="AO72" i="15"/>
  <c r="AO73" i="15"/>
  <c r="AL73" i="15"/>
  <c r="AO74" i="15"/>
  <c r="AO75" i="15"/>
  <c r="AL75" i="15"/>
  <c r="AO76" i="15"/>
  <c r="AO77" i="15"/>
  <c r="AL77" i="15"/>
  <c r="AO78" i="15"/>
  <c r="AO79" i="15"/>
  <c r="AL79" i="15"/>
  <c r="AO80" i="15"/>
  <c r="AQ80" i="15" s="1"/>
  <c r="AR15" i="15" s="1"/>
  <c r="AO81" i="15"/>
  <c r="AL81" i="15"/>
  <c r="AO82" i="15"/>
  <c r="AQ82" i="15" s="1"/>
  <c r="AR17" i="15" s="1"/>
  <c r="AO83" i="15"/>
  <c r="AL83" i="15"/>
  <c r="AO84" i="15"/>
  <c r="AO85" i="15"/>
  <c r="AL85" i="15"/>
  <c r="AO86" i="15"/>
  <c r="AO87" i="15"/>
  <c r="AL87" i="15"/>
  <c r="AO88" i="15"/>
  <c r="AQ88" i="15" s="1"/>
  <c r="AR23" i="15" s="1"/>
  <c r="AO89" i="15"/>
  <c r="AL89" i="15"/>
  <c r="AO90" i="15"/>
  <c r="AO91" i="15"/>
  <c r="AL91" i="15"/>
  <c r="AO92" i="15"/>
  <c r="AO93" i="15"/>
  <c r="AL93" i="15"/>
  <c r="AO94" i="15"/>
  <c r="AO95" i="15"/>
  <c r="AL95" i="15"/>
  <c r="AM101" i="15"/>
  <c r="AM102" i="15"/>
  <c r="AN106" i="15"/>
  <c r="AO108" i="15"/>
  <c r="C111" i="15"/>
  <c r="AM111" i="15"/>
  <c r="C127" i="15"/>
  <c r="C192" i="15"/>
  <c r="C133" i="15"/>
  <c r="C198" i="15"/>
  <c r="C97" i="15"/>
  <c r="AO100" i="15"/>
  <c r="AQ100" i="15" s="1"/>
  <c r="AR35" i="15" s="1"/>
  <c r="AL101" i="15"/>
  <c r="C103" i="15"/>
  <c r="AM104" i="15"/>
  <c r="AN108" i="15"/>
  <c r="AO112" i="15"/>
  <c r="AL113" i="15"/>
  <c r="AL115" i="15"/>
  <c r="AO136" i="15"/>
  <c r="AO142" i="15"/>
  <c r="AL142" i="15"/>
  <c r="AO148" i="15"/>
  <c r="AN154" i="15"/>
  <c r="AM157" i="15"/>
  <c r="B6" i="15"/>
  <c r="C161" i="15"/>
  <c r="C96" i="15"/>
  <c r="C167" i="15"/>
  <c r="C102" i="15"/>
  <c r="C173" i="15"/>
  <c r="C108" i="15"/>
  <c r="C179" i="15"/>
  <c r="C114" i="15"/>
  <c r="C120" i="15"/>
  <c r="C185" i="15"/>
  <c r="C126" i="15"/>
  <c r="C191" i="15"/>
  <c r="C132" i="15"/>
  <c r="C197" i="15"/>
  <c r="AN96" i="15"/>
  <c r="AM98" i="15"/>
  <c r="AO102" i="15"/>
  <c r="AL103" i="15"/>
  <c r="AM106" i="15"/>
  <c r="AN110" i="15"/>
  <c r="AO114" i="15"/>
  <c r="AN129" i="15"/>
  <c r="AM140" i="15"/>
  <c r="AM146" i="15"/>
  <c r="AO155" i="15"/>
  <c r="AL155" i="15"/>
  <c r="AM108" i="15"/>
  <c r="AM127" i="15"/>
  <c r="AO130" i="15"/>
  <c r="AM133" i="15"/>
  <c r="AN136" i="15"/>
  <c r="AN142" i="15"/>
  <c r="AN148" i="15"/>
  <c r="C177" i="15"/>
  <c r="C112" i="15"/>
  <c r="C118" i="15"/>
  <c r="C183" i="15"/>
  <c r="C124" i="15"/>
  <c r="C189" i="15"/>
  <c r="C130" i="15"/>
  <c r="C195" i="15"/>
  <c r="AN102" i="15"/>
  <c r="AO106" i="15"/>
  <c r="AL107" i="15"/>
  <c r="C109" i="15"/>
  <c r="AM110" i="15"/>
  <c r="AN114" i="15"/>
  <c r="AM116" i="15"/>
  <c r="AM117" i="15"/>
  <c r="AM118" i="15"/>
  <c r="AM119" i="15"/>
  <c r="AM120" i="15"/>
  <c r="AM121" i="15"/>
  <c r="AM122" i="15"/>
  <c r="AM123" i="15"/>
  <c r="AM124" i="15"/>
  <c r="AM125" i="15"/>
  <c r="AM126" i="15"/>
  <c r="AM132" i="15"/>
  <c r="AO137" i="15"/>
  <c r="AL137" i="15"/>
  <c r="AO143" i="15"/>
  <c r="AL143" i="15"/>
  <c r="AO149" i="15"/>
  <c r="AL149" i="15"/>
  <c r="AM114" i="15"/>
  <c r="AN128" i="15"/>
  <c r="AM130" i="15"/>
  <c r="AN134" i="15"/>
  <c r="AL136" i="15"/>
  <c r="AM138" i="15"/>
  <c r="AO140" i="15"/>
  <c r="AL140" i="15"/>
  <c r="AM144" i="15"/>
  <c r="AO146" i="15"/>
  <c r="AL148" i="15"/>
  <c r="AM150" i="15"/>
  <c r="AO152" i="15"/>
  <c r="AL154" i="15"/>
  <c r="AM156" i="15"/>
  <c r="AO158" i="15"/>
  <c r="AL160" i="15"/>
  <c r="AM162" i="15"/>
  <c r="AO164" i="15"/>
  <c r="AL166" i="15"/>
  <c r="AM168" i="15"/>
  <c r="AO170" i="15"/>
  <c r="AL172" i="15"/>
  <c r="AM174" i="15"/>
  <c r="AO176" i="15"/>
  <c r="AL178" i="15"/>
  <c r="AM180" i="15"/>
  <c r="AO182" i="15"/>
  <c r="AL182" i="15"/>
  <c r="AM186" i="15"/>
  <c r="AO188" i="15"/>
  <c r="AL188" i="15"/>
  <c r="AM192" i="15"/>
  <c r="AO194" i="15"/>
  <c r="AL194" i="15"/>
  <c r="AM198" i="15"/>
  <c r="AM129" i="15"/>
  <c r="AN133" i="15"/>
  <c r="AQ133" i="15" s="1"/>
  <c r="AM137" i="15"/>
  <c r="AO139" i="15"/>
  <c r="AL139" i="15"/>
  <c r="AM143" i="15"/>
  <c r="AO145" i="15"/>
  <c r="AL145" i="15"/>
  <c r="AM149" i="15"/>
  <c r="AO151" i="15"/>
  <c r="AL151" i="15"/>
  <c r="AM155" i="15"/>
  <c r="AO157" i="15"/>
  <c r="AL157" i="15"/>
  <c r="AM161" i="15"/>
  <c r="AO163" i="15"/>
  <c r="AL163" i="15"/>
  <c r="AM167" i="15"/>
  <c r="AO169" i="15"/>
  <c r="AL169" i="15"/>
  <c r="AM173" i="15"/>
  <c r="AO175" i="15"/>
  <c r="AQ175" i="15" s="1"/>
  <c r="AS45" i="15" s="1"/>
  <c r="AL175" i="15"/>
  <c r="AM179" i="15"/>
  <c r="AO181" i="15"/>
  <c r="AL181" i="15"/>
  <c r="AM185" i="15"/>
  <c r="AO187" i="15"/>
  <c r="AL187" i="15"/>
  <c r="AM191" i="15"/>
  <c r="AO193" i="15"/>
  <c r="AL193" i="15"/>
  <c r="AM197" i="15"/>
  <c r="AO199" i="15"/>
  <c r="AQ199" i="15" s="1"/>
  <c r="AS70" i="15" s="1"/>
  <c r="AL199" i="15"/>
  <c r="AM115" i="15"/>
  <c r="AN118" i="15"/>
  <c r="AN120" i="15"/>
  <c r="AN122" i="15"/>
  <c r="AN124" i="15"/>
  <c r="AN126" i="15"/>
  <c r="AN127" i="15"/>
  <c r="AM128" i="15"/>
  <c r="AN132" i="15"/>
  <c r="AM134" i="15"/>
  <c r="AM136" i="15"/>
  <c r="AO138" i="15"/>
  <c r="AL138" i="15"/>
  <c r="AM142" i="15"/>
  <c r="AO144" i="15"/>
  <c r="AL144" i="15"/>
  <c r="AL146" i="15"/>
  <c r="AM148" i="15"/>
  <c r="AO150" i="15"/>
  <c r="AQ150" i="15" s="1"/>
  <c r="AS20" i="15" s="1"/>
  <c r="AL152" i="15"/>
  <c r="AM154" i="15"/>
  <c r="AO156" i="15"/>
  <c r="AQ156" i="15" s="1"/>
  <c r="AS26" i="15" s="1"/>
  <c r="AL158" i="15"/>
  <c r="AM160" i="15"/>
  <c r="AO162" i="15"/>
  <c r="AL164" i="15"/>
  <c r="AM166" i="15"/>
  <c r="AO168" i="15"/>
  <c r="AL170" i="15"/>
  <c r="AM172" i="15"/>
  <c r="AO174" i="15"/>
  <c r="AL176" i="15"/>
  <c r="AM178" i="15"/>
  <c r="AO180" i="15"/>
  <c r="AM184" i="15"/>
  <c r="AO186" i="15"/>
  <c r="AL186" i="15"/>
  <c r="AM190" i="15"/>
  <c r="AO192" i="15"/>
  <c r="AL192" i="15"/>
  <c r="AM196" i="15"/>
  <c r="AO198" i="15"/>
  <c r="AL198" i="15"/>
  <c r="AO167" i="15"/>
  <c r="AL167" i="15"/>
  <c r="AO173" i="15"/>
  <c r="AL173" i="15"/>
  <c r="AO179" i="15"/>
  <c r="AL179" i="15"/>
  <c r="AO185" i="15"/>
  <c r="AL185" i="15"/>
  <c r="AO191" i="15"/>
  <c r="AL191" i="15"/>
  <c r="AO197" i="15"/>
  <c r="AL197" i="15"/>
  <c r="AM152" i="15"/>
  <c r="AO154" i="15"/>
  <c r="AQ154" i="15" s="1"/>
  <c r="AS24" i="15" s="1"/>
  <c r="AM158" i="15"/>
  <c r="AO160" i="15"/>
  <c r="AQ160" i="15" s="1"/>
  <c r="AS30" i="15" s="1"/>
  <c r="AM164" i="15"/>
  <c r="AO166" i="15"/>
  <c r="AM170" i="15"/>
  <c r="AO172" i="15"/>
  <c r="AQ172" i="15" s="1"/>
  <c r="AS42" i="15" s="1"/>
  <c r="AM176" i="15"/>
  <c r="AO178" i="15"/>
  <c r="AM182" i="15"/>
  <c r="AO184" i="15"/>
  <c r="AL184" i="15"/>
  <c r="AM188" i="15"/>
  <c r="AO190" i="15"/>
  <c r="AL190" i="15"/>
  <c r="AM194" i="15"/>
  <c r="AO196" i="15"/>
  <c r="AQ198" i="15" l="1"/>
  <c r="AS68" i="15" s="1"/>
  <c r="AQ132" i="15"/>
  <c r="AR67" i="15" s="1"/>
  <c r="AQ92" i="15"/>
  <c r="AR27" i="15" s="1"/>
  <c r="AQ105" i="15"/>
  <c r="AR40" i="15" s="1"/>
  <c r="AQ179" i="15"/>
  <c r="AS49" i="15" s="1"/>
  <c r="AQ130" i="15"/>
  <c r="AR65" i="15" s="1"/>
  <c r="AQ98" i="15"/>
  <c r="AR33" i="15" s="1"/>
  <c r="AQ113" i="15"/>
  <c r="AR48" i="15" s="1"/>
  <c r="AQ187" i="15"/>
  <c r="AS57" i="15" s="1"/>
  <c r="AQ87" i="15"/>
  <c r="AR22" i="15" s="1"/>
  <c r="AQ112" i="15"/>
  <c r="AR47" i="15" s="1"/>
  <c r="AQ91" i="15"/>
  <c r="AR26" i="15" s="1"/>
  <c r="AQ75" i="15"/>
  <c r="AQ180" i="15"/>
  <c r="AS50" i="15" s="1"/>
  <c r="AQ162" i="15"/>
  <c r="AS32" i="15" s="1"/>
  <c r="AQ155" i="15"/>
  <c r="AS25" i="15" s="1"/>
  <c r="AQ144" i="15"/>
  <c r="AS14" i="15" s="1"/>
  <c r="AQ142" i="15"/>
  <c r="AS12" i="15" s="1"/>
  <c r="AQ126" i="15"/>
  <c r="AR61" i="15" s="1"/>
  <c r="AQ90" i="15"/>
  <c r="AR25" i="15" s="1"/>
  <c r="AQ74" i="15"/>
  <c r="AR9" i="15" s="1"/>
  <c r="AQ195" i="15"/>
  <c r="AS65" i="15" s="1"/>
  <c r="AQ174" i="15"/>
  <c r="AS44" i="15" s="1"/>
  <c r="AQ166" i="15"/>
  <c r="AS36" i="15" s="1"/>
  <c r="AQ163" i="15"/>
  <c r="AS33" i="15" s="1"/>
  <c r="AQ182" i="15"/>
  <c r="AS52" i="15" s="1"/>
  <c r="AQ134" i="15"/>
  <c r="AR70" i="15" s="1"/>
  <c r="AQ121" i="15"/>
  <c r="AR56" i="15" s="1"/>
  <c r="AQ114" i="15"/>
  <c r="AR49" i="15" s="1"/>
  <c r="AQ95" i="15"/>
  <c r="AQ79" i="15"/>
  <c r="AR14" i="15" s="1"/>
  <c r="AQ159" i="15"/>
  <c r="AS29" i="15" s="1"/>
  <c r="AQ141" i="15"/>
  <c r="AS11" i="15" s="1"/>
  <c r="AQ123" i="15"/>
  <c r="AR58" i="15" s="1"/>
  <c r="AQ118" i="15"/>
  <c r="AQ178" i="15"/>
  <c r="AS48" i="15" s="1"/>
  <c r="AQ76" i="15"/>
  <c r="AR11" i="15" s="1"/>
  <c r="AQ192" i="15"/>
  <c r="AS62" i="15" s="1"/>
  <c r="AQ127" i="15"/>
  <c r="AR62" i="15" s="1"/>
  <c r="AQ186" i="15"/>
  <c r="AS56" i="15" s="1"/>
  <c r="AQ168" i="15"/>
  <c r="AS38" i="15" s="1"/>
  <c r="AQ196" i="15"/>
  <c r="AS66" i="15" s="1"/>
  <c r="AQ102" i="15"/>
  <c r="AR37" i="15" s="1"/>
  <c r="AQ115" i="15"/>
  <c r="AR50" i="15" s="1"/>
  <c r="AQ171" i="15"/>
  <c r="AS41" i="15" s="1"/>
  <c r="AQ151" i="15"/>
  <c r="AS21" i="15" s="1"/>
  <c r="AQ148" i="15"/>
  <c r="AQ149" i="15"/>
  <c r="AS19" i="15" s="1"/>
  <c r="AQ120" i="15"/>
  <c r="AR55" i="15" s="1"/>
  <c r="AQ194" i="15"/>
  <c r="AS64" i="15" s="1"/>
  <c r="AQ146" i="15"/>
  <c r="AS16" i="15" s="1"/>
  <c r="AQ83" i="15"/>
  <c r="AR18" i="15" s="1"/>
  <c r="AQ101" i="15"/>
  <c r="AR36" i="15" s="1"/>
  <c r="AQ190" i="15"/>
  <c r="AS60" i="15" s="1"/>
  <c r="AQ173" i="15"/>
  <c r="AS43" i="15" s="1"/>
  <c r="AQ143" i="15"/>
  <c r="AS13" i="15" s="1"/>
  <c r="AQ108" i="15"/>
  <c r="AR43" i="15" s="1"/>
  <c r="AQ117" i="15"/>
  <c r="AR52" i="15" s="1"/>
  <c r="AQ147" i="15"/>
  <c r="AQ111" i="15"/>
  <c r="AR46" i="15" s="1"/>
  <c r="AQ109" i="15"/>
  <c r="AR44" i="15" s="1"/>
  <c r="AQ72" i="15"/>
  <c r="AR7" i="15" s="1"/>
  <c r="AQ167" i="15"/>
  <c r="AS37" i="15" s="1"/>
  <c r="AQ128" i="15"/>
  <c r="AR63" i="15" s="1"/>
  <c r="AQ193" i="15"/>
  <c r="AS63" i="15" s="1"/>
  <c r="AQ169" i="15"/>
  <c r="AS39" i="15" s="1"/>
  <c r="AQ145" i="15"/>
  <c r="AS15" i="15" s="1"/>
  <c r="AQ188" i="15"/>
  <c r="AS58" i="15" s="1"/>
  <c r="AQ164" i="15"/>
  <c r="AS34" i="15" s="1"/>
  <c r="AQ140" i="15"/>
  <c r="AQ81" i="15"/>
  <c r="AR16" i="15" s="1"/>
  <c r="AQ99" i="15"/>
  <c r="AR34" i="15" s="1"/>
  <c r="AQ165" i="15"/>
  <c r="AS35" i="15" s="1"/>
  <c r="AQ107" i="15"/>
  <c r="AR42" i="15" s="1"/>
  <c r="AQ184" i="15"/>
  <c r="AS54" i="15" s="1"/>
  <c r="AQ96" i="15"/>
  <c r="AR31" i="15" s="1"/>
  <c r="AQ197" i="15"/>
  <c r="AS67" i="15" s="1"/>
  <c r="AQ129" i="15"/>
  <c r="AR64" i="15" s="1"/>
  <c r="AQ97" i="15"/>
  <c r="AR32" i="15" s="1"/>
  <c r="AQ131" i="15"/>
  <c r="AR66" i="15" s="1"/>
  <c r="AQ104" i="15"/>
  <c r="AR39" i="15" s="1"/>
  <c r="AQ161" i="15"/>
  <c r="AS31" i="15" s="1"/>
  <c r="AQ177" i="15"/>
  <c r="AS47" i="15" s="1"/>
  <c r="AQ84" i="15"/>
  <c r="AR19" i="15" s="1"/>
  <c r="AQ189" i="15"/>
  <c r="AS59" i="15" s="1"/>
  <c r="AQ191" i="15"/>
  <c r="AS61" i="15" s="1"/>
  <c r="AQ94" i="15"/>
  <c r="AR29" i="15" s="1"/>
  <c r="AQ86" i="15"/>
  <c r="AR21" i="15" s="1"/>
  <c r="AQ78" i="15"/>
  <c r="AR13" i="15" s="1"/>
  <c r="AQ89" i="15"/>
  <c r="AR24" i="15" s="1"/>
  <c r="AQ116" i="15"/>
  <c r="AR51" i="15" s="1"/>
  <c r="AQ122" i="15"/>
  <c r="AR57" i="15" s="1"/>
  <c r="AQ119" i="15"/>
  <c r="AR54" i="15" s="1"/>
  <c r="AQ106" i="15"/>
  <c r="AR41" i="15" s="1"/>
  <c r="AQ183" i="15"/>
  <c r="AS53" i="15" s="1"/>
  <c r="AQ125" i="15"/>
  <c r="AR60" i="15" s="1"/>
  <c r="AQ158" i="15"/>
  <c r="AS28" i="15" s="1"/>
  <c r="AQ170" i="15"/>
  <c r="AS40" i="15" s="1"/>
  <c r="AQ185" i="15"/>
  <c r="AS55" i="15" s="1"/>
  <c r="AQ181" i="15"/>
  <c r="AS51" i="15" s="1"/>
  <c r="AQ157" i="15"/>
  <c r="AS27" i="15" s="1"/>
  <c r="AQ176" i="15"/>
  <c r="AS46" i="15" s="1"/>
  <c r="AQ152" i="15"/>
  <c r="AS22" i="15" s="1"/>
  <c r="AQ103" i="15"/>
  <c r="AR38" i="15" s="1"/>
  <c r="AQ93" i="15"/>
  <c r="AR28" i="15" s="1"/>
  <c r="AQ85" i="15"/>
  <c r="AR20" i="15" s="1"/>
  <c r="AQ77" i="15"/>
  <c r="AR12" i="15" s="1"/>
  <c r="AQ124" i="15"/>
  <c r="AR59" i="15" s="1"/>
  <c r="AQ110" i="15"/>
  <c r="AR45" i="15" s="1"/>
  <c r="AR30" i="15"/>
  <c r="AR53" i="15"/>
  <c r="AS18" i="15"/>
  <c r="AS17" i="15"/>
  <c r="AQ139" i="15"/>
  <c r="AS9" i="15" s="1"/>
  <c r="AQ136" i="15"/>
  <c r="AS6" i="15" s="1"/>
  <c r="AS69" i="15"/>
  <c r="AR68" i="15"/>
  <c r="AQ137" i="15"/>
  <c r="AS7" i="15" s="1"/>
  <c r="AQ71" i="15"/>
  <c r="AR6" i="15" s="1"/>
  <c r="AQ138" i="15"/>
  <c r="AS8" i="15" s="1"/>
  <c r="AQ73" i="15"/>
  <c r="AR8" i="15" s="1"/>
  <c r="AS10" i="15"/>
  <c r="B136" i="15"/>
  <c r="B71" i="15"/>
  <c r="AR10" i="15"/>
  <c r="AR69" i="15" l="1"/>
  <c r="AJ199" i="14"/>
  <c r="AQ199" i="14" s="1"/>
  <c r="AI199" i="14"/>
  <c r="AH199" i="14"/>
  <c r="AG199" i="14"/>
  <c r="AF199" i="14"/>
  <c r="AE199" i="14"/>
  <c r="AD199" i="14"/>
  <c r="AC199" i="14"/>
  <c r="AB199" i="14"/>
  <c r="AA199" i="14"/>
  <c r="Z199" i="14"/>
  <c r="Y199" i="14"/>
  <c r="X199" i="14"/>
  <c r="W199" i="14"/>
  <c r="V199" i="14"/>
  <c r="U199" i="14"/>
  <c r="T199" i="14"/>
  <c r="S199" i="14"/>
  <c r="R199" i="14"/>
  <c r="Q199" i="14"/>
  <c r="P199" i="14"/>
  <c r="O199" i="14"/>
  <c r="N199" i="14"/>
  <c r="M199" i="14"/>
  <c r="L199" i="14"/>
  <c r="K199" i="14"/>
  <c r="J199" i="14"/>
  <c r="I199" i="14"/>
  <c r="H199" i="14"/>
  <c r="G199" i="14"/>
  <c r="F199" i="14"/>
  <c r="E199" i="14"/>
  <c r="D199" i="14"/>
  <c r="AJ198" i="14"/>
  <c r="AQ198" i="14" s="1"/>
  <c r="AI198" i="14"/>
  <c r="AH198" i="14"/>
  <c r="AG198" i="14"/>
  <c r="AF198" i="14"/>
  <c r="AE198" i="14"/>
  <c r="AD198" i="14"/>
  <c r="AC198" i="14"/>
  <c r="AB198" i="14"/>
  <c r="AA198" i="14"/>
  <c r="Z198" i="14"/>
  <c r="Y198" i="14"/>
  <c r="X198" i="14"/>
  <c r="W198" i="14"/>
  <c r="V198" i="14"/>
  <c r="U198" i="14"/>
  <c r="T198" i="14"/>
  <c r="S198" i="14"/>
  <c r="R198" i="14"/>
  <c r="Q198" i="14"/>
  <c r="P198" i="14"/>
  <c r="O198" i="14"/>
  <c r="N198" i="14"/>
  <c r="M198" i="14"/>
  <c r="L198" i="14"/>
  <c r="K198" i="14"/>
  <c r="J198" i="14"/>
  <c r="I198" i="14"/>
  <c r="H198" i="14"/>
  <c r="G198" i="14"/>
  <c r="F198" i="14"/>
  <c r="E198" i="14"/>
  <c r="D198" i="14"/>
  <c r="AJ197" i="14"/>
  <c r="AQ197" i="14" s="1"/>
  <c r="AI197" i="14"/>
  <c r="AH197" i="14"/>
  <c r="AG197" i="14"/>
  <c r="AF197" i="14"/>
  <c r="AE197" i="14"/>
  <c r="AD197" i="14"/>
  <c r="AC197" i="14"/>
  <c r="AB197" i="14"/>
  <c r="AA197" i="14"/>
  <c r="Z197" i="14"/>
  <c r="Y197" i="14"/>
  <c r="X197" i="14"/>
  <c r="W197" i="14"/>
  <c r="V197" i="14"/>
  <c r="U197" i="14"/>
  <c r="T197" i="14"/>
  <c r="S197" i="14"/>
  <c r="R197" i="14"/>
  <c r="Q197" i="14"/>
  <c r="P197" i="14"/>
  <c r="O197" i="14"/>
  <c r="N197" i="14"/>
  <c r="M197" i="14"/>
  <c r="L197" i="14"/>
  <c r="K197" i="14"/>
  <c r="J197" i="14"/>
  <c r="I197" i="14"/>
  <c r="H197" i="14"/>
  <c r="G197" i="14"/>
  <c r="F197" i="14"/>
  <c r="E197" i="14"/>
  <c r="D197" i="14"/>
  <c r="AJ196" i="14"/>
  <c r="AQ196" i="14" s="1"/>
  <c r="AI196" i="14"/>
  <c r="AH196" i="14"/>
  <c r="AG196" i="14"/>
  <c r="AF196" i="14"/>
  <c r="AE196" i="14"/>
  <c r="AD196" i="14"/>
  <c r="AC196" i="14"/>
  <c r="AB196" i="14"/>
  <c r="AA196" i="14"/>
  <c r="Z196" i="14"/>
  <c r="Y196" i="14"/>
  <c r="X196" i="14"/>
  <c r="W196" i="14"/>
  <c r="V196" i="14"/>
  <c r="U196" i="14"/>
  <c r="T196" i="14"/>
  <c r="S196" i="14"/>
  <c r="R196" i="14"/>
  <c r="Q196" i="14"/>
  <c r="P196" i="14"/>
  <c r="O196" i="14"/>
  <c r="N196" i="14"/>
  <c r="M196" i="14"/>
  <c r="L196" i="14"/>
  <c r="K196" i="14"/>
  <c r="J196" i="14"/>
  <c r="I196" i="14"/>
  <c r="H196" i="14"/>
  <c r="G196" i="14"/>
  <c r="F196" i="14"/>
  <c r="E196" i="14"/>
  <c r="D196" i="14"/>
  <c r="AJ195" i="14"/>
  <c r="AQ195" i="14" s="1"/>
  <c r="AI195" i="14"/>
  <c r="AH195" i="14"/>
  <c r="AG195" i="14"/>
  <c r="AF195" i="14"/>
  <c r="AE195" i="14"/>
  <c r="AD195" i="14"/>
  <c r="AC195" i="14"/>
  <c r="AB195" i="14"/>
  <c r="AA195" i="14"/>
  <c r="Z195" i="14"/>
  <c r="Y195" i="14"/>
  <c r="X195" i="14"/>
  <c r="W195" i="14"/>
  <c r="V195" i="14"/>
  <c r="U195" i="14"/>
  <c r="T195" i="14"/>
  <c r="S195" i="14"/>
  <c r="R195" i="14"/>
  <c r="Q195" i="14"/>
  <c r="P195" i="14"/>
  <c r="O195" i="14"/>
  <c r="N195" i="14"/>
  <c r="M195" i="14"/>
  <c r="L195" i="14"/>
  <c r="K195" i="14"/>
  <c r="J195" i="14"/>
  <c r="I195" i="14"/>
  <c r="H195" i="14"/>
  <c r="G195" i="14"/>
  <c r="F195" i="14"/>
  <c r="E195" i="14"/>
  <c r="D195" i="14"/>
  <c r="AJ194" i="14"/>
  <c r="AQ194" i="14" s="1"/>
  <c r="AI194" i="14"/>
  <c r="AH194" i="14"/>
  <c r="AG194" i="14"/>
  <c r="AF194" i="14"/>
  <c r="AE194" i="14"/>
  <c r="AD194" i="14"/>
  <c r="AC194" i="14"/>
  <c r="AB194" i="14"/>
  <c r="AA194" i="14"/>
  <c r="Z194" i="14"/>
  <c r="Y194" i="14"/>
  <c r="X194" i="14"/>
  <c r="W194" i="14"/>
  <c r="V194" i="14"/>
  <c r="U194" i="14"/>
  <c r="T194" i="14"/>
  <c r="S194" i="14"/>
  <c r="R194" i="14"/>
  <c r="Q194" i="14"/>
  <c r="P194" i="14"/>
  <c r="O194" i="14"/>
  <c r="N194" i="14"/>
  <c r="M194" i="14"/>
  <c r="L194" i="14"/>
  <c r="K194" i="14"/>
  <c r="J194" i="14"/>
  <c r="I194" i="14"/>
  <c r="H194" i="14"/>
  <c r="G194" i="14"/>
  <c r="F194" i="14"/>
  <c r="E194" i="14"/>
  <c r="D194" i="14"/>
  <c r="AJ193" i="14"/>
  <c r="AQ193" i="14" s="1"/>
  <c r="AI193" i="14"/>
  <c r="AH193" i="14"/>
  <c r="AG193" i="14"/>
  <c r="AF193" i="14"/>
  <c r="AE193" i="14"/>
  <c r="AD193" i="14"/>
  <c r="AC193" i="14"/>
  <c r="AB193" i="14"/>
  <c r="AA193" i="14"/>
  <c r="Z193" i="14"/>
  <c r="Y193" i="14"/>
  <c r="X193" i="14"/>
  <c r="W193" i="14"/>
  <c r="V193" i="14"/>
  <c r="U193" i="14"/>
  <c r="T193" i="14"/>
  <c r="S193" i="14"/>
  <c r="R193" i="14"/>
  <c r="Q193" i="14"/>
  <c r="P193" i="14"/>
  <c r="O193" i="14"/>
  <c r="N193" i="14"/>
  <c r="M193" i="14"/>
  <c r="L193" i="14"/>
  <c r="K193" i="14"/>
  <c r="J193" i="14"/>
  <c r="I193" i="14"/>
  <c r="H193" i="14"/>
  <c r="G193" i="14"/>
  <c r="F193" i="14"/>
  <c r="E193" i="14"/>
  <c r="D193" i="14"/>
  <c r="AJ192" i="14"/>
  <c r="AQ192" i="14" s="1"/>
  <c r="AS62" i="14" s="1"/>
  <c r="AI192" i="14"/>
  <c r="AH192" i="14"/>
  <c r="AG192" i="14"/>
  <c r="AF192" i="14"/>
  <c r="AE192" i="14"/>
  <c r="AD192" i="14"/>
  <c r="AC192" i="14"/>
  <c r="AB192" i="14"/>
  <c r="AA192" i="14"/>
  <c r="Z192" i="14"/>
  <c r="Y192" i="14"/>
  <c r="X192" i="14"/>
  <c r="W192" i="14"/>
  <c r="V192" i="14"/>
  <c r="U192" i="14"/>
  <c r="T192" i="14"/>
  <c r="S192" i="14"/>
  <c r="R192" i="14"/>
  <c r="Q192" i="14"/>
  <c r="P192" i="14"/>
  <c r="O192" i="14"/>
  <c r="N192" i="14"/>
  <c r="M192" i="14"/>
  <c r="L192" i="14"/>
  <c r="K192" i="14"/>
  <c r="J192" i="14"/>
  <c r="I192" i="14"/>
  <c r="H192" i="14"/>
  <c r="G192" i="14"/>
  <c r="F192" i="14"/>
  <c r="E192" i="14"/>
  <c r="D192" i="14"/>
  <c r="AJ191" i="14"/>
  <c r="AQ191" i="14" s="1"/>
  <c r="AI191" i="14"/>
  <c r="AH191" i="14"/>
  <c r="AG191" i="14"/>
  <c r="AF191" i="14"/>
  <c r="AE191" i="14"/>
  <c r="AD191" i="14"/>
  <c r="AC191" i="14"/>
  <c r="AB191" i="14"/>
  <c r="AA191" i="14"/>
  <c r="Z191" i="14"/>
  <c r="Y191" i="14"/>
  <c r="X191" i="14"/>
  <c r="W191" i="14"/>
  <c r="V191" i="14"/>
  <c r="U191" i="14"/>
  <c r="T191" i="14"/>
  <c r="S191" i="14"/>
  <c r="R191" i="14"/>
  <c r="Q191" i="14"/>
  <c r="P191" i="14"/>
  <c r="O191" i="14"/>
  <c r="N191" i="14"/>
  <c r="M191" i="14"/>
  <c r="L191" i="14"/>
  <c r="K191" i="14"/>
  <c r="J191" i="14"/>
  <c r="I191" i="14"/>
  <c r="H191" i="14"/>
  <c r="G191" i="14"/>
  <c r="F191" i="14"/>
  <c r="E191" i="14"/>
  <c r="D191" i="14"/>
  <c r="AJ190" i="14"/>
  <c r="AQ190" i="14" s="1"/>
  <c r="AI190" i="14"/>
  <c r="AH190" i="14"/>
  <c r="AG190" i="14"/>
  <c r="AF190" i="14"/>
  <c r="AE190" i="14"/>
  <c r="AD190" i="14"/>
  <c r="AC190" i="14"/>
  <c r="AB190" i="14"/>
  <c r="AA190" i="14"/>
  <c r="Z190" i="14"/>
  <c r="Y190" i="14"/>
  <c r="X190" i="14"/>
  <c r="W190" i="14"/>
  <c r="V190" i="14"/>
  <c r="U190" i="14"/>
  <c r="T190" i="14"/>
  <c r="S190" i="14"/>
  <c r="R190" i="14"/>
  <c r="Q190" i="14"/>
  <c r="P190" i="14"/>
  <c r="O190" i="14"/>
  <c r="N190" i="14"/>
  <c r="M190" i="14"/>
  <c r="L190" i="14"/>
  <c r="K190" i="14"/>
  <c r="J190" i="14"/>
  <c r="I190" i="14"/>
  <c r="H190" i="14"/>
  <c r="G190" i="14"/>
  <c r="F190" i="14"/>
  <c r="E190" i="14"/>
  <c r="D190" i="14"/>
  <c r="AJ189" i="14"/>
  <c r="AQ189" i="14" s="1"/>
  <c r="AI189" i="14"/>
  <c r="AH189" i="14"/>
  <c r="AG189" i="14"/>
  <c r="AF189" i="14"/>
  <c r="AE189" i="14"/>
  <c r="AD189" i="14"/>
  <c r="AC189" i="14"/>
  <c r="AB189" i="14"/>
  <c r="AA189" i="14"/>
  <c r="Z189" i="14"/>
  <c r="Y189" i="14"/>
  <c r="X189" i="14"/>
  <c r="W189" i="14"/>
  <c r="V189" i="14"/>
  <c r="U189" i="14"/>
  <c r="T189" i="14"/>
  <c r="S189" i="14"/>
  <c r="R189" i="14"/>
  <c r="Q189" i="14"/>
  <c r="P189" i="14"/>
  <c r="O189" i="14"/>
  <c r="N189" i="14"/>
  <c r="M189" i="14"/>
  <c r="L189" i="14"/>
  <c r="K189" i="14"/>
  <c r="J189" i="14"/>
  <c r="I189" i="14"/>
  <c r="H189" i="14"/>
  <c r="G189" i="14"/>
  <c r="F189" i="14"/>
  <c r="E189" i="14"/>
  <c r="D189" i="14"/>
  <c r="AJ188" i="14"/>
  <c r="AQ188" i="14" s="1"/>
  <c r="AI188" i="14"/>
  <c r="AH188" i="14"/>
  <c r="AG188" i="14"/>
  <c r="AF188" i="14"/>
  <c r="AE188" i="14"/>
  <c r="AD188" i="14"/>
  <c r="AC188" i="14"/>
  <c r="AB188" i="14"/>
  <c r="AA188" i="14"/>
  <c r="Z188" i="14"/>
  <c r="Y188" i="14"/>
  <c r="X188" i="14"/>
  <c r="W188" i="14"/>
  <c r="V188" i="14"/>
  <c r="U188" i="14"/>
  <c r="T188" i="14"/>
  <c r="S188" i="14"/>
  <c r="R188" i="14"/>
  <c r="Q188" i="14"/>
  <c r="P188" i="14"/>
  <c r="O188" i="14"/>
  <c r="N188" i="14"/>
  <c r="M188" i="14"/>
  <c r="L188" i="14"/>
  <c r="K188" i="14"/>
  <c r="J188" i="14"/>
  <c r="I188" i="14"/>
  <c r="H188" i="14"/>
  <c r="G188" i="14"/>
  <c r="F188" i="14"/>
  <c r="E188" i="14"/>
  <c r="D188" i="14"/>
  <c r="AJ187" i="14"/>
  <c r="AQ187" i="14" s="1"/>
  <c r="AI187" i="14"/>
  <c r="AH187" i="14"/>
  <c r="AG187" i="14"/>
  <c r="AF187" i="14"/>
  <c r="AE187" i="14"/>
  <c r="AD187" i="14"/>
  <c r="AC187" i="14"/>
  <c r="AB187" i="14"/>
  <c r="AA187" i="14"/>
  <c r="Z187" i="14"/>
  <c r="Y187" i="14"/>
  <c r="X187" i="14"/>
  <c r="W187" i="14"/>
  <c r="V187" i="14"/>
  <c r="U187" i="14"/>
  <c r="T187" i="14"/>
  <c r="S187" i="14"/>
  <c r="R187" i="14"/>
  <c r="Q187" i="14"/>
  <c r="P187" i="14"/>
  <c r="O187" i="14"/>
  <c r="N187" i="14"/>
  <c r="M187" i="14"/>
  <c r="L187" i="14"/>
  <c r="K187" i="14"/>
  <c r="J187" i="14"/>
  <c r="I187" i="14"/>
  <c r="H187" i="14"/>
  <c r="G187" i="14"/>
  <c r="F187" i="14"/>
  <c r="E187" i="14"/>
  <c r="D187" i="14"/>
  <c r="AJ186" i="14"/>
  <c r="AQ186" i="14" s="1"/>
  <c r="AI186" i="14"/>
  <c r="AH186" i="14"/>
  <c r="AG186" i="14"/>
  <c r="AF186" i="14"/>
  <c r="AE186" i="14"/>
  <c r="AD186" i="14"/>
  <c r="AC186" i="14"/>
  <c r="AB186" i="14"/>
  <c r="AA186" i="14"/>
  <c r="Z186" i="14"/>
  <c r="Y186" i="14"/>
  <c r="X186" i="14"/>
  <c r="W186" i="14"/>
  <c r="V186" i="14"/>
  <c r="U186" i="14"/>
  <c r="T186" i="14"/>
  <c r="S186" i="14"/>
  <c r="R186" i="14"/>
  <c r="Q186" i="14"/>
  <c r="P186" i="14"/>
  <c r="O186" i="14"/>
  <c r="N186" i="14"/>
  <c r="M186" i="14"/>
  <c r="L186" i="14"/>
  <c r="K186" i="14"/>
  <c r="J186" i="14"/>
  <c r="I186" i="14"/>
  <c r="H186" i="14"/>
  <c r="G186" i="14"/>
  <c r="F186" i="14"/>
  <c r="E186" i="14"/>
  <c r="D186" i="14"/>
  <c r="AJ185" i="14"/>
  <c r="AQ185" i="14" s="1"/>
  <c r="AI185" i="14"/>
  <c r="AH185" i="14"/>
  <c r="AG185" i="14"/>
  <c r="AF185" i="14"/>
  <c r="AE185" i="14"/>
  <c r="AD185" i="14"/>
  <c r="AC185" i="14"/>
  <c r="AB185" i="14"/>
  <c r="AA185" i="14"/>
  <c r="Z185" i="14"/>
  <c r="Y185" i="14"/>
  <c r="X185" i="14"/>
  <c r="W185" i="14"/>
  <c r="V185" i="14"/>
  <c r="U185" i="14"/>
  <c r="T185" i="14"/>
  <c r="S185" i="14"/>
  <c r="R185" i="14"/>
  <c r="Q185" i="14"/>
  <c r="P185" i="14"/>
  <c r="O185" i="14"/>
  <c r="N185" i="14"/>
  <c r="M185" i="14"/>
  <c r="L185" i="14"/>
  <c r="K185" i="14"/>
  <c r="J185" i="14"/>
  <c r="I185" i="14"/>
  <c r="H185" i="14"/>
  <c r="G185" i="14"/>
  <c r="F185" i="14"/>
  <c r="E185" i="14"/>
  <c r="D185" i="14"/>
  <c r="AJ184" i="14"/>
  <c r="AQ184" i="14" s="1"/>
  <c r="AI184" i="14"/>
  <c r="AH184" i="14"/>
  <c r="AG184" i="14"/>
  <c r="AF184" i="14"/>
  <c r="AE184" i="14"/>
  <c r="AD184" i="14"/>
  <c r="AC184" i="14"/>
  <c r="AB184" i="14"/>
  <c r="AA184" i="14"/>
  <c r="Z184" i="14"/>
  <c r="Y184" i="14"/>
  <c r="X184" i="14"/>
  <c r="W184" i="14"/>
  <c r="V184" i="14"/>
  <c r="U184" i="14"/>
  <c r="T184" i="14"/>
  <c r="S184" i="14"/>
  <c r="R184" i="14"/>
  <c r="Q184" i="14"/>
  <c r="P184" i="14"/>
  <c r="O184" i="14"/>
  <c r="N184" i="14"/>
  <c r="M184" i="14"/>
  <c r="L184" i="14"/>
  <c r="K184" i="14"/>
  <c r="J184" i="14"/>
  <c r="I184" i="14"/>
  <c r="H184" i="14"/>
  <c r="G184" i="14"/>
  <c r="F184" i="14"/>
  <c r="E184" i="14"/>
  <c r="D184" i="14"/>
  <c r="AJ183" i="14"/>
  <c r="AQ183" i="14" s="1"/>
  <c r="AS53" i="14" s="1"/>
  <c r="AI183" i="14"/>
  <c r="AH183" i="14"/>
  <c r="AG183" i="14"/>
  <c r="AF183" i="14"/>
  <c r="AE183" i="14"/>
  <c r="AD183" i="14"/>
  <c r="AC183" i="14"/>
  <c r="AB183" i="14"/>
  <c r="AA183" i="14"/>
  <c r="Z183" i="14"/>
  <c r="Y183" i="14"/>
  <c r="X183" i="14"/>
  <c r="W183" i="14"/>
  <c r="V183" i="14"/>
  <c r="U183" i="14"/>
  <c r="T183" i="14"/>
  <c r="S183" i="14"/>
  <c r="R183" i="14"/>
  <c r="Q183" i="14"/>
  <c r="P183" i="14"/>
  <c r="O183" i="14"/>
  <c r="N183" i="14"/>
  <c r="M183" i="14"/>
  <c r="L183" i="14"/>
  <c r="K183" i="14"/>
  <c r="J183" i="14"/>
  <c r="I183" i="14"/>
  <c r="H183" i="14"/>
  <c r="G183" i="14"/>
  <c r="F183" i="14"/>
  <c r="E183" i="14"/>
  <c r="D183" i="14"/>
  <c r="AJ182" i="14"/>
  <c r="AQ182" i="14" s="1"/>
  <c r="AI182" i="14"/>
  <c r="AH182" i="14"/>
  <c r="AG182" i="14"/>
  <c r="AF182" i="14"/>
  <c r="AE182" i="14"/>
  <c r="AD182" i="14"/>
  <c r="AC182" i="14"/>
  <c r="AB182" i="14"/>
  <c r="AA182" i="14"/>
  <c r="Z182" i="14"/>
  <c r="Y182" i="14"/>
  <c r="X182" i="14"/>
  <c r="W182" i="14"/>
  <c r="V182" i="14"/>
  <c r="U182" i="14"/>
  <c r="T182" i="14"/>
  <c r="S182" i="14"/>
  <c r="R182" i="14"/>
  <c r="Q182" i="14"/>
  <c r="P182" i="14"/>
  <c r="O182" i="14"/>
  <c r="N182" i="14"/>
  <c r="M182" i="14"/>
  <c r="L182" i="14"/>
  <c r="K182" i="14"/>
  <c r="J182" i="14"/>
  <c r="I182" i="14"/>
  <c r="H182" i="14"/>
  <c r="G182" i="14"/>
  <c r="F182" i="14"/>
  <c r="E182" i="14"/>
  <c r="D182" i="14"/>
  <c r="AJ181" i="14"/>
  <c r="AQ181" i="14" s="1"/>
  <c r="AI181" i="14"/>
  <c r="AH181" i="14"/>
  <c r="AG181" i="14"/>
  <c r="AF181" i="14"/>
  <c r="AE181" i="14"/>
  <c r="AD181" i="14"/>
  <c r="AC181" i="14"/>
  <c r="AB181" i="14"/>
  <c r="AA181" i="14"/>
  <c r="Z181" i="14"/>
  <c r="Y181" i="14"/>
  <c r="X181" i="14"/>
  <c r="W181" i="14"/>
  <c r="V181" i="14"/>
  <c r="U181" i="14"/>
  <c r="T181" i="14"/>
  <c r="S181" i="14"/>
  <c r="R181" i="14"/>
  <c r="Q181" i="14"/>
  <c r="P181" i="14"/>
  <c r="O181" i="14"/>
  <c r="N181" i="14"/>
  <c r="M181" i="14"/>
  <c r="L181" i="14"/>
  <c r="K181" i="14"/>
  <c r="J181" i="14"/>
  <c r="I181" i="14"/>
  <c r="H181" i="14"/>
  <c r="G181" i="14"/>
  <c r="F181" i="14"/>
  <c r="E181" i="14"/>
  <c r="D181" i="14"/>
  <c r="AJ180" i="14"/>
  <c r="AQ180" i="14" s="1"/>
  <c r="AI180" i="14"/>
  <c r="AH180" i="14"/>
  <c r="AG180" i="14"/>
  <c r="AF180" i="14"/>
  <c r="AE180" i="14"/>
  <c r="AD180" i="14"/>
  <c r="AC180" i="14"/>
  <c r="AB180" i="14"/>
  <c r="AA180" i="14"/>
  <c r="Z180" i="14"/>
  <c r="Y180" i="14"/>
  <c r="X180" i="14"/>
  <c r="W180" i="14"/>
  <c r="V180" i="14"/>
  <c r="U180" i="14"/>
  <c r="T180" i="14"/>
  <c r="S180" i="14"/>
  <c r="R180" i="14"/>
  <c r="Q180" i="14"/>
  <c r="P180" i="14"/>
  <c r="O180" i="14"/>
  <c r="N180" i="14"/>
  <c r="M180" i="14"/>
  <c r="L180" i="14"/>
  <c r="K180" i="14"/>
  <c r="J180" i="14"/>
  <c r="I180" i="14"/>
  <c r="H180" i="14"/>
  <c r="G180" i="14"/>
  <c r="F180" i="14"/>
  <c r="E180" i="14"/>
  <c r="D180" i="14"/>
  <c r="AJ179" i="14"/>
  <c r="AQ179" i="14" s="1"/>
  <c r="AI179" i="14"/>
  <c r="AH179" i="14"/>
  <c r="AG179" i="14"/>
  <c r="AF179" i="14"/>
  <c r="AE179" i="14"/>
  <c r="AD179" i="14"/>
  <c r="AC179" i="14"/>
  <c r="AB179" i="14"/>
  <c r="AA179" i="14"/>
  <c r="Z179" i="14"/>
  <c r="Y179" i="14"/>
  <c r="X179" i="14"/>
  <c r="W179" i="14"/>
  <c r="V179" i="14"/>
  <c r="U179" i="14"/>
  <c r="T179" i="14"/>
  <c r="S179" i="14"/>
  <c r="R179" i="14"/>
  <c r="Q179" i="14"/>
  <c r="P179" i="14"/>
  <c r="O179" i="14"/>
  <c r="N179" i="14"/>
  <c r="M179" i="14"/>
  <c r="L179" i="14"/>
  <c r="K179" i="14"/>
  <c r="J179" i="14"/>
  <c r="I179" i="14"/>
  <c r="H179" i="14"/>
  <c r="G179" i="14"/>
  <c r="F179" i="14"/>
  <c r="E179" i="14"/>
  <c r="D179" i="14"/>
  <c r="AJ178" i="14"/>
  <c r="AQ178" i="14" s="1"/>
  <c r="AI178" i="14"/>
  <c r="AH178" i="14"/>
  <c r="AG178" i="14"/>
  <c r="AF178" i="14"/>
  <c r="AE178" i="14"/>
  <c r="AD178" i="14"/>
  <c r="AC178" i="14"/>
  <c r="AB178" i="14"/>
  <c r="AA178" i="14"/>
  <c r="Z178" i="14"/>
  <c r="Y178" i="14"/>
  <c r="X178" i="14"/>
  <c r="W178" i="14"/>
  <c r="V178" i="14"/>
  <c r="U178" i="14"/>
  <c r="T178" i="14"/>
  <c r="S178" i="14"/>
  <c r="R178" i="14"/>
  <c r="Q178" i="14"/>
  <c r="P178" i="14"/>
  <c r="O178" i="14"/>
  <c r="N178" i="14"/>
  <c r="M178" i="14"/>
  <c r="L178" i="14"/>
  <c r="K178" i="14"/>
  <c r="J178" i="14"/>
  <c r="I178" i="14"/>
  <c r="H178" i="14"/>
  <c r="G178" i="14"/>
  <c r="F178" i="14"/>
  <c r="E178" i="14"/>
  <c r="D178" i="14"/>
  <c r="AJ177" i="14"/>
  <c r="AQ177" i="14" s="1"/>
  <c r="AI177" i="14"/>
  <c r="AH177" i="14"/>
  <c r="AG177" i="14"/>
  <c r="AF177" i="14"/>
  <c r="AE177" i="14"/>
  <c r="AD177" i="14"/>
  <c r="AC177" i="14"/>
  <c r="AB177" i="14"/>
  <c r="AA177" i="14"/>
  <c r="Z177" i="14"/>
  <c r="Y177" i="14"/>
  <c r="X177" i="14"/>
  <c r="W177" i="14"/>
  <c r="V177" i="14"/>
  <c r="U177" i="14"/>
  <c r="T177" i="14"/>
  <c r="S177" i="14"/>
  <c r="R177" i="14"/>
  <c r="Q177" i="14"/>
  <c r="P177" i="14"/>
  <c r="O177" i="14"/>
  <c r="N177" i="14"/>
  <c r="M177" i="14"/>
  <c r="L177" i="14"/>
  <c r="K177" i="14"/>
  <c r="J177" i="14"/>
  <c r="I177" i="14"/>
  <c r="H177" i="14"/>
  <c r="G177" i="14"/>
  <c r="F177" i="14"/>
  <c r="E177" i="14"/>
  <c r="D177" i="14"/>
  <c r="AJ176" i="14"/>
  <c r="AQ176" i="14" s="1"/>
  <c r="AI176" i="14"/>
  <c r="AH176" i="14"/>
  <c r="AG176" i="14"/>
  <c r="AF176" i="14"/>
  <c r="AE176" i="14"/>
  <c r="AD176" i="14"/>
  <c r="AC176" i="14"/>
  <c r="AB176" i="14"/>
  <c r="AA176" i="14"/>
  <c r="Z176" i="14"/>
  <c r="Y176" i="14"/>
  <c r="X176" i="14"/>
  <c r="W176" i="14"/>
  <c r="V176" i="14"/>
  <c r="U176" i="14"/>
  <c r="T176" i="14"/>
  <c r="S176" i="14"/>
  <c r="R176" i="14"/>
  <c r="Q176" i="14"/>
  <c r="P176" i="14"/>
  <c r="O176" i="14"/>
  <c r="N176" i="14"/>
  <c r="M176" i="14"/>
  <c r="L176" i="14"/>
  <c r="K176" i="14"/>
  <c r="J176" i="14"/>
  <c r="I176" i="14"/>
  <c r="H176" i="14"/>
  <c r="G176" i="14"/>
  <c r="F176" i="14"/>
  <c r="E176" i="14"/>
  <c r="D176" i="14"/>
  <c r="AJ175" i="14"/>
  <c r="AQ175" i="14" s="1"/>
  <c r="AI175" i="14"/>
  <c r="AH175" i="14"/>
  <c r="AG175" i="14"/>
  <c r="AF175" i="14"/>
  <c r="AE175" i="14"/>
  <c r="AD175" i="14"/>
  <c r="AC175" i="14"/>
  <c r="AB175" i="14"/>
  <c r="AA175" i="14"/>
  <c r="Z175" i="14"/>
  <c r="Y175" i="14"/>
  <c r="X175" i="14"/>
  <c r="W175" i="14"/>
  <c r="V175" i="14"/>
  <c r="U175" i="14"/>
  <c r="T175" i="14"/>
  <c r="S175" i="14"/>
  <c r="R175" i="14"/>
  <c r="Q175" i="14"/>
  <c r="P175" i="14"/>
  <c r="O175" i="14"/>
  <c r="N175" i="14"/>
  <c r="M175" i="14"/>
  <c r="L175" i="14"/>
  <c r="K175" i="14"/>
  <c r="J175" i="14"/>
  <c r="I175" i="14"/>
  <c r="H175" i="14"/>
  <c r="G175" i="14"/>
  <c r="F175" i="14"/>
  <c r="E175" i="14"/>
  <c r="D175" i="14"/>
  <c r="AJ174" i="14"/>
  <c r="AQ174" i="14" s="1"/>
  <c r="AI174" i="14"/>
  <c r="AH174" i="14"/>
  <c r="AG174" i="14"/>
  <c r="AF174" i="14"/>
  <c r="AE174" i="14"/>
  <c r="AD174" i="14"/>
  <c r="AC174" i="14"/>
  <c r="AB174" i="14"/>
  <c r="AA174" i="14"/>
  <c r="Z174" i="14"/>
  <c r="Y174" i="14"/>
  <c r="X174" i="14"/>
  <c r="W174" i="14"/>
  <c r="V174" i="14"/>
  <c r="U174" i="14"/>
  <c r="T174" i="14"/>
  <c r="S174" i="14"/>
  <c r="R174" i="14"/>
  <c r="Q174" i="14"/>
  <c r="P174" i="14"/>
  <c r="O174" i="14"/>
  <c r="N174" i="14"/>
  <c r="M174" i="14"/>
  <c r="L174" i="14"/>
  <c r="K174" i="14"/>
  <c r="J174" i="14"/>
  <c r="I174" i="14"/>
  <c r="H174" i="14"/>
  <c r="G174" i="14"/>
  <c r="F174" i="14"/>
  <c r="E174" i="14"/>
  <c r="D174" i="14"/>
  <c r="AJ173" i="14"/>
  <c r="AQ173" i="14" s="1"/>
  <c r="AI173" i="14"/>
  <c r="AH173" i="14"/>
  <c r="AG173" i="14"/>
  <c r="AF173" i="14"/>
  <c r="AE173" i="14"/>
  <c r="AD173" i="14"/>
  <c r="AC173" i="14"/>
  <c r="AB173" i="14"/>
  <c r="AA173" i="14"/>
  <c r="Z173" i="14"/>
  <c r="Y173" i="14"/>
  <c r="X173" i="14"/>
  <c r="W173" i="14"/>
  <c r="V173" i="14"/>
  <c r="U173" i="14"/>
  <c r="T173" i="14"/>
  <c r="S173" i="14"/>
  <c r="R173" i="14"/>
  <c r="Q173" i="14"/>
  <c r="P173" i="14"/>
  <c r="O173" i="14"/>
  <c r="N173" i="14"/>
  <c r="M173" i="14"/>
  <c r="L173" i="14"/>
  <c r="K173" i="14"/>
  <c r="J173" i="14"/>
  <c r="I173" i="14"/>
  <c r="H173" i="14"/>
  <c r="G173" i="14"/>
  <c r="F173" i="14"/>
  <c r="E173" i="14"/>
  <c r="D173" i="14"/>
  <c r="AJ172" i="14"/>
  <c r="AQ172" i="14" s="1"/>
  <c r="AS42" i="14" s="1"/>
  <c r="AI172" i="14"/>
  <c r="AH172" i="14"/>
  <c r="AG172" i="14"/>
  <c r="AF172" i="14"/>
  <c r="AE172" i="14"/>
  <c r="AD172" i="14"/>
  <c r="AC172" i="14"/>
  <c r="AB172" i="14"/>
  <c r="AA172" i="14"/>
  <c r="Z172" i="14"/>
  <c r="Y172" i="14"/>
  <c r="X172" i="14"/>
  <c r="W172" i="14"/>
  <c r="V172" i="14"/>
  <c r="U172" i="14"/>
  <c r="T172" i="14"/>
  <c r="S172" i="14"/>
  <c r="R172" i="14"/>
  <c r="Q172" i="14"/>
  <c r="P172" i="14"/>
  <c r="O172" i="14"/>
  <c r="N172" i="14"/>
  <c r="M172" i="14"/>
  <c r="L172" i="14"/>
  <c r="K172" i="14"/>
  <c r="J172" i="14"/>
  <c r="I172" i="14"/>
  <c r="H172" i="14"/>
  <c r="G172" i="14"/>
  <c r="F172" i="14"/>
  <c r="E172" i="14"/>
  <c r="D172" i="14"/>
  <c r="AJ171" i="14"/>
  <c r="AQ171" i="14" s="1"/>
  <c r="AI171" i="14"/>
  <c r="AH171" i="14"/>
  <c r="AG171" i="14"/>
  <c r="AF171" i="14"/>
  <c r="AE171" i="14"/>
  <c r="AD171" i="14"/>
  <c r="AC171" i="14"/>
  <c r="AB171" i="14"/>
  <c r="AA171" i="14"/>
  <c r="Z171" i="14"/>
  <c r="Y171" i="14"/>
  <c r="X171" i="14"/>
  <c r="W171" i="14"/>
  <c r="V171" i="14"/>
  <c r="U171" i="14"/>
  <c r="T171" i="14"/>
  <c r="S171" i="14"/>
  <c r="R171" i="14"/>
  <c r="Q171" i="14"/>
  <c r="P171" i="14"/>
  <c r="O171" i="14"/>
  <c r="N171" i="14"/>
  <c r="M171" i="14"/>
  <c r="L171" i="14"/>
  <c r="K171" i="14"/>
  <c r="J171" i="14"/>
  <c r="I171" i="14"/>
  <c r="H171" i="14"/>
  <c r="G171" i="14"/>
  <c r="F171" i="14"/>
  <c r="E171" i="14"/>
  <c r="D171" i="14"/>
  <c r="AJ170" i="14"/>
  <c r="AQ170" i="14" s="1"/>
  <c r="AI170" i="14"/>
  <c r="AH170" i="14"/>
  <c r="AG170" i="14"/>
  <c r="AF170" i="14"/>
  <c r="AE170" i="14"/>
  <c r="AD170" i="14"/>
  <c r="AC170" i="14"/>
  <c r="AB170" i="14"/>
  <c r="AA170" i="14"/>
  <c r="Z170" i="14"/>
  <c r="Y170" i="14"/>
  <c r="X170" i="14"/>
  <c r="W170" i="14"/>
  <c r="V170" i="14"/>
  <c r="U170" i="14"/>
  <c r="T170" i="14"/>
  <c r="S170" i="14"/>
  <c r="R170" i="14"/>
  <c r="Q170" i="14"/>
  <c r="P170" i="14"/>
  <c r="O170" i="14"/>
  <c r="N170" i="14"/>
  <c r="M170" i="14"/>
  <c r="L170" i="14"/>
  <c r="K170" i="14"/>
  <c r="J170" i="14"/>
  <c r="I170" i="14"/>
  <c r="H170" i="14"/>
  <c r="G170" i="14"/>
  <c r="F170" i="14"/>
  <c r="E170" i="14"/>
  <c r="D170" i="14"/>
  <c r="AJ169" i="14"/>
  <c r="AQ169" i="14" s="1"/>
  <c r="AI169" i="14"/>
  <c r="AH169" i="14"/>
  <c r="AG169" i="14"/>
  <c r="AF169" i="14"/>
  <c r="AE169" i="14"/>
  <c r="AD169" i="14"/>
  <c r="AC169" i="14"/>
  <c r="AB169" i="14"/>
  <c r="AA169" i="14"/>
  <c r="Z169" i="14"/>
  <c r="Y169" i="14"/>
  <c r="X169" i="14"/>
  <c r="W169" i="14"/>
  <c r="V169" i="14"/>
  <c r="U169" i="14"/>
  <c r="T169" i="14"/>
  <c r="S169" i="14"/>
  <c r="R169" i="14"/>
  <c r="Q169" i="14"/>
  <c r="P169" i="14"/>
  <c r="O169" i="14"/>
  <c r="N169" i="14"/>
  <c r="M169" i="14"/>
  <c r="L169" i="14"/>
  <c r="K169" i="14"/>
  <c r="J169" i="14"/>
  <c r="I169" i="14"/>
  <c r="H169" i="14"/>
  <c r="G169" i="14"/>
  <c r="F169" i="14"/>
  <c r="E169" i="14"/>
  <c r="D169" i="14"/>
  <c r="AJ168" i="14"/>
  <c r="AQ168" i="14" s="1"/>
  <c r="AI168" i="14"/>
  <c r="AH168" i="14"/>
  <c r="AG168" i="14"/>
  <c r="AF168" i="14"/>
  <c r="AE168" i="14"/>
  <c r="AD168" i="14"/>
  <c r="AC168" i="14"/>
  <c r="AB168" i="14"/>
  <c r="AA168" i="14"/>
  <c r="Z168" i="14"/>
  <c r="Y168" i="14"/>
  <c r="X168" i="14"/>
  <c r="W168" i="14"/>
  <c r="V168" i="14"/>
  <c r="U168" i="14"/>
  <c r="T168" i="14"/>
  <c r="S168" i="14"/>
  <c r="R168" i="14"/>
  <c r="Q168" i="14"/>
  <c r="P168" i="14"/>
  <c r="O168" i="14"/>
  <c r="N168" i="14"/>
  <c r="M168" i="14"/>
  <c r="L168" i="14"/>
  <c r="K168" i="14"/>
  <c r="J168" i="14"/>
  <c r="I168" i="14"/>
  <c r="H168" i="14"/>
  <c r="G168" i="14"/>
  <c r="F168" i="14"/>
  <c r="E168" i="14"/>
  <c r="D168" i="14"/>
  <c r="AJ167" i="14"/>
  <c r="AI167" i="14"/>
  <c r="AH167" i="14"/>
  <c r="AG167" i="14"/>
  <c r="AF167" i="14"/>
  <c r="AE167" i="14"/>
  <c r="AD167" i="14"/>
  <c r="AC167" i="14"/>
  <c r="AB167" i="14"/>
  <c r="AA167" i="14"/>
  <c r="Z167" i="14"/>
  <c r="Y167" i="14"/>
  <c r="X167" i="14"/>
  <c r="W167" i="14"/>
  <c r="V167" i="14"/>
  <c r="U167" i="14"/>
  <c r="T167" i="14"/>
  <c r="S167" i="14"/>
  <c r="R167" i="14"/>
  <c r="Q167" i="14"/>
  <c r="P167" i="14"/>
  <c r="O167" i="14"/>
  <c r="N167" i="14"/>
  <c r="M167" i="14"/>
  <c r="L167" i="14"/>
  <c r="K167" i="14"/>
  <c r="J167" i="14"/>
  <c r="I167" i="14"/>
  <c r="H167" i="14"/>
  <c r="G167" i="14"/>
  <c r="F167" i="14"/>
  <c r="E167" i="14"/>
  <c r="D167" i="14"/>
  <c r="AJ166" i="14"/>
  <c r="AI166" i="14"/>
  <c r="AH166" i="14"/>
  <c r="AG166" i="14"/>
  <c r="AF166" i="14"/>
  <c r="AE166" i="14"/>
  <c r="AD166" i="14"/>
  <c r="AC166" i="14"/>
  <c r="AB166" i="14"/>
  <c r="AA166" i="14"/>
  <c r="Z166" i="14"/>
  <c r="Y166" i="14"/>
  <c r="X166" i="14"/>
  <c r="W166" i="14"/>
  <c r="V166" i="14"/>
  <c r="U166" i="14"/>
  <c r="T166" i="14"/>
  <c r="S166" i="14"/>
  <c r="R166" i="14"/>
  <c r="Q166" i="14"/>
  <c r="P166" i="14"/>
  <c r="O166" i="14"/>
  <c r="N166" i="14"/>
  <c r="M166" i="14"/>
  <c r="L166" i="14"/>
  <c r="K166" i="14"/>
  <c r="J166" i="14"/>
  <c r="I166" i="14"/>
  <c r="H166" i="14"/>
  <c r="G166" i="14"/>
  <c r="F166" i="14"/>
  <c r="E166" i="14"/>
  <c r="D166" i="14"/>
  <c r="AJ165" i="14"/>
  <c r="AI165" i="14"/>
  <c r="AH165" i="14"/>
  <c r="AG165" i="14"/>
  <c r="AF165" i="14"/>
  <c r="AE165" i="14"/>
  <c r="AD165" i="14"/>
  <c r="AC165" i="14"/>
  <c r="AB165" i="14"/>
  <c r="AA165" i="14"/>
  <c r="Z165" i="14"/>
  <c r="Y165" i="14"/>
  <c r="X165" i="14"/>
  <c r="W165" i="14"/>
  <c r="V165" i="14"/>
  <c r="U165" i="14"/>
  <c r="T165" i="14"/>
  <c r="S165" i="14"/>
  <c r="R165" i="14"/>
  <c r="Q165" i="14"/>
  <c r="P165" i="14"/>
  <c r="O165" i="14"/>
  <c r="N165" i="14"/>
  <c r="M165" i="14"/>
  <c r="L165" i="14"/>
  <c r="K165" i="14"/>
  <c r="J165" i="14"/>
  <c r="I165" i="14"/>
  <c r="H165" i="14"/>
  <c r="G165" i="14"/>
  <c r="F165" i="14"/>
  <c r="E165" i="14"/>
  <c r="D165" i="14"/>
  <c r="AJ164" i="14"/>
  <c r="AI164" i="14"/>
  <c r="AH164" i="14"/>
  <c r="AG164" i="14"/>
  <c r="AF164" i="14"/>
  <c r="AE164" i="14"/>
  <c r="AD164" i="14"/>
  <c r="AC164" i="14"/>
  <c r="AB164" i="14"/>
  <c r="AA164" i="14"/>
  <c r="Z164" i="14"/>
  <c r="Y164" i="14"/>
  <c r="X164" i="14"/>
  <c r="W164" i="14"/>
  <c r="V164" i="14"/>
  <c r="U164" i="14"/>
  <c r="T164" i="14"/>
  <c r="S164" i="14"/>
  <c r="R164" i="14"/>
  <c r="Q164" i="14"/>
  <c r="P164" i="14"/>
  <c r="O164" i="14"/>
  <c r="N164" i="14"/>
  <c r="M164" i="14"/>
  <c r="L164" i="14"/>
  <c r="K164" i="14"/>
  <c r="J164" i="14"/>
  <c r="I164" i="14"/>
  <c r="H164" i="14"/>
  <c r="G164" i="14"/>
  <c r="F164" i="14"/>
  <c r="E164" i="14"/>
  <c r="D164" i="14"/>
  <c r="AJ163" i="14"/>
  <c r="AI163" i="14"/>
  <c r="AH163" i="14"/>
  <c r="AG163" i="14"/>
  <c r="AF163" i="14"/>
  <c r="AE163" i="14"/>
  <c r="AD163" i="14"/>
  <c r="AC163" i="14"/>
  <c r="AB163" i="14"/>
  <c r="AA163" i="14"/>
  <c r="Z163" i="14"/>
  <c r="Y163" i="14"/>
  <c r="X163" i="14"/>
  <c r="W163" i="14"/>
  <c r="V163" i="14"/>
  <c r="U163" i="14"/>
  <c r="T163" i="14"/>
  <c r="S163" i="14"/>
  <c r="R163" i="14"/>
  <c r="Q163" i="14"/>
  <c r="P163" i="14"/>
  <c r="O163" i="14"/>
  <c r="N163" i="14"/>
  <c r="M163" i="14"/>
  <c r="L163" i="14"/>
  <c r="K163" i="14"/>
  <c r="J163" i="14"/>
  <c r="I163" i="14"/>
  <c r="H163" i="14"/>
  <c r="G163" i="14"/>
  <c r="F163" i="14"/>
  <c r="E163" i="14"/>
  <c r="D163" i="14"/>
  <c r="AJ162" i="14"/>
  <c r="AI162" i="14"/>
  <c r="AH162" i="14"/>
  <c r="AG162" i="14"/>
  <c r="AF162" i="14"/>
  <c r="AE162" i="14"/>
  <c r="AD162" i="14"/>
  <c r="AC162" i="14"/>
  <c r="AB162" i="14"/>
  <c r="AA162" i="14"/>
  <c r="Z162" i="14"/>
  <c r="Y162" i="14"/>
  <c r="X162" i="14"/>
  <c r="W162" i="14"/>
  <c r="V162" i="14"/>
  <c r="U162" i="14"/>
  <c r="T162" i="14"/>
  <c r="S162" i="14"/>
  <c r="R162" i="14"/>
  <c r="Q162" i="14"/>
  <c r="P162" i="14"/>
  <c r="O162" i="14"/>
  <c r="N162" i="14"/>
  <c r="M162" i="14"/>
  <c r="L162" i="14"/>
  <c r="K162" i="14"/>
  <c r="J162" i="14"/>
  <c r="I162" i="14"/>
  <c r="H162" i="14"/>
  <c r="G162" i="14"/>
  <c r="F162" i="14"/>
  <c r="E162" i="14"/>
  <c r="D162" i="14"/>
  <c r="AJ161" i="14"/>
  <c r="AI161" i="14"/>
  <c r="AH161" i="14"/>
  <c r="AG161" i="14"/>
  <c r="AF161" i="14"/>
  <c r="AE161" i="14"/>
  <c r="AD161" i="14"/>
  <c r="AC161" i="14"/>
  <c r="AB161" i="14"/>
  <c r="AA161" i="14"/>
  <c r="Z161" i="14"/>
  <c r="Y161" i="14"/>
  <c r="X161" i="14"/>
  <c r="W161" i="14"/>
  <c r="V161" i="14"/>
  <c r="U161" i="14"/>
  <c r="T161" i="14"/>
  <c r="S161" i="14"/>
  <c r="R161" i="14"/>
  <c r="Q161" i="14"/>
  <c r="P161" i="14"/>
  <c r="O161" i="14"/>
  <c r="N161" i="14"/>
  <c r="M161" i="14"/>
  <c r="L161" i="14"/>
  <c r="K161" i="14"/>
  <c r="J161" i="14"/>
  <c r="I161" i="14"/>
  <c r="H161" i="14"/>
  <c r="G161" i="14"/>
  <c r="F161" i="14"/>
  <c r="E161" i="14"/>
  <c r="D161" i="14"/>
  <c r="AJ160" i="14"/>
  <c r="AI160" i="14"/>
  <c r="AH160" i="14"/>
  <c r="AG160" i="14"/>
  <c r="AF160" i="14"/>
  <c r="AE160" i="14"/>
  <c r="AD160" i="14"/>
  <c r="AC160" i="14"/>
  <c r="AB160" i="14"/>
  <c r="AA160" i="14"/>
  <c r="Z160" i="14"/>
  <c r="Y160" i="14"/>
  <c r="X160" i="14"/>
  <c r="W160" i="14"/>
  <c r="V160" i="14"/>
  <c r="U160" i="14"/>
  <c r="T160" i="14"/>
  <c r="S160" i="14"/>
  <c r="R160" i="14"/>
  <c r="Q160" i="14"/>
  <c r="P160" i="14"/>
  <c r="O160" i="14"/>
  <c r="N160" i="14"/>
  <c r="M160" i="14"/>
  <c r="L160" i="14"/>
  <c r="K160" i="14"/>
  <c r="J160" i="14"/>
  <c r="I160" i="14"/>
  <c r="H160" i="14"/>
  <c r="G160" i="14"/>
  <c r="F160" i="14"/>
  <c r="E160" i="14"/>
  <c r="D160" i="14"/>
  <c r="AJ159" i="14"/>
  <c r="AI159" i="14"/>
  <c r="AH159" i="14"/>
  <c r="AG159" i="14"/>
  <c r="AF159" i="14"/>
  <c r="AE159" i="14"/>
  <c r="AD159" i="14"/>
  <c r="AC159" i="14"/>
  <c r="AB159" i="14"/>
  <c r="AA159" i="14"/>
  <c r="Z159" i="14"/>
  <c r="Y159" i="14"/>
  <c r="X159" i="14"/>
  <c r="W159" i="14"/>
  <c r="V159" i="14"/>
  <c r="U159" i="14"/>
  <c r="T159" i="14"/>
  <c r="S159" i="14"/>
  <c r="R159" i="14"/>
  <c r="Q159" i="14"/>
  <c r="P159" i="14"/>
  <c r="O159" i="14"/>
  <c r="N159" i="14"/>
  <c r="M159" i="14"/>
  <c r="L159" i="14"/>
  <c r="K159" i="14"/>
  <c r="J159" i="14"/>
  <c r="I159" i="14"/>
  <c r="H159" i="14"/>
  <c r="G159" i="14"/>
  <c r="F159" i="14"/>
  <c r="E159" i="14"/>
  <c r="D159" i="14"/>
  <c r="AJ158" i="14"/>
  <c r="AI158" i="14"/>
  <c r="AH158" i="14"/>
  <c r="AG158" i="14"/>
  <c r="AF158" i="14"/>
  <c r="AE158" i="14"/>
  <c r="AD158" i="14"/>
  <c r="AC158" i="14"/>
  <c r="AB158" i="14"/>
  <c r="AA158" i="14"/>
  <c r="Z158" i="14"/>
  <c r="Y158" i="14"/>
  <c r="X158" i="14"/>
  <c r="W158" i="14"/>
  <c r="V158" i="14"/>
  <c r="U158" i="14"/>
  <c r="T158" i="14"/>
  <c r="S158" i="14"/>
  <c r="R158" i="14"/>
  <c r="Q158" i="14"/>
  <c r="P158" i="14"/>
  <c r="O158" i="14"/>
  <c r="N158" i="14"/>
  <c r="M158" i="14"/>
  <c r="L158" i="14"/>
  <c r="K158" i="14"/>
  <c r="J158" i="14"/>
  <c r="I158" i="14"/>
  <c r="H158" i="14"/>
  <c r="G158" i="14"/>
  <c r="F158" i="14"/>
  <c r="E158" i="14"/>
  <c r="D158" i="14"/>
  <c r="AJ157" i="14"/>
  <c r="AI157" i="14"/>
  <c r="AH157" i="14"/>
  <c r="AG157" i="14"/>
  <c r="AF157" i="14"/>
  <c r="AE157" i="14"/>
  <c r="AD157" i="14"/>
  <c r="AC157" i="14"/>
  <c r="AB157" i="14"/>
  <c r="AA157" i="14"/>
  <c r="Z157" i="14"/>
  <c r="Y157" i="14"/>
  <c r="X157" i="14"/>
  <c r="W157" i="14"/>
  <c r="V157" i="14"/>
  <c r="U157" i="14"/>
  <c r="T157" i="14"/>
  <c r="S157" i="14"/>
  <c r="R157" i="14"/>
  <c r="Q157" i="14"/>
  <c r="P157" i="14"/>
  <c r="O157" i="14"/>
  <c r="N157" i="14"/>
  <c r="M157" i="14"/>
  <c r="L157" i="14"/>
  <c r="K157" i="14"/>
  <c r="J157" i="14"/>
  <c r="I157" i="14"/>
  <c r="H157" i="14"/>
  <c r="G157" i="14"/>
  <c r="F157" i="14"/>
  <c r="E157" i="14"/>
  <c r="D157" i="14"/>
  <c r="AJ156" i="14"/>
  <c r="AI156" i="14"/>
  <c r="AH156" i="14"/>
  <c r="AG156" i="14"/>
  <c r="AF156" i="14"/>
  <c r="AE156" i="14"/>
  <c r="AD156" i="14"/>
  <c r="AC156" i="14"/>
  <c r="AB156" i="14"/>
  <c r="AA156" i="14"/>
  <c r="Z156" i="14"/>
  <c r="Y156" i="14"/>
  <c r="X156" i="14"/>
  <c r="W156" i="14"/>
  <c r="V156" i="14"/>
  <c r="U156" i="14"/>
  <c r="T156" i="14"/>
  <c r="S156" i="14"/>
  <c r="R156" i="14"/>
  <c r="Q156" i="14"/>
  <c r="P156" i="14"/>
  <c r="O156" i="14"/>
  <c r="N156" i="14"/>
  <c r="M156" i="14"/>
  <c r="L156" i="14"/>
  <c r="K156" i="14"/>
  <c r="J156" i="14"/>
  <c r="I156" i="14"/>
  <c r="H156" i="14"/>
  <c r="G156" i="14"/>
  <c r="F156" i="14"/>
  <c r="E156" i="14"/>
  <c r="D156" i="14"/>
  <c r="AJ155" i="14"/>
  <c r="AI155" i="14"/>
  <c r="AH155" i="14"/>
  <c r="AG155" i="14"/>
  <c r="AF155" i="14"/>
  <c r="AE155" i="14"/>
  <c r="AD155" i="14"/>
  <c r="AC155" i="14"/>
  <c r="AB155" i="14"/>
  <c r="AA155" i="14"/>
  <c r="Z155" i="14"/>
  <c r="Y155" i="14"/>
  <c r="X155" i="14"/>
  <c r="W155" i="14"/>
  <c r="V155" i="14"/>
  <c r="U155" i="14"/>
  <c r="T155" i="14"/>
  <c r="S155" i="14"/>
  <c r="R155" i="14"/>
  <c r="Q155" i="14"/>
  <c r="P155" i="14"/>
  <c r="O155" i="14"/>
  <c r="N155" i="14"/>
  <c r="M155" i="14"/>
  <c r="L155" i="14"/>
  <c r="K155" i="14"/>
  <c r="J155" i="14"/>
  <c r="I155" i="14"/>
  <c r="H155" i="14"/>
  <c r="G155" i="14"/>
  <c r="F155" i="14"/>
  <c r="E155" i="14"/>
  <c r="D155" i="14"/>
  <c r="AJ154" i="14"/>
  <c r="AI154" i="14"/>
  <c r="AH154" i="14"/>
  <c r="AG154" i="14"/>
  <c r="AF154" i="14"/>
  <c r="AE154" i="14"/>
  <c r="AD154" i="14"/>
  <c r="AC154" i="14"/>
  <c r="AB154" i="14"/>
  <c r="AA154" i="14"/>
  <c r="Z154" i="14"/>
  <c r="Y154" i="14"/>
  <c r="X154" i="14"/>
  <c r="W154" i="14"/>
  <c r="V154" i="14"/>
  <c r="U154" i="14"/>
  <c r="T154" i="14"/>
  <c r="S154" i="14"/>
  <c r="R154" i="14"/>
  <c r="Q154" i="14"/>
  <c r="P154" i="14"/>
  <c r="O154" i="14"/>
  <c r="N154" i="14"/>
  <c r="M154" i="14"/>
  <c r="L154" i="14"/>
  <c r="K154" i="14"/>
  <c r="J154" i="14"/>
  <c r="I154" i="14"/>
  <c r="H154" i="14"/>
  <c r="G154" i="14"/>
  <c r="F154" i="14"/>
  <c r="E154" i="14"/>
  <c r="D154" i="14"/>
  <c r="AJ153" i="14"/>
  <c r="AI153" i="14"/>
  <c r="AH153" i="14"/>
  <c r="AG153" i="14"/>
  <c r="AF153" i="14"/>
  <c r="AE153" i="14"/>
  <c r="AD153" i="14"/>
  <c r="AC153" i="14"/>
  <c r="AB153" i="14"/>
  <c r="AA153" i="14"/>
  <c r="Z153" i="14"/>
  <c r="Y153" i="14"/>
  <c r="X153" i="14"/>
  <c r="W153" i="14"/>
  <c r="V153" i="14"/>
  <c r="U153" i="14"/>
  <c r="T153" i="14"/>
  <c r="S153" i="14"/>
  <c r="R153" i="14"/>
  <c r="Q153" i="14"/>
  <c r="P153" i="14"/>
  <c r="O153" i="14"/>
  <c r="N153" i="14"/>
  <c r="M153" i="14"/>
  <c r="L153" i="14"/>
  <c r="K153" i="14"/>
  <c r="J153" i="14"/>
  <c r="I153" i="14"/>
  <c r="H153" i="14"/>
  <c r="G153" i="14"/>
  <c r="F153" i="14"/>
  <c r="E153" i="14"/>
  <c r="D153" i="14"/>
  <c r="AJ152" i="14"/>
  <c r="AI152" i="14"/>
  <c r="AH152" i="14"/>
  <c r="AG152" i="14"/>
  <c r="AF152" i="14"/>
  <c r="AE152" i="14"/>
  <c r="AD152" i="14"/>
  <c r="AC152" i="14"/>
  <c r="AB152" i="14"/>
  <c r="AA152" i="14"/>
  <c r="Z152" i="14"/>
  <c r="Y152" i="14"/>
  <c r="X152" i="14"/>
  <c r="W152" i="14"/>
  <c r="V152" i="14"/>
  <c r="U152" i="14"/>
  <c r="T152" i="14"/>
  <c r="S152" i="14"/>
  <c r="R152" i="14"/>
  <c r="Q152" i="14"/>
  <c r="P152" i="14"/>
  <c r="O152" i="14"/>
  <c r="N152" i="14"/>
  <c r="M152" i="14"/>
  <c r="L152" i="14"/>
  <c r="K152" i="14"/>
  <c r="J152" i="14"/>
  <c r="I152" i="14"/>
  <c r="H152" i="14"/>
  <c r="G152" i="14"/>
  <c r="F152" i="14"/>
  <c r="E152" i="14"/>
  <c r="D152" i="14"/>
  <c r="AJ151" i="14"/>
  <c r="AI151" i="14"/>
  <c r="AH151" i="14"/>
  <c r="AG151" i="14"/>
  <c r="AF151" i="14"/>
  <c r="AE151" i="14"/>
  <c r="AD151" i="14"/>
  <c r="AC151" i="14"/>
  <c r="AB151" i="14"/>
  <c r="AA151" i="14"/>
  <c r="Z151" i="14"/>
  <c r="Y151" i="14"/>
  <c r="X151" i="14"/>
  <c r="W151" i="14"/>
  <c r="V151" i="14"/>
  <c r="U151" i="14"/>
  <c r="T151" i="14"/>
  <c r="S151" i="14"/>
  <c r="R151" i="14"/>
  <c r="Q151" i="14"/>
  <c r="P151" i="14"/>
  <c r="O151" i="14"/>
  <c r="N151" i="14"/>
  <c r="M151" i="14"/>
  <c r="L151" i="14"/>
  <c r="K151" i="14"/>
  <c r="J151" i="14"/>
  <c r="I151" i="14"/>
  <c r="H151" i="14"/>
  <c r="G151" i="14"/>
  <c r="F151" i="14"/>
  <c r="E151" i="14"/>
  <c r="D151" i="14"/>
  <c r="AJ150" i="14"/>
  <c r="AI150" i="14"/>
  <c r="AH150" i="14"/>
  <c r="AG150" i="14"/>
  <c r="AF150" i="14"/>
  <c r="AE150" i="14"/>
  <c r="AD150" i="14"/>
  <c r="AC150" i="14"/>
  <c r="AB150" i="14"/>
  <c r="AA150" i="14"/>
  <c r="Z150" i="14"/>
  <c r="Y150" i="14"/>
  <c r="X150" i="14"/>
  <c r="W150" i="14"/>
  <c r="V150" i="14"/>
  <c r="U150" i="14"/>
  <c r="T150" i="14"/>
  <c r="S150" i="14"/>
  <c r="R150" i="14"/>
  <c r="Q150" i="14"/>
  <c r="P150" i="14"/>
  <c r="O150" i="14"/>
  <c r="N150" i="14"/>
  <c r="M150" i="14"/>
  <c r="L150" i="14"/>
  <c r="K150" i="14"/>
  <c r="J150" i="14"/>
  <c r="I150" i="14"/>
  <c r="H150" i="14"/>
  <c r="G150" i="14"/>
  <c r="F150" i="14"/>
  <c r="E150" i="14"/>
  <c r="D150" i="14"/>
  <c r="AJ149" i="14"/>
  <c r="AI149" i="14"/>
  <c r="AH149" i="14"/>
  <c r="AG149" i="14"/>
  <c r="AF149" i="14"/>
  <c r="AE149" i="14"/>
  <c r="AD149" i="14"/>
  <c r="AC149" i="14"/>
  <c r="AB149" i="14"/>
  <c r="AA149" i="14"/>
  <c r="Z149" i="14"/>
  <c r="Y149" i="14"/>
  <c r="X149" i="14"/>
  <c r="W149" i="14"/>
  <c r="V149" i="14"/>
  <c r="U149" i="14"/>
  <c r="T149" i="14"/>
  <c r="S149" i="14"/>
  <c r="R149" i="14"/>
  <c r="Q149" i="14"/>
  <c r="P149" i="14"/>
  <c r="O149" i="14"/>
  <c r="N149" i="14"/>
  <c r="M149" i="14"/>
  <c r="L149" i="14"/>
  <c r="K149" i="14"/>
  <c r="J149" i="14"/>
  <c r="I149" i="14"/>
  <c r="H149" i="14"/>
  <c r="G149" i="14"/>
  <c r="F149" i="14"/>
  <c r="E149" i="14"/>
  <c r="D149" i="14"/>
  <c r="AJ148" i="14"/>
  <c r="AI148" i="14"/>
  <c r="AH148" i="14"/>
  <c r="AG148" i="14"/>
  <c r="AF148" i="14"/>
  <c r="AE148" i="14"/>
  <c r="AD148" i="14"/>
  <c r="AC148" i="14"/>
  <c r="AB148" i="14"/>
  <c r="AA148" i="14"/>
  <c r="Z148" i="14"/>
  <c r="Y148" i="14"/>
  <c r="X148" i="14"/>
  <c r="W148" i="14"/>
  <c r="V148" i="14"/>
  <c r="U148" i="14"/>
  <c r="T148" i="14"/>
  <c r="S148" i="14"/>
  <c r="R148" i="14"/>
  <c r="Q148" i="14"/>
  <c r="P148" i="14"/>
  <c r="O148" i="14"/>
  <c r="N148" i="14"/>
  <c r="M148" i="14"/>
  <c r="L148" i="14"/>
  <c r="K148" i="14"/>
  <c r="J148" i="14"/>
  <c r="I148" i="14"/>
  <c r="H148" i="14"/>
  <c r="G148" i="14"/>
  <c r="F148" i="14"/>
  <c r="E148" i="14"/>
  <c r="D148" i="14"/>
  <c r="AJ147" i="14"/>
  <c r="AI147" i="14"/>
  <c r="AH147" i="14"/>
  <c r="AG147" i="14"/>
  <c r="AF147" i="14"/>
  <c r="AE147" i="14"/>
  <c r="AD147" i="14"/>
  <c r="AC147" i="14"/>
  <c r="AB147" i="14"/>
  <c r="AA147" i="14"/>
  <c r="Z147" i="14"/>
  <c r="Y147" i="14"/>
  <c r="X147" i="14"/>
  <c r="W147" i="14"/>
  <c r="V147" i="14"/>
  <c r="U147" i="14"/>
  <c r="T147" i="14"/>
  <c r="S147" i="14"/>
  <c r="R147" i="14"/>
  <c r="Q147" i="14"/>
  <c r="P147" i="14"/>
  <c r="O147" i="14"/>
  <c r="N147" i="14"/>
  <c r="M147" i="14"/>
  <c r="L147" i="14"/>
  <c r="K147" i="14"/>
  <c r="J147" i="14"/>
  <c r="I147" i="14"/>
  <c r="H147" i="14"/>
  <c r="G147" i="14"/>
  <c r="F147" i="14"/>
  <c r="E147" i="14"/>
  <c r="D147" i="14"/>
  <c r="AJ146" i="14"/>
  <c r="AI146" i="14"/>
  <c r="AH146" i="14"/>
  <c r="AG146" i="14"/>
  <c r="AF146" i="14"/>
  <c r="AE146" i="14"/>
  <c r="AD146" i="14"/>
  <c r="AC146" i="14"/>
  <c r="AB146" i="14"/>
  <c r="AA146" i="14"/>
  <c r="Z146" i="14"/>
  <c r="Y146" i="14"/>
  <c r="X146" i="14"/>
  <c r="W146" i="14"/>
  <c r="V146" i="14"/>
  <c r="U146" i="14"/>
  <c r="T146" i="14"/>
  <c r="S146" i="14"/>
  <c r="R146" i="14"/>
  <c r="Q146" i="14"/>
  <c r="P146" i="14"/>
  <c r="O146" i="14"/>
  <c r="N146" i="14"/>
  <c r="M146" i="14"/>
  <c r="L146" i="14"/>
  <c r="K146" i="14"/>
  <c r="J146" i="14"/>
  <c r="I146" i="14"/>
  <c r="H146" i="14"/>
  <c r="G146" i="14"/>
  <c r="F146" i="14"/>
  <c r="E146" i="14"/>
  <c r="D146" i="14"/>
  <c r="AJ145" i="14"/>
  <c r="AI145" i="14"/>
  <c r="AH145" i="14"/>
  <c r="AG145" i="14"/>
  <c r="AF145" i="14"/>
  <c r="AE145" i="14"/>
  <c r="AD145" i="14"/>
  <c r="AC145" i="14"/>
  <c r="AB145" i="14"/>
  <c r="AA145" i="14"/>
  <c r="Z145" i="14"/>
  <c r="Y145" i="14"/>
  <c r="X145" i="14"/>
  <c r="W145" i="14"/>
  <c r="V145" i="14"/>
  <c r="U145" i="14"/>
  <c r="T145" i="14"/>
  <c r="S145" i="14"/>
  <c r="R145" i="14"/>
  <c r="Q145" i="14"/>
  <c r="P145" i="14"/>
  <c r="O145" i="14"/>
  <c r="N145" i="14"/>
  <c r="M145" i="14"/>
  <c r="L145" i="14"/>
  <c r="K145" i="14"/>
  <c r="J145" i="14"/>
  <c r="I145" i="14"/>
  <c r="H145" i="14"/>
  <c r="G145" i="14"/>
  <c r="F145" i="14"/>
  <c r="E145" i="14"/>
  <c r="D145" i="14"/>
  <c r="AJ144" i="14"/>
  <c r="AI144" i="14"/>
  <c r="AH144" i="14"/>
  <c r="AG144" i="14"/>
  <c r="AF144" i="14"/>
  <c r="AE144" i="14"/>
  <c r="AD144" i="14"/>
  <c r="AC144" i="14"/>
  <c r="AB144" i="14"/>
  <c r="AA144" i="14"/>
  <c r="Z144" i="14"/>
  <c r="Y144" i="14"/>
  <c r="X144" i="14"/>
  <c r="W144" i="14"/>
  <c r="V144" i="14"/>
  <c r="U144" i="14"/>
  <c r="T144" i="14"/>
  <c r="S144" i="14"/>
  <c r="R144" i="14"/>
  <c r="Q144" i="14"/>
  <c r="P144" i="14"/>
  <c r="O144" i="14"/>
  <c r="N144" i="14"/>
  <c r="M144" i="14"/>
  <c r="L144" i="14"/>
  <c r="K144" i="14"/>
  <c r="J144" i="14"/>
  <c r="I144" i="14"/>
  <c r="H144" i="14"/>
  <c r="G144" i="14"/>
  <c r="F144" i="14"/>
  <c r="E144" i="14"/>
  <c r="D144" i="14"/>
  <c r="AJ143" i="14"/>
  <c r="AI143" i="14"/>
  <c r="AH143" i="14"/>
  <c r="AG143" i="14"/>
  <c r="AF143" i="14"/>
  <c r="AE143" i="14"/>
  <c r="AD143" i="14"/>
  <c r="AC143" i="14"/>
  <c r="AB143" i="14"/>
  <c r="AA143" i="14"/>
  <c r="Z143" i="14"/>
  <c r="Y143" i="14"/>
  <c r="X143" i="14"/>
  <c r="W143" i="14"/>
  <c r="V143" i="14"/>
  <c r="U143" i="14"/>
  <c r="T143" i="14"/>
  <c r="S143" i="14"/>
  <c r="R143" i="14"/>
  <c r="Q143" i="14"/>
  <c r="P143" i="14"/>
  <c r="O143" i="14"/>
  <c r="N143" i="14"/>
  <c r="M143" i="14"/>
  <c r="L143" i="14"/>
  <c r="K143" i="14"/>
  <c r="J143" i="14"/>
  <c r="I143" i="14"/>
  <c r="H143" i="14"/>
  <c r="G143" i="14"/>
  <c r="F143" i="14"/>
  <c r="E143" i="14"/>
  <c r="D143" i="14"/>
  <c r="AJ142" i="14"/>
  <c r="AI142" i="14"/>
  <c r="AH142" i="14"/>
  <c r="AG142" i="14"/>
  <c r="AF142" i="14"/>
  <c r="AE142" i="14"/>
  <c r="AD142" i="14"/>
  <c r="AC142" i="14"/>
  <c r="AB142" i="14"/>
  <c r="AA142" i="14"/>
  <c r="Z142" i="14"/>
  <c r="Y142" i="14"/>
  <c r="X142" i="14"/>
  <c r="W142" i="14"/>
  <c r="V142" i="14"/>
  <c r="U142" i="14"/>
  <c r="T142" i="14"/>
  <c r="S142" i="14"/>
  <c r="R142" i="14"/>
  <c r="Q142" i="14"/>
  <c r="P142" i="14"/>
  <c r="O142" i="14"/>
  <c r="N142" i="14"/>
  <c r="M142" i="14"/>
  <c r="L142" i="14"/>
  <c r="K142" i="14"/>
  <c r="J142" i="14"/>
  <c r="I142" i="14"/>
  <c r="H142" i="14"/>
  <c r="G142" i="14"/>
  <c r="F142" i="14"/>
  <c r="E142" i="14"/>
  <c r="D142" i="14"/>
  <c r="AJ141" i="14"/>
  <c r="AI141" i="14"/>
  <c r="AH141" i="14"/>
  <c r="AG141" i="14"/>
  <c r="AF141" i="14"/>
  <c r="AE141" i="14"/>
  <c r="AD141" i="14"/>
  <c r="AC141" i="14"/>
  <c r="AB141" i="14"/>
  <c r="AA141" i="14"/>
  <c r="Z141" i="14"/>
  <c r="Y141" i="14"/>
  <c r="X141" i="14"/>
  <c r="W141" i="14"/>
  <c r="V141" i="14"/>
  <c r="U141" i="14"/>
  <c r="T141" i="14"/>
  <c r="S141" i="14"/>
  <c r="R141" i="14"/>
  <c r="Q141" i="14"/>
  <c r="P141" i="14"/>
  <c r="O141" i="14"/>
  <c r="N141" i="14"/>
  <c r="M141" i="14"/>
  <c r="L141" i="14"/>
  <c r="K141" i="14"/>
  <c r="J141" i="14"/>
  <c r="I141" i="14"/>
  <c r="H141" i="14"/>
  <c r="G141" i="14"/>
  <c r="F141" i="14"/>
  <c r="E141" i="14"/>
  <c r="D141" i="14"/>
  <c r="AJ140" i="14"/>
  <c r="AI140" i="14"/>
  <c r="AH140" i="14"/>
  <c r="AG140" i="14"/>
  <c r="AF140" i="14"/>
  <c r="AE140" i="14"/>
  <c r="AD140" i="14"/>
  <c r="AC140" i="14"/>
  <c r="AB140" i="14"/>
  <c r="AA140" i="14"/>
  <c r="Z140" i="14"/>
  <c r="Y140" i="14"/>
  <c r="X140" i="14"/>
  <c r="W140" i="14"/>
  <c r="V140" i="14"/>
  <c r="U140" i="14"/>
  <c r="T140" i="14"/>
  <c r="S140" i="14"/>
  <c r="R140" i="14"/>
  <c r="Q140" i="14"/>
  <c r="P140" i="14"/>
  <c r="O140" i="14"/>
  <c r="N140" i="14"/>
  <c r="M140" i="14"/>
  <c r="L140" i="14"/>
  <c r="K140" i="14"/>
  <c r="J140" i="14"/>
  <c r="I140" i="14"/>
  <c r="H140" i="14"/>
  <c r="G140" i="14"/>
  <c r="F140" i="14"/>
  <c r="E140" i="14"/>
  <c r="D140" i="14"/>
  <c r="AJ139" i="14"/>
  <c r="AI139" i="14"/>
  <c r="AH139" i="14"/>
  <c r="AG139" i="14"/>
  <c r="AF139" i="14"/>
  <c r="AE139" i="14"/>
  <c r="AD139" i="14"/>
  <c r="AC139" i="14"/>
  <c r="AB139" i="14"/>
  <c r="AA139" i="14"/>
  <c r="Z139" i="14"/>
  <c r="Y139" i="14"/>
  <c r="X139" i="14"/>
  <c r="W139" i="14"/>
  <c r="V139" i="14"/>
  <c r="U139" i="14"/>
  <c r="T139" i="14"/>
  <c r="S139" i="14"/>
  <c r="R139" i="14"/>
  <c r="Q139" i="14"/>
  <c r="P139" i="14"/>
  <c r="O139" i="14"/>
  <c r="N139" i="14"/>
  <c r="M139" i="14"/>
  <c r="L139" i="14"/>
  <c r="K139" i="14"/>
  <c r="J139" i="14"/>
  <c r="I139" i="14"/>
  <c r="H139" i="14"/>
  <c r="G139" i="14"/>
  <c r="F139" i="14"/>
  <c r="E139" i="14"/>
  <c r="D139" i="14"/>
  <c r="AJ138" i="14"/>
  <c r="AI138" i="14"/>
  <c r="AH138" i="14"/>
  <c r="AG138" i="14"/>
  <c r="AF138" i="14"/>
  <c r="AE138" i="14"/>
  <c r="AD138" i="14"/>
  <c r="AC138" i="14"/>
  <c r="AB138" i="14"/>
  <c r="AA138" i="14"/>
  <c r="Z138" i="14"/>
  <c r="Y138" i="14"/>
  <c r="X138" i="14"/>
  <c r="W138" i="14"/>
  <c r="V138" i="14"/>
  <c r="U138" i="14"/>
  <c r="T138" i="14"/>
  <c r="S138" i="14"/>
  <c r="R138" i="14"/>
  <c r="Q138" i="14"/>
  <c r="P138" i="14"/>
  <c r="O138" i="14"/>
  <c r="N138" i="14"/>
  <c r="M138" i="14"/>
  <c r="L138" i="14"/>
  <c r="K138" i="14"/>
  <c r="J138" i="14"/>
  <c r="I138" i="14"/>
  <c r="H138" i="14"/>
  <c r="G138" i="14"/>
  <c r="F138" i="14"/>
  <c r="E138" i="14"/>
  <c r="D138" i="14"/>
  <c r="AJ137" i="14"/>
  <c r="AI137" i="14"/>
  <c r="AH137" i="14"/>
  <c r="AG137" i="14"/>
  <c r="AF137" i="14"/>
  <c r="AE137" i="14"/>
  <c r="AD137" i="14"/>
  <c r="AC137" i="14"/>
  <c r="AB137" i="14"/>
  <c r="AA137" i="14"/>
  <c r="Z137" i="14"/>
  <c r="Y137" i="14"/>
  <c r="X137" i="14"/>
  <c r="W137" i="14"/>
  <c r="V137" i="14"/>
  <c r="U137" i="14"/>
  <c r="T137" i="14"/>
  <c r="S137" i="14"/>
  <c r="R137" i="14"/>
  <c r="Q137" i="14"/>
  <c r="P137" i="14"/>
  <c r="O137" i="14"/>
  <c r="N137" i="14"/>
  <c r="M137" i="14"/>
  <c r="L137" i="14"/>
  <c r="K137" i="14"/>
  <c r="J137" i="14"/>
  <c r="I137" i="14"/>
  <c r="H137" i="14"/>
  <c r="G137" i="14"/>
  <c r="F137" i="14"/>
  <c r="E137" i="14"/>
  <c r="D137" i="14"/>
  <c r="AJ136" i="14"/>
  <c r="AI136" i="14"/>
  <c r="AH136" i="14"/>
  <c r="AG136" i="14"/>
  <c r="AF136" i="14"/>
  <c r="AE136" i="14"/>
  <c r="AD136" i="14"/>
  <c r="AC136" i="14"/>
  <c r="AB136" i="14"/>
  <c r="AA136" i="14"/>
  <c r="Z136" i="14"/>
  <c r="Y136" i="14"/>
  <c r="X136" i="14"/>
  <c r="W136" i="14"/>
  <c r="V136" i="14"/>
  <c r="U136" i="14"/>
  <c r="T136" i="14"/>
  <c r="S136" i="14"/>
  <c r="R136" i="14"/>
  <c r="Q136" i="14"/>
  <c r="P136" i="14"/>
  <c r="O136" i="14"/>
  <c r="N136" i="14"/>
  <c r="M136" i="14"/>
  <c r="L136" i="14"/>
  <c r="K136" i="14"/>
  <c r="J136" i="14"/>
  <c r="I136" i="14"/>
  <c r="H136" i="14"/>
  <c r="G136" i="14"/>
  <c r="F136" i="14"/>
  <c r="E136" i="14"/>
  <c r="D136" i="14"/>
  <c r="AJ134" i="14"/>
  <c r="AQ134" i="14" s="1"/>
  <c r="AI134" i="14"/>
  <c r="AH134" i="14"/>
  <c r="AG134" i="14"/>
  <c r="AF134" i="14"/>
  <c r="AE134" i="14"/>
  <c r="AD134" i="14"/>
  <c r="AC134" i="14"/>
  <c r="AB134" i="14"/>
  <c r="AA134" i="14"/>
  <c r="Z134" i="14"/>
  <c r="Y134" i="14"/>
  <c r="X134" i="14"/>
  <c r="W134" i="14"/>
  <c r="V134" i="14"/>
  <c r="U134" i="14"/>
  <c r="T134" i="14"/>
  <c r="S134" i="14"/>
  <c r="R134" i="14"/>
  <c r="Q134" i="14"/>
  <c r="P134" i="14"/>
  <c r="O134" i="14"/>
  <c r="N134" i="14"/>
  <c r="M134" i="14"/>
  <c r="L134" i="14"/>
  <c r="K134" i="14"/>
  <c r="J134" i="14"/>
  <c r="I134" i="14"/>
  <c r="H134" i="14"/>
  <c r="G134" i="14"/>
  <c r="F134" i="14"/>
  <c r="E134" i="14"/>
  <c r="D134" i="14"/>
  <c r="AJ133" i="14"/>
  <c r="AQ133" i="14" s="1"/>
  <c r="AR68" i="14" s="1"/>
  <c r="AI133" i="14"/>
  <c r="AH133" i="14"/>
  <c r="AG133" i="14"/>
  <c r="AF133" i="14"/>
  <c r="AE133" i="14"/>
  <c r="AD133" i="14"/>
  <c r="AC133" i="14"/>
  <c r="AB133" i="14"/>
  <c r="AA133" i="14"/>
  <c r="Z133" i="14"/>
  <c r="Y133" i="14"/>
  <c r="X133" i="14"/>
  <c r="W133" i="14"/>
  <c r="V133" i="14"/>
  <c r="U133" i="14"/>
  <c r="T133" i="14"/>
  <c r="S133" i="14"/>
  <c r="R133" i="14"/>
  <c r="Q133" i="14"/>
  <c r="P133" i="14"/>
  <c r="O133" i="14"/>
  <c r="N133" i="14"/>
  <c r="M133" i="14"/>
  <c r="L133" i="14"/>
  <c r="K133" i="14"/>
  <c r="J133" i="14"/>
  <c r="I133" i="14"/>
  <c r="H133" i="14"/>
  <c r="G133" i="14"/>
  <c r="F133" i="14"/>
  <c r="E133" i="14"/>
  <c r="D133" i="14"/>
  <c r="AJ132" i="14"/>
  <c r="AQ132" i="14" s="1"/>
  <c r="AR67" i="14" s="1"/>
  <c r="AI132" i="14"/>
  <c r="AH132" i="14"/>
  <c r="AG132" i="14"/>
  <c r="AF132" i="14"/>
  <c r="AE132" i="14"/>
  <c r="AD132" i="14"/>
  <c r="AC132" i="14"/>
  <c r="AB132" i="14"/>
  <c r="AA132" i="14"/>
  <c r="Z132" i="14"/>
  <c r="Y132" i="14"/>
  <c r="X132" i="14"/>
  <c r="W132" i="14"/>
  <c r="V132" i="14"/>
  <c r="U132" i="14"/>
  <c r="T132" i="14"/>
  <c r="S132" i="14"/>
  <c r="R132" i="14"/>
  <c r="Q132" i="14"/>
  <c r="P132" i="14"/>
  <c r="O132" i="14"/>
  <c r="N132" i="14"/>
  <c r="M132" i="14"/>
  <c r="L132" i="14"/>
  <c r="K132" i="14"/>
  <c r="J132" i="14"/>
  <c r="I132" i="14"/>
  <c r="H132" i="14"/>
  <c r="G132" i="14"/>
  <c r="F132" i="14"/>
  <c r="E132" i="14"/>
  <c r="D132" i="14"/>
  <c r="AJ131" i="14"/>
  <c r="AQ131" i="14" s="1"/>
  <c r="AI131" i="14"/>
  <c r="AH131" i="14"/>
  <c r="AG131" i="14"/>
  <c r="AF131" i="14"/>
  <c r="AE131" i="14"/>
  <c r="AD131" i="14"/>
  <c r="AC131" i="14"/>
  <c r="AB131" i="14"/>
  <c r="AA131" i="14"/>
  <c r="Z131" i="14"/>
  <c r="Y131" i="14"/>
  <c r="X131" i="14"/>
  <c r="W131" i="14"/>
  <c r="V131" i="14"/>
  <c r="U131" i="14"/>
  <c r="T131" i="14"/>
  <c r="S131" i="14"/>
  <c r="R131" i="14"/>
  <c r="Q131" i="14"/>
  <c r="P131" i="14"/>
  <c r="O131" i="14"/>
  <c r="N131" i="14"/>
  <c r="M131" i="14"/>
  <c r="L131" i="14"/>
  <c r="K131" i="14"/>
  <c r="J131" i="14"/>
  <c r="I131" i="14"/>
  <c r="H131" i="14"/>
  <c r="G131" i="14"/>
  <c r="F131" i="14"/>
  <c r="E131" i="14"/>
  <c r="D131" i="14"/>
  <c r="AJ130" i="14"/>
  <c r="AQ130" i="14" s="1"/>
  <c r="AI130" i="14"/>
  <c r="AH130" i="14"/>
  <c r="AG130" i="14"/>
  <c r="AF130" i="14"/>
  <c r="AE130" i="14"/>
  <c r="AD130" i="14"/>
  <c r="AC130" i="14"/>
  <c r="AB130" i="14"/>
  <c r="AA130" i="14"/>
  <c r="Z130" i="14"/>
  <c r="Y130" i="14"/>
  <c r="X130" i="14"/>
  <c r="W130" i="14"/>
  <c r="V130" i="14"/>
  <c r="U130" i="14"/>
  <c r="T130" i="14"/>
  <c r="S130" i="14"/>
  <c r="R130" i="14"/>
  <c r="Q130" i="14"/>
  <c r="P130" i="14"/>
  <c r="O130" i="14"/>
  <c r="N130" i="14"/>
  <c r="M130" i="14"/>
  <c r="L130" i="14"/>
  <c r="K130" i="14"/>
  <c r="J130" i="14"/>
  <c r="I130" i="14"/>
  <c r="H130" i="14"/>
  <c r="G130" i="14"/>
  <c r="F130" i="14"/>
  <c r="E130" i="14"/>
  <c r="D130" i="14"/>
  <c r="AJ129" i="14"/>
  <c r="AQ129" i="14" s="1"/>
  <c r="AI129" i="14"/>
  <c r="AH129" i="14"/>
  <c r="AG129" i="14"/>
  <c r="AF129" i="14"/>
  <c r="AE129" i="14"/>
  <c r="AD129" i="14"/>
  <c r="AC129" i="14"/>
  <c r="AB129" i="14"/>
  <c r="AA129" i="14"/>
  <c r="Z129" i="14"/>
  <c r="Y129" i="14"/>
  <c r="X129" i="14"/>
  <c r="W129" i="14"/>
  <c r="V129" i="14"/>
  <c r="U129" i="14"/>
  <c r="T129" i="14"/>
  <c r="S129" i="14"/>
  <c r="R129" i="14"/>
  <c r="Q129" i="14"/>
  <c r="P129" i="14"/>
  <c r="O129" i="14"/>
  <c r="N129" i="14"/>
  <c r="M129" i="14"/>
  <c r="L129" i="14"/>
  <c r="K129" i="14"/>
  <c r="J129" i="14"/>
  <c r="I129" i="14"/>
  <c r="H129" i="14"/>
  <c r="G129" i="14"/>
  <c r="F129" i="14"/>
  <c r="E129" i="14"/>
  <c r="D129" i="14"/>
  <c r="AJ128" i="14"/>
  <c r="AQ128" i="14" s="1"/>
  <c r="AR63" i="14" s="1"/>
  <c r="AI128" i="14"/>
  <c r="AH128" i="14"/>
  <c r="AG128" i="14"/>
  <c r="AF128" i="14"/>
  <c r="AE128" i="14"/>
  <c r="AD128" i="14"/>
  <c r="AC128" i="14"/>
  <c r="AB128" i="14"/>
  <c r="AA128" i="14"/>
  <c r="Z128" i="14"/>
  <c r="Y128" i="14"/>
  <c r="X128" i="14"/>
  <c r="W128" i="14"/>
  <c r="V128" i="14"/>
  <c r="U128" i="14"/>
  <c r="T128" i="14"/>
  <c r="S128" i="14"/>
  <c r="R128" i="14"/>
  <c r="Q128" i="14"/>
  <c r="P128" i="14"/>
  <c r="O128" i="14"/>
  <c r="N128" i="14"/>
  <c r="M128" i="14"/>
  <c r="L128" i="14"/>
  <c r="K128" i="14"/>
  <c r="J128" i="14"/>
  <c r="I128" i="14"/>
  <c r="H128" i="14"/>
  <c r="G128" i="14"/>
  <c r="F128" i="14"/>
  <c r="E128" i="14"/>
  <c r="D128" i="14"/>
  <c r="AJ127" i="14"/>
  <c r="AQ127" i="14" s="1"/>
  <c r="AI127" i="14"/>
  <c r="AH127" i="14"/>
  <c r="AG127" i="14"/>
  <c r="AF127" i="14"/>
  <c r="AE127" i="14"/>
  <c r="AD127" i="14"/>
  <c r="AC127" i="14"/>
  <c r="AB127" i="14"/>
  <c r="AA127" i="14"/>
  <c r="Z127" i="14"/>
  <c r="Y127" i="14"/>
  <c r="X127" i="14"/>
  <c r="W127" i="14"/>
  <c r="V127" i="14"/>
  <c r="U127" i="14"/>
  <c r="T127" i="14"/>
  <c r="S127" i="14"/>
  <c r="R127" i="14"/>
  <c r="Q127" i="14"/>
  <c r="P127" i="14"/>
  <c r="O127" i="14"/>
  <c r="N127" i="14"/>
  <c r="M127" i="14"/>
  <c r="L127" i="14"/>
  <c r="K127" i="14"/>
  <c r="J127" i="14"/>
  <c r="I127" i="14"/>
  <c r="H127" i="14"/>
  <c r="G127" i="14"/>
  <c r="F127" i="14"/>
  <c r="E127" i="14"/>
  <c r="D127" i="14"/>
  <c r="AJ126" i="14"/>
  <c r="AQ126" i="14" s="1"/>
  <c r="AR62" i="14" s="1"/>
  <c r="AI126" i="14"/>
  <c r="AH126" i="14"/>
  <c r="AG126" i="14"/>
  <c r="AF126" i="14"/>
  <c r="AE126" i="14"/>
  <c r="AD126" i="14"/>
  <c r="AC126" i="14"/>
  <c r="AB126" i="14"/>
  <c r="AA126" i="14"/>
  <c r="Z126" i="14"/>
  <c r="Y126" i="14"/>
  <c r="X126" i="14"/>
  <c r="W126" i="14"/>
  <c r="V126" i="14"/>
  <c r="U126" i="14"/>
  <c r="T126" i="14"/>
  <c r="S126" i="14"/>
  <c r="R126" i="14"/>
  <c r="Q126" i="14"/>
  <c r="P126" i="14"/>
  <c r="O126" i="14"/>
  <c r="N126" i="14"/>
  <c r="M126" i="14"/>
  <c r="L126" i="14"/>
  <c r="K126" i="14"/>
  <c r="J126" i="14"/>
  <c r="I126" i="14"/>
  <c r="H126" i="14"/>
  <c r="G126" i="14"/>
  <c r="F126" i="14"/>
  <c r="E126" i="14"/>
  <c r="D126" i="14"/>
  <c r="AJ125" i="14"/>
  <c r="AQ125" i="14" s="1"/>
  <c r="AR60" i="14" s="1"/>
  <c r="AI125" i="14"/>
  <c r="AH125" i="14"/>
  <c r="AG125" i="14"/>
  <c r="AF125" i="14"/>
  <c r="AE125" i="14"/>
  <c r="AD125" i="14"/>
  <c r="AC125" i="14"/>
  <c r="AB125" i="14"/>
  <c r="AA125" i="14"/>
  <c r="Z125" i="14"/>
  <c r="Y125" i="14"/>
  <c r="X125" i="14"/>
  <c r="W125" i="14"/>
  <c r="V125" i="14"/>
  <c r="U125" i="14"/>
  <c r="T125" i="14"/>
  <c r="S125" i="14"/>
  <c r="R125" i="14"/>
  <c r="Q125" i="14"/>
  <c r="P125" i="14"/>
  <c r="O125" i="14"/>
  <c r="N125" i="14"/>
  <c r="M125" i="14"/>
  <c r="L125" i="14"/>
  <c r="K125" i="14"/>
  <c r="J125" i="14"/>
  <c r="I125" i="14"/>
  <c r="H125" i="14"/>
  <c r="G125" i="14"/>
  <c r="F125" i="14"/>
  <c r="E125" i="14"/>
  <c r="D125" i="14"/>
  <c r="AJ124" i="14"/>
  <c r="AQ124" i="14" s="1"/>
  <c r="AR59" i="14" s="1"/>
  <c r="AI124" i="14"/>
  <c r="AH124" i="14"/>
  <c r="AG124" i="14"/>
  <c r="AF124" i="14"/>
  <c r="AE124" i="14"/>
  <c r="AD124" i="14"/>
  <c r="AC124" i="14"/>
  <c r="AB124" i="14"/>
  <c r="AA124" i="14"/>
  <c r="Z124" i="14"/>
  <c r="Y124" i="14"/>
  <c r="X124" i="14"/>
  <c r="W124" i="14"/>
  <c r="V124" i="14"/>
  <c r="U124" i="14"/>
  <c r="T124" i="14"/>
  <c r="S124" i="14"/>
  <c r="R124" i="14"/>
  <c r="Q124" i="14"/>
  <c r="P124" i="14"/>
  <c r="O124" i="14"/>
  <c r="N124" i="14"/>
  <c r="M124" i="14"/>
  <c r="L124" i="14"/>
  <c r="K124" i="14"/>
  <c r="J124" i="14"/>
  <c r="I124" i="14"/>
  <c r="H124" i="14"/>
  <c r="G124" i="14"/>
  <c r="F124" i="14"/>
  <c r="E124" i="14"/>
  <c r="D124" i="14"/>
  <c r="AJ123" i="14"/>
  <c r="AQ123" i="14" s="1"/>
  <c r="AI123" i="14"/>
  <c r="AH123" i="14"/>
  <c r="AG123" i="14"/>
  <c r="AF123" i="14"/>
  <c r="AE123" i="14"/>
  <c r="AD123" i="14"/>
  <c r="AC123" i="14"/>
  <c r="AB123" i="14"/>
  <c r="AA123" i="14"/>
  <c r="Z123" i="14"/>
  <c r="Y123" i="14"/>
  <c r="X123" i="14"/>
  <c r="W123" i="14"/>
  <c r="V123" i="14"/>
  <c r="U123" i="14"/>
  <c r="T123" i="14"/>
  <c r="S123" i="14"/>
  <c r="R123" i="14"/>
  <c r="Q123" i="14"/>
  <c r="P123" i="14"/>
  <c r="O123" i="14"/>
  <c r="N123" i="14"/>
  <c r="M123" i="14"/>
  <c r="L123" i="14"/>
  <c r="K123" i="14"/>
  <c r="J123" i="14"/>
  <c r="I123" i="14"/>
  <c r="H123" i="14"/>
  <c r="G123" i="14"/>
  <c r="F123" i="14"/>
  <c r="E123" i="14"/>
  <c r="D123" i="14"/>
  <c r="AJ122" i="14"/>
  <c r="AQ122" i="14" s="1"/>
  <c r="AR58" i="14" s="1"/>
  <c r="AI122" i="14"/>
  <c r="AH122" i="14"/>
  <c r="AG122" i="14"/>
  <c r="AF122" i="14"/>
  <c r="AE122" i="14"/>
  <c r="AD122" i="14"/>
  <c r="AC122" i="14"/>
  <c r="AB122" i="14"/>
  <c r="AA122" i="14"/>
  <c r="Z122" i="14"/>
  <c r="Y122" i="14"/>
  <c r="X122" i="14"/>
  <c r="W122" i="14"/>
  <c r="V122" i="14"/>
  <c r="U122" i="14"/>
  <c r="T122" i="14"/>
  <c r="S122" i="14"/>
  <c r="R122" i="14"/>
  <c r="Q122" i="14"/>
  <c r="P122" i="14"/>
  <c r="O122" i="14"/>
  <c r="N122" i="14"/>
  <c r="M122" i="14"/>
  <c r="L122" i="14"/>
  <c r="K122" i="14"/>
  <c r="J122" i="14"/>
  <c r="I122" i="14"/>
  <c r="H122" i="14"/>
  <c r="G122" i="14"/>
  <c r="F122" i="14"/>
  <c r="E122" i="14"/>
  <c r="D122" i="14"/>
  <c r="AJ121" i="14"/>
  <c r="AQ121" i="14" s="1"/>
  <c r="AI121" i="14"/>
  <c r="AH121" i="14"/>
  <c r="AG121" i="14"/>
  <c r="AF121" i="14"/>
  <c r="AE121" i="14"/>
  <c r="AD121" i="14"/>
  <c r="AC121" i="14"/>
  <c r="AB121" i="14"/>
  <c r="AA121" i="14"/>
  <c r="Z121" i="14"/>
  <c r="Y121" i="14"/>
  <c r="X121" i="14"/>
  <c r="W121" i="14"/>
  <c r="V121" i="14"/>
  <c r="U121" i="14"/>
  <c r="T121" i="14"/>
  <c r="S121" i="14"/>
  <c r="R121" i="14"/>
  <c r="Q121" i="14"/>
  <c r="P121" i="14"/>
  <c r="O121" i="14"/>
  <c r="N121" i="14"/>
  <c r="M121" i="14"/>
  <c r="L121" i="14"/>
  <c r="K121" i="14"/>
  <c r="J121" i="14"/>
  <c r="I121" i="14"/>
  <c r="H121" i="14"/>
  <c r="G121" i="14"/>
  <c r="F121" i="14"/>
  <c r="E121" i="14"/>
  <c r="D121" i="14"/>
  <c r="AJ120" i="14"/>
  <c r="AQ120" i="14" s="1"/>
  <c r="AR55" i="14" s="1"/>
  <c r="AI120" i="14"/>
  <c r="AH120" i="14"/>
  <c r="AG120" i="14"/>
  <c r="AF120" i="14"/>
  <c r="AE120" i="14"/>
  <c r="AD120" i="14"/>
  <c r="AC120" i="14"/>
  <c r="AB120" i="14"/>
  <c r="AA120" i="14"/>
  <c r="Z120" i="14"/>
  <c r="Y120" i="14"/>
  <c r="X120" i="14"/>
  <c r="W120" i="14"/>
  <c r="V120" i="14"/>
  <c r="U120" i="14"/>
  <c r="T120" i="14"/>
  <c r="S120" i="14"/>
  <c r="R120" i="14"/>
  <c r="Q120" i="14"/>
  <c r="P120" i="14"/>
  <c r="O120" i="14"/>
  <c r="N120" i="14"/>
  <c r="M120" i="14"/>
  <c r="L120" i="14"/>
  <c r="K120" i="14"/>
  <c r="J120" i="14"/>
  <c r="I120" i="14"/>
  <c r="H120" i="14"/>
  <c r="G120" i="14"/>
  <c r="F120" i="14"/>
  <c r="E120" i="14"/>
  <c r="D120" i="14"/>
  <c r="AJ119" i="14"/>
  <c r="AQ119" i="14" s="1"/>
  <c r="AI119" i="14"/>
  <c r="AH119" i="14"/>
  <c r="AG119" i="14"/>
  <c r="AF119" i="14"/>
  <c r="AE119" i="14"/>
  <c r="AD119" i="14"/>
  <c r="AC119" i="14"/>
  <c r="AB119" i="14"/>
  <c r="AA119" i="14"/>
  <c r="Z119" i="14"/>
  <c r="Y119" i="14"/>
  <c r="X119" i="14"/>
  <c r="W119" i="14"/>
  <c r="V119" i="14"/>
  <c r="U119" i="14"/>
  <c r="T119" i="14"/>
  <c r="S119" i="14"/>
  <c r="R119" i="14"/>
  <c r="Q119" i="14"/>
  <c r="P119" i="14"/>
  <c r="O119" i="14"/>
  <c r="N119" i="14"/>
  <c r="M119" i="14"/>
  <c r="L119" i="14"/>
  <c r="K119" i="14"/>
  <c r="J119" i="14"/>
  <c r="I119" i="14"/>
  <c r="H119" i="14"/>
  <c r="G119" i="14"/>
  <c r="F119" i="14"/>
  <c r="E119" i="14"/>
  <c r="D119" i="14"/>
  <c r="AJ118" i="14"/>
  <c r="AQ118" i="14" s="1"/>
  <c r="AR54" i="14" s="1"/>
  <c r="AI118" i="14"/>
  <c r="AH118" i="14"/>
  <c r="AG118" i="14"/>
  <c r="AF118" i="14"/>
  <c r="AE118" i="14"/>
  <c r="AD118" i="14"/>
  <c r="AC118" i="14"/>
  <c r="AB118" i="14"/>
  <c r="AA118" i="14"/>
  <c r="Z118" i="14"/>
  <c r="Y118" i="14"/>
  <c r="X118" i="14"/>
  <c r="W118" i="14"/>
  <c r="V118" i="14"/>
  <c r="U118" i="14"/>
  <c r="T118" i="14"/>
  <c r="S118" i="14"/>
  <c r="R118" i="14"/>
  <c r="Q118" i="14"/>
  <c r="P118" i="14"/>
  <c r="O118" i="14"/>
  <c r="N118" i="14"/>
  <c r="M118" i="14"/>
  <c r="L118" i="14"/>
  <c r="K118" i="14"/>
  <c r="J118" i="14"/>
  <c r="I118" i="14"/>
  <c r="H118" i="14"/>
  <c r="G118" i="14"/>
  <c r="F118" i="14"/>
  <c r="E118" i="14"/>
  <c r="D118" i="14"/>
  <c r="AJ117" i="14"/>
  <c r="AQ117" i="14" s="1"/>
  <c r="AI117" i="14"/>
  <c r="AH117" i="14"/>
  <c r="AG117" i="14"/>
  <c r="AF117" i="14"/>
  <c r="AE117" i="14"/>
  <c r="AD117" i="14"/>
  <c r="AC117" i="14"/>
  <c r="AB117" i="14"/>
  <c r="AA117" i="14"/>
  <c r="Z117" i="14"/>
  <c r="Y117" i="14"/>
  <c r="X117" i="14"/>
  <c r="W117" i="14"/>
  <c r="V117" i="14"/>
  <c r="U117" i="14"/>
  <c r="T117" i="14"/>
  <c r="S117" i="14"/>
  <c r="R117" i="14"/>
  <c r="Q117" i="14"/>
  <c r="P117" i="14"/>
  <c r="O117" i="14"/>
  <c r="N117" i="14"/>
  <c r="M117" i="14"/>
  <c r="L117" i="14"/>
  <c r="K117" i="14"/>
  <c r="J117" i="14"/>
  <c r="I117" i="14"/>
  <c r="H117" i="14"/>
  <c r="G117" i="14"/>
  <c r="F117" i="14"/>
  <c r="E117" i="14"/>
  <c r="D117" i="14"/>
  <c r="AJ116" i="14"/>
  <c r="AQ116" i="14" s="1"/>
  <c r="AR51" i="14" s="1"/>
  <c r="AI116" i="14"/>
  <c r="AH116" i="14"/>
  <c r="AG116" i="14"/>
  <c r="AF116" i="14"/>
  <c r="AE116" i="14"/>
  <c r="AD116" i="14"/>
  <c r="AC116" i="14"/>
  <c r="AB116" i="14"/>
  <c r="AA116" i="14"/>
  <c r="Z116" i="14"/>
  <c r="Y116" i="14"/>
  <c r="X116" i="14"/>
  <c r="W116" i="14"/>
  <c r="V116" i="14"/>
  <c r="U116" i="14"/>
  <c r="T116" i="14"/>
  <c r="S116" i="14"/>
  <c r="R116" i="14"/>
  <c r="Q116" i="14"/>
  <c r="P116" i="14"/>
  <c r="O116" i="14"/>
  <c r="N116" i="14"/>
  <c r="M116" i="14"/>
  <c r="L116" i="14"/>
  <c r="K116" i="14"/>
  <c r="J116" i="14"/>
  <c r="I116" i="14"/>
  <c r="H116" i="14"/>
  <c r="G116" i="14"/>
  <c r="F116" i="14"/>
  <c r="E116" i="14"/>
  <c r="D116" i="14"/>
  <c r="AJ115" i="14"/>
  <c r="AQ115" i="14" s="1"/>
  <c r="AI115" i="14"/>
  <c r="AH115" i="14"/>
  <c r="AG115" i="14"/>
  <c r="AF115" i="14"/>
  <c r="AE115" i="14"/>
  <c r="AD115" i="14"/>
  <c r="AC115" i="14"/>
  <c r="AB115" i="14"/>
  <c r="AA115" i="14"/>
  <c r="Z115" i="14"/>
  <c r="Y115" i="14"/>
  <c r="X115" i="14"/>
  <c r="W115" i="14"/>
  <c r="V115" i="14"/>
  <c r="U115" i="14"/>
  <c r="T115" i="14"/>
  <c r="S115" i="14"/>
  <c r="R115" i="14"/>
  <c r="Q115" i="14"/>
  <c r="P115" i="14"/>
  <c r="O115" i="14"/>
  <c r="N115" i="14"/>
  <c r="M115" i="14"/>
  <c r="L115" i="14"/>
  <c r="K115" i="14"/>
  <c r="J115" i="14"/>
  <c r="I115" i="14"/>
  <c r="H115" i="14"/>
  <c r="G115" i="14"/>
  <c r="F115" i="14"/>
  <c r="E115" i="14"/>
  <c r="D115" i="14"/>
  <c r="AJ114" i="14"/>
  <c r="AQ114" i="14" s="1"/>
  <c r="AR50" i="14" s="1"/>
  <c r="AI114" i="14"/>
  <c r="AH114" i="14"/>
  <c r="AG114" i="14"/>
  <c r="AF114" i="14"/>
  <c r="AE114" i="14"/>
  <c r="AD114" i="14"/>
  <c r="AC114" i="14"/>
  <c r="AB114" i="14"/>
  <c r="AA114" i="14"/>
  <c r="Z114" i="14"/>
  <c r="Y114" i="14"/>
  <c r="X114" i="14"/>
  <c r="W114" i="14"/>
  <c r="V114" i="14"/>
  <c r="U114" i="14"/>
  <c r="T114" i="14"/>
  <c r="S114" i="14"/>
  <c r="R114" i="14"/>
  <c r="Q114" i="14"/>
  <c r="P114" i="14"/>
  <c r="O114" i="14"/>
  <c r="N114" i="14"/>
  <c r="M114" i="14"/>
  <c r="L114" i="14"/>
  <c r="K114" i="14"/>
  <c r="J114" i="14"/>
  <c r="I114" i="14"/>
  <c r="H114" i="14"/>
  <c r="G114" i="14"/>
  <c r="F114" i="14"/>
  <c r="E114" i="14"/>
  <c r="D114" i="14"/>
  <c r="AJ113" i="14"/>
  <c r="AQ113" i="14" s="1"/>
  <c r="AI113" i="14"/>
  <c r="AH113" i="14"/>
  <c r="AG113" i="14"/>
  <c r="AF113" i="14"/>
  <c r="AE113" i="14"/>
  <c r="AD113" i="14"/>
  <c r="AC113" i="14"/>
  <c r="AB113" i="14"/>
  <c r="AA113" i="14"/>
  <c r="Z113" i="14"/>
  <c r="Y113" i="14"/>
  <c r="X113" i="14"/>
  <c r="W113" i="14"/>
  <c r="V113" i="14"/>
  <c r="U113" i="14"/>
  <c r="T113" i="14"/>
  <c r="S113" i="14"/>
  <c r="R113" i="14"/>
  <c r="Q113" i="14"/>
  <c r="P113" i="14"/>
  <c r="O113" i="14"/>
  <c r="N113" i="14"/>
  <c r="M113" i="14"/>
  <c r="L113" i="14"/>
  <c r="K113" i="14"/>
  <c r="J113" i="14"/>
  <c r="I113" i="14"/>
  <c r="H113" i="14"/>
  <c r="G113" i="14"/>
  <c r="F113" i="14"/>
  <c r="E113" i="14"/>
  <c r="D113" i="14"/>
  <c r="AJ112" i="14"/>
  <c r="AQ112" i="14" s="1"/>
  <c r="AI112" i="14"/>
  <c r="AH112" i="14"/>
  <c r="AG112" i="14"/>
  <c r="AF112" i="14"/>
  <c r="AE112" i="14"/>
  <c r="AD112" i="14"/>
  <c r="AC112" i="14"/>
  <c r="AB112" i="14"/>
  <c r="AA112" i="14"/>
  <c r="Z112" i="14"/>
  <c r="Y112" i="14"/>
  <c r="X112" i="14"/>
  <c r="W112" i="14"/>
  <c r="V112" i="14"/>
  <c r="U112" i="14"/>
  <c r="T112" i="14"/>
  <c r="S112" i="14"/>
  <c r="R112" i="14"/>
  <c r="Q112" i="14"/>
  <c r="P112" i="14"/>
  <c r="O112" i="14"/>
  <c r="N112" i="14"/>
  <c r="M112" i="14"/>
  <c r="L112" i="14"/>
  <c r="K112" i="14"/>
  <c r="J112" i="14"/>
  <c r="I112" i="14"/>
  <c r="H112" i="14"/>
  <c r="G112" i="14"/>
  <c r="F112" i="14"/>
  <c r="E112" i="14"/>
  <c r="D112" i="14"/>
  <c r="AJ111" i="14"/>
  <c r="AQ111" i="14" s="1"/>
  <c r="AI111" i="14"/>
  <c r="AH111" i="14"/>
  <c r="AG111" i="14"/>
  <c r="AF111" i="14"/>
  <c r="AE111" i="14"/>
  <c r="AD111" i="14"/>
  <c r="AC111" i="14"/>
  <c r="AB111" i="14"/>
  <c r="AA111" i="14"/>
  <c r="Z111" i="14"/>
  <c r="Y111" i="14"/>
  <c r="X111" i="14"/>
  <c r="W111" i="14"/>
  <c r="V111" i="14"/>
  <c r="U111" i="14"/>
  <c r="T111" i="14"/>
  <c r="S111" i="14"/>
  <c r="R111" i="14"/>
  <c r="Q111" i="14"/>
  <c r="P111" i="14"/>
  <c r="O111" i="14"/>
  <c r="N111" i="14"/>
  <c r="M111" i="14"/>
  <c r="L111" i="14"/>
  <c r="K111" i="14"/>
  <c r="J111" i="14"/>
  <c r="I111" i="14"/>
  <c r="H111" i="14"/>
  <c r="G111" i="14"/>
  <c r="F111" i="14"/>
  <c r="E111" i="14"/>
  <c r="D111" i="14"/>
  <c r="AJ110" i="14"/>
  <c r="AQ110" i="14" s="1"/>
  <c r="AR46" i="14" s="1"/>
  <c r="AI110" i="14"/>
  <c r="AH110" i="14"/>
  <c r="AG110" i="14"/>
  <c r="AF110" i="14"/>
  <c r="AE110" i="14"/>
  <c r="AD110" i="14"/>
  <c r="AC110" i="14"/>
  <c r="AB110" i="14"/>
  <c r="AA110" i="14"/>
  <c r="Z110" i="14"/>
  <c r="Y110" i="14"/>
  <c r="X110" i="14"/>
  <c r="W110" i="14"/>
  <c r="V110" i="14"/>
  <c r="U110" i="14"/>
  <c r="T110" i="14"/>
  <c r="S110" i="14"/>
  <c r="R110" i="14"/>
  <c r="Q110" i="14"/>
  <c r="P110" i="14"/>
  <c r="O110" i="14"/>
  <c r="N110" i="14"/>
  <c r="M110" i="14"/>
  <c r="L110" i="14"/>
  <c r="K110" i="14"/>
  <c r="J110" i="14"/>
  <c r="I110" i="14"/>
  <c r="H110" i="14"/>
  <c r="G110" i="14"/>
  <c r="F110" i="14"/>
  <c r="E110" i="14"/>
  <c r="D110" i="14"/>
  <c r="AJ109" i="14"/>
  <c r="AQ109" i="14" s="1"/>
  <c r="AI109" i="14"/>
  <c r="AH109" i="14"/>
  <c r="AG109" i="14"/>
  <c r="AF109" i="14"/>
  <c r="AE109" i="14"/>
  <c r="AD109" i="14"/>
  <c r="AC109" i="14"/>
  <c r="AB109" i="14"/>
  <c r="AA109" i="14"/>
  <c r="Z109" i="14"/>
  <c r="Y109" i="14"/>
  <c r="X109" i="14"/>
  <c r="W109" i="14"/>
  <c r="V109" i="14"/>
  <c r="U109" i="14"/>
  <c r="T109" i="14"/>
  <c r="S109" i="14"/>
  <c r="R109" i="14"/>
  <c r="Q109" i="14"/>
  <c r="P109" i="14"/>
  <c r="O109" i="14"/>
  <c r="N109" i="14"/>
  <c r="M109" i="14"/>
  <c r="L109" i="14"/>
  <c r="K109" i="14"/>
  <c r="J109" i="14"/>
  <c r="I109" i="14"/>
  <c r="H109" i="14"/>
  <c r="G109" i="14"/>
  <c r="F109" i="14"/>
  <c r="E109" i="14"/>
  <c r="D109" i="14"/>
  <c r="AJ108" i="14"/>
  <c r="AQ108" i="14" s="1"/>
  <c r="AI108" i="14"/>
  <c r="AH108" i="14"/>
  <c r="AG108" i="14"/>
  <c r="AF108" i="14"/>
  <c r="AE108" i="14"/>
  <c r="AD108" i="14"/>
  <c r="AC108" i="14"/>
  <c r="AB108" i="14"/>
  <c r="AA108" i="14"/>
  <c r="Z108" i="14"/>
  <c r="Y108" i="14"/>
  <c r="X108" i="14"/>
  <c r="W108" i="14"/>
  <c r="V108" i="14"/>
  <c r="U108" i="14"/>
  <c r="T108" i="14"/>
  <c r="S108" i="14"/>
  <c r="R108" i="14"/>
  <c r="Q108" i="14"/>
  <c r="P108" i="14"/>
  <c r="O108" i="14"/>
  <c r="N108" i="14"/>
  <c r="M108" i="14"/>
  <c r="L108" i="14"/>
  <c r="K108" i="14"/>
  <c r="J108" i="14"/>
  <c r="I108" i="14"/>
  <c r="H108" i="14"/>
  <c r="G108" i="14"/>
  <c r="F108" i="14"/>
  <c r="E108" i="14"/>
  <c r="D108" i="14"/>
  <c r="AJ107" i="14"/>
  <c r="AQ107" i="14" s="1"/>
  <c r="AI107" i="14"/>
  <c r="AH107" i="14"/>
  <c r="AG107" i="14"/>
  <c r="AF107" i="14"/>
  <c r="AE107" i="14"/>
  <c r="AD107" i="14"/>
  <c r="AC107" i="14"/>
  <c r="AB107" i="14"/>
  <c r="AA107" i="14"/>
  <c r="Z107" i="14"/>
  <c r="Y107" i="14"/>
  <c r="X107" i="14"/>
  <c r="W107" i="14"/>
  <c r="V107" i="14"/>
  <c r="U107" i="14"/>
  <c r="T107" i="14"/>
  <c r="S107" i="14"/>
  <c r="R107" i="14"/>
  <c r="Q107" i="14"/>
  <c r="P107" i="14"/>
  <c r="O107" i="14"/>
  <c r="N107" i="14"/>
  <c r="M107" i="14"/>
  <c r="L107" i="14"/>
  <c r="K107" i="14"/>
  <c r="J107" i="14"/>
  <c r="I107" i="14"/>
  <c r="H107" i="14"/>
  <c r="G107" i="14"/>
  <c r="F107" i="14"/>
  <c r="E107" i="14"/>
  <c r="D107" i="14"/>
  <c r="AJ106" i="14"/>
  <c r="AQ106" i="14" s="1"/>
  <c r="AI106" i="14"/>
  <c r="AH106" i="14"/>
  <c r="AG106" i="14"/>
  <c r="AF106" i="14"/>
  <c r="AE106" i="14"/>
  <c r="AD106" i="14"/>
  <c r="AC106" i="14"/>
  <c r="AB106" i="14"/>
  <c r="AA106" i="14"/>
  <c r="Z106" i="14"/>
  <c r="Y106" i="14"/>
  <c r="X106" i="14"/>
  <c r="W106" i="14"/>
  <c r="V106" i="14"/>
  <c r="U106" i="14"/>
  <c r="T106" i="14"/>
  <c r="S106" i="14"/>
  <c r="R106" i="14"/>
  <c r="Q106" i="14"/>
  <c r="P106" i="14"/>
  <c r="O106" i="14"/>
  <c r="N106" i="14"/>
  <c r="M106" i="14"/>
  <c r="L106" i="14"/>
  <c r="K106" i="14"/>
  <c r="J106" i="14"/>
  <c r="I106" i="14"/>
  <c r="H106" i="14"/>
  <c r="G106" i="14"/>
  <c r="F106" i="14"/>
  <c r="E106" i="14"/>
  <c r="D106" i="14"/>
  <c r="AJ105" i="14"/>
  <c r="AQ105" i="14" s="1"/>
  <c r="AI105" i="14"/>
  <c r="AH105" i="14"/>
  <c r="AG105" i="14"/>
  <c r="AF105" i="14"/>
  <c r="AE105" i="14"/>
  <c r="AD105" i="14"/>
  <c r="AC105" i="14"/>
  <c r="AB105" i="14"/>
  <c r="AA105" i="14"/>
  <c r="Z105" i="14"/>
  <c r="Y105" i="14"/>
  <c r="X105" i="14"/>
  <c r="W105" i="14"/>
  <c r="V105" i="14"/>
  <c r="U105" i="14"/>
  <c r="T105" i="14"/>
  <c r="S105" i="14"/>
  <c r="R105" i="14"/>
  <c r="Q105" i="14"/>
  <c r="P105" i="14"/>
  <c r="O105" i="14"/>
  <c r="N105" i="14"/>
  <c r="M105" i="14"/>
  <c r="L105" i="14"/>
  <c r="K105" i="14"/>
  <c r="J105" i="14"/>
  <c r="I105" i="14"/>
  <c r="H105" i="14"/>
  <c r="G105" i="14"/>
  <c r="F105" i="14"/>
  <c r="E105" i="14"/>
  <c r="D105" i="14"/>
  <c r="AJ104" i="14"/>
  <c r="AQ104" i="14" s="1"/>
  <c r="AI104" i="14"/>
  <c r="AH104" i="14"/>
  <c r="AG104" i="14"/>
  <c r="AF104" i="14"/>
  <c r="AE104" i="14"/>
  <c r="AD104" i="14"/>
  <c r="AC104" i="14"/>
  <c r="AB104" i="14"/>
  <c r="AA104" i="14"/>
  <c r="Z104" i="14"/>
  <c r="Y104" i="14"/>
  <c r="X104" i="14"/>
  <c r="W104" i="14"/>
  <c r="V104" i="14"/>
  <c r="U104" i="14"/>
  <c r="T104" i="14"/>
  <c r="S104" i="14"/>
  <c r="R104" i="14"/>
  <c r="Q104" i="14"/>
  <c r="P104" i="14"/>
  <c r="O104" i="14"/>
  <c r="N104" i="14"/>
  <c r="M104" i="14"/>
  <c r="L104" i="14"/>
  <c r="K104" i="14"/>
  <c r="J104" i="14"/>
  <c r="I104" i="14"/>
  <c r="H104" i="14"/>
  <c r="G104" i="14"/>
  <c r="F104" i="14"/>
  <c r="E104" i="14"/>
  <c r="D104" i="14"/>
  <c r="AJ103" i="14"/>
  <c r="AQ103" i="14" s="1"/>
  <c r="AI103" i="14"/>
  <c r="AH103" i="14"/>
  <c r="AG103" i="14"/>
  <c r="AF103" i="14"/>
  <c r="AE103" i="14"/>
  <c r="AD103" i="14"/>
  <c r="AC103" i="14"/>
  <c r="AB103" i="14"/>
  <c r="AA103" i="14"/>
  <c r="Z103" i="14"/>
  <c r="Y103" i="14"/>
  <c r="X103" i="14"/>
  <c r="W103" i="14"/>
  <c r="V103" i="14"/>
  <c r="U103" i="14"/>
  <c r="T103" i="14"/>
  <c r="S103" i="14"/>
  <c r="R103" i="14"/>
  <c r="Q103" i="14"/>
  <c r="P103" i="14"/>
  <c r="O103" i="14"/>
  <c r="N103" i="14"/>
  <c r="M103" i="14"/>
  <c r="L103" i="14"/>
  <c r="K103" i="14"/>
  <c r="J103" i="14"/>
  <c r="I103" i="14"/>
  <c r="H103" i="14"/>
  <c r="G103" i="14"/>
  <c r="F103" i="14"/>
  <c r="E103" i="14"/>
  <c r="D103" i="14"/>
  <c r="AJ102" i="14"/>
  <c r="AI102" i="14"/>
  <c r="AH102" i="14"/>
  <c r="AG102" i="14"/>
  <c r="AF102" i="14"/>
  <c r="AE102" i="14"/>
  <c r="AD102" i="14"/>
  <c r="AC102" i="14"/>
  <c r="AB102" i="14"/>
  <c r="AA102" i="14"/>
  <c r="Z102" i="14"/>
  <c r="Y102" i="14"/>
  <c r="X102" i="14"/>
  <c r="W102" i="14"/>
  <c r="V102" i="14"/>
  <c r="U102" i="14"/>
  <c r="T102" i="14"/>
  <c r="S102" i="14"/>
  <c r="R102" i="14"/>
  <c r="Q102" i="14"/>
  <c r="P102" i="14"/>
  <c r="O102" i="14"/>
  <c r="N102" i="14"/>
  <c r="M102" i="14"/>
  <c r="L102" i="14"/>
  <c r="K102" i="14"/>
  <c r="J102" i="14"/>
  <c r="I102" i="14"/>
  <c r="H102" i="14"/>
  <c r="G102" i="14"/>
  <c r="F102" i="14"/>
  <c r="E102" i="14"/>
  <c r="D102" i="14"/>
  <c r="AJ101" i="14"/>
  <c r="AI101" i="14"/>
  <c r="AH101" i="14"/>
  <c r="AG101" i="14"/>
  <c r="AF101" i="14"/>
  <c r="AE101" i="14"/>
  <c r="AD101" i="14"/>
  <c r="AC101" i="14"/>
  <c r="AB101" i="14"/>
  <c r="AA101" i="14"/>
  <c r="Z101" i="14"/>
  <c r="Y101" i="14"/>
  <c r="X101" i="14"/>
  <c r="W101" i="14"/>
  <c r="V101" i="14"/>
  <c r="U101" i="14"/>
  <c r="T101" i="14"/>
  <c r="S101" i="14"/>
  <c r="R101" i="14"/>
  <c r="Q101" i="14"/>
  <c r="P101" i="14"/>
  <c r="O101" i="14"/>
  <c r="N101" i="14"/>
  <c r="M101" i="14"/>
  <c r="L101" i="14"/>
  <c r="K101" i="14"/>
  <c r="J101" i="14"/>
  <c r="I101" i="14"/>
  <c r="H101" i="14"/>
  <c r="G101" i="14"/>
  <c r="F101" i="14"/>
  <c r="E101" i="14"/>
  <c r="D101" i="14"/>
  <c r="AJ100" i="14"/>
  <c r="AI100" i="14"/>
  <c r="AH100" i="14"/>
  <c r="AG100" i="14"/>
  <c r="AF100" i="14"/>
  <c r="AE100" i="14"/>
  <c r="AD100" i="14"/>
  <c r="AC100" i="14"/>
  <c r="AB100" i="14"/>
  <c r="AA100" i="14"/>
  <c r="Z100" i="14"/>
  <c r="Y100" i="14"/>
  <c r="X100" i="14"/>
  <c r="W100" i="14"/>
  <c r="V100" i="14"/>
  <c r="U100" i="14"/>
  <c r="T100" i="14"/>
  <c r="S100" i="14"/>
  <c r="R100" i="14"/>
  <c r="Q100" i="14"/>
  <c r="P100" i="14"/>
  <c r="O100" i="14"/>
  <c r="N100" i="14"/>
  <c r="M100" i="14"/>
  <c r="L100" i="14"/>
  <c r="K100" i="14"/>
  <c r="J100" i="14"/>
  <c r="I100" i="14"/>
  <c r="H100" i="14"/>
  <c r="G100" i="14"/>
  <c r="F100" i="14"/>
  <c r="E100" i="14"/>
  <c r="D100" i="14"/>
  <c r="AJ99" i="14"/>
  <c r="AI99" i="14"/>
  <c r="AH99" i="14"/>
  <c r="AG99" i="14"/>
  <c r="AF99" i="14"/>
  <c r="AE99" i="14"/>
  <c r="AD99" i="14"/>
  <c r="AC99" i="14"/>
  <c r="AB99" i="14"/>
  <c r="AA99" i="14"/>
  <c r="Z99" i="14"/>
  <c r="Y99" i="14"/>
  <c r="X99" i="14"/>
  <c r="W99" i="14"/>
  <c r="V99" i="14"/>
  <c r="U99" i="14"/>
  <c r="T99" i="14"/>
  <c r="S99" i="14"/>
  <c r="R99" i="14"/>
  <c r="Q99" i="14"/>
  <c r="P99" i="14"/>
  <c r="O99" i="14"/>
  <c r="N99" i="14"/>
  <c r="M99" i="14"/>
  <c r="L99" i="14"/>
  <c r="K99" i="14"/>
  <c r="J99" i="14"/>
  <c r="I99" i="14"/>
  <c r="H99" i="14"/>
  <c r="G99" i="14"/>
  <c r="F99" i="14"/>
  <c r="E99" i="14"/>
  <c r="D99" i="14"/>
  <c r="AJ98" i="14"/>
  <c r="AI98" i="14"/>
  <c r="AH98" i="14"/>
  <c r="AG98" i="14"/>
  <c r="AF98" i="14"/>
  <c r="AE98" i="14"/>
  <c r="AD98" i="14"/>
  <c r="AC98" i="14"/>
  <c r="AB98" i="14"/>
  <c r="AA98" i="14"/>
  <c r="Z98" i="14"/>
  <c r="Y98" i="14"/>
  <c r="X98" i="14"/>
  <c r="W98" i="14"/>
  <c r="V98" i="14"/>
  <c r="U98" i="14"/>
  <c r="T98" i="14"/>
  <c r="S98" i="14"/>
  <c r="R98" i="14"/>
  <c r="Q98" i="14"/>
  <c r="P98" i="14"/>
  <c r="O98" i="14"/>
  <c r="N98" i="14"/>
  <c r="M98" i="14"/>
  <c r="L98" i="14"/>
  <c r="K98" i="14"/>
  <c r="J98" i="14"/>
  <c r="I98" i="14"/>
  <c r="H98" i="14"/>
  <c r="G98" i="14"/>
  <c r="F98" i="14"/>
  <c r="E98" i="14"/>
  <c r="D98" i="14"/>
  <c r="AJ97" i="14"/>
  <c r="AI97" i="14"/>
  <c r="AH97" i="14"/>
  <c r="AG97" i="14"/>
  <c r="AF97" i="14"/>
  <c r="AE97" i="14"/>
  <c r="AD97" i="14"/>
  <c r="AC97" i="14"/>
  <c r="AB97" i="14"/>
  <c r="AA97" i="14"/>
  <c r="Z97" i="14"/>
  <c r="Y97" i="14"/>
  <c r="X97" i="14"/>
  <c r="W97" i="14"/>
  <c r="V97" i="14"/>
  <c r="U97" i="14"/>
  <c r="T97" i="14"/>
  <c r="S97" i="14"/>
  <c r="R97" i="14"/>
  <c r="Q97" i="14"/>
  <c r="P97" i="14"/>
  <c r="O97" i="14"/>
  <c r="N97" i="14"/>
  <c r="M97" i="14"/>
  <c r="L97" i="14"/>
  <c r="K97" i="14"/>
  <c r="J97" i="14"/>
  <c r="I97" i="14"/>
  <c r="H97" i="14"/>
  <c r="G97" i="14"/>
  <c r="F97" i="14"/>
  <c r="E97" i="14"/>
  <c r="D97" i="14"/>
  <c r="AJ96" i="14"/>
  <c r="AI96" i="14"/>
  <c r="AH96" i="14"/>
  <c r="AG96" i="14"/>
  <c r="AF96" i="14"/>
  <c r="AE96" i="14"/>
  <c r="AD96" i="14"/>
  <c r="AC96" i="14"/>
  <c r="AB96" i="14"/>
  <c r="AA96" i="14"/>
  <c r="Z96" i="14"/>
  <c r="Y96" i="14"/>
  <c r="X96" i="14"/>
  <c r="W96" i="14"/>
  <c r="V96" i="14"/>
  <c r="U96" i="14"/>
  <c r="T96" i="14"/>
  <c r="S96" i="14"/>
  <c r="R96" i="14"/>
  <c r="Q96" i="14"/>
  <c r="P96" i="14"/>
  <c r="O96" i="14"/>
  <c r="N96" i="14"/>
  <c r="M96" i="14"/>
  <c r="L96" i="14"/>
  <c r="K96" i="14"/>
  <c r="J96" i="14"/>
  <c r="I96" i="14"/>
  <c r="H96" i="14"/>
  <c r="G96" i="14"/>
  <c r="F96" i="14"/>
  <c r="E96" i="14"/>
  <c r="D96" i="14"/>
  <c r="AJ95" i="14"/>
  <c r="AI95" i="14"/>
  <c r="AH95" i="14"/>
  <c r="AG95" i="14"/>
  <c r="AF95" i="14"/>
  <c r="AE95" i="14"/>
  <c r="AD95" i="14"/>
  <c r="AC95" i="14"/>
  <c r="AB95" i="14"/>
  <c r="AA95" i="14"/>
  <c r="Z95" i="14"/>
  <c r="Y95" i="14"/>
  <c r="X95" i="14"/>
  <c r="W95" i="14"/>
  <c r="V95" i="14"/>
  <c r="U95" i="14"/>
  <c r="T95" i="14"/>
  <c r="S95" i="14"/>
  <c r="R95" i="14"/>
  <c r="Q95" i="14"/>
  <c r="P95" i="14"/>
  <c r="O95" i="14"/>
  <c r="N95" i="14"/>
  <c r="M95" i="14"/>
  <c r="L95" i="14"/>
  <c r="K95" i="14"/>
  <c r="J95" i="14"/>
  <c r="I95" i="14"/>
  <c r="H95" i="14"/>
  <c r="G95" i="14"/>
  <c r="F95" i="14"/>
  <c r="E95" i="14"/>
  <c r="D95" i="14"/>
  <c r="AJ94" i="14"/>
  <c r="AI94" i="14"/>
  <c r="AH94" i="14"/>
  <c r="AG94" i="14"/>
  <c r="AF94" i="14"/>
  <c r="AE94" i="14"/>
  <c r="AD94" i="14"/>
  <c r="AC94" i="14"/>
  <c r="AB94" i="14"/>
  <c r="AA94" i="14"/>
  <c r="Z94" i="14"/>
  <c r="Y94" i="14"/>
  <c r="X94" i="14"/>
  <c r="W94" i="14"/>
  <c r="V94" i="14"/>
  <c r="U94" i="14"/>
  <c r="T94" i="14"/>
  <c r="S94" i="14"/>
  <c r="R94" i="14"/>
  <c r="Q94" i="14"/>
  <c r="P94" i="14"/>
  <c r="O94" i="14"/>
  <c r="N94" i="14"/>
  <c r="M94" i="14"/>
  <c r="L94" i="14"/>
  <c r="K94" i="14"/>
  <c r="J94" i="14"/>
  <c r="I94" i="14"/>
  <c r="H94" i="14"/>
  <c r="G94" i="14"/>
  <c r="F94" i="14"/>
  <c r="E94" i="14"/>
  <c r="D94" i="14"/>
  <c r="AJ93" i="14"/>
  <c r="AI93" i="14"/>
  <c r="AH93" i="14"/>
  <c r="AG93" i="14"/>
  <c r="AF93" i="14"/>
  <c r="AE93" i="14"/>
  <c r="AD93" i="14"/>
  <c r="AC93" i="14"/>
  <c r="AB93" i="14"/>
  <c r="AA93" i="14"/>
  <c r="Z93" i="14"/>
  <c r="Y93" i="14"/>
  <c r="X93" i="14"/>
  <c r="W93" i="14"/>
  <c r="V93" i="14"/>
  <c r="U93" i="14"/>
  <c r="T93" i="14"/>
  <c r="S93" i="14"/>
  <c r="R93" i="14"/>
  <c r="Q93" i="14"/>
  <c r="P93" i="14"/>
  <c r="O93" i="14"/>
  <c r="N93" i="14"/>
  <c r="M93" i="14"/>
  <c r="L93" i="14"/>
  <c r="K93" i="14"/>
  <c r="J93" i="14"/>
  <c r="I93" i="14"/>
  <c r="H93" i="14"/>
  <c r="G93" i="14"/>
  <c r="F93" i="14"/>
  <c r="E93" i="14"/>
  <c r="D93" i="14"/>
  <c r="AJ92" i="14"/>
  <c r="AI92" i="14"/>
  <c r="AH92" i="14"/>
  <c r="AG92" i="14"/>
  <c r="AF92" i="14"/>
  <c r="AE92" i="14"/>
  <c r="AD92" i="14"/>
  <c r="AC92" i="14"/>
  <c r="AB92" i="14"/>
  <c r="AA92" i="14"/>
  <c r="Z92" i="14"/>
  <c r="Y92" i="14"/>
  <c r="X92" i="14"/>
  <c r="W92" i="14"/>
  <c r="V92" i="14"/>
  <c r="U92" i="14"/>
  <c r="T92" i="14"/>
  <c r="S92" i="14"/>
  <c r="R92" i="14"/>
  <c r="Q92" i="14"/>
  <c r="P92" i="14"/>
  <c r="O92" i="14"/>
  <c r="N92" i="14"/>
  <c r="M92" i="14"/>
  <c r="L92" i="14"/>
  <c r="K92" i="14"/>
  <c r="J92" i="14"/>
  <c r="I92" i="14"/>
  <c r="H92" i="14"/>
  <c r="G92" i="14"/>
  <c r="F92" i="14"/>
  <c r="E92" i="14"/>
  <c r="D92" i="14"/>
  <c r="AJ91" i="14"/>
  <c r="AI91" i="14"/>
  <c r="AH91" i="14"/>
  <c r="AG91" i="14"/>
  <c r="AF91" i="14"/>
  <c r="AE91" i="14"/>
  <c r="AD91" i="14"/>
  <c r="AC91" i="14"/>
  <c r="AB91" i="14"/>
  <c r="AA91" i="14"/>
  <c r="Z91" i="14"/>
  <c r="Y91" i="14"/>
  <c r="X91" i="14"/>
  <c r="W91" i="14"/>
  <c r="V91" i="14"/>
  <c r="U91" i="14"/>
  <c r="T91" i="14"/>
  <c r="S91" i="14"/>
  <c r="R91" i="14"/>
  <c r="Q91" i="14"/>
  <c r="P91" i="14"/>
  <c r="O91" i="14"/>
  <c r="N91" i="14"/>
  <c r="M91" i="14"/>
  <c r="L91" i="14"/>
  <c r="K91" i="14"/>
  <c r="J91" i="14"/>
  <c r="I91" i="14"/>
  <c r="H91" i="14"/>
  <c r="G91" i="14"/>
  <c r="F91" i="14"/>
  <c r="E91" i="14"/>
  <c r="D91" i="14"/>
  <c r="AJ90" i="14"/>
  <c r="AI90" i="14"/>
  <c r="AH90" i="14"/>
  <c r="AG90" i="14"/>
  <c r="AF90" i="14"/>
  <c r="AE90" i="14"/>
  <c r="AD90" i="14"/>
  <c r="AC90" i="14"/>
  <c r="AB90" i="14"/>
  <c r="AA90" i="14"/>
  <c r="Z90" i="14"/>
  <c r="Y90" i="14"/>
  <c r="X90" i="14"/>
  <c r="W90" i="14"/>
  <c r="V90" i="14"/>
  <c r="U90" i="14"/>
  <c r="T90" i="14"/>
  <c r="S90" i="14"/>
  <c r="R90" i="14"/>
  <c r="Q90" i="14"/>
  <c r="P90" i="14"/>
  <c r="O90" i="14"/>
  <c r="N90" i="14"/>
  <c r="M90" i="14"/>
  <c r="L90" i="14"/>
  <c r="K90" i="14"/>
  <c r="J90" i="14"/>
  <c r="I90" i="14"/>
  <c r="H90" i="14"/>
  <c r="G90" i="14"/>
  <c r="F90" i="14"/>
  <c r="E90" i="14"/>
  <c r="D90" i="14"/>
  <c r="AJ89" i="14"/>
  <c r="AI89" i="14"/>
  <c r="AH89" i="14"/>
  <c r="AG89" i="14"/>
  <c r="AF89" i="14"/>
  <c r="AE89" i="14"/>
  <c r="AD89" i="14"/>
  <c r="AC89" i="14"/>
  <c r="AB89" i="14"/>
  <c r="AA89" i="14"/>
  <c r="Z89" i="14"/>
  <c r="Y89" i="14"/>
  <c r="X89" i="14"/>
  <c r="W89" i="14"/>
  <c r="V89" i="14"/>
  <c r="U89" i="14"/>
  <c r="T89" i="14"/>
  <c r="S89" i="14"/>
  <c r="R89" i="14"/>
  <c r="Q89" i="14"/>
  <c r="P89" i="14"/>
  <c r="O89" i="14"/>
  <c r="N89" i="14"/>
  <c r="M89" i="14"/>
  <c r="L89" i="14"/>
  <c r="K89" i="14"/>
  <c r="J89" i="14"/>
  <c r="I89" i="14"/>
  <c r="H89" i="14"/>
  <c r="G89" i="14"/>
  <c r="F89" i="14"/>
  <c r="E89" i="14"/>
  <c r="D89" i="14"/>
  <c r="AJ88" i="14"/>
  <c r="AI88" i="14"/>
  <c r="AH88" i="14"/>
  <c r="AG88" i="14"/>
  <c r="AF88" i="14"/>
  <c r="AE88" i="14"/>
  <c r="AD88" i="14"/>
  <c r="AC88" i="14"/>
  <c r="AB88" i="14"/>
  <c r="AA88" i="14"/>
  <c r="Z88" i="14"/>
  <c r="Y88" i="14"/>
  <c r="X88" i="14"/>
  <c r="W88" i="14"/>
  <c r="V88" i="14"/>
  <c r="U88" i="14"/>
  <c r="T88" i="14"/>
  <c r="S88" i="14"/>
  <c r="R88" i="14"/>
  <c r="Q88" i="14"/>
  <c r="P88" i="14"/>
  <c r="O88" i="14"/>
  <c r="N88" i="14"/>
  <c r="M88" i="14"/>
  <c r="L88" i="14"/>
  <c r="K88" i="14"/>
  <c r="J88" i="14"/>
  <c r="I88" i="14"/>
  <c r="H88" i="14"/>
  <c r="G88" i="14"/>
  <c r="F88" i="14"/>
  <c r="E88" i="14"/>
  <c r="D88" i="14"/>
  <c r="AJ87" i="14"/>
  <c r="AI87" i="14"/>
  <c r="AH87" i="14"/>
  <c r="AG87" i="14"/>
  <c r="AF87" i="14"/>
  <c r="AE87" i="14"/>
  <c r="AD87" i="14"/>
  <c r="AC87" i="14"/>
  <c r="AB87" i="14"/>
  <c r="AA87" i="14"/>
  <c r="Z87" i="14"/>
  <c r="Y87" i="14"/>
  <c r="X87" i="14"/>
  <c r="W87" i="14"/>
  <c r="V87" i="14"/>
  <c r="U87" i="14"/>
  <c r="T87" i="14"/>
  <c r="S87" i="14"/>
  <c r="R87" i="14"/>
  <c r="Q87" i="14"/>
  <c r="P87" i="14"/>
  <c r="O87" i="14"/>
  <c r="N87" i="14"/>
  <c r="M87" i="14"/>
  <c r="L87" i="14"/>
  <c r="K87" i="14"/>
  <c r="J87" i="14"/>
  <c r="I87" i="14"/>
  <c r="H87" i="14"/>
  <c r="G87" i="14"/>
  <c r="F87" i="14"/>
  <c r="E87" i="14"/>
  <c r="D87" i="14"/>
  <c r="AJ86" i="14"/>
  <c r="AI86" i="14"/>
  <c r="AH86" i="14"/>
  <c r="AG86" i="14"/>
  <c r="AF86" i="14"/>
  <c r="AE86" i="14"/>
  <c r="AD86" i="14"/>
  <c r="AC86" i="14"/>
  <c r="AB86" i="14"/>
  <c r="AA86" i="14"/>
  <c r="Z86" i="14"/>
  <c r="Y86" i="14"/>
  <c r="X86" i="14"/>
  <c r="W86" i="14"/>
  <c r="V86" i="14"/>
  <c r="U86" i="14"/>
  <c r="T86" i="14"/>
  <c r="S86" i="14"/>
  <c r="R86" i="14"/>
  <c r="Q86" i="14"/>
  <c r="P86" i="14"/>
  <c r="O86" i="14"/>
  <c r="N86" i="14"/>
  <c r="M86" i="14"/>
  <c r="L86" i="14"/>
  <c r="K86" i="14"/>
  <c r="J86" i="14"/>
  <c r="I86" i="14"/>
  <c r="H86" i="14"/>
  <c r="G86" i="14"/>
  <c r="F86" i="14"/>
  <c r="E86" i="14"/>
  <c r="D86" i="14"/>
  <c r="AJ85" i="14"/>
  <c r="AI85" i="14"/>
  <c r="AH85" i="14"/>
  <c r="AG85" i="14"/>
  <c r="AF85" i="14"/>
  <c r="AE85" i="14"/>
  <c r="AD85" i="14"/>
  <c r="AC85" i="14"/>
  <c r="AB85" i="14"/>
  <c r="AA85" i="14"/>
  <c r="Z85" i="14"/>
  <c r="Y85" i="14"/>
  <c r="X85" i="14"/>
  <c r="W85" i="14"/>
  <c r="V85" i="14"/>
  <c r="U85" i="14"/>
  <c r="T85" i="14"/>
  <c r="S85" i="14"/>
  <c r="R85" i="14"/>
  <c r="Q85" i="14"/>
  <c r="P85" i="14"/>
  <c r="O85" i="14"/>
  <c r="N85" i="14"/>
  <c r="M85" i="14"/>
  <c r="L85" i="14"/>
  <c r="K85" i="14"/>
  <c r="J85" i="14"/>
  <c r="I85" i="14"/>
  <c r="H85" i="14"/>
  <c r="G85" i="14"/>
  <c r="F85" i="14"/>
  <c r="E85" i="14"/>
  <c r="D85" i="14"/>
  <c r="AJ84" i="14"/>
  <c r="AI84" i="14"/>
  <c r="AH84" i="14"/>
  <c r="AG84" i="14"/>
  <c r="AF84" i="14"/>
  <c r="AE84" i="14"/>
  <c r="AD84" i="14"/>
  <c r="AC84" i="14"/>
  <c r="AB84" i="14"/>
  <c r="AA84" i="14"/>
  <c r="Z84" i="14"/>
  <c r="Y84" i="14"/>
  <c r="X84" i="14"/>
  <c r="W84" i="14"/>
  <c r="V84" i="14"/>
  <c r="U84" i="14"/>
  <c r="T84" i="14"/>
  <c r="S84" i="14"/>
  <c r="R84" i="14"/>
  <c r="Q84" i="14"/>
  <c r="P84" i="14"/>
  <c r="O84" i="14"/>
  <c r="N84" i="14"/>
  <c r="M84" i="14"/>
  <c r="L84" i="14"/>
  <c r="K84" i="14"/>
  <c r="J84" i="14"/>
  <c r="I84" i="14"/>
  <c r="H84" i="14"/>
  <c r="G84" i="14"/>
  <c r="F84" i="14"/>
  <c r="E84" i="14"/>
  <c r="D84" i="14"/>
  <c r="AJ83" i="14"/>
  <c r="AI83" i="14"/>
  <c r="AH83" i="14"/>
  <c r="AG83" i="14"/>
  <c r="AF83" i="14"/>
  <c r="AE83" i="14"/>
  <c r="AD83" i="14"/>
  <c r="AC83" i="14"/>
  <c r="AB83" i="14"/>
  <c r="AA83" i="14"/>
  <c r="Z83" i="14"/>
  <c r="Y83" i="14"/>
  <c r="X83" i="14"/>
  <c r="W83" i="14"/>
  <c r="V83" i="14"/>
  <c r="U83" i="14"/>
  <c r="T83" i="14"/>
  <c r="S83" i="14"/>
  <c r="R83" i="14"/>
  <c r="Q83" i="14"/>
  <c r="P83" i="14"/>
  <c r="O83" i="14"/>
  <c r="N83" i="14"/>
  <c r="M83" i="14"/>
  <c r="L83" i="14"/>
  <c r="K83" i="14"/>
  <c r="J83" i="14"/>
  <c r="I83" i="14"/>
  <c r="H83" i="14"/>
  <c r="G83" i="14"/>
  <c r="F83" i="14"/>
  <c r="E83" i="14"/>
  <c r="D83" i="14"/>
  <c r="AJ82" i="14"/>
  <c r="AI82" i="14"/>
  <c r="AH82" i="14"/>
  <c r="AG82" i="14"/>
  <c r="AF82" i="14"/>
  <c r="AE82" i="14"/>
  <c r="AD82" i="14"/>
  <c r="AC82" i="14"/>
  <c r="AB82" i="14"/>
  <c r="AA82" i="14"/>
  <c r="Z82" i="14"/>
  <c r="Y82" i="14"/>
  <c r="X82" i="14"/>
  <c r="W82" i="14"/>
  <c r="V82" i="14"/>
  <c r="U82" i="14"/>
  <c r="T82" i="14"/>
  <c r="S82" i="14"/>
  <c r="R82" i="14"/>
  <c r="Q82" i="14"/>
  <c r="P82" i="14"/>
  <c r="O82" i="14"/>
  <c r="N82" i="14"/>
  <c r="M82" i="14"/>
  <c r="L82" i="14"/>
  <c r="K82" i="14"/>
  <c r="J82" i="14"/>
  <c r="I82" i="14"/>
  <c r="H82" i="14"/>
  <c r="G82" i="14"/>
  <c r="F82" i="14"/>
  <c r="E82" i="14"/>
  <c r="D82" i="14"/>
  <c r="AJ81" i="14"/>
  <c r="AI81" i="14"/>
  <c r="AH81" i="14"/>
  <c r="AG81" i="14"/>
  <c r="AF81" i="14"/>
  <c r="AE81" i="14"/>
  <c r="AD81" i="14"/>
  <c r="AC81" i="14"/>
  <c r="AB81" i="14"/>
  <c r="AA81" i="14"/>
  <c r="Z81" i="14"/>
  <c r="Y81" i="14"/>
  <c r="X81" i="14"/>
  <c r="W81" i="14"/>
  <c r="V81" i="14"/>
  <c r="U81" i="14"/>
  <c r="T81" i="14"/>
  <c r="S81" i="14"/>
  <c r="R81" i="14"/>
  <c r="Q81" i="14"/>
  <c r="P81" i="14"/>
  <c r="O81" i="14"/>
  <c r="N81" i="14"/>
  <c r="M81" i="14"/>
  <c r="L81" i="14"/>
  <c r="K81" i="14"/>
  <c r="J81" i="14"/>
  <c r="I81" i="14"/>
  <c r="H81" i="14"/>
  <c r="G81" i="14"/>
  <c r="F81" i="14"/>
  <c r="E81" i="14"/>
  <c r="D81" i="14"/>
  <c r="AJ80" i="14"/>
  <c r="AI80" i="14"/>
  <c r="AH80" i="14"/>
  <c r="AG80" i="14"/>
  <c r="AF80" i="14"/>
  <c r="AE80" i="14"/>
  <c r="AD80" i="14"/>
  <c r="AC80" i="14"/>
  <c r="AB80" i="14"/>
  <c r="AA80" i="14"/>
  <c r="Z80" i="14"/>
  <c r="Y80" i="14"/>
  <c r="X80" i="14"/>
  <c r="W80" i="14"/>
  <c r="V80" i="14"/>
  <c r="U80" i="14"/>
  <c r="T80" i="14"/>
  <c r="S80" i="14"/>
  <c r="R80" i="14"/>
  <c r="Q80" i="14"/>
  <c r="P80" i="14"/>
  <c r="O80" i="14"/>
  <c r="N80" i="14"/>
  <c r="M80" i="14"/>
  <c r="L80" i="14"/>
  <c r="K80" i="14"/>
  <c r="J80" i="14"/>
  <c r="I80" i="14"/>
  <c r="H80" i="14"/>
  <c r="G80" i="14"/>
  <c r="F80" i="14"/>
  <c r="E80" i="14"/>
  <c r="D80" i="14"/>
  <c r="AJ79" i="14"/>
  <c r="AI79" i="14"/>
  <c r="AH79" i="14"/>
  <c r="AG79" i="14"/>
  <c r="AF79" i="14"/>
  <c r="AE79" i="14"/>
  <c r="AD79" i="14"/>
  <c r="AC79" i="14"/>
  <c r="AB79" i="14"/>
  <c r="AA79" i="14"/>
  <c r="Z79" i="14"/>
  <c r="Y79" i="14"/>
  <c r="X79" i="14"/>
  <c r="W79" i="14"/>
  <c r="V79" i="14"/>
  <c r="U79" i="14"/>
  <c r="T79" i="14"/>
  <c r="S79" i="14"/>
  <c r="R79" i="14"/>
  <c r="Q79" i="14"/>
  <c r="P79" i="14"/>
  <c r="O79" i="14"/>
  <c r="N79" i="14"/>
  <c r="M79" i="14"/>
  <c r="L79" i="14"/>
  <c r="K79" i="14"/>
  <c r="J79" i="14"/>
  <c r="I79" i="14"/>
  <c r="H79" i="14"/>
  <c r="G79" i="14"/>
  <c r="F79" i="14"/>
  <c r="E79" i="14"/>
  <c r="D79" i="14"/>
  <c r="AJ78" i="14"/>
  <c r="AI78" i="14"/>
  <c r="AH78" i="14"/>
  <c r="AG78" i="14"/>
  <c r="AF78" i="14"/>
  <c r="AE78" i="14"/>
  <c r="AD78" i="14"/>
  <c r="AC78" i="14"/>
  <c r="AB78" i="14"/>
  <c r="AA78" i="14"/>
  <c r="Z78" i="14"/>
  <c r="Y78" i="14"/>
  <c r="X78" i="14"/>
  <c r="W78" i="14"/>
  <c r="V78" i="14"/>
  <c r="U78" i="14"/>
  <c r="T78" i="14"/>
  <c r="S78" i="14"/>
  <c r="R78" i="14"/>
  <c r="Q78" i="14"/>
  <c r="P78" i="14"/>
  <c r="O78" i="14"/>
  <c r="N78" i="14"/>
  <c r="M78" i="14"/>
  <c r="L78" i="14"/>
  <c r="K78" i="14"/>
  <c r="J78" i="14"/>
  <c r="I78" i="14"/>
  <c r="H78" i="14"/>
  <c r="G78" i="14"/>
  <c r="F78" i="14"/>
  <c r="E78" i="14"/>
  <c r="D78" i="14"/>
  <c r="AJ77" i="14"/>
  <c r="AI77" i="14"/>
  <c r="AH77" i="14"/>
  <c r="AG77" i="14"/>
  <c r="AF77" i="14"/>
  <c r="AE77" i="14"/>
  <c r="AD77" i="14"/>
  <c r="AC77" i="14"/>
  <c r="AB77" i="14"/>
  <c r="AA77" i="14"/>
  <c r="Z77" i="14"/>
  <c r="Y77" i="14"/>
  <c r="X77" i="14"/>
  <c r="W77" i="14"/>
  <c r="V77" i="14"/>
  <c r="U77" i="14"/>
  <c r="T77" i="14"/>
  <c r="S77" i="14"/>
  <c r="R77" i="14"/>
  <c r="Q77" i="14"/>
  <c r="P77" i="14"/>
  <c r="O77" i="14"/>
  <c r="N77" i="14"/>
  <c r="M77" i="14"/>
  <c r="L77" i="14"/>
  <c r="K77" i="14"/>
  <c r="J77" i="14"/>
  <c r="I77" i="14"/>
  <c r="H77" i="14"/>
  <c r="G77" i="14"/>
  <c r="F77" i="14"/>
  <c r="E77" i="14"/>
  <c r="D77" i="14"/>
  <c r="AJ76" i="14"/>
  <c r="AI76" i="14"/>
  <c r="AH76" i="14"/>
  <c r="AG76" i="14"/>
  <c r="AF76" i="14"/>
  <c r="AE76" i="14"/>
  <c r="AD76" i="14"/>
  <c r="AC76" i="14"/>
  <c r="AB76" i="14"/>
  <c r="AA76" i="14"/>
  <c r="Z76" i="14"/>
  <c r="Y76" i="14"/>
  <c r="X76" i="14"/>
  <c r="W76" i="14"/>
  <c r="V76" i="14"/>
  <c r="U76" i="14"/>
  <c r="T76" i="14"/>
  <c r="S76" i="14"/>
  <c r="R76" i="14"/>
  <c r="Q76" i="14"/>
  <c r="P76" i="14"/>
  <c r="O76" i="14"/>
  <c r="N76" i="14"/>
  <c r="M76" i="14"/>
  <c r="L76" i="14"/>
  <c r="K76" i="14"/>
  <c r="J76" i="14"/>
  <c r="I76" i="14"/>
  <c r="H76" i="14"/>
  <c r="G76" i="14"/>
  <c r="F76" i="14"/>
  <c r="E76" i="14"/>
  <c r="D76" i="14"/>
  <c r="AJ75" i="14"/>
  <c r="AI75" i="14"/>
  <c r="AH75" i="14"/>
  <c r="AG75" i="14"/>
  <c r="AF75" i="14"/>
  <c r="AE75" i="14"/>
  <c r="AD75" i="14"/>
  <c r="AC75" i="14"/>
  <c r="AB75" i="14"/>
  <c r="AA75" i="14"/>
  <c r="Z75" i="14"/>
  <c r="Y75" i="14"/>
  <c r="X75" i="14"/>
  <c r="W75" i="14"/>
  <c r="V75" i="14"/>
  <c r="U75" i="14"/>
  <c r="T75" i="14"/>
  <c r="S75" i="14"/>
  <c r="R75" i="14"/>
  <c r="Q75" i="14"/>
  <c r="P75" i="14"/>
  <c r="O75" i="14"/>
  <c r="N75" i="14"/>
  <c r="M75" i="14"/>
  <c r="L75" i="14"/>
  <c r="K75" i="14"/>
  <c r="J75" i="14"/>
  <c r="I75" i="14"/>
  <c r="H75" i="14"/>
  <c r="G75" i="14"/>
  <c r="F75" i="14"/>
  <c r="E75" i="14"/>
  <c r="D75" i="14"/>
  <c r="AJ74" i="14"/>
  <c r="AI74" i="14"/>
  <c r="AH74" i="14"/>
  <c r="AG74" i="14"/>
  <c r="AF74" i="14"/>
  <c r="AE74" i="14"/>
  <c r="AD74" i="14"/>
  <c r="AC74" i="14"/>
  <c r="AB74" i="14"/>
  <c r="AA74" i="14"/>
  <c r="Z74" i="14"/>
  <c r="Y74" i="14"/>
  <c r="X74" i="14"/>
  <c r="W74" i="14"/>
  <c r="V74" i="14"/>
  <c r="U74" i="14"/>
  <c r="T74" i="14"/>
  <c r="S74" i="14"/>
  <c r="R74" i="14"/>
  <c r="Q74" i="14"/>
  <c r="P74" i="14"/>
  <c r="O74" i="14"/>
  <c r="N74" i="14"/>
  <c r="M74" i="14"/>
  <c r="L74" i="14"/>
  <c r="K74" i="14"/>
  <c r="J74" i="14"/>
  <c r="I74" i="14"/>
  <c r="H74" i="14"/>
  <c r="G74" i="14"/>
  <c r="F74" i="14"/>
  <c r="E74" i="14"/>
  <c r="D74" i="14"/>
  <c r="AJ73" i="14"/>
  <c r="AI73" i="14"/>
  <c r="AH73" i="14"/>
  <c r="AG73" i="14"/>
  <c r="AF73" i="14"/>
  <c r="AE73" i="14"/>
  <c r="AD73" i="14"/>
  <c r="AC73" i="14"/>
  <c r="AB73" i="14"/>
  <c r="AA73" i="14"/>
  <c r="Z73" i="14"/>
  <c r="Y73" i="14"/>
  <c r="X73" i="14"/>
  <c r="W73" i="14"/>
  <c r="V73" i="14"/>
  <c r="U73" i="14"/>
  <c r="T73" i="14"/>
  <c r="S73" i="14"/>
  <c r="R73" i="14"/>
  <c r="Q73" i="14"/>
  <c r="P73" i="14"/>
  <c r="O73" i="14"/>
  <c r="N73" i="14"/>
  <c r="M73" i="14"/>
  <c r="L73" i="14"/>
  <c r="K73" i="14"/>
  <c r="J73" i="14"/>
  <c r="I73" i="14"/>
  <c r="H73" i="14"/>
  <c r="G73" i="14"/>
  <c r="F73" i="14"/>
  <c r="E73" i="14"/>
  <c r="D73" i="14"/>
  <c r="AJ72" i="14"/>
  <c r="AI72" i="14"/>
  <c r="AH72" i="14"/>
  <c r="AG72" i="14"/>
  <c r="AF72" i="14"/>
  <c r="AE72" i="14"/>
  <c r="AD72" i="14"/>
  <c r="AC72" i="14"/>
  <c r="AB72" i="14"/>
  <c r="AA72" i="14"/>
  <c r="Z72" i="14"/>
  <c r="Y72" i="14"/>
  <c r="X72" i="14"/>
  <c r="W72" i="14"/>
  <c r="V72" i="14"/>
  <c r="U72" i="14"/>
  <c r="T72" i="14"/>
  <c r="S72" i="14"/>
  <c r="R72" i="14"/>
  <c r="Q72" i="14"/>
  <c r="P72" i="14"/>
  <c r="O72" i="14"/>
  <c r="N72" i="14"/>
  <c r="M72" i="14"/>
  <c r="L72" i="14"/>
  <c r="K72" i="14"/>
  <c r="J72" i="14"/>
  <c r="I72" i="14"/>
  <c r="H72" i="14"/>
  <c r="G72" i="14"/>
  <c r="F72" i="14"/>
  <c r="E72" i="14"/>
  <c r="D72" i="14"/>
  <c r="AJ71" i="14"/>
  <c r="AI71" i="14"/>
  <c r="AH71" i="14"/>
  <c r="AG71" i="14"/>
  <c r="AF71" i="14"/>
  <c r="AE71" i="14"/>
  <c r="AD71" i="14"/>
  <c r="AC71" i="14"/>
  <c r="AB71" i="14"/>
  <c r="AA71" i="14"/>
  <c r="Z71" i="14"/>
  <c r="Y71" i="14"/>
  <c r="X71" i="14"/>
  <c r="W71" i="14"/>
  <c r="V71" i="14"/>
  <c r="U71" i="14"/>
  <c r="T71" i="14"/>
  <c r="S71" i="14"/>
  <c r="R71" i="14"/>
  <c r="Q71" i="14"/>
  <c r="P71" i="14"/>
  <c r="O71" i="14"/>
  <c r="N71" i="14"/>
  <c r="M71" i="14"/>
  <c r="L71" i="14"/>
  <c r="K71" i="14"/>
  <c r="J71" i="14"/>
  <c r="I71" i="14"/>
  <c r="H71" i="14"/>
  <c r="G71" i="14"/>
  <c r="F71" i="14"/>
  <c r="E71" i="14"/>
  <c r="D71" i="14"/>
  <c r="AT70" i="14"/>
  <c r="AR70" i="14"/>
  <c r="AT69" i="14"/>
  <c r="C69" i="14"/>
  <c r="AT68" i="14"/>
  <c r="C68" i="14"/>
  <c r="AT67" i="14"/>
  <c r="C67" i="14"/>
  <c r="AT66" i="14"/>
  <c r="AR66" i="14"/>
  <c r="C66" i="14"/>
  <c r="AT65" i="14"/>
  <c r="C65" i="14"/>
  <c r="AT64" i="14"/>
  <c r="AR64" i="14"/>
  <c r="C64" i="14"/>
  <c r="AT63" i="14"/>
  <c r="C63" i="14"/>
  <c r="AT62" i="14"/>
  <c r="C62" i="14"/>
  <c r="AT61" i="14"/>
  <c r="C61" i="14"/>
  <c r="AT60" i="14"/>
  <c r="C60" i="14"/>
  <c r="AT59" i="14"/>
  <c r="C59" i="14"/>
  <c r="AT58" i="14"/>
  <c r="C58" i="14"/>
  <c r="AT57" i="14"/>
  <c r="C57" i="14"/>
  <c r="AT56" i="14"/>
  <c r="C56" i="14"/>
  <c r="AT55" i="14"/>
  <c r="C55" i="14"/>
  <c r="AT54" i="14"/>
  <c r="C54" i="14"/>
  <c r="C184" i="14" s="1"/>
  <c r="AT53" i="14"/>
  <c r="C53" i="14"/>
  <c r="AT52" i="14"/>
  <c r="C52" i="14"/>
  <c r="AT51" i="14"/>
  <c r="C51" i="14"/>
  <c r="AT50" i="14"/>
  <c r="C50" i="14"/>
  <c r="C180" i="14" s="1"/>
  <c r="AT49" i="14"/>
  <c r="C49" i="14"/>
  <c r="C179" i="14" s="1"/>
  <c r="AT48" i="14"/>
  <c r="C48" i="14"/>
  <c r="C178" i="14" s="1"/>
  <c r="AT47" i="14"/>
  <c r="C47" i="14"/>
  <c r="AT46" i="14"/>
  <c r="C46" i="14"/>
  <c r="AT45" i="14"/>
  <c r="C45" i="14"/>
  <c r="AT44" i="14"/>
  <c r="C44" i="14"/>
  <c r="C174" i="14" s="1"/>
  <c r="AT43" i="14"/>
  <c r="C43" i="14"/>
  <c r="C173" i="14" s="1"/>
  <c r="AT42" i="14"/>
  <c r="C42" i="14"/>
  <c r="C172" i="14" s="1"/>
  <c r="AT41" i="14"/>
  <c r="C41" i="14"/>
  <c r="C171" i="14" s="1"/>
  <c r="AT40" i="14"/>
  <c r="C40" i="14"/>
  <c r="AT39" i="14"/>
  <c r="C39" i="14"/>
  <c r="AT38" i="14"/>
  <c r="C38" i="14"/>
  <c r="C168" i="14" s="1"/>
  <c r="C37" i="14"/>
  <c r="C167" i="14" s="1"/>
  <c r="C36" i="14"/>
  <c r="C166" i="14" s="1"/>
  <c r="C35" i="14"/>
  <c r="C165" i="14" s="1"/>
  <c r="C34" i="14"/>
  <c r="C33" i="14"/>
  <c r="C32" i="14"/>
  <c r="C162" i="14" s="1"/>
  <c r="C31" i="14"/>
  <c r="C161" i="14" s="1"/>
  <c r="C30" i="14"/>
  <c r="C160" i="14" s="1"/>
  <c r="C29" i="14"/>
  <c r="C159" i="14" s="1"/>
  <c r="C28" i="14"/>
  <c r="C158" i="14" s="1"/>
  <c r="C27" i="14"/>
  <c r="C26" i="14"/>
  <c r="C156" i="14" s="1"/>
  <c r="C25" i="14"/>
  <c r="C155" i="14" s="1"/>
  <c r="C24" i="14"/>
  <c r="C154" i="14" s="1"/>
  <c r="C23" i="14"/>
  <c r="C153" i="14" s="1"/>
  <c r="C22" i="14"/>
  <c r="C152" i="14" s="1"/>
  <c r="C21" i="14"/>
  <c r="C20" i="14"/>
  <c r="C150" i="14" s="1"/>
  <c r="C19" i="14"/>
  <c r="C149" i="14" s="1"/>
  <c r="C18" i="14"/>
  <c r="C148" i="14" s="1"/>
  <c r="C17" i="14"/>
  <c r="C147" i="14" s="1"/>
  <c r="C16" i="14"/>
  <c r="C146" i="14" s="1"/>
  <c r="C15" i="14"/>
  <c r="C14" i="14"/>
  <c r="C144" i="14" s="1"/>
  <c r="AW13" i="14"/>
  <c r="C13" i="14"/>
  <c r="C143" i="14" s="1"/>
  <c r="C12" i="14"/>
  <c r="C142" i="14" s="1"/>
  <c r="C11" i="14"/>
  <c r="C141" i="14" s="1"/>
  <c r="C10" i="14"/>
  <c r="C140" i="14" s="1"/>
  <c r="C9" i="14"/>
  <c r="C8" i="14"/>
  <c r="C138" i="14" s="1"/>
  <c r="AW7" i="14"/>
  <c r="C7" i="14"/>
  <c r="C137" i="14" s="1"/>
  <c r="AW6" i="14"/>
  <c r="C6" i="14"/>
  <c r="AJ199" i="13"/>
  <c r="AQ199" i="13" s="1"/>
  <c r="AS70" i="13" s="1"/>
  <c r="AI199" i="13"/>
  <c r="AH199" i="13"/>
  <c r="AG199" i="13"/>
  <c r="AF199" i="13"/>
  <c r="AE199" i="13"/>
  <c r="AD199" i="13"/>
  <c r="AC199" i="13"/>
  <c r="AB199" i="13"/>
  <c r="AA199" i="13"/>
  <c r="Z199" i="13"/>
  <c r="Y199" i="13"/>
  <c r="X199" i="13"/>
  <c r="W199" i="13"/>
  <c r="V199" i="13"/>
  <c r="U199" i="13"/>
  <c r="T199" i="13"/>
  <c r="S199" i="13"/>
  <c r="R199" i="13"/>
  <c r="Q199" i="13"/>
  <c r="P199" i="13"/>
  <c r="O199" i="13"/>
  <c r="N199" i="13"/>
  <c r="M199" i="13"/>
  <c r="L199" i="13"/>
  <c r="K199" i="13"/>
  <c r="J199" i="13"/>
  <c r="I199" i="13"/>
  <c r="H199" i="13"/>
  <c r="G199" i="13"/>
  <c r="F199" i="13"/>
  <c r="E199" i="13"/>
  <c r="D199" i="13"/>
  <c r="AJ198" i="13"/>
  <c r="AQ198" i="13" s="1"/>
  <c r="AS68" i="13" s="1"/>
  <c r="AI198" i="13"/>
  <c r="AH198" i="13"/>
  <c r="AG198" i="13"/>
  <c r="AF198" i="13"/>
  <c r="AE198" i="13"/>
  <c r="AD198" i="13"/>
  <c r="AC198" i="13"/>
  <c r="AB198" i="13"/>
  <c r="AA198" i="13"/>
  <c r="Z198" i="13"/>
  <c r="Y198" i="13"/>
  <c r="X198" i="13"/>
  <c r="W198" i="13"/>
  <c r="V198" i="13"/>
  <c r="U198" i="13"/>
  <c r="T198" i="13"/>
  <c r="S198" i="13"/>
  <c r="R198" i="13"/>
  <c r="Q198" i="13"/>
  <c r="P198" i="13"/>
  <c r="O198" i="13"/>
  <c r="N198" i="13"/>
  <c r="M198" i="13"/>
  <c r="L198" i="13"/>
  <c r="K198" i="13"/>
  <c r="J198" i="13"/>
  <c r="I198" i="13"/>
  <c r="H198" i="13"/>
  <c r="G198" i="13"/>
  <c r="F198" i="13"/>
  <c r="E198" i="13"/>
  <c r="D198" i="13"/>
  <c r="AJ197" i="13"/>
  <c r="AQ197" i="13" s="1"/>
  <c r="AI197" i="13"/>
  <c r="AH197" i="13"/>
  <c r="AG197" i="13"/>
  <c r="AF197" i="13"/>
  <c r="AE197" i="13"/>
  <c r="AD197" i="13"/>
  <c r="AC197" i="13"/>
  <c r="AB197" i="13"/>
  <c r="AA197" i="13"/>
  <c r="Z197" i="13"/>
  <c r="Y197" i="13"/>
  <c r="X197" i="13"/>
  <c r="W197" i="13"/>
  <c r="V197" i="13"/>
  <c r="U197" i="13"/>
  <c r="T197" i="13"/>
  <c r="S197" i="13"/>
  <c r="R197" i="13"/>
  <c r="Q197" i="13"/>
  <c r="P197" i="13"/>
  <c r="O197" i="13"/>
  <c r="N197" i="13"/>
  <c r="M197" i="13"/>
  <c r="L197" i="13"/>
  <c r="K197" i="13"/>
  <c r="J197" i="13"/>
  <c r="I197" i="13"/>
  <c r="H197" i="13"/>
  <c r="G197" i="13"/>
  <c r="F197" i="13"/>
  <c r="E197" i="13"/>
  <c r="D197" i="13"/>
  <c r="AJ196" i="13"/>
  <c r="AQ196" i="13" s="1"/>
  <c r="AI196" i="13"/>
  <c r="AH196" i="13"/>
  <c r="AG196" i="13"/>
  <c r="AF196" i="13"/>
  <c r="AE196" i="13"/>
  <c r="AD196" i="13"/>
  <c r="AC196" i="13"/>
  <c r="AB196" i="13"/>
  <c r="AA196" i="13"/>
  <c r="Z196" i="13"/>
  <c r="Y196" i="13"/>
  <c r="X196" i="13"/>
  <c r="W196" i="13"/>
  <c r="V196" i="13"/>
  <c r="U196" i="13"/>
  <c r="T196" i="13"/>
  <c r="S196" i="13"/>
  <c r="R196" i="13"/>
  <c r="Q196" i="13"/>
  <c r="P196" i="13"/>
  <c r="O196" i="13"/>
  <c r="N196" i="13"/>
  <c r="M196" i="13"/>
  <c r="L196" i="13"/>
  <c r="K196" i="13"/>
  <c r="J196" i="13"/>
  <c r="I196" i="13"/>
  <c r="H196" i="13"/>
  <c r="G196" i="13"/>
  <c r="F196" i="13"/>
  <c r="E196" i="13"/>
  <c r="D196" i="13"/>
  <c r="AJ195" i="13"/>
  <c r="AQ195" i="13" s="1"/>
  <c r="AI195" i="13"/>
  <c r="AH195" i="13"/>
  <c r="AG195" i="13"/>
  <c r="AF195" i="13"/>
  <c r="AE195" i="13"/>
  <c r="AD195" i="13"/>
  <c r="AC195" i="13"/>
  <c r="AB195" i="13"/>
  <c r="AA195" i="13"/>
  <c r="Z195" i="13"/>
  <c r="Y195" i="13"/>
  <c r="X195" i="13"/>
  <c r="W195" i="13"/>
  <c r="V195" i="13"/>
  <c r="U195" i="13"/>
  <c r="T195" i="13"/>
  <c r="S195" i="13"/>
  <c r="R195" i="13"/>
  <c r="Q195" i="13"/>
  <c r="P195" i="13"/>
  <c r="O195" i="13"/>
  <c r="N195" i="13"/>
  <c r="M195" i="13"/>
  <c r="L195" i="13"/>
  <c r="K195" i="13"/>
  <c r="J195" i="13"/>
  <c r="I195" i="13"/>
  <c r="H195" i="13"/>
  <c r="G195" i="13"/>
  <c r="F195" i="13"/>
  <c r="E195" i="13"/>
  <c r="D195" i="13"/>
  <c r="AJ194" i="13"/>
  <c r="AQ194" i="13" s="1"/>
  <c r="AS65" i="13" s="1"/>
  <c r="AI194" i="13"/>
  <c r="AH194" i="13"/>
  <c r="AG194" i="13"/>
  <c r="AF194" i="13"/>
  <c r="AE194" i="13"/>
  <c r="AD194" i="13"/>
  <c r="AC194" i="13"/>
  <c r="AB194" i="13"/>
  <c r="AA194" i="13"/>
  <c r="Z194" i="13"/>
  <c r="Y194" i="13"/>
  <c r="X194" i="13"/>
  <c r="W194" i="13"/>
  <c r="V194" i="13"/>
  <c r="U194" i="13"/>
  <c r="T194" i="13"/>
  <c r="S194" i="13"/>
  <c r="R194" i="13"/>
  <c r="Q194" i="13"/>
  <c r="P194" i="13"/>
  <c r="O194" i="13"/>
  <c r="N194" i="13"/>
  <c r="M194" i="13"/>
  <c r="L194" i="13"/>
  <c r="K194" i="13"/>
  <c r="J194" i="13"/>
  <c r="I194" i="13"/>
  <c r="H194" i="13"/>
  <c r="G194" i="13"/>
  <c r="F194" i="13"/>
  <c r="E194" i="13"/>
  <c r="D194" i="13"/>
  <c r="AJ193" i="13"/>
  <c r="AQ193" i="13" s="1"/>
  <c r="AI193" i="13"/>
  <c r="AH193" i="13"/>
  <c r="AG193" i="13"/>
  <c r="AF193" i="13"/>
  <c r="AE193" i="13"/>
  <c r="AD193" i="13"/>
  <c r="AC193" i="13"/>
  <c r="AB193" i="13"/>
  <c r="AA193" i="13"/>
  <c r="Z193" i="13"/>
  <c r="Y193" i="13"/>
  <c r="X193" i="13"/>
  <c r="W193" i="13"/>
  <c r="V193" i="13"/>
  <c r="U193" i="13"/>
  <c r="T193" i="13"/>
  <c r="S193" i="13"/>
  <c r="R193" i="13"/>
  <c r="Q193" i="13"/>
  <c r="P193" i="13"/>
  <c r="O193" i="13"/>
  <c r="N193" i="13"/>
  <c r="M193" i="13"/>
  <c r="L193" i="13"/>
  <c r="K193" i="13"/>
  <c r="J193" i="13"/>
  <c r="I193" i="13"/>
  <c r="H193" i="13"/>
  <c r="G193" i="13"/>
  <c r="F193" i="13"/>
  <c r="E193" i="13"/>
  <c r="D193" i="13"/>
  <c r="AJ192" i="13"/>
  <c r="AQ192" i="13" s="1"/>
  <c r="AI192" i="13"/>
  <c r="AH192" i="13"/>
  <c r="AG192" i="13"/>
  <c r="AF192" i="13"/>
  <c r="AE192" i="13"/>
  <c r="AD192" i="13"/>
  <c r="AC192" i="13"/>
  <c r="AB192" i="13"/>
  <c r="AA192" i="13"/>
  <c r="Z192" i="13"/>
  <c r="Y192" i="13"/>
  <c r="X192" i="13"/>
  <c r="W192" i="13"/>
  <c r="V192" i="13"/>
  <c r="U192" i="13"/>
  <c r="T192" i="13"/>
  <c r="S192" i="13"/>
  <c r="R192" i="13"/>
  <c r="Q192" i="13"/>
  <c r="P192" i="13"/>
  <c r="O192" i="13"/>
  <c r="N192" i="13"/>
  <c r="M192" i="13"/>
  <c r="L192" i="13"/>
  <c r="K192" i="13"/>
  <c r="J192" i="13"/>
  <c r="I192" i="13"/>
  <c r="H192" i="13"/>
  <c r="G192" i="13"/>
  <c r="F192" i="13"/>
  <c r="E192" i="13"/>
  <c r="D192" i="13"/>
  <c r="AJ191" i="13"/>
  <c r="AQ191" i="13" s="1"/>
  <c r="AS62" i="13" s="1"/>
  <c r="AI191" i="13"/>
  <c r="AH191" i="13"/>
  <c r="AG191" i="13"/>
  <c r="AF191" i="13"/>
  <c r="AE191" i="13"/>
  <c r="AD191" i="13"/>
  <c r="AC191" i="13"/>
  <c r="AB191" i="13"/>
  <c r="AA191" i="13"/>
  <c r="Z191" i="13"/>
  <c r="Y191" i="13"/>
  <c r="X191" i="13"/>
  <c r="W191" i="13"/>
  <c r="V191" i="13"/>
  <c r="U191" i="13"/>
  <c r="T191" i="13"/>
  <c r="S191" i="13"/>
  <c r="R191" i="13"/>
  <c r="Q191" i="13"/>
  <c r="P191" i="13"/>
  <c r="O191" i="13"/>
  <c r="N191" i="13"/>
  <c r="M191" i="13"/>
  <c r="L191" i="13"/>
  <c r="K191" i="13"/>
  <c r="J191" i="13"/>
  <c r="I191" i="13"/>
  <c r="H191" i="13"/>
  <c r="G191" i="13"/>
  <c r="F191" i="13"/>
  <c r="E191" i="13"/>
  <c r="D191" i="13"/>
  <c r="AJ190" i="13"/>
  <c r="AQ190" i="13" s="1"/>
  <c r="AS60" i="13" s="1"/>
  <c r="AI190" i="13"/>
  <c r="AH190" i="13"/>
  <c r="AG190" i="13"/>
  <c r="AF190" i="13"/>
  <c r="AE190" i="13"/>
  <c r="AD190" i="13"/>
  <c r="AC190" i="13"/>
  <c r="AB190" i="13"/>
  <c r="AA190" i="13"/>
  <c r="Z190" i="13"/>
  <c r="Y190" i="13"/>
  <c r="X190" i="13"/>
  <c r="W190" i="13"/>
  <c r="V190" i="13"/>
  <c r="U190" i="13"/>
  <c r="T190" i="13"/>
  <c r="S190" i="13"/>
  <c r="R190" i="13"/>
  <c r="Q190" i="13"/>
  <c r="P190" i="13"/>
  <c r="O190" i="13"/>
  <c r="N190" i="13"/>
  <c r="M190" i="13"/>
  <c r="L190" i="13"/>
  <c r="K190" i="13"/>
  <c r="J190" i="13"/>
  <c r="I190" i="13"/>
  <c r="H190" i="13"/>
  <c r="G190" i="13"/>
  <c r="F190" i="13"/>
  <c r="E190" i="13"/>
  <c r="D190" i="13"/>
  <c r="AJ189" i="13"/>
  <c r="AQ189" i="13" s="1"/>
  <c r="AI189" i="13"/>
  <c r="AH189" i="13"/>
  <c r="AG189" i="13"/>
  <c r="AF189" i="13"/>
  <c r="AE189" i="13"/>
  <c r="AD189" i="13"/>
  <c r="AC189" i="13"/>
  <c r="AB189" i="13"/>
  <c r="AA189" i="13"/>
  <c r="Z189" i="13"/>
  <c r="Y189" i="13"/>
  <c r="X189" i="13"/>
  <c r="W189" i="13"/>
  <c r="V189" i="13"/>
  <c r="U189" i="13"/>
  <c r="T189" i="13"/>
  <c r="S189" i="13"/>
  <c r="R189" i="13"/>
  <c r="Q189" i="13"/>
  <c r="P189" i="13"/>
  <c r="O189" i="13"/>
  <c r="N189" i="13"/>
  <c r="M189" i="13"/>
  <c r="L189" i="13"/>
  <c r="K189" i="13"/>
  <c r="J189" i="13"/>
  <c r="I189" i="13"/>
  <c r="H189" i="13"/>
  <c r="G189" i="13"/>
  <c r="F189" i="13"/>
  <c r="E189" i="13"/>
  <c r="D189" i="13"/>
  <c r="AJ188" i="13"/>
  <c r="AQ188" i="13" s="1"/>
  <c r="AI188" i="13"/>
  <c r="AH188" i="13"/>
  <c r="AG188" i="13"/>
  <c r="AF188" i="13"/>
  <c r="AE188" i="13"/>
  <c r="AD188" i="13"/>
  <c r="AC188" i="13"/>
  <c r="AB188" i="13"/>
  <c r="AA188" i="13"/>
  <c r="Z188" i="13"/>
  <c r="Y188" i="13"/>
  <c r="X188" i="13"/>
  <c r="W188" i="13"/>
  <c r="V188" i="13"/>
  <c r="U188" i="13"/>
  <c r="T188" i="13"/>
  <c r="S188" i="13"/>
  <c r="R188" i="13"/>
  <c r="Q188" i="13"/>
  <c r="P188" i="13"/>
  <c r="O188" i="13"/>
  <c r="N188" i="13"/>
  <c r="M188" i="13"/>
  <c r="L188" i="13"/>
  <c r="K188" i="13"/>
  <c r="J188" i="13"/>
  <c r="I188" i="13"/>
  <c r="H188" i="13"/>
  <c r="G188" i="13"/>
  <c r="F188" i="13"/>
  <c r="E188" i="13"/>
  <c r="D188" i="13"/>
  <c r="AJ187" i="13"/>
  <c r="AQ187" i="13" s="1"/>
  <c r="AI187" i="13"/>
  <c r="AH187" i="13"/>
  <c r="AG187" i="13"/>
  <c r="AF187" i="13"/>
  <c r="AE187" i="13"/>
  <c r="AD187" i="13"/>
  <c r="AC187" i="13"/>
  <c r="AB187" i="13"/>
  <c r="AA187" i="13"/>
  <c r="Z187" i="13"/>
  <c r="Y187" i="13"/>
  <c r="X187" i="13"/>
  <c r="W187" i="13"/>
  <c r="V187" i="13"/>
  <c r="U187" i="13"/>
  <c r="T187" i="13"/>
  <c r="S187" i="13"/>
  <c r="R187" i="13"/>
  <c r="Q187" i="13"/>
  <c r="P187" i="13"/>
  <c r="O187" i="13"/>
  <c r="N187" i="13"/>
  <c r="M187" i="13"/>
  <c r="L187" i="13"/>
  <c r="K187" i="13"/>
  <c r="J187" i="13"/>
  <c r="I187" i="13"/>
  <c r="H187" i="13"/>
  <c r="G187" i="13"/>
  <c r="F187" i="13"/>
  <c r="E187" i="13"/>
  <c r="D187" i="13"/>
  <c r="AJ186" i="13"/>
  <c r="AQ186" i="13" s="1"/>
  <c r="AS56" i="13" s="1"/>
  <c r="AI186" i="13"/>
  <c r="AH186" i="13"/>
  <c r="AG186" i="13"/>
  <c r="AF186" i="13"/>
  <c r="AE186" i="13"/>
  <c r="AD186" i="13"/>
  <c r="AC186" i="13"/>
  <c r="AB186" i="13"/>
  <c r="AA186" i="13"/>
  <c r="Z186" i="13"/>
  <c r="Y186" i="13"/>
  <c r="X186" i="13"/>
  <c r="W186" i="13"/>
  <c r="V186" i="13"/>
  <c r="U186" i="13"/>
  <c r="T186" i="13"/>
  <c r="S186" i="13"/>
  <c r="R186" i="13"/>
  <c r="Q186" i="13"/>
  <c r="P186" i="13"/>
  <c r="O186" i="13"/>
  <c r="N186" i="13"/>
  <c r="M186" i="13"/>
  <c r="L186" i="13"/>
  <c r="K186" i="13"/>
  <c r="J186" i="13"/>
  <c r="I186" i="13"/>
  <c r="H186" i="13"/>
  <c r="G186" i="13"/>
  <c r="F186" i="13"/>
  <c r="E186" i="13"/>
  <c r="D186" i="13"/>
  <c r="AJ185" i="13"/>
  <c r="AQ185" i="13" s="1"/>
  <c r="AI185" i="13"/>
  <c r="AH185" i="13"/>
  <c r="AG185" i="13"/>
  <c r="AF185" i="13"/>
  <c r="AE185" i="13"/>
  <c r="AD185" i="13"/>
  <c r="AC185" i="13"/>
  <c r="AB185" i="13"/>
  <c r="AA185" i="13"/>
  <c r="Z185" i="13"/>
  <c r="Y185" i="13"/>
  <c r="X185" i="13"/>
  <c r="W185" i="13"/>
  <c r="V185" i="13"/>
  <c r="U185" i="13"/>
  <c r="T185" i="13"/>
  <c r="S185" i="13"/>
  <c r="R185" i="13"/>
  <c r="Q185" i="13"/>
  <c r="P185" i="13"/>
  <c r="O185" i="13"/>
  <c r="N185" i="13"/>
  <c r="M185" i="13"/>
  <c r="L185" i="13"/>
  <c r="K185" i="13"/>
  <c r="J185" i="13"/>
  <c r="I185" i="13"/>
  <c r="H185" i="13"/>
  <c r="G185" i="13"/>
  <c r="F185" i="13"/>
  <c r="E185" i="13"/>
  <c r="D185" i="13"/>
  <c r="AJ184" i="13"/>
  <c r="AQ184" i="13" s="1"/>
  <c r="AI184" i="13"/>
  <c r="AH184" i="13"/>
  <c r="AG184" i="13"/>
  <c r="AF184" i="13"/>
  <c r="AE184" i="13"/>
  <c r="AD184" i="13"/>
  <c r="AC184" i="13"/>
  <c r="AB184" i="13"/>
  <c r="AA184" i="13"/>
  <c r="Z184" i="13"/>
  <c r="Y184" i="13"/>
  <c r="X184" i="13"/>
  <c r="W184" i="13"/>
  <c r="V184" i="13"/>
  <c r="U184" i="13"/>
  <c r="T184" i="13"/>
  <c r="S184" i="13"/>
  <c r="R184" i="13"/>
  <c r="Q184" i="13"/>
  <c r="P184" i="13"/>
  <c r="O184" i="13"/>
  <c r="N184" i="13"/>
  <c r="M184" i="13"/>
  <c r="L184" i="13"/>
  <c r="K184" i="13"/>
  <c r="J184" i="13"/>
  <c r="I184" i="13"/>
  <c r="H184" i="13"/>
  <c r="G184" i="13"/>
  <c r="F184" i="13"/>
  <c r="E184" i="13"/>
  <c r="D184" i="13"/>
  <c r="AJ183" i="13"/>
  <c r="AQ183" i="13" s="1"/>
  <c r="AS54" i="13" s="1"/>
  <c r="AI183" i="13"/>
  <c r="AH183" i="13"/>
  <c r="AG183" i="13"/>
  <c r="AF183" i="13"/>
  <c r="AE183" i="13"/>
  <c r="AD183" i="13"/>
  <c r="AC183" i="13"/>
  <c r="AB183" i="13"/>
  <c r="AA183" i="13"/>
  <c r="Z183" i="13"/>
  <c r="Y183" i="13"/>
  <c r="X183" i="13"/>
  <c r="W183" i="13"/>
  <c r="V183" i="13"/>
  <c r="U183" i="13"/>
  <c r="T183" i="13"/>
  <c r="S183" i="13"/>
  <c r="R183" i="13"/>
  <c r="Q183" i="13"/>
  <c r="P183" i="13"/>
  <c r="O183" i="13"/>
  <c r="N183" i="13"/>
  <c r="M183" i="13"/>
  <c r="L183" i="13"/>
  <c r="K183" i="13"/>
  <c r="J183" i="13"/>
  <c r="I183" i="13"/>
  <c r="H183" i="13"/>
  <c r="G183" i="13"/>
  <c r="F183" i="13"/>
  <c r="E183" i="13"/>
  <c r="D183" i="13"/>
  <c r="AJ182" i="13"/>
  <c r="AQ182" i="13" s="1"/>
  <c r="AS52" i="13" s="1"/>
  <c r="AI182" i="13"/>
  <c r="AH182" i="13"/>
  <c r="AG182" i="13"/>
  <c r="AF182" i="13"/>
  <c r="AE182" i="13"/>
  <c r="AD182" i="13"/>
  <c r="AC182" i="13"/>
  <c r="AB182" i="13"/>
  <c r="AA182" i="13"/>
  <c r="Z182" i="13"/>
  <c r="Y182" i="13"/>
  <c r="X182" i="13"/>
  <c r="W182" i="13"/>
  <c r="V182" i="13"/>
  <c r="U182" i="13"/>
  <c r="T182" i="13"/>
  <c r="S182" i="13"/>
  <c r="R182" i="13"/>
  <c r="Q182" i="13"/>
  <c r="P182" i="13"/>
  <c r="O182" i="13"/>
  <c r="N182" i="13"/>
  <c r="M182" i="13"/>
  <c r="L182" i="13"/>
  <c r="K182" i="13"/>
  <c r="J182" i="13"/>
  <c r="I182" i="13"/>
  <c r="H182" i="13"/>
  <c r="G182" i="13"/>
  <c r="F182" i="13"/>
  <c r="E182" i="13"/>
  <c r="D182" i="13"/>
  <c r="AJ181" i="13"/>
  <c r="AQ181" i="13" s="1"/>
  <c r="AI181" i="13"/>
  <c r="AH181" i="13"/>
  <c r="AG181" i="13"/>
  <c r="AF181" i="13"/>
  <c r="AE181" i="13"/>
  <c r="AD181" i="13"/>
  <c r="AC181" i="13"/>
  <c r="AB181" i="13"/>
  <c r="AA181" i="13"/>
  <c r="Z181" i="13"/>
  <c r="Y181" i="13"/>
  <c r="X181" i="13"/>
  <c r="W181" i="13"/>
  <c r="V181" i="13"/>
  <c r="U181" i="13"/>
  <c r="T181" i="13"/>
  <c r="S181" i="13"/>
  <c r="R181" i="13"/>
  <c r="Q181" i="13"/>
  <c r="P181" i="13"/>
  <c r="O181" i="13"/>
  <c r="N181" i="13"/>
  <c r="M181" i="13"/>
  <c r="L181" i="13"/>
  <c r="K181" i="13"/>
  <c r="J181" i="13"/>
  <c r="I181" i="13"/>
  <c r="H181" i="13"/>
  <c r="G181" i="13"/>
  <c r="F181" i="13"/>
  <c r="E181" i="13"/>
  <c r="D181" i="13"/>
  <c r="AJ180" i="13"/>
  <c r="AQ180" i="13" s="1"/>
  <c r="AI180" i="13"/>
  <c r="AH180" i="13"/>
  <c r="AG180" i="13"/>
  <c r="AF180" i="13"/>
  <c r="AE180" i="13"/>
  <c r="AD180" i="13"/>
  <c r="AC180" i="13"/>
  <c r="AB180" i="13"/>
  <c r="AA180" i="13"/>
  <c r="Z180" i="13"/>
  <c r="Y180" i="13"/>
  <c r="X180" i="13"/>
  <c r="W180" i="13"/>
  <c r="V180" i="13"/>
  <c r="U180" i="13"/>
  <c r="T180" i="13"/>
  <c r="S180" i="13"/>
  <c r="R180" i="13"/>
  <c r="Q180" i="13"/>
  <c r="P180" i="13"/>
  <c r="O180" i="13"/>
  <c r="N180" i="13"/>
  <c r="M180" i="13"/>
  <c r="L180" i="13"/>
  <c r="K180" i="13"/>
  <c r="J180" i="13"/>
  <c r="I180" i="13"/>
  <c r="H180" i="13"/>
  <c r="G180" i="13"/>
  <c r="F180" i="13"/>
  <c r="E180" i="13"/>
  <c r="D180" i="13"/>
  <c r="AJ179" i="13"/>
  <c r="AQ179" i="13" s="1"/>
  <c r="AI179" i="13"/>
  <c r="AH179" i="13"/>
  <c r="AG179" i="13"/>
  <c r="AF179" i="13"/>
  <c r="AE179" i="13"/>
  <c r="AD179" i="13"/>
  <c r="AC179" i="13"/>
  <c r="AB179" i="13"/>
  <c r="AA179" i="13"/>
  <c r="Z179" i="13"/>
  <c r="Y179" i="13"/>
  <c r="X179" i="13"/>
  <c r="W179" i="13"/>
  <c r="V179" i="13"/>
  <c r="U179" i="13"/>
  <c r="T179" i="13"/>
  <c r="S179" i="13"/>
  <c r="R179" i="13"/>
  <c r="Q179" i="13"/>
  <c r="P179" i="13"/>
  <c r="O179" i="13"/>
  <c r="N179" i="13"/>
  <c r="M179" i="13"/>
  <c r="L179" i="13"/>
  <c r="K179" i="13"/>
  <c r="J179" i="13"/>
  <c r="I179" i="13"/>
  <c r="H179" i="13"/>
  <c r="G179" i="13"/>
  <c r="F179" i="13"/>
  <c r="E179" i="13"/>
  <c r="D179" i="13"/>
  <c r="AJ178" i="13"/>
  <c r="AQ178" i="13" s="1"/>
  <c r="AI178" i="13"/>
  <c r="AH178" i="13"/>
  <c r="AG178" i="13"/>
  <c r="AF178" i="13"/>
  <c r="AE178" i="13"/>
  <c r="AD178" i="13"/>
  <c r="AC178" i="13"/>
  <c r="AB178" i="13"/>
  <c r="AA178" i="13"/>
  <c r="Z178" i="13"/>
  <c r="Y178" i="13"/>
  <c r="X178" i="13"/>
  <c r="W178" i="13"/>
  <c r="V178" i="13"/>
  <c r="U178" i="13"/>
  <c r="T178" i="13"/>
  <c r="S178" i="13"/>
  <c r="R178" i="13"/>
  <c r="Q178" i="13"/>
  <c r="P178" i="13"/>
  <c r="O178" i="13"/>
  <c r="N178" i="13"/>
  <c r="M178" i="13"/>
  <c r="L178" i="13"/>
  <c r="K178" i="13"/>
  <c r="J178" i="13"/>
  <c r="I178" i="13"/>
  <c r="H178" i="13"/>
  <c r="G178" i="13"/>
  <c r="F178" i="13"/>
  <c r="E178" i="13"/>
  <c r="D178" i="13"/>
  <c r="AJ177" i="13"/>
  <c r="AQ177" i="13" s="1"/>
  <c r="AI177" i="13"/>
  <c r="AH177" i="13"/>
  <c r="AG177" i="13"/>
  <c r="AF177" i="13"/>
  <c r="AE177" i="13"/>
  <c r="AD177" i="13"/>
  <c r="AC177" i="13"/>
  <c r="AB177" i="13"/>
  <c r="AA177" i="13"/>
  <c r="Z177" i="13"/>
  <c r="Y177" i="13"/>
  <c r="X177" i="13"/>
  <c r="W177" i="13"/>
  <c r="V177" i="13"/>
  <c r="U177" i="13"/>
  <c r="T177" i="13"/>
  <c r="S177" i="13"/>
  <c r="R177" i="13"/>
  <c r="Q177" i="13"/>
  <c r="P177" i="13"/>
  <c r="O177" i="13"/>
  <c r="N177" i="13"/>
  <c r="M177" i="13"/>
  <c r="L177" i="13"/>
  <c r="K177" i="13"/>
  <c r="J177" i="13"/>
  <c r="I177" i="13"/>
  <c r="H177" i="13"/>
  <c r="G177" i="13"/>
  <c r="F177" i="13"/>
  <c r="E177" i="13"/>
  <c r="D177" i="13"/>
  <c r="AJ176" i="13"/>
  <c r="AQ176" i="13" s="1"/>
  <c r="AI176" i="13"/>
  <c r="AH176" i="13"/>
  <c r="AG176" i="13"/>
  <c r="AF176" i="13"/>
  <c r="AE176" i="13"/>
  <c r="AD176" i="13"/>
  <c r="AC176" i="13"/>
  <c r="AB176" i="13"/>
  <c r="AA176" i="13"/>
  <c r="Z176" i="13"/>
  <c r="Y176" i="13"/>
  <c r="X176" i="13"/>
  <c r="W176" i="13"/>
  <c r="V176" i="13"/>
  <c r="U176" i="13"/>
  <c r="T176" i="13"/>
  <c r="S176" i="13"/>
  <c r="R176" i="13"/>
  <c r="Q176" i="13"/>
  <c r="P176" i="13"/>
  <c r="O176" i="13"/>
  <c r="N176" i="13"/>
  <c r="M176" i="13"/>
  <c r="L176" i="13"/>
  <c r="K176" i="13"/>
  <c r="J176" i="13"/>
  <c r="I176" i="13"/>
  <c r="H176" i="13"/>
  <c r="G176" i="13"/>
  <c r="F176" i="13"/>
  <c r="E176" i="13"/>
  <c r="D176" i="13"/>
  <c r="AJ175" i="13"/>
  <c r="AQ175" i="13" s="1"/>
  <c r="AS46" i="13" s="1"/>
  <c r="AI175" i="13"/>
  <c r="AH175" i="13"/>
  <c r="AG175" i="13"/>
  <c r="AF175" i="13"/>
  <c r="AE175" i="13"/>
  <c r="AD175" i="13"/>
  <c r="AC175" i="13"/>
  <c r="AB175" i="13"/>
  <c r="AA175" i="13"/>
  <c r="Z175" i="13"/>
  <c r="Y175" i="13"/>
  <c r="X175" i="13"/>
  <c r="W175" i="13"/>
  <c r="V175" i="13"/>
  <c r="U175" i="13"/>
  <c r="T175" i="13"/>
  <c r="S175" i="13"/>
  <c r="R175" i="13"/>
  <c r="Q175" i="13"/>
  <c r="P175" i="13"/>
  <c r="O175" i="13"/>
  <c r="N175" i="13"/>
  <c r="M175" i="13"/>
  <c r="L175" i="13"/>
  <c r="K175" i="13"/>
  <c r="J175" i="13"/>
  <c r="I175" i="13"/>
  <c r="H175" i="13"/>
  <c r="G175" i="13"/>
  <c r="F175" i="13"/>
  <c r="E175" i="13"/>
  <c r="D175" i="13"/>
  <c r="AJ174" i="13"/>
  <c r="AQ174" i="13" s="1"/>
  <c r="AS44" i="13" s="1"/>
  <c r="AI174" i="13"/>
  <c r="AH174" i="13"/>
  <c r="AG174" i="13"/>
  <c r="AF174" i="13"/>
  <c r="AE174" i="13"/>
  <c r="AD174" i="13"/>
  <c r="AC174" i="13"/>
  <c r="AB174" i="13"/>
  <c r="AA174" i="13"/>
  <c r="Z174" i="13"/>
  <c r="Y174" i="13"/>
  <c r="X174" i="13"/>
  <c r="W174" i="13"/>
  <c r="V174" i="13"/>
  <c r="U174" i="13"/>
  <c r="T174" i="13"/>
  <c r="S174" i="13"/>
  <c r="R174" i="13"/>
  <c r="Q174" i="13"/>
  <c r="P174" i="13"/>
  <c r="O174" i="13"/>
  <c r="N174" i="13"/>
  <c r="M174" i="13"/>
  <c r="L174" i="13"/>
  <c r="K174" i="13"/>
  <c r="J174" i="13"/>
  <c r="I174" i="13"/>
  <c r="H174" i="13"/>
  <c r="G174" i="13"/>
  <c r="F174" i="13"/>
  <c r="E174" i="13"/>
  <c r="D174" i="13"/>
  <c r="AJ173" i="13"/>
  <c r="AQ173" i="13" s="1"/>
  <c r="AI173" i="13"/>
  <c r="AH173" i="13"/>
  <c r="AG173" i="13"/>
  <c r="AF173" i="13"/>
  <c r="AE173" i="13"/>
  <c r="AD173" i="13"/>
  <c r="AC173" i="13"/>
  <c r="AB173" i="13"/>
  <c r="AA173" i="13"/>
  <c r="Z173" i="13"/>
  <c r="Y173" i="13"/>
  <c r="X173" i="13"/>
  <c r="W173" i="13"/>
  <c r="V173" i="13"/>
  <c r="U173" i="13"/>
  <c r="T173" i="13"/>
  <c r="S173" i="13"/>
  <c r="R173" i="13"/>
  <c r="Q173" i="13"/>
  <c r="P173" i="13"/>
  <c r="O173" i="13"/>
  <c r="N173" i="13"/>
  <c r="M173" i="13"/>
  <c r="L173" i="13"/>
  <c r="K173" i="13"/>
  <c r="J173" i="13"/>
  <c r="I173" i="13"/>
  <c r="H173" i="13"/>
  <c r="G173" i="13"/>
  <c r="F173" i="13"/>
  <c r="E173" i="13"/>
  <c r="D173" i="13"/>
  <c r="AJ172" i="13"/>
  <c r="AQ172" i="13" s="1"/>
  <c r="AI172" i="13"/>
  <c r="AH172" i="13"/>
  <c r="AG172" i="13"/>
  <c r="AF172" i="13"/>
  <c r="AE172" i="13"/>
  <c r="AD172" i="13"/>
  <c r="AC172" i="13"/>
  <c r="AB172" i="13"/>
  <c r="AA172" i="13"/>
  <c r="Z172" i="13"/>
  <c r="Y172" i="13"/>
  <c r="X172" i="13"/>
  <c r="W172" i="13"/>
  <c r="V172" i="13"/>
  <c r="U172" i="13"/>
  <c r="T172" i="13"/>
  <c r="S172" i="13"/>
  <c r="R172" i="13"/>
  <c r="Q172" i="13"/>
  <c r="P172" i="13"/>
  <c r="O172" i="13"/>
  <c r="N172" i="13"/>
  <c r="M172" i="13"/>
  <c r="L172" i="13"/>
  <c r="K172" i="13"/>
  <c r="J172" i="13"/>
  <c r="I172" i="13"/>
  <c r="H172" i="13"/>
  <c r="G172" i="13"/>
  <c r="F172" i="13"/>
  <c r="E172" i="13"/>
  <c r="D172" i="13"/>
  <c r="AJ171" i="13"/>
  <c r="AQ171" i="13" s="1"/>
  <c r="AI171" i="13"/>
  <c r="AH171" i="13"/>
  <c r="AG171" i="13"/>
  <c r="AF171" i="13"/>
  <c r="AE171" i="13"/>
  <c r="AD171" i="13"/>
  <c r="AC171" i="13"/>
  <c r="AB171" i="13"/>
  <c r="AA171" i="13"/>
  <c r="Z171" i="13"/>
  <c r="Y171" i="13"/>
  <c r="X171" i="13"/>
  <c r="W171" i="13"/>
  <c r="V171" i="13"/>
  <c r="U171" i="13"/>
  <c r="T171" i="13"/>
  <c r="S171" i="13"/>
  <c r="R171" i="13"/>
  <c r="Q171" i="13"/>
  <c r="P171" i="13"/>
  <c r="O171" i="13"/>
  <c r="N171" i="13"/>
  <c r="M171" i="13"/>
  <c r="L171" i="13"/>
  <c r="K171" i="13"/>
  <c r="J171" i="13"/>
  <c r="I171" i="13"/>
  <c r="H171" i="13"/>
  <c r="G171" i="13"/>
  <c r="F171" i="13"/>
  <c r="E171" i="13"/>
  <c r="D171" i="13"/>
  <c r="AJ170" i="13"/>
  <c r="AQ170" i="13" s="1"/>
  <c r="AI170" i="13"/>
  <c r="AH170" i="13"/>
  <c r="AG170" i="13"/>
  <c r="AF170" i="13"/>
  <c r="AE170" i="13"/>
  <c r="AD170" i="13"/>
  <c r="AC170" i="13"/>
  <c r="AB170" i="13"/>
  <c r="AA170" i="13"/>
  <c r="Z170" i="13"/>
  <c r="Y170" i="13"/>
  <c r="X170" i="13"/>
  <c r="W170" i="13"/>
  <c r="V170" i="13"/>
  <c r="U170" i="13"/>
  <c r="T170" i="13"/>
  <c r="S170" i="13"/>
  <c r="R170" i="13"/>
  <c r="Q170" i="13"/>
  <c r="P170" i="13"/>
  <c r="O170" i="13"/>
  <c r="N170" i="13"/>
  <c r="M170" i="13"/>
  <c r="L170" i="13"/>
  <c r="K170" i="13"/>
  <c r="J170" i="13"/>
  <c r="I170" i="13"/>
  <c r="H170" i="13"/>
  <c r="G170" i="13"/>
  <c r="F170" i="13"/>
  <c r="E170" i="13"/>
  <c r="D170" i="13"/>
  <c r="AJ169" i="13"/>
  <c r="AQ169" i="13" s="1"/>
  <c r="AI169" i="13"/>
  <c r="AH169" i="13"/>
  <c r="AG169" i="13"/>
  <c r="AF169" i="13"/>
  <c r="AE169" i="13"/>
  <c r="AD169" i="13"/>
  <c r="AC169" i="13"/>
  <c r="AB169" i="13"/>
  <c r="AA169" i="13"/>
  <c r="Z169" i="13"/>
  <c r="Y169" i="13"/>
  <c r="X169" i="13"/>
  <c r="W169" i="13"/>
  <c r="V169" i="13"/>
  <c r="U169" i="13"/>
  <c r="T169" i="13"/>
  <c r="S169" i="13"/>
  <c r="R169" i="13"/>
  <c r="Q169" i="13"/>
  <c r="P169" i="13"/>
  <c r="O169" i="13"/>
  <c r="N169" i="13"/>
  <c r="M169" i="13"/>
  <c r="L169" i="13"/>
  <c r="K169" i="13"/>
  <c r="J169" i="13"/>
  <c r="I169" i="13"/>
  <c r="H169" i="13"/>
  <c r="G169" i="13"/>
  <c r="F169" i="13"/>
  <c r="E169" i="13"/>
  <c r="D169" i="13"/>
  <c r="AJ168" i="13"/>
  <c r="AQ168" i="13" s="1"/>
  <c r="AI168" i="13"/>
  <c r="AH168" i="13"/>
  <c r="AG168" i="13"/>
  <c r="AF168" i="13"/>
  <c r="AE168" i="13"/>
  <c r="AD168" i="13"/>
  <c r="AC168" i="13"/>
  <c r="AB168" i="13"/>
  <c r="AA168" i="13"/>
  <c r="Z168" i="13"/>
  <c r="Y168" i="13"/>
  <c r="X168" i="13"/>
  <c r="W168" i="13"/>
  <c r="V168" i="13"/>
  <c r="U168" i="13"/>
  <c r="T168" i="13"/>
  <c r="S168" i="13"/>
  <c r="R168" i="13"/>
  <c r="Q168" i="13"/>
  <c r="P168" i="13"/>
  <c r="O168" i="13"/>
  <c r="N168" i="13"/>
  <c r="M168" i="13"/>
  <c r="L168" i="13"/>
  <c r="K168" i="13"/>
  <c r="J168" i="13"/>
  <c r="I168" i="13"/>
  <c r="H168" i="13"/>
  <c r="G168" i="13"/>
  <c r="F168" i="13"/>
  <c r="E168" i="13"/>
  <c r="D168" i="13"/>
  <c r="AJ167" i="13"/>
  <c r="AQ167" i="13" s="1"/>
  <c r="AS38" i="13" s="1"/>
  <c r="AI167" i="13"/>
  <c r="AH167" i="13"/>
  <c r="AG167" i="13"/>
  <c r="AF167" i="13"/>
  <c r="AE167" i="13"/>
  <c r="AD167" i="13"/>
  <c r="AC167" i="13"/>
  <c r="AB167" i="13"/>
  <c r="AA167" i="13"/>
  <c r="Z167" i="13"/>
  <c r="Y167" i="13"/>
  <c r="X167" i="13"/>
  <c r="W167" i="13"/>
  <c r="V167" i="13"/>
  <c r="U167" i="13"/>
  <c r="T167" i="13"/>
  <c r="S167" i="13"/>
  <c r="R167" i="13"/>
  <c r="Q167" i="13"/>
  <c r="P167" i="13"/>
  <c r="O167" i="13"/>
  <c r="N167" i="13"/>
  <c r="M167" i="13"/>
  <c r="L167" i="13"/>
  <c r="K167" i="13"/>
  <c r="J167" i="13"/>
  <c r="I167" i="13"/>
  <c r="H167" i="13"/>
  <c r="G167" i="13"/>
  <c r="F167" i="13"/>
  <c r="E167" i="13"/>
  <c r="D167" i="13"/>
  <c r="AJ166" i="13"/>
  <c r="AQ166" i="13" s="1"/>
  <c r="AS36" i="13" s="1"/>
  <c r="AI166" i="13"/>
  <c r="AH166" i="13"/>
  <c r="AG166" i="13"/>
  <c r="AF166" i="13"/>
  <c r="AE166" i="13"/>
  <c r="AD166" i="13"/>
  <c r="AC166" i="13"/>
  <c r="AB166" i="13"/>
  <c r="AA166" i="13"/>
  <c r="Z166" i="13"/>
  <c r="Y166" i="13"/>
  <c r="X166" i="13"/>
  <c r="W166" i="13"/>
  <c r="V166" i="13"/>
  <c r="U166" i="13"/>
  <c r="T166" i="13"/>
  <c r="S166" i="13"/>
  <c r="R166" i="13"/>
  <c r="Q166" i="13"/>
  <c r="P166" i="13"/>
  <c r="O166" i="13"/>
  <c r="N166" i="13"/>
  <c r="M166" i="13"/>
  <c r="L166" i="13"/>
  <c r="K166" i="13"/>
  <c r="J166" i="13"/>
  <c r="I166" i="13"/>
  <c r="H166" i="13"/>
  <c r="G166" i="13"/>
  <c r="F166" i="13"/>
  <c r="E166" i="13"/>
  <c r="D166" i="13"/>
  <c r="AJ165" i="13"/>
  <c r="AQ165" i="13" s="1"/>
  <c r="AI165" i="13"/>
  <c r="AH165" i="13"/>
  <c r="AG165" i="13"/>
  <c r="AF165" i="13"/>
  <c r="AE165" i="13"/>
  <c r="AD165" i="13"/>
  <c r="AC165" i="13"/>
  <c r="AB165" i="13"/>
  <c r="AA165" i="13"/>
  <c r="Z165" i="13"/>
  <c r="Y165" i="13"/>
  <c r="X165" i="13"/>
  <c r="W165" i="13"/>
  <c r="V165" i="13"/>
  <c r="U165" i="13"/>
  <c r="T165" i="13"/>
  <c r="S165" i="13"/>
  <c r="R165" i="13"/>
  <c r="Q165" i="13"/>
  <c r="P165" i="13"/>
  <c r="O165" i="13"/>
  <c r="N165" i="13"/>
  <c r="M165" i="13"/>
  <c r="L165" i="13"/>
  <c r="K165" i="13"/>
  <c r="J165" i="13"/>
  <c r="I165" i="13"/>
  <c r="H165" i="13"/>
  <c r="G165" i="13"/>
  <c r="F165" i="13"/>
  <c r="E165" i="13"/>
  <c r="D165" i="13"/>
  <c r="AJ164" i="13"/>
  <c r="AQ164" i="13" s="1"/>
  <c r="AI164" i="13"/>
  <c r="AH164" i="13"/>
  <c r="AG164" i="13"/>
  <c r="AF164" i="13"/>
  <c r="AE164" i="13"/>
  <c r="AD164" i="13"/>
  <c r="AC164" i="13"/>
  <c r="AB164" i="13"/>
  <c r="AA164" i="13"/>
  <c r="Z164" i="13"/>
  <c r="Y164" i="13"/>
  <c r="X164" i="13"/>
  <c r="W164" i="13"/>
  <c r="V164" i="13"/>
  <c r="U164" i="13"/>
  <c r="T164" i="13"/>
  <c r="S164" i="13"/>
  <c r="R164" i="13"/>
  <c r="Q164" i="13"/>
  <c r="P164" i="13"/>
  <c r="O164" i="13"/>
  <c r="N164" i="13"/>
  <c r="M164" i="13"/>
  <c r="L164" i="13"/>
  <c r="K164" i="13"/>
  <c r="J164" i="13"/>
  <c r="I164" i="13"/>
  <c r="H164" i="13"/>
  <c r="G164" i="13"/>
  <c r="F164" i="13"/>
  <c r="E164" i="13"/>
  <c r="D164" i="13"/>
  <c r="AJ163" i="13"/>
  <c r="AQ163" i="13" s="1"/>
  <c r="AI163" i="13"/>
  <c r="AH163" i="13"/>
  <c r="AG163" i="13"/>
  <c r="AF163" i="13"/>
  <c r="AE163" i="13"/>
  <c r="AD163" i="13"/>
  <c r="AC163" i="13"/>
  <c r="AB163" i="13"/>
  <c r="AA163" i="13"/>
  <c r="Z163" i="13"/>
  <c r="Y163" i="13"/>
  <c r="X163" i="13"/>
  <c r="W163" i="13"/>
  <c r="V163" i="13"/>
  <c r="U163" i="13"/>
  <c r="T163" i="13"/>
  <c r="S163" i="13"/>
  <c r="R163" i="13"/>
  <c r="Q163" i="13"/>
  <c r="P163" i="13"/>
  <c r="O163" i="13"/>
  <c r="N163" i="13"/>
  <c r="M163" i="13"/>
  <c r="L163" i="13"/>
  <c r="K163" i="13"/>
  <c r="J163" i="13"/>
  <c r="I163" i="13"/>
  <c r="H163" i="13"/>
  <c r="G163" i="13"/>
  <c r="F163" i="13"/>
  <c r="E163" i="13"/>
  <c r="D163" i="13"/>
  <c r="AJ162" i="13"/>
  <c r="AQ162" i="13" s="1"/>
  <c r="AI162" i="13"/>
  <c r="AH162" i="13"/>
  <c r="AG162" i="13"/>
  <c r="AF162" i="13"/>
  <c r="AE162" i="13"/>
  <c r="AD162" i="13"/>
  <c r="AC162" i="13"/>
  <c r="AB162" i="13"/>
  <c r="AA162" i="13"/>
  <c r="Z162" i="13"/>
  <c r="Y162" i="13"/>
  <c r="X162" i="13"/>
  <c r="W162" i="13"/>
  <c r="V162" i="13"/>
  <c r="U162" i="13"/>
  <c r="T162" i="13"/>
  <c r="S162" i="13"/>
  <c r="R162" i="13"/>
  <c r="Q162" i="13"/>
  <c r="P162" i="13"/>
  <c r="O162" i="13"/>
  <c r="N162" i="13"/>
  <c r="M162" i="13"/>
  <c r="L162" i="13"/>
  <c r="K162" i="13"/>
  <c r="J162" i="13"/>
  <c r="I162" i="13"/>
  <c r="H162" i="13"/>
  <c r="G162" i="13"/>
  <c r="F162" i="13"/>
  <c r="E162" i="13"/>
  <c r="D162" i="13"/>
  <c r="AJ161" i="13"/>
  <c r="AQ161" i="13" s="1"/>
  <c r="AI161" i="13"/>
  <c r="AH161" i="13"/>
  <c r="AG161" i="13"/>
  <c r="AF161" i="13"/>
  <c r="AE161" i="13"/>
  <c r="AD161" i="13"/>
  <c r="AC161" i="13"/>
  <c r="AB161" i="13"/>
  <c r="AA161" i="13"/>
  <c r="Z161" i="13"/>
  <c r="Y161" i="13"/>
  <c r="X161" i="13"/>
  <c r="W161" i="13"/>
  <c r="V161" i="13"/>
  <c r="U161" i="13"/>
  <c r="T161" i="13"/>
  <c r="S161" i="13"/>
  <c r="R161" i="13"/>
  <c r="Q161" i="13"/>
  <c r="P161" i="13"/>
  <c r="O161" i="13"/>
  <c r="N161" i="13"/>
  <c r="M161" i="13"/>
  <c r="L161" i="13"/>
  <c r="K161" i="13"/>
  <c r="J161" i="13"/>
  <c r="I161" i="13"/>
  <c r="H161" i="13"/>
  <c r="G161" i="13"/>
  <c r="F161" i="13"/>
  <c r="E161" i="13"/>
  <c r="D161" i="13"/>
  <c r="AJ160" i="13"/>
  <c r="AQ160" i="13" s="1"/>
  <c r="AI160" i="13"/>
  <c r="AH160" i="13"/>
  <c r="AG160" i="13"/>
  <c r="AF160" i="13"/>
  <c r="AE160" i="13"/>
  <c r="AD160" i="13"/>
  <c r="AC160" i="13"/>
  <c r="AB160" i="13"/>
  <c r="AA160" i="13"/>
  <c r="Z160" i="13"/>
  <c r="Y160" i="13"/>
  <c r="X160" i="13"/>
  <c r="W160" i="13"/>
  <c r="V160" i="13"/>
  <c r="U160" i="13"/>
  <c r="T160" i="13"/>
  <c r="S160" i="13"/>
  <c r="R160" i="13"/>
  <c r="Q160" i="13"/>
  <c r="P160" i="13"/>
  <c r="O160" i="13"/>
  <c r="N160" i="13"/>
  <c r="M160" i="13"/>
  <c r="L160" i="13"/>
  <c r="K160" i="13"/>
  <c r="J160" i="13"/>
  <c r="I160" i="13"/>
  <c r="H160" i="13"/>
  <c r="G160" i="13"/>
  <c r="F160" i="13"/>
  <c r="E160" i="13"/>
  <c r="D160" i="13"/>
  <c r="AJ159" i="13"/>
  <c r="AQ159" i="13" s="1"/>
  <c r="AS30" i="13" s="1"/>
  <c r="AI159" i="13"/>
  <c r="AH159" i="13"/>
  <c r="AG159" i="13"/>
  <c r="AF159" i="13"/>
  <c r="AE159" i="13"/>
  <c r="AD159" i="13"/>
  <c r="AC159" i="13"/>
  <c r="AB159" i="13"/>
  <c r="AA159" i="13"/>
  <c r="Z159" i="13"/>
  <c r="Y159" i="13"/>
  <c r="X159" i="13"/>
  <c r="W159" i="13"/>
  <c r="V159" i="13"/>
  <c r="U159" i="13"/>
  <c r="T159" i="13"/>
  <c r="S159" i="13"/>
  <c r="R159" i="13"/>
  <c r="Q159" i="13"/>
  <c r="P159" i="13"/>
  <c r="O159" i="13"/>
  <c r="N159" i="13"/>
  <c r="M159" i="13"/>
  <c r="L159" i="13"/>
  <c r="K159" i="13"/>
  <c r="J159" i="13"/>
  <c r="I159" i="13"/>
  <c r="H159" i="13"/>
  <c r="G159" i="13"/>
  <c r="F159" i="13"/>
  <c r="E159" i="13"/>
  <c r="D159" i="13"/>
  <c r="AJ158" i="13"/>
  <c r="AQ158" i="13" s="1"/>
  <c r="AS28" i="13" s="1"/>
  <c r="AI158" i="13"/>
  <c r="AH158" i="13"/>
  <c r="AG158" i="13"/>
  <c r="AF158" i="13"/>
  <c r="AE158" i="13"/>
  <c r="AD158" i="13"/>
  <c r="AC158" i="13"/>
  <c r="AB158" i="13"/>
  <c r="AA158" i="13"/>
  <c r="Z158" i="13"/>
  <c r="Y158" i="13"/>
  <c r="X158" i="13"/>
  <c r="W158" i="13"/>
  <c r="V158" i="13"/>
  <c r="U158" i="13"/>
  <c r="T158" i="13"/>
  <c r="S158" i="13"/>
  <c r="R158" i="13"/>
  <c r="Q158" i="13"/>
  <c r="P158" i="13"/>
  <c r="O158" i="13"/>
  <c r="N158" i="13"/>
  <c r="M158" i="13"/>
  <c r="L158" i="13"/>
  <c r="K158" i="13"/>
  <c r="J158" i="13"/>
  <c r="I158" i="13"/>
  <c r="H158" i="13"/>
  <c r="G158" i="13"/>
  <c r="F158" i="13"/>
  <c r="E158" i="13"/>
  <c r="D158" i="13"/>
  <c r="AJ157" i="13"/>
  <c r="AQ157" i="13" s="1"/>
  <c r="AI157" i="13"/>
  <c r="AH157" i="13"/>
  <c r="AG157" i="13"/>
  <c r="AF157" i="13"/>
  <c r="AE157" i="13"/>
  <c r="AD157" i="13"/>
  <c r="AC157" i="13"/>
  <c r="AB157" i="13"/>
  <c r="AA157" i="13"/>
  <c r="Z157" i="13"/>
  <c r="Y157" i="13"/>
  <c r="X157" i="13"/>
  <c r="W157" i="13"/>
  <c r="V157" i="13"/>
  <c r="U157" i="13"/>
  <c r="T157" i="13"/>
  <c r="S157" i="13"/>
  <c r="R157" i="13"/>
  <c r="Q157" i="13"/>
  <c r="P157" i="13"/>
  <c r="O157" i="13"/>
  <c r="N157" i="13"/>
  <c r="M157" i="13"/>
  <c r="L157" i="13"/>
  <c r="K157" i="13"/>
  <c r="J157" i="13"/>
  <c r="I157" i="13"/>
  <c r="H157" i="13"/>
  <c r="G157" i="13"/>
  <c r="F157" i="13"/>
  <c r="E157" i="13"/>
  <c r="D157" i="13"/>
  <c r="AJ156" i="13"/>
  <c r="AQ156" i="13" s="1"/>
  <c r="AI156" i="13"/>
  <c r="AH156" i="13"/>
  <c r="AG156" i="13"/>
  <c r="AF156" i="13"/>
  <c r="AE156" i="13"/>
  <c r="AD156" i="13"/>
  <c r="AC156" i="13"/>
  <c r="AB156" i="13"/>
  <c r="AA156" i="13"/>
  <c r="Z156" i="13"/>
  <c r="Y156" i="13"/>
  <c r="X156" i="13"/>
  <c r="W156" i="13"/>
  <c r="V156" i="13"/>
  <c r="U156" i="13"/>
  <c r="T156" i="13"/>
  <c r="S156" i="13"/>
  <c r="R156" i="13"/>
  <c r="Q156" i="13"/>
  <c r="P156" i="13"/>
  <c r="O156" i="13"/>
  <c r="N156" i="13"/>
  <c r="M156" i="13"/>
  <c r="L156" i="13"/>
  <c r="K156" i="13"/>
  <c r="J156" i="13"/>
  <c r="I156" i="13"/>
  <c r="H156" i="13"/>
  <c r="G156" i="13"/>
  <c r="F156" i="13"/>
  <c r="E156" i="13"/>
  <c r="D156" i="13"/>
  <c r="AJ155" i="13"/>
  <c r="AQ155" i="13" s="1"/>
  <c r="AI155" i="13"/>
  <c r="AH155" i="13"/>
  <c r="AG155" i="13"/>
  <c r="AF155" i="13"/>
  <c r="AE155" i="13"/>
  <c r="AD155" i="13"/>
  <c r="AC155" i="13"/>
  <c r="AB155" i="13"/>
  <c r="AA155" i="13"/>
  <c r="Z155" i="13"/>
  <c r="Y155" i="13"/>
  <c r="X155" i="13"/>
  <c r="W155" i="13"/>
  <c r="V155" i="13"/>
  <c r="U155" i="13"/>
  <c r="T155" i="13"/>
  <c r="S155" i="13"/>
  <c r="R155" i="13"/>
  <c r="Q155" i="13"/>
  <c r="P155" i="13"/>
  <c r="O155" i="13"/>
  <c r="N155" i="13"/>
  <c r="M155" i="13"/>
  <c r="L155" i="13"/>
  <c r="K155" i="13"/>
  <c r="J155" i="13"/>
  <c r="I155" i="13"/>
  <c r="H155" i="13"/>
  <c r="G155" i="13"/>
  <c r="F155" i="13"/>
  <c r="E155" i="13"/>
  <c r="D155" i="13"/>
  <c r="AJ154" i="13"/>
  <c r="AQ154" i="13" s="1"/>
  <c r="AI154" i="13"/>
  <c r="AH154" i="13"/>
  <c r="AG154" i="13"/>
  <c r="AF154" i="13"/>
  <c r="AE154" i="13"/>
  <c r="AD154" i="13"/>
  <c r="AC154" i="13"/>
  <c r="AB154" i="13"/>
  <c r="AA154" i="13"/>
  <c r="Z154" i="13"/>
  <c r="Y154" i="13"/>
  <c r="X154" i="13"/>
  <c r="W154" i="13"/>
  <c r="V154" i="13"/>
  <c r="U154" i="13"/>
  <c r="T154" i="13"/>
  <c r="S154" i="13"/>
  <c r="R154" i="13"/>
  <c r="Q154" i="13"/>
  <c r="P154" i="13"/>
  <c r="O154" i="13"/>
  <c r="N154" i="13"/>
  <c r="M154" i="13"/>
  <c r="L154" i="13"/>
  <c r="K154" i="13"/>
  <c r="J154" i="13"/>
  <c r="I154" i="13"/>
  <c r="H154" i="13"/>
  <c r="G154" i="13"/>
  <c r="F154" i="13"/>
  <c r="E154" i="13"/>
  <c r="D154" i="13"/>
  <c r="AJ153" i="13"/>
  <c r="AQ153" i="13" s="1"/>
  <c r="AI153" i="13"/>
  <c r="AH153" i="13"/>
  <c r="AG153" i="13"/>
  <c r="AF153" i="13"/>
  <c r="AE153" i="13"/>
  <c r="AD153" i="13"/>
  <c r="AC153" i="13"/>
  <c r="AB153" i="13"/>
  <c r="AA153" i="13"/>
  <c r="Z153" i="13"/>
  <c r="Y153" i="13"/>
  <c r="X153" i="13"/>
  <c r="W153" i="13"/>
  <c r="V153" i="13"/>
  <c r="U153" i="13"/>
  <c r="T153" i="13"/>
  <c r="S153" i="13"/>
  <c r="R153" i="13"/>
  <c r="Q153" i="13"/>
  <c r="P153" i="13"/>
  <c r="O153" i="13"/>
  <c r="N153" i="13"/>
  <c r="M153" i="13"/>
  <c r="L153" i="13"/>
  <c r="K153" i="13"/>
  <c r="J153" i="13"/>
  <c r="I153" i="13"/>
  <c r="H153" i="13"/>
  <c r="G153" i="13"/>
  <c r="F153" i="13"/>
  <c r="E153" i="13"/>
  <c r="D153" i="13"/>
  <c r="AJ152" i="13"/>
  <c r="AQ152" i="13" s="1"/>
  <c r="AI152" i="13"/>
  <c r="AH152" i="13"/>
  <c r="AG152" i="13"/>
  <c r="AF152" i="13"/>
  <c r="AE152" i="13"/>
  <c r="AD152" i="13"/>
  <c r="AC152" i="13"/>
  <c r="AB152" i="13"/>
  <c r="AA152" i="13"/>
  <c r="Z152" i="13"/>
  <c r="Y152" i="13"/>
  <c r="X152" i="13"/>
  <c r="W152" i="13"/>
  <c r="V152" i="13"/>
  <c r="U152" i="13"/>
  <c r="T152" i="13"/>
  <c r="S152" i="13"/>
  <c r="R152" i="13"/>
  <c r="Q152" i="13"/>
  <c r="P152" i="13"/>
  <c r="O152" i="13"/>
  <c r="N152" i="13"/>
  <c r="M152" i="13"/>
  <c r="L152" i="13"/>
  <c r="K152" i="13"/>
  <c r="J152" i="13"/>
  <c r="I152" i="13"/>
  <c r="H152" i="13"/>
  <c r="G152" i="13"/>
  <c r="F152" i="13"/>
  <c r="E152" i="13"/>
  <c r="D152" i="13"/>
  <c r="AJ151" i="13"/>
  <c r="AQ151" i="13" s="1"/>
  <c r="AI151" i="13"/>
  <c r="AH151" i="13"/>
  <c r="AG151" i="13"/>
  <c r="AF151" i="13"/>
  <c r="AE151" i="13"/>
  <c r="AD151" i="13"/>
  <c r="AC151" i="13"/>
  <c r="AB151" i="13"/>
  <c r="AA151" i="13"/>
  <c r="Z151" i="13"/>
  <c r="Y151" i="13"/>
  <c r="X151" i="13"/>
  <c r="W151" i="13"/>
  <c r="V151" i="13"/>
  <c r="U151" i="13"/>
  <c r="T151" i="13"/>
  <c r="S151" i="13"/>
  <c r="R151" i="13"/>
  <c r="Q151" i="13"/>
  <c r="P151" i="13"/>
  <c r="O151" i="13"/>
  <c r="N151" i="13"/>
  <c r="M151" i="13"/>
  <c r="L151" i="13"/>
  <c r="K151" i="13"/>
  <c r="J151" i="13"/>
  <c r="I151" i="13"/>
  <c r="H151" i="13"/>
  <c r="G151" i="13"/>
  <c r="F151" i="13"/>
  <c r="E151" i="13"/>
  <c r="D151" i="13"/>
  <c r="AJ150" i="13"/>
  <c r="AQ150" i="13" s="1"/>
  <c r="AI150" i="13"/>
  <c r="AH150" i="13"/>
  <c r="AG150" i="13"/>
  <c r="AF150" i="13"/>
  <c r="AE150" i="13"/>
  <c r="AD150" i="13"/>
  <c r="AC150" i="13"/>
  <c r="AB150" i="13"/>
  <c r="AA150" i="13"/>
  <c r="Z150" i="13"/>
  <c r="Y150" i="13"/>
  <c r="X150" i="13"/>
  <c r="W150" i="13"/>
  <c r="V150" i="13"/>
  <c r="U150" i="13"/>
  <c r="T150" i="13"/>
  <c r="S150" i="13"/>
  <c r="R150" i="13"/>
  <c r="Q150" i="13"/>
  <c r="P150" i="13"/>
  <c r="O150" i="13"/>
  <c r="N150" i="13"/>
  <c r="M150" i="13"/>
  <c r="L150" i="13"/>
  <c r="K150" i="13"/>
  <c r="J150" i="13"/>
  <c r="I150" i="13"/>
  <c r="H150" i="13"/>
  <c r="G150" i="13"/>
  <c r="F150" i="13"/>
  <c r="E150" i="13"/>
  <c r="D150" i="13"/>
  <c r="AJ149" i="13"/>
  <c r="AI149" i="13"/>
  <c r="AH149" i="13"/>
  <c r="AG149" i="13"/>
  <c r="AF149" i="13"/>
  <c r="AE149" i="13"/>
  <c r="AD149" i="13"/>
  <c r="AC149" i="13"/>
  <c r="AB149" i="13"/>
  <c r="AA149" i="13"/>
  <c r="Z149" i="13"/>
  <c r="Y149" i="13"/>
  <c r="X149" i="13"/>
  <c r="W149" i="13"/>
  <c r="V149" i="13"/>
  <c r="U149" i="13"/>
  <c r="T149" i="13"/>
  <c r="S149" i="13"/>
  <c r="R149" i="13"/>
  <c r="Q149" i="13"/>
  <c r="P149" i="13"/>
  <c r="O149" i="13"/>
  <c r="N149" i="13"/>
  <c r="M149" i="13"/>
  <c r="L149" i="13"/>
  <c r="K149" i="13"/>
  <c r="J149" i="13"/>
  <c r="I149" i="13"/>
  <c r="H149" i="13"/>
  <c r="G149" i="13"/>
  <c r="F149" i="13"/>
  <c r="E149" i="13"/>
  <c r="D149" i="13"/>
  <c r="AJ148" i="13"/>
  <c r="AI148" i="13"/>
  <c r="AH148" i="13"/>
  <c r="AG148" i="13"/>
  <c r="AF148" i="13"/>
  <c r="AE148" i="13"/>
  <c r="AD148" i="13"/>
  <c r="AC148" i="13"/>
  <c r="AB148" i="13"/>
  <c r="AA148" i="13"/>
  <c r="Z148" i="13"/>
  <c r="Y148" i="13"/>
  <c r="X148" i="13"/>
  <c r="W148" i="13"/>
  <c r="V148" i="13"/>
  <c r="U148" i="13"/>
  <c r="T148" i="13"/>
  <c r="S148" i="13"/>
  <c r="R148" i="13"/>
  <c r="Q148" i="13"/>
  <c r="P148" i="13"/>
  <c r="O148" i="13"/>
  <c r="N148" i="13"/>
  <c r="M148" i="13"/>
  <c r="L148" i="13"/>
  <c r="K148" i="13"/>
  <c r="J148" i="13"/>
  <c r="I148" i="13"/>
  <c r="H148" i="13"/>
  <c r="G148" i="13"/>
  <c r="F148" i="13"/>
  <c r="E148" i="13"/>
  <c r="D148" i="13"/>
  <c r="AJ147" i="13"/>
  <c r="AI147" i="13"/>
  <c r="AH147" i="13"/>
  <c r="AG147" i="13"/>
  <c r="AF147" i="13"/>
  <c r="AE147" i="13"/>
  <c r="AD147" i="13"/>
  <c r="AC147" i="13"/>
  <c r="AB147" i="13"/>
  <c r="AA147" i="13"/>
  <c r="Z147" i="13"/>
  <c r="Y147" i="13"/>
  <c r="X147" i="13"/>
  <c r="W147" i="13"/>
  <c r="V147" i="13"/>
  <c r="U147" i="13"/>
  <c r="T147" i="13"/>
  <c r="S147" i="13"/>
  <c r="R147" i="13"/>
  <c r="Q147" i="13"/>
  <c r="P147" i="13"/>
  <c r="O147" i="13"/>
  <c r="N147" i="13"/>
  <c r="M147" i="13"/>
  <c r="L147" i="13"/>
  <c r="K147" i="13"/>
  <c r="J147" i="13"/>
  <c r="I147" i="13"/>
  <c r="H147" i="13"/>
  <c r="G147" i="13"/>
  <c r="F147" i="13"/>
  <c r="E147" i="13"/>
  <c r="D147" i="13"/>
  <c r="AJ146" i="13"/>
  <c r="AQ146" i="13" s="1"/>
  <c r="AI146" i="13"/>
  <c r="AH146" i="13"/>
  <c r="AG146" i="13"/>
  <c r="AF146" i="13"/>
  <c r="AE146" i="13"/>
  <c r="AD146" i="13"/>
  <c r="AC146" i="13"/>
  <c r="AB146" i="13"/>
  <c r="AA146" i="13"/>
  <c r="Z146" i="13"/>
  <c r="Y146" i="13"/>
  <c r="X146" i="13"/>
  <c r="W146" i="13"/>
  <c r="V146" i="13"/>
  <c r="U146" i="13"/>
  <c r="T146" i="13"/>
  <c r="S146" i="13"/>
  <c r="R146" i="13"/>
  <c r="Q146" i="13"/>
  <c r="P146" i="13"/>
  <c r="O146" i="13"/>
  <c r="N146" i="13"/>
  <c r="M146" i="13"/>
  <c r="L146" i="13"/>
  <c r="K146" i="13"/>
  <c r="J146" i="13"/>
  <c r="I146" i="13"/>
  <c r="H146" i="13"/>
  <c r="G146" i="13"/>
  <c r="F146" i="13"/>
  <c r="E146" i="13"/>
  <c r="D146" i="13"/>
  <c r="AJ145" i="13"/>
  <c r="AQ145" i="13" s="1"/>
  <c r="AS15" i="13" s="1"/>
  <c r="AI145" i="13"/>
  <c r="AH145" i="13"/>
  <c r="AG145" i="13"/>
  <c r="AF145" i="13"/>
  <c r="AE145" i="13"/>
  <c r="AD145" i="13"/>
  <c r="AC145" i="13"/>
  <c r="AB145" i="13"/>
  <c r="AA145" i="13"/>
  <c r="Z145" i="13"/>
  <c r="Y145" i="13"/>
  <c r="X145" i="13"/>
  <c r="W145" i="13"/>
  <c r="V145" i="13"/>
  <c r="U145" i="13"/>
  <c r="T145" i="13"/>
  <c r="S145" i="13"/>
  <c r="R145" i="13"/>
  <c r="Q145" i="13"/>
  <c r="P145" i="13"/>
  <c r="O145" i="13"/>
  <c r="N145" i="13"/>
  <c r="M145" i="13"/>
  <c r="L145" i="13"/>
  <c r="K145" i="13"/>
  <c r="J145" i="13"/>
  <c r="I145" i="13"/>
  <c r="H145" i="13"/>
  <c r="G145" i="13"/>
  <c r="F145" i="13"/>
  <c r="E145" i="13"/>
  <c r="D145" i="13"/>
  <c r="AJ144" i="13"/>
  <c r="AQ144" i="13" s="1"/>
  <c r="AI144" i="13"/>
  <c r="AH144" i="13"/>
  <c r="AG144" i="13"/>
  <c r="AF144" i="13"/>
  <c r="AE144" i="13"/>
  <c r="AD144" i="13"/>
  <c r="AC144" i="13"/>
  <c r="AB144" i="13"/>
  <c r="AA144" i="13"/>
  <c r="Z144" i="13"/>
  <c r="Y144" i="13"/>
  <c r="X144" i="13"/>
  <c r="W144" i="13"/>
  <c r="V144" i="13"/>
  <c r="U144" i="13"/>
  <c r="T144" i="13"/>
  <c r="S144" i="13"/>
  <c r="R144" i="13"/>
  <c r="Q144" i="13"/>
  <c r="P144" i="13"/>
  <c r="O144" i="13"/>
  <c r="N144" i="13"/>
  <c r="M144" i="13"/>
  <c r="L144" i="13"/>
  <c r="K144" i="13"/>
  <c r="J144" i="13"/>
  <c r="I144" i="13"/>
  <c r="H144" i="13"/>
  <c r="G144" i="13"/>
  <c r="F144" i="13"/>
  <c r="E144" i="13"/>
  <c r="D144" i="13"/>
  <c r="AJ143" i="13"/>
  <c r="AI143" i="13"/>
  <c r="AH143" i="13"/>
  <c r="AG143" i="13"/>
  <c r="AF143" i="13"/>
  <c r="AE143" i="13"/>
  <c r="AD143" i="13"/>
  <c r="AC143" i="13"/>
  <c r="AB143" i="13"/>
  <c r="AA143" i="13"/>
  <c r="Z143" i="13"/>
  <c r="Y143" i="13"/>
  <c r="X143" i="13"/>
  <c r="W143" i="13"/>
  <c r="V143" i="13"/>
  <c r="U143" i="13"/>
  <c r="T143" i="13"/>
  <c r="S143" i="13"/>
  <c r="R143" i="13"/>
  <c r="Q143" i="13"/>
  <c r="P143" i="13"/>
  <c r="O143" i="13"/>
  <c r="N143" i="13"/>
  <c r="M143" i="13"/>
  <c r="L143" i="13"/>
  <c r="K143" i="13"/>
  <c r="J143" i="13"/>
  <c r="I143" i="13"/>
  <c r="H143" i="13"/>
  <c r="G143" i="13"/>
  <c r="F143" i="13"/>
  <c r="E143" i="13"/>
  <c r="D143" i="13"/>
  <c r="AJ142" i="13"/>
  <c r="AI142" i="13"/>
  <c r="AH142" i="13"/>
  <c r="AG142" i="13"/>
  <c r="AF142" i="13"/>
  <c r="AE142" i="13"/>
  <c r="AD142" i="13"/>
  <c r="AC142" i="13"/>
  <c r="AB142" i="13"/>
  <c r="AA142" i="13"/>
  <c r="Z142" i="13"/>
  <c r="Y142" i="13"/>
  <c r="X142" i="13"/>
  <c r="W142" i="13"/>
  <c r="V142" i="13"/>
  <c r="U142" i="13"/>
  <c r="T142" i="13"/>
  <c r="S142" i="13"/>
  <c r="R142" i="13"/>
  <c r="Q142" i="13"/>
  <c r="P142" i="13"/>
  <c r="O142" i="13"/>
  <c r="N142" i="13"/>
  <c r="M142" i="13"/>
  <c r="L142" i="13"/>
  <c r="K142" i="13"/>
  <c r="J142" i="13"/>
  <c r="I142" i="13"/>
  <c r="H142" i="13"/>
  <c r="G142" i="13"/>
  <c r="F142" i="13"/>
  <c r="E142" i="13"/>
  <c r="D142" i="13"/>
  <c r="AJ141" i="13"/>
  <c r="AI141" i="13"/>
  <c r="AH141" i="13"/>
  <c r="AG141" i="13"/>
  <c r="AF141" i="13"/>
  <c r="AE141" i="13"/>
  <c r="AD141" i="13"/>
  <c r="AC141" i="13"/>
  <c r="AB141" i="13"/>
  <c r="AA141" i="13"/>
  <c r="Z141" i="13"/>
  <c r="Y141" i="13"/>
  <c r="X141" i="13"/>
  <c r="W141" i="13"/>
  <c r="V141" i="13"/>
  <c r="U141" i="13"/>
  <c r="T141" i="13"/>
  <c r="S141" i="13"/>
  <c r="R141" i="13"/>
  <c r="Q141" i="13"/>
  <c r="P141" i="13"/>
  <c r="O141" i="13"/>
  <c r="N141" i="13"/>
  <c r="M141" i="13"/>
  <c r="L141" i="13"/>
  <c r="K141" i="13"/>
  <c r="J141" i="13"/>
  <c r="I141" i="13"/>
  <c r="H141" i="13"/>
  <c r="G141" i="13"/>
  <c r="F141" i="13"/>
  <c r="E141" i="13"/>
  <c r="D141" i="13"/>
  <c r="AJ140" i="13"/>
  <c r="AI140" i="13"/>
  <c r="AH140" i="13"/>
  <c r="AG140" i="13"/>
  <c r="AF140" i="13"/>
  <c r="AE140" i="13"/>
  <c r="AD140" i="13"/>
  <c r="AC140" i="13"/>
  <c r="AB140" i="13"/>
  <c r="AA140" i="13"/>
  <c r="Z140" i="13"/>
  <c r="Y140" i="13"/>
  <c r="X140" i="13"/>
  <c r="W140" i="13"/>
  <c r="V140" i="13"/>
  <c r="U140" i="13"/>
  <c r="T140" i="13"/>
  <c r="S140" i="13"/>
  <c r="R140" i="13"/>
  <c r="Q140" i="13"/>
  <c r="P140" i="13"/>
  <c r="O140" i="13"/>
  <c r="N140" i="13"/>
  <c r="M140" i="13"/>
  <c r="L140" i="13"/>
  <c r="K140" i="13"/>
  <c r="J140" i="13"/>
  <c r="I140" i="13"/>
  <c r="H140" i="13"/>
  <c r="G140" i="13"/>
  <c r="F140" i="13"/>
  <c r="E140" i="13"/>
  <c r="D140" i="13"/>
  <c r="AJ139" i="13"/>
  <c r="AI139" i="13"/>
  <c r="AH139" i="13"/>
  <c r="AG139" i="13"/>
  <c r="AF139" i="13"/>
  <c r="AE139" i="13"/>
  <c r="AD139" i="13"/>
  <c r="AC139" i="13"/>
  <c r="AB139" i="13"/>
  <c r="AA139" i="13"/>
  <c r="Z139" i="13"/>
  <c r="Y139" i="13"/>
  <c r="X139" i="13"/>
  <c r="W139" i="13"/>
  <c r="V139" i="13"/>
  <c r="U139" i="13"/>
  <c r="T139" i="13"/>
  <c r="S139" i="13"/>
  <c r="R139" i="13"/>
  <c r="Q139" i="13"/>
  <c r="P139" i="13"/>
  <c r="O139" i="13"/>
  <c r="N139" i="13"/>
  <c r="M139" i="13"/>
  <c r="L139" i="13"/>
  <c r="K139" i="13"/>
  <c r="J139" i="13"/>
  <c r="I139" i="13"/>
  <c r="H139" i="13"/>
  <c r="G139" i="13"/>
  <c r="F139" i="13"/>
  <c r="E139" i="13"/>
  <c r="D139" i="13"/>
  <c r="AJ138" i="13"/>
  <c r="AI138" i="13"/>
  <c r="AH138" i="13"/>
  <c r="AG138" i="13"/>
  <c r="AF138" i="13"/>
  <c r="AE138" i="13"/>
  <c r="AD138" i="13"/>
  <c r="AC138" i="13"/>
  <c r="AB138" i="13"/>
  <c r="AA138" i="13"/>
  <c r="Z138" i="13"/>
  <c r="Y138" i="13"/>
  <c r="X138" i="13"/>
  <c r="W138" i="13"/>
  <c r="V138" i="13"/>
  <c r="U138" i="13"/>
  <c r="T138" i="13"/>
  <c r="S138" i="13"/>
  <c r="R138" i="13"/>
  <c r="Q138" i="13"/>
  <c r="P138" i="13"/>
  <c r="O138" i="13"/>
  <c r="N138" i="13"/>
  <c r="M138" i="13"/>
  <c r="L138" i="13"/>
  <c r="K138" i="13"/>
  <c r="J138" i="13"/>
  <c r="I138" i="13"/>
  <c r="H138" i="13"/>
  <c r="G138" i="13"/>
  <c r="F138" i="13"/>
  <c r="E138" i="13"/>
  <c r="D138" i="13"/>
  <c r="AJ137" i="13"/>
  <c r="AI137" i="13"/>
  <c r="AH137" i="13"/>
  <c r="AG137" i="13"/>
  <c r="AF137" i="13"/>
  <c r="AE137" i="13"/>
  <c r="AD137" i="13"/>
  <c r="AC137" i="13"/>
  <c r="AB137" i="13"/>
  <c r="AA137" i="13"/>
  <c r="Z137" i="13"/>
  <c r="Y137" i="13"/>
  <c r="X137" i="13"/>
  <c r="W137" i="13"/>
  <c r="V137" i="13"/>
  <c r="U137" i="13"/>
  <c r="T137" i="13"/>
  <c r="S137" i="13"/>
  <c r="R137" i="13"/>
  <c r="Q137" i="13"/>
  <c r="P137" i="13"/>
  <c r="O137" i="13"/>
  <c r="N137" i="13"/>
  <c r="M137" i="13"/>
  <c r="L137" i="13"/>
  <c r="K137" i="13"/>
  <c r="J137" i="13"/>
  <c r="I137" i="13"/>
  <c r="H137" i="13"/>
  <c r="G137" i="13"/>
  <c r="F137" i="13"/>
  <c r="E137" i="13"/>
  <c r="D137" i="13"/>
  <c r="AJ136" i="13"/>
  <c r="AI136" i="13"/>
  <c r="AH136" i="13"/>
  <c r="AG136" i="13"/>
  <c r="AF136" i="13"/>
  <c r="AE136" i="13"/>
  <c r="AD136" i="13"/>
  <c r="AC136" i="13"/>
  <c r="AB136" i="13"/>
  <c r="AA136" i="13"/>
  <c r="Z136" i="13"/>
  <c r="Y136" i="13"/>
  <c r="X136" i="13"/>
  <c r="W136" i="13"/>
  <c r="V136" i="13"/>
  <c r="U136" i="13"/>
  <c r="T136" i="13"/>
  <c r="S136" i="13"/>
  <c r="R136" i="13"/>
  <c r="Q136" i="13"/>
  <c r="P136" i="13"/>
  <c r="O136" i="13"/>
  <c r="N136" i="13"/>
  <c r="M136" i="13"/>
  <c r="L136" i="13"/>
  <c r="K136" i="13"/>
  <c r="J136" i="13"/>
  <c r="I136" i="13"/>
  <c r="H136" i="13"/>
  <c r="G136" i="13"/>
  <c r="F136" i="13"/>
  <c r="E136" i="13"/>
  <c r="D136" i="13"/>
  <c r="AJ134" i="13"/>
  <c r="AQ134" i="13" s="1"/>
  <c r="AR70" i="13" s="1"/>
  <c r="AI134" i="13"/>
  <c r="AH134" i="13"/>
  <c r="AG134" i="13"/>
  <c r="AF134" i="13"/>
  <c r="AE134" i="13"/>
  <c r="AD134" i="13"/>
  <c r="AC134" i="13"/>
  <c r="AB134" i="13"/>
  <c r="AA134" i="13"/>
  <c r="Z134" i="13"/>
  <c r="Y134" i="13"/>
  <c r="X134" i="13"/>
  <c r="W134" i="13"/>
  <c r="V134" i="13"/>
  <c r="U134" i="13"/>
  <c r="T134" i="13"/>
  <c r="S134" i="13"/>
  <c r="R134" i="13"/>
  <c r="Q134" i="13"/>
  <c r="P134" i="13"/>
  <c r="O134" i="13"/>
  <c r="N134" i="13"/>
  <c r="M134" i="13"/>
  <c r="L134" i="13"/>
  <c r="K134" i="13"/>
  <c r="J134" i="13"/>
  <c r="I134" i="13"/>
  <c r="H134" i="13"/>
  <c r="G134" i="13"/>
  <c r="F134" i="13"/>
  <c r="E134" i="13"/>
  <c r="D134" i="13"/>
  <c r="AJ133" i="13"/>
  <c r="AQ133" i="13" s="1"/>
  <c r="AI133" i="13"/>
  <c r="AH133" i="13"/>
  <c r="AG133" i="13"/>
  <c r="AF133" i="13"/>
  <c r="AE133" i="13"/>
  <c r="AD133" i="13"/>
  <c r="AC133" i="13"/>
  <c r="AB133" i="13"/>
  <c r="AA133" i="13"/>
  <c r="Z133" i="13"/>
  <c r="Y133" i="13"/>
  <c r="X133" i="13"/>
  <c r="W133" i="13"/>
  <c r="V133" i="13"/>
  <c r="U133" i="13"/>
  <c r="T133" i="13"/>
  <c r="S133" i="13"/>
  <c r="R133" i="13"/>
  <c r="Q133" i="13"/>
  <c r="P133" i="13"/>
  <c r="O133" i="13"/>
  <c r="N133" i="13"/>
  <c r="M133" i="13"/>
  <c r="L133" i="13"/>
  <c r="K133" i="13"/>
  <c r="J133" i="13"/>
  <c r="I133" i="13"/>
  <c r="H133" i="13"/>
  <c r="G133" i="13"/>
  <c r="F133" i="13"/>
  <c r="E133" i="13"/>
  <c r="D133" i="13"/>
  <c r="AJ132" i="13"/>
  <c r="AQ132" i="13" s="1"/>
  <c r="AI132" i="13"/>
  <c r="AH132" i="13"/>
  <c r="AG132" i="13"/>
  <c r="AF132" i="13"/>
  <c r="AE132" i="13"/>
  <c r="AD132" i="13"/>
  <c r="AC132" i="13"/>
  <c r="AB132" i="13"/>
  <c r="AA132" i="13"/>
  <c r="Z132" i="13"/>
  <c r="Y132" i="13"/>
  <c r="X132" i="13"/>
  <c r="W132" i="13"/>
  <c r="V132" i="13"/>
  <c r="U132" i="13"/>
  <c r="T132" i="13"/>
  <c r="S132" i="13"/>
  <c r="R132" i="13"/>
  <c r="Q132" i="13"/>
  <c r="P132" i="13"/>
  <c r="O132" i="13"/>
  <c r="N132" i="13"/>
  <c r="M132" i="13"/>
  <c r="L132" i="13"/>
  <c r="K132" i="13"/>
  <c r="J132" i="13"/>
  <c r="I132" i="13"/>
  <c r="H132" i="13"/>
  <c r="G132" i="13"/>
  <c r="F132" i="13"/>
  <c r="E132" i="13"/>
  <c r="D132" i="13"/>
  <c r="AJ131" i="13"/>
  <c r="AQ131" i="13" s="1"/>
  <c r="AI131" i="13"/>
  <c r="AH131" i="13"/>
  <c r="AG131" i="13"/>
  <c r="AF131" i="13"/>
  <c r="AE131" i="13"/>
  <c r="AD131" i="13"/>
  <c r="AC131" i="13"/>
  <c r="AB131" i="13"/>
  <c r="AA131" i="13"/>
  <c r="Z131" i="13"/>
  <c r="Y131" i="13"/>
  <c r="X131" i="13"/>
  <c r="W131" i="13"/>
  <c r="V131" i="13"/>
  <c r="U131" i="13"/>
  <c r="T131" i="13"/>
  <c r="S131" i="13"/>
  <c r="R131" i="13"/>
  <c r="Q131" i="13"/>
  <c r="P131" i="13"/>
  <c r="O131" i="13"/>
  <c r="N131" i="13"/>
  <c r="M131" i="13"/>
  <c r="L131" i="13"/>
  <c r="K131" i="13"/>
  <c r="J131" i="13"/>
  <c r="I131" i="13"/>
  <c r="H131" i="13"/>
  <c r="G131" i="13"/>
  <c r="F131" i="13"/>
  <c r="E131" i="13"/>
  <c r="D131" i="13"/>
  <c r="AQ130" i="13"/>
  <c r="AR66" i="13" s="1"/>
  <c r="AJ130" i="13"/>
  <c r="AI130" i="13"/>
  <c r="AH130" i="13"/>
  <c r="AG130" i="13"/>
  <c r="AF130" i="13"/>
  <c r="AE130" i="13"/>
  <c r="AD130" i="13"/>
  <c r="AC130" i="13"/>
  <c r="AB130" i="13"/>
  <c r="AA130" i="13"/>
  <c r="Z130" i="13"/>
  <c r="Y130" i="13"/>
  <c r="X130" i="13"/>
  <c r="W130" i="13"/>
  <c r="V130" i="13"/>
  <c r="U130" i="13"/>
  <c r="T130" i="13"/>
  <c r="S130" i="13"/>
  <c r="R130" i="13"/>
  <c r="Q130" i="13"/>
  <c r="P130" i="13"/>
  <c r="O130" i="13"/>
  <c r="N130" i="13"/>
  <c r="M130" i="13"/>
  <c r="L130" i="13"/>
  <c r="K130" i="13"/>
  <c r="J130" i="13"/>
  <c r="I130" i="13"/>
  <c r="H130" i="13"/>
  <c r="G130" i="13"/>
  <c r="F130" i="13"/>
  <c r="E130" i="13"/>
  <c r="D130" i="13"/>
  <c r="AJ129" i="13"/>
  <c r="AQ129" i="13" s="1"/>
  <c r="AI129" i="13"/>
  <c r="AH129" i="13"/>
  <c r="AG129" i="13"/>
  <c r="AF129" i="13"/>
  <c r="AE129" i="13"/>
  <c r="AD129" i="13"/>
  <c r="AC129" i="13"/>
  <c r="AB129" i="13"/>
  <c r="AA129" i="13"/>
  <c r="Z129" i="13"/>
  <c r="Y129" i="13"/>
  <c r="X129" i="13"/>
  <c r="W129" i="13"/>
  <c r="V129" i="13"/>
  <c r="U129" i="13"/>
  <c r="T129" i="13"/>
  <c r="S129" i="13"/>
  <c r="R129" i="13"/>
  <c r="Q129" i="13"/>
  <c r="P129" i="13"/>
  <c r="O129" i="13"/>
  <c r="N129" i="13"/>
  <c r="M129" i="13"/>
  <c r="L129" i="13"/>
  <c r="K129" i="13"/>
  <c r="J129" i="13"/>
  <c r="I129" i="13"/>
  <c r="H129" i="13"/>
  <c r="G129" i="13"/>
  <c r="F129" i="13"/>
  <c r="E129" i="13"/>
  <c r="D129" i="13"/>
  <c r="AJ128" i="13"/>
  <c r="AQ128" i="13" s="1"/>
  <c r="AI128" i="13"/>
  <c r="AH128" i="13"/>
  <c r="AG128" i="13"/>
  <c r="AF128" i="13"/>
  <c r="AE128" i="13"/>
  <c r="AD128" i="13"/>
  <c r="AC128" i="13"/>
  <c r="AB128" i="13"/>
  <c r="AA128" i="13"/>
  <c r="Z128" i="13"/>
  <c r="Y128" i="13"/>
  <c r="X128" i="13"/>
  <c r="W128" i="13"/>
  <c r="V128" i="13"/>
  <c r="U128" i="13"/>
  <c r="T128" i="13"/>
  <c r="S128" i="13"/>
  <c r="R128" i="13"/>
  <c r="Q128" i="13"/>
  <c r="P128" i="13"/>
  <c r="O128" i="13"/>
  <c r="N128" i="13"/>
  <c r="M128" i="13"/>
  <c r="L128" i="13"/>
  <c r="K128" i="13"/>
  <c r="J128" i="13"/>
  <c r="I128" i="13"/>
  <c r="H128" i="13"/>
  <c r="G128" i="13"/>
  <c r="F128" i="13"/>
  <c r="E128" i="13"/>
  <c r="D128" i="13"/>
  <c r="AJ127" i="13"/>
  <c r="AQ127" i="13" s="1"/>
  <c r="AI127" i="13"/>
  <c r="AH127" i="13"/>
  <c r="AG127" i="13"/>
  <c r="AF127" i="13"/>
  <c r="AE127" i="13"/>
  <c r="AD127" i="13"/>
  <c r="AC127" i="13"/>
  <c r="AB127" i="13"/>
  <c r="AA127" i="13"/>
  <c r="Z127" i="13"/>
  <c r="Y127" i="13"/>
  <c r="X127" i="13"/>
  <c r="W127" i="13"/>
  <c r="V127" i="13"/>
  <c r="U127" i="13"/>
  <c r="T127" i="13"/>
  <c r="S127" i="13"/>
  <c r="R127" i="13"/>
  <c r="Q127" i="13"/>
  <c r="P127" i="13"/>
  <c r="O127" i="13"/>
  <c r="N127" i="13"/>
  <c r="M127" i="13"/>
  <c r="L127" i="13"/>
  <c r="K127" i="13"/>
  <c r="J127" i="13"/>
  <c r="I127" i="13"/>
  <c r="H127" i="13"/>
  <c r="G127" i="13"/>
  <c r="F127" i="13"/>
  <c r="E127" i="13"/>
  <c r="D127" i="13"/>
  <c r="AJ126" i="13"/>
  <c r="AQ126" i="13" s="1"/>
  <c r="AI126" i="13"/>
  <c r="AH126" i="13"/>
  <c r="AG126" i="13"/>
  <c r="AF126" i="13"/>
  <c r="AE126" i="13"/>
  <c r="AD126" i="13"/>
  <c r="AC126" i="13"/>
  <c r="AB126" i="13"/>
  <c r="AA126" i="13"/>
  <c r="Z126" i="13"/>
  <c r="Y126" i="13"/>
  <c r="X126" i="13"/>
  <c r="W126" i="13"/>
  <c r="V126" i="13"/>
  <c r="U126" i="13"/>
  <c r="T126" i="13"/>
  <c r="S126" i="13"/>
  <c r="R126" i="13"/>
  <c r="Q126" i="13"/>
  <c r="P126" i="13"/>
  <c r="O126" i="13"/>
  <c r="N126" i="13"/>
  <c r="M126" i="13"/>
  <c r="L126" i="13"/>
  <c r="K126" i="13"/>
  <c r="J126" i="13"/>
  <c r="I126" i="13"/>
  <c r="H126" i="13"/>
  <c r="G126" i="13"/>
  <c r="F126" i="13"/>
  <c r="E126" i="13"/>
  <c r="D126" i="13"/>
  <c r="AJ125" i="13"/>
  <c r="AQ125" i="13" s="1"/>
  <c r="AI125" i="13"/>
  <c r="AH125" i="13"/>
  <c r="AG125" i="13"/>
  <c r="AF125" i="13"/>
  <c r="AE125" i="13"/>
  <c r="AD125" i="13"/>
  <c r="AC125" i="13"/>
  <c r="AB125" i="13"/>
  <c r="AA125" i="13"/>
  <c r="Z125" i="13"/>
  <c r="Y125" i="13"/>
  <c r="X125" i="13"/>
  <c r="W125" i="13"/>
  <c r="V125" i="13"/>
  <c r="U125" i="13"/>
  <c r="T125" i="13"/>
  <c r="S125" i="13"/>
  <c r="R125" i="13"/>
  <c r="Q125" i="13"/>
  <c r="P125" i="13"/>
  <c r="O125" i="13"/>
  <c r="N125" i="13"/>
  <c r="M125" i="13"/>
  <c r="L125" i="13"/>
  <c r="K125" i="13"/>
  <c r="J125" i="13"/>
  <c r="I125" i="13"/>
  <c r="H125" i="13"/>
  <c r="G125" i="13"/>
  <c r="F125" i="13"/>
  <c r="E125" i="13"/>
  <c r="D125" i="13"/>
  <c r="AJ124" i="13"/>
  <c r="AQ124" i="13" s="1"/>
  <c r="AR59" i="13" s="1"/>
  <c r="AI124" i="13"/>
  <c r="AH124" i="13"/>
  <c r="AG124" i="13"/>
  <c r="AF124" i="13"/>
  <c r="AE124" i="13"/>
  <c r="AD124" i="13"/>
  <c r="AC124" i="13"/>
  <c r="AB124" i="13"/>
  <c r="AA124" i="13"/>
  <c r="Z124" i="13"/>
  <c r="Y124" i="13"/>
  <c r="X124" i="13"/>
  <c r="W124" i="13"/>
  <c r="V124" i="13"/>
  <c r="U124" i="13"/>
  <c r="T124" i="13"/>
  <c r="S124" i="13"/>
  <c r="R124" i="13"/>
  <c r="Q124" i="13"/>
  <c r="P124" i="13"/>
  <c r="O124" i="13"/>
  <c r="N124" i="13"/>
  <c r="M124" i="13"/>
  <c r="L124" i="13"/>
  <c r="K124" i="13"/>
  <c r="J124" i="13"/>
  <c r="I124" i="13"/>
  <c r="H124" i="13"/>
  <c r="G124" i="13"/>
  <c r="F124" i="13"/>
  <c r="E124" i="13"/>
  <c r="D124" i="13"/>
  <c r="AJ123" i="13"/>
  <c r="AQ123" i="13" s="1"/>
  <c r="AI123" i="13"/>
  <c r="AH123" i="13"/>
  <c r="AG123" i="13"/>
  <c r="AF123" i="13"/>
  <c r="AE123" i="13"/>
  <c r="AD123" i="13"/>
  <c r="AC123" i="13"/>
  <c r="AB123" i="13"/>
  <c r="AA123" i="13"/>
  <c r="Z123" i="13"/>
  <c r="Y123" i="13"/>
  <c r="X123" i="13"/>
  <c r="W123" i="13"/>
  <c r="V123" i="13"/>
  <c r="U123" i="13"/>
  <c r="T123" i="13"/>
  <c r="S123" i="13"/>
  <c r="R123" i="13"/>
  <c r="Q123" i="13"/>
  <c r="P123" i="13"/>
  <c r="O123" i="13"/>
  <c r="N123" i="13"/>
  <c r="M123" i="13"/>
  <c r="L123" i="13"/>
  <c r="K123" i="13"/>
  <c r="J123" i="13"/>
  <c r="I123" i="13"/>
  <c r="H123" i="13"/>
  <c r="G123" i="13"/>
  <c r="F123" i="13"/>
  <c r="E123" i="13"/>
  <c r="D123" i="13"/>
  <c r="AJ122" i="13"/>
  <c r="AQ122" i="13" s="1"/>
  <c r="AI122" i="13"/>
  <c r="AH122" i="13"/>
  <c r="AG122" i="13"/>
  <c r="AF122" i="13"/>
  <c r="AE122" i="13"/>
  <c r="AD122" i="13"/>
  <c r="AC122" i="13"/>
  <c r="AB122" i="13"/>
  <c r="AA122" i="13"/>
  <c r="Z122" i="13"/>
  <c r="Y122" i="13"/>
  <c r="X122" i="13"/>
  <c r="W122" i="13"/>
  <c r="V122" i="13"/>
  <c r="U122" i="13"/>
  <c r="T122" i="13"/>
  <c r="S122" i="13"/>
  <c r="R122" i="13"/>
  <c r="Q122" i="13"/>
  <c r="P122" i="13"/>
  <c r="O122" i="13"/>
  <c r="N122" i="13"/>
  <c r="M122" i="13"/>
  <c r="L122" i="13"/>
  <c r="K122" i="13"/>
  <c r="J122" i="13"/>
  <c r="I122" i="13"/>
  <c r="H122" i="13"/>
  <c r="G122" i="13"/>
  <c r="F122" i="13"/>
  <c r="E122" i="13"/>
  <c r="D122" i="13"/>
  <c r="AJ121" i="13"/>
  <c r="AQ121" i="13" s="1"/>
  <c r="AI121" i="13"/>
  <c r="AH121" i="13"/>
  <c r="AG121" i="13"/>
  <c r="AF121" i="13"/>
  <c r="AE121" i="13"/>
  <c r="AD121" i="13"/>
  <c r="AC121" i="13"/>
  <c r="AB121" i="13"/>
  <c r="AA121" i="13"/>
  <c r="Z121" i="13"/>
  <c r="Y121" i="13"/>
  <c r="X121" i="13"/>
  <c r="W121" i="13"/>
  <c r="V121" i="13"/>
  <c r="U121" i="13"/>
  <c r="T121" i="13"/>
  <c r="S121" i="13"/>
  <c r="R121" i="13"/>
  <c r="Q121" i="13"/>
  <c r="P121" i="13"/>
  <c r="O121" i="13"/>
  <c r="N121" i="13"/>
  <c r="M121" i="13"/>
  <c r="L121" i="13"/>
  <c r="K121" i="13"/>
  <c r="J121" i="13"/>
  <c r="I121" i="13"/>
  <c r="H121" i="13"/>
  <c r="G121" i="13"/>
  <c r="F121" i="13"/>
  <c r="E121" i="13"/>
  <c r="D121" i="13"/>
  <c r="AJ120" i="13"/>
  <c r="AQ120" i="13" s="1"/>
  <c r="AI120" i="13"/>
  <c r="AH120" i="13"/>
  <c r="AG120" i="13"/>
  <c r="AF120" i="13"/>
  <c r="AE120" i="13"/>
  <c r="AD120" i="13"/>
  <c r="AC120" i="13"/>
  <c r="AB120" i="13"/>
  <c r="AA120" i="13"/>
  <c r="Z120" i="13"/>
  <c r="Y120" i="13"/>
  <c r="X120" i="13"/>
  <c r="W120" i="13"/>
  <c r="V120" i="13"/>
  <c r="U120" i="13"/>
  <c r="T120" i="13"/>
  <c r="S120" i="13"/>
  <c r="R120" i="13"/>
  <c r="Q120" i="13"/>
  <c r="P120" i="13"/>
  <c r="O120" i="13"/>
  <c r="N120" i="13"/>
  <c r="M120" i="13"/>
  <c r="L120" i="13"/>
  <c r="K120" i="13"/>
  <c r="J120" i="13"/>
  <c r="I120" i="13"/>
  <c r="H120" i="13"/>
  <c r="G120" i="13"/>
  <c r="F120" i="13"/>
  <c r="E120" i="13"/>
  <c r="D120" i="13"/>
  <c r="AJ119" i="13"/>
  <c r="AQ119" i="13" s="1"/>
  <c r="AI119" i="13"/>
  <c r="AH119" i="13"/>
  <c r="AG119" i="13"/>
  <c r="AF119" i="13"/>
  <c r="AE119" i="13"/>
  <c r="AD119" i="13"/>
  <c r="AC119" i="13"/>
  <c r="AB119" i="13"/>
  <c r="AA119" i="13"/>
  <c r="Z119" i="13"/>
  <c r="Y119" i="13"/>
  <c r="X119" i="13"/>
  <c r="W119" i="13"/>
  <c r="V119" i="13"/>
  <c r="U119" i="13"/>
  <c r="T119" i="13"/>
  <c r="S119" i="13"/>
  <c r="R119" i="13"/>
  <c r="Q119" i="13"/>
  <c r="P119" i="13"/>
  <c r="O119" i="13"/>
  <c r="N119" i="13"/>
  <c r="M119" i="13"/>
  <c r="L119" i="13"/>
  <c r="K119" i="13"/>
  <c r="J119" i="13"/>
  <c r="I119" i="13"/>
  <c r="H119" i="13"/>
  <c r="G119" i="13"/>
  <c r="F119" i="13"/>
  <c r="E119" i="13"/>
  <c r="D119" i="13"/>
  <c r="AJ118" i="13"/>
  <c r="AQ118" i="13" s="1"/>
  <c r="AR54" i="13" s="1"/>
  <c r="AI118" i="13"/>
  <c r="AH118" i="13"/>
  <c r="AG118" i="13"/>
  <c r="AF118" i="13"/>
  <c r="AE118" i="13"/>
  <c r="AD118" i="13"/>
  <c r="AC118" i="13"/>
  <c r="AB118" i="13"/>
  <c r="AA118" i="13"/>
  <c r="Z118" i="13"/>
  <c r="Y118" i="13"/>
  <c r="X118" i="13"/>
  <c r="W118" i="13"/>
  <c r="V118" i="13"/>
  <c r="U118" i="13"/>
  <c r="T118" i="13"/>
  <c r="S118" i="13"/>
  <c r="R118" i="13"/>
  <c r="Q118" i="13"/>
  <c r="P118" i="13"/>
  <c r="O118" i="13"/>
  <c r="N118" i="13"/>
  <c r="M118" i="13"/>
  <c r="L118" i="13"/>
  <c r="K118" i="13"/>
  <c r="J118" i="13"/>
  <c r="I118" i="13"/>
  <c r="H118" i="13"/>
  <c r="G118" i="13"/>
  <c r="F118" i="13"/>
  <c r="E118" i="13"/>
  <c r="D118" i="13"/>
  <c r="AJ117" i="13"/>
  <c r="AQ117" i="13" s="1"/>
  <c r="AI117" i="13"/>
  <c r="AH117" i="13"/>
  <c r="AG117" i="13"/>
  <c r="AF117" i="13"/>
  <c r="AE117" i="13"/>
  <c r="AD117" i="13"/>
  <c r="AC117" i="13"/>
  <c r="AB117" i="13"/>
  <c r="AA117" i="13"/>
  <c r="Z117" i="13"/>
  <c r="Y117" i="13"/>
  <c r="X117" i="13"/>
  <c r="W117" i="13"/>
  <c r="V117" i="13"/>
  <c r="U117" i="13"/>
  <c r="T117" i="13"/>
  <c r="S117" i="13"/>
  <c r="R117" i="13"/>
  <c r="Q117" i="13"/>
  <c r="P117" i="13"/>
  <c r="O117" i="13"/>
  <c r="N117" i="13"/>
  <c r="M117" i="13"/>
  <c r="L117" i="13"/>
  <c r="K117" i="13"/>
  <c r="J117" i="13"/>
  <c r="I117" i="13"/>
  <c r="H117" i="13"/>
  <c r="G117" i="13"/>
  <c r="F117" i="13"/>
  <c r="E117" i="13"/>
  <c r="D117" i="13"/>
  <c r="AJ116" i="13"/>
  <c r="AQ116" i="13" s="1"/>
  <c r="AR51" i="13" s="1"/>
  <c r="AI116" i="13"/>
  <c r="AH116" i="13"/>
  <c r="AG116" i="13"/>
  <c r="AF116" i="13"/>
  <c r="AE116" i="13"/>
  <c r="AD116" i="13"/>
  <c r="AC116" i="13"/>
  <c r="AB116" i="13"/>
  <c r="AA116" i="13"/>
  <c r="Z116" i="13"/>
  <c r="Y116" i="13"/>
  <c r="X116" i="13"/>
  <c r="W116" i="13"/>
  <c r="V116" i="13"/>
  <c r="U116" i="13"/>
  <c r="T116" i="13"/>
  <c r="S116" i="13"/>
  <c r="R116" i="13"/>
  <c r="Q116" i="13"/>
  <c r="P116" i="13"/>
  <c r="O116" i="13"/>
  <c r="N116" i="13"/>
  <c r="M116" i="13"/>
  <c r="L116" i="13"/>
  <c r="K116" i="13"/>
  <c r="J116" i="13"/>
  <c r="I116" i="13"/>
  <c r="H116" i="13"/>
  <c r="G116" i="13"/>
  <c r="F116" i="13"/>
  <c r="E116" i="13"/>
  <c r="D116" i="13"/>
  <c r="AJ115" i="13"/>
  <c r="AQ115" i="13" s="1"/>
  <c r="AI115" i="13"/>
  <c r="AH115" i="13"/>
  <c r="AG115" i="13"/>
  <c r="AF115" i="13"/>
  <c r="AE115" i="13"/>
  <c r="AD115" i="13"/>
  <c r="AC115" i="13"/>
  <c r="AB115" i="13"/>
  <c r="AA115" i="13"/>
  <c r="Z115" i="13"/>
  <c r="Y115" i="13"/>
  <c r="X115" i="13"/>
  <c r="W115" i="13"/>
  <c r="V115" i="13"/>
  <c r="U115" i="13"/>
  <c r="T115" i="13"/>
  <c r="S115" i="13"/>
  <c r="R115" i="13"/>
  <c r="Q115" i="13"/>
  <c r="P115" i="13"/>
  <c r="O115" i="13"/>
  <c r="N115" i="13"/>
  <c r="M115" i="13"/>
  <c r="L115" i="13"/>
  <c r="K115" i="13"/>
  <c r="J115" i="13"/>
  <c r="I115" i="13"/>
  <c r="H115" i="13"/>
  <c r="G115" i="13"/>
  <c r="F115" i="13"/>
  <c r="E115" i="13"/>
  <c r="D115" i="13"/>
  <c r="AJ114" i="13"/>
  <c r="AQ114" i="13" s="1"/>
  <c r="AI114" i="13"/>
  <c r="AH114" i="13"/>
  <c r="AG114" i="13"/>
  <c r="AF114" i="13"/>
  <c r="AE114" i="13"/>
  <c r="AD114" i="13"/>
  <c r="AC114" i="13"/>
  <c r="AB114" i="13"/>
  <c r="AA114" i="13"/>
  <c r="Z114" i="13"/>
  <c r="Y114" i="13"/>
  <c r="X114" i="13"/>
  <c r="W114" i="13"/>
  <c r="V114" i="13"/>
  <c r="U114" i="13"/>
  <c r="T114" i="13"/>
  <c r="S114" i="13"/>
  <c r="R114" i="13"/>
  <c r="Q114" i="13"/>
  <c r="P114" i="13"/>
  <c r="O114" i="13"/>
  <c r="N114" i="13"/>
  <c r="M114" i="13"/>
  <c r="L114" i="13"/>
  <c r="K114" i="13"/>
  <c r="J114" i="13"/>
  <c r="I114" i="13"/>
  <c r="H114" i="13"/>
  <c r="G114" i="13"/>
  <c r="F114" i="13"/>
  <c r="E114" i="13"/>
  <c r="D114" i="13"/>
  <c r="AJ113" i="13"/>
  <c r="AQ113" i="13" s="1"/>
  <c r="AI113" i="13"/>
  <c r="AH113" i="13"/>
  <c r="AG113" i="13"/>
  <c r="AF113" i="13"/>
  <c r="AE113" i="13"/>
  <c r="AD113" i="13"/>
  <c r="AC113" i="13"/>
  <c r="AB113" i="13"/>
  <c r="AA113" i="13"/>
  <c r="Z113" i="13"/>
  <c r="Y113" i="13"/>
  <c r="X113" i="13"/>
  <c r="W113" i="13"/>
  <c r="V113" i="13"/>
  <c r="U113" i="13"/>
  <c r="T113" i="13"/>
  <c r="S113" i="13"/>
  <c r="R113" i="13"/>
  <c r="Q113" i="13"/>
  <c r="P113" i="13"/>
  <c r="O113" i="13"/>
  <c r="N113" i="13"/>
  <c r="M113" i="13"/>
  <c r="L113" i="13"/>
  <c r="K113" i="13"/>
  <c r="J113" i="13"/>
  <c r="I113" i="13"/>
  <c r="H113" i="13"/>
  <c r="G113" i="13"/>
  <c r="F113" i="13"/>
  <c r="E113" i="13"/>
  <c r="D113" i="13"/>
  <c r="AJ112" i="13"/>
  <c r="AQ112" i="13" s="1"/>
  <c r="AI112" i="13"/>
  <c r="AH112" i="13"/>
  <c r="AG112" i="13"/>
  <c r="AF112" i="13"/>
  <c r="AE112" i="13"/>
  <c r="AD112" i="13"/>
  <c r="AC112" i="13"/>
  <c r="AB112" i="13"/>
  <c r="AA112" i="13"/>
  <c r="Z112" i="13"/>
  <c r="Y112" i="13"/>
  <c r="X112" i="13"/>
  <c r="W112" i="13"/>
  <c r="V112" i="13"/>
  <c r="U112" i="13"/>
  <c r="T112" i="13"/>
  <c r="S112" i="13"/>
  <c r="R112" i="13"/>
  <c r="Q112" i="13"/>
  <c r="P112" i="13"/>
  <c r="O112" i="13"/>
  <c r="N112" i="13"/>
  <c r="M112" i="13"/>
  <c r="L112" i="13"/>
  <c r="K112" i="13"/>
  <c r="J112" i="13"/>
  <c r="I112" i="13"/>
  <c r="H112" i="13"/>
  <c r="G112" i="13"/>
  <c r="F112" i="13"/>
  <c r="E112" i="13"/>
  <c r="D112" i="13"/>
  <c r="AJ111" i="13"/>
  <c r="AQ111" i="13" s="1"/>
  <c r="AI111" i="13"/>
  <c r="AH111" i="13"/>
  <c r="AG111" i="13"/>
  <c r="AF111" i="13"/>
  <c r="AE111" i="13"/>
  <c r="AD111" i="13"/>
  <c r="AC111" i="13"/>
  <c r="AB111" i="13"/>
  <c r="AA111" i="13"/>
  <c r="Z111" i="13"/>
  <c r="Y111" i="13"/>
  <c r="X111" i="13"/>
  <c r="W111" i="13"/>
  <c r="V111" i="13"/>
  <c r="U111" i="13"/>
  <c r="T111" i="13"/>
  <c r="S111" i="13"/>
  <c r="R111" i="13"/>
  <c r="Q111" i="13"/>
  <c r="P111" i="13"/>
  <c r="O111" i="13"/>
  <c r="N111" i="13"/>
  <c r="M111" i="13"/>
  <c r="L111" i="13"/>
  <c r="K111" i="13"/>
  <c r="J111" i="13"/>
  <c r="I111" i="13"/>
  <c r="H111" i="13"/>
  <c r="G111" i="13"/>
  <c r="F111" i="13"/>
  <c r="E111" i="13"/>
  <c r="D111" i="13"/>
  <c r="AJ110" i="13"/>
  <c r="AQ110" i="13" s="1"/>
  <c r="AI110" i="13"/>
  <c r="AH110" i="13"/>
  <c r="AG110" i="13"/>
  <c r="AF110" i="13"/>
  <c r="AE110" i="13"/>
  <c r="AD110" i="13"/>
  <c r="AC110" i="13"/>
  <c r="AB110" i="13"/>
  <c r="AA110" i="13"/>
  <c r="Z110" i="13"/>
  <c r="Y110" i="13"/>
  <c r="X110" i="13"/>
  <c r="W110" i="13"/>
  <c r="V110" i="13"/>
  <c r="U110" i="13"/>
  <c r="T110" i="13"/>
  <c r="S110" i="13"/>
  <c r="R110" i="13"/>
  <c r="Q110" i="13"/>
  <c r="P110" i="13"/>
  <c r="O110" i="13"/>
  <c r="N110" i="13"/>
  <c r="M110" i="13"/>
  <c r="L110" i="13"/>
  <c r="K110" i="13"/>
  <c r="J110" i="13"/>
  <c r="I110" i="13"/>
  <c r="H110" i="13"/>
  <c r="G110" i="13"/>
  <c r="F110" i="13"/>
  <c r="E110" i="13"/>
  <c r="D110" i="13"/>
  <c r="AJ109" i="13"/>
  <c r="AQ109" i="13" s="1"/>
  <c r="AI109" i="13"/>
  <c r="AH109" i="13"/>
  <c r="AG109" i="13"/>
  <c r="AF109" i="13"/>
  <c r="AE109" i="13"/>
  <c r="AD109" i="13"/>
  <c r="AC109" i="13"/>
  <c r="AB109" i="13"/>
  <c r="AA109" i="13"/>
  <c r="Z109" i="13"/>
  <c r="Y109" i="13"/>
  <c r="X109" i="13"/>
  <c r="W109" i="13"/>
  <c r="V109" i="13"/>
  <c r="U109" i="13"/>
  <c r="T109" i="13"/>
  <c r="S109" i="13"/>
  <c r="R109" i="13"/>
  <c r="Q109" i="13"/>
  <c r="P109" i="13"/>
  <c r="O109" i="13"/>
  <c r="N109" i="13"/>
  <c r="M109" i="13"/>
  <c r="L109" i="13"/>
  <c r="K109" i="13"/>
  <c r="J109" i="13"/>
  <c r="I109" i="13"/>
  <c r="H109" i="13"/>
  <c r="G109" i="13"/>
  <c r="F109" i="13"/>
  <c r="E109" i="13"/>
  <c r="D109" i="13"/>
  <c r="AJ108" i="13"/>
  <c r="AQ108" i="13" s="1"/>
  <c r="AI108" i="13"/>
  <c r="AH108" i="13"/>
  <c r="AG108" i="13"/>
  <c r="AF108" i="13"/>
  <c r="AE108" i="13"/>
  <c r="AD108" i="13"/>
  <c r="AC108" i="13"/>
  <c r="AB108" i="13"/>
  <c r="AA108" i="13"/>
  <c r="Z108" i="13"/>
  <c r="Y108" i="13"/>
  <c r="X108" i="13"/>
  <c r="W108" i="13"/>
  <c r="V108" i="13"/>
  <c r="U108" i="13"/>
  <c r="T108" i="13"/>
  <c r="S108" i="13"/>
  <c r="R108" i="13"/>
  <c r="Q108" i="13"/>
  <c r="P108" i="13"/>
  <c r="O108" i="13"/>
  <c r="N108" i="13"/>
  <c r="M108" i="13"/>
  <c r="L108" i="13"/>
  <c r="K108" i="13"/>
  <c r="J108" i="13"/>
  <c r="I108" i="13"/>
  <c r="H108" i="13"/>
  <c r="G108" i="13"/>
  <c r="F108" i="13"/>
  <c r="E108" i="13"/>
  <c r="D108" i="13"/>
  <c r="AJ107" i="13"/>
  <c r="AQ107" i="13" s="1"/>
  <c r="AI107" i="13"/>
  <c r="AH107" i="13"/>
  <c r="AG107" i="13"/>
  <c r="AF107" i="13"/>
  <c r="AE107" i="13"/>
  <c r="AD107" i="13"/>
  <c r="AC107" i="13"/>
  <c r="AB107" i="13"/>
  <c r="AA107" i="13"/>
  <c r="Z107" i="13"/>
  <c r="Y107" i="13"/>
  <c r="X107" i="13"/>
  <c r="W107" i="13"/>
  <c r="V107" i="13"/>
  <c r="U107" i="13"/>
  <c r="T107" i="13"/>
  <c r="S107" i="13"/>
  <c r="R107" i="13"/>
  <c r="Q107" i="13"/>
  <c r="P107" i="13"/>
  <c r="O107" i="13"/>
  <c r="N107" i="13"/>
  <c r="M107" i="13"/>
  <c r="L107" i="13"/>
  <c r="K107" i="13"/>
  <c r="J107" i="13"/>
  <c r="I107" i="13"/>
  <c r="H107" i="13"/>
  <c r="G107" i="13"/>
  <c r="F107" i="13"/>
  <c r="E107" i="13"/>
  <c r="D107" i="13"/>
  <c r="AJ106" i="13"/>
  <c r="AQ106" i="13" s="1"/>
  <c r="AI106" i="13"/>
  <c r="AH106" i="13"/>
  <c r="AG106" i="13"/>
  <c r="AF106" i="13"/>
  <c r="AE106" i="13"/>
  <c r="AD106" i="13"/>
  <c r="AC106" i="13"/>
  <c r="AB106" i="13"/>
  <c r="AA106" i="13"/>
  <c r="Z106" i="13"/>
  <c r="Y106" i="13"/>
  <c r="X106" i="13"/>
  <c r="W106" i="13"/>
  <c r="V106" i="13"/>
  <c r="U106" i="13"/>
  <c r="T106" i="13"/>
  <c r="S106" i="13"/>
  <c r="R106" i="13"/>
  <c r="Q106" i="13"/>
  <c r="P106" i="13"/>
  <c r="O106" i="13"/>
  <c r="N106" i="13"/>
  <c r="M106" i="13"/>
  <c r="L106" i="13"/>
  <c r="K106" i="13"/>
  <c r="J106" i="13"/>
  <c r="I106" i="13"/>
  <c r="H106" i="13"/>
  <c r="G106" i="13"/>
  <c r="F106" i="13"/>
  <c r="E106" i="13"/>
  <c r="D106" i="13"/>
  <c r="AJ105" i="13"/>
  <c r="AQ105" i="13" s="1"/>
  <c r="AI105" i="13"/>
  <c r="AH105" i="13"/>
  <c r="AG105" i="13"/>
  <c r="AF105" i="13"/>
  <c r="AE105" i="13"/>
  <c r="AD105" i="13"/>
  <c r="AC105" i="13"/>
  <c r="AB105" i="13"/>
  <c r="AA105" i="13"/>
  <c r="Z105" i="13"/>
  <c r="Y105" i="13"/>
  <c r="X105" i="13"/>
  <c r="W105" i="13"/>
  <c r="V105" i="13"/>
  <c r="U105" i="13"/>
  <c r="T105" i="13"/>
  <c r="S105" i="13"/>
  <c r="R105" i="13"/>
  <c r="Q105" i="13"/>
  <c r="P105" i="13"/>
  <c r="O105" i="13"/>
  <c r="N105" i="13"/>
  <c r="M105" i="13"/>
  <c r="L105" i="13"/>
  <c r="K105" i="13"/>
  <c r="J105" i="13"/>
  <c r="I105" i="13"/>
  <c r="H105" i="13"/>
  <c r="G105" i="13"/>
  <c r="F105" i="13"/>
  <c r="E105" i="13"/>
  <c r="D105" i="13"/>
  <c r="AJ104" i="13"/>
  <c r="AQ104" i="13" s="1"/>
  <c r="AI104" i="13"/>
  <c r="AH104" i="13"/>
  <c r="AG104" i="13"/>
  <c r="AF104" i="13"/>
  <c r="AE104" i="13"/>
  <c r="AD104" i="13"/>
  <c r="AC104" i="13"/>
  <c r="AB104" i="13"/>
  <c r="AA104" i="13"/>
  <c r="Z104" i="13"/>
  <c r="Y104" i="13"/>
  <c r="X104" i="13"/>
  <c r="W104" i="13"/>
  <c r="V104" i="13"/>
  <c r="U104" i="13"/>
  <c r="T104" i="13"/>
  <c r="S104" i="13"/>
  <c r="R104" i="13"/>
  <c r="Q104" i="13"/>
  <c r="P104" i="13"/>
  <c r="O104" i="13"/>
  <c r="N104" i="13"/>
  <c r="M104" i="13"/>
  <c r="L104" i="13"/>
  <c r="K104" i="13"/>
  <c r="J104" i="13"/>
  <c r="I104" i="13"/>
  <c r="H104" i="13"/>
  <c r="G104" i="13"/>
  <c r="F104" i="13"/>
  <c r="E104" i="13"/>
  <c r="D104" i="13"/>
  <c r="AJ103" i="13"/>
  <c r="AQ103" i="13" s="1"/>
  <c r="AI103" i="13"/>
  <c r="AH103" i="13"/>
  <c r="AG103" i="13"/>
  <c r="AF103" i="13"/>
  <c r="AE103" i="13"/>
  <c r="AD103" i="13"/>
  <c r="AC103" i="13"/>
  <c r="AB103" i="13"/>
  <c r="AA103" i="13"/>
  <c r="Z103" i="13"/>
  <c r="Y103" i="13"/>
  <c r="X103" i="13"/>
  <c r="W103" i="13"/>
  <c r="V103" i="13"/>
  <c r="U103" i="13"/>
  <c r="T103" i="13"/>
  <c r="S103" i="13"/>
  <c r="R103" i="13"/>
  <c r="Q103" i="13"/>
  <c r="P103" i="13"/>
  <c r="O103" i="13"/>
  <c r="N103" i="13"/>
  <c r="M103" i="13"/>
  <c r="L103" i="13"/>
  <c r="K103" i="13"/>
  <c r="J103" i="13"/>
  <c r="I103" i="13"/>
  <c r="H103" i="13"/>
  <c r="G103" i="13"/>
  <c r="F103" i="13"/>
  <c r="E103" i="13"/>
  <c r="D103" i="13"/>
  <c r="AJ102" i="13"/>
  <c r="AQ102" i="13" s="1"/>
  <c r="AR38" i="13" s="1"/>
  <c r="AI102" i="13"/>
  <c r="AH102" i="13"/>
  <c r="AG102" i="13"/>
  <c r="AF102" i="13"/>
  <c r="AE102" i="13"/>
  <c r="AD102" i="13"/>
  <c r="AC102" i="13"/>
  <c r="AB102" i="13"/>
  <c r="AA102" i="13"/>
  <c r="Z102" i="13"/>
  <c r="Y102" i="13"/>
  <c r="X102" i="13"/>
  <c r="W102" i="13"/>
  <c r="V102" i="13"/>
  <c r="U102" i="13"/>
  <c r="T102" i="13"/>
  <c r="S102" i="13"/>
  <c r="R102" i="13"/>
  <c r="Q102" i="13"/>
  <c r="P102" i="13"/>
  <c r="O102" i="13"/>
  <c r="N102" i="13"/>
  <c r="M102" i="13"/>
  <c r="L102" i="13"/>
  <c r="K102" i="13"/>
  <c r="J102" i="13"/>
  <c r="I102" i="13"/>
  <c r="H102" i="13"/>
  <c r="G102" i="13"/>
  <c r="F102" i="13"/>
  <c r="E102" i="13"/>
  <c r="D102" i="13"/>
  <c r="AJ101" i="13"/>
  <c r="AQ101" i="13" s="1"/>
  <c r="AI101" i="13"/>
  <c r="AH101" i="13"/>
  <c r="AG101" i="13"/>
  <c r="AF101" i="13"/>
  <c r="AE101" i="13"/>
  <c r="AD101" i="13"/>
  <c r="AC101" i="13"/>
  <c r="AB101" i="13"/>
  <c r="AA101" i="13"/>
  <c r="Z101" i="13"/>
  <c r="Y101" i="13"/>
  <c r="X101" i="13"/>
  <c r="W101" i="13"/>
  <c r="V101" i="13"/>
  <c r="U101" i="13"/>
  <c r="T101" i="13"/>
  <c r="S101" i="13"/>
  <c r="R101" i="13"/>
  <c r="Q101" i="13"/>
  <c r="P101" i="13"/>
  <c r="O101" i="13"/>
  <c r="N101" i="13"/>
  <c r="M101" i="13"/>
  <c r="L101" i="13"/>
  <c r="K101" i="13"/>
  <c r="J101" i="13"/>
  <c r="I101" i="13"/>
  <c r="H101" i="13"/>
  <c r="G101" i="13"/>
  <c r="F101" i="13"/>
  <c r="E101" i="13"/>
  <c r="D101" i="13"/>
  <c r="AJ100" i="13"/>
  <c r="AQ100" i="13" s="1"/>
  <c r="AI100" i="13"/>
  <c r="AH100" i="13"/>
  <c r="AG100" i="13"/>
  <c r="AF100" i="13"/>
  <c r="AE100" i="13"/>
  <c r="AD100" i="13"/>
  <c r="AC100" i="13"/>
  <c r="AB100" i="13"/>
  <c r="AA100" i="13"/>
  <c r="Z100" i="13"/>
  <c r="Y100" i="13"/>
  <c r="X100" i="13"/>
  <c r="W100" i="13"/>
  <c r="V100" i="13"/>
  <c r="U100" i="13"/>
  <c r="T100" i="13"/>
  <c r="S100" i="13"/>
  <c r="R100" i="13"/>
  <c r="Q100" i="13"/>
  <c r="P100" i="13"/>
  <c r="O100" i="13"/>
  <c r="N100" i="13"/>
  <c r="M100" i="13"/>
  <c r="L100" i="13"/>
  <c r="K100" i="13"/>
  <c r="J100" i="13"/>
  <c r="I100" i="13"/>
  <c r="H100" i="13"/>
  <c r="G100" i="13"/>
  <c r="F100" i="13"/>
  <c r="E100" i="13"/>
  <c r="D100" i="13"/>
  <c r="AJ99" i="13"/>
  <c r="AQ99" i="13" s="1"/>
  <c r="AI99" i="13"/>
  <c r="AH99" i="13"/>
  <c r="AG99" i="13"/>
  <c r="AF99" i="13"/>
  <c r="AE99" i="13"/>
  <c r="AD99" i="13"/>
  <c r="AC99" i="13"/>
  <c r="AB99" i="13"/>
  <c r="AA99" i="13"/>
  <c r="Z99" i="13"/>
  <c r="Y99" i="13"/>
  <c r="X99" i="13"/>
  <c r="W99" i="13"/>
  <c r="V99" i="13"/>
  <c r="U99" i="13"/>
  <c r="T99" i="13"/>
  <c r="S99" i="13"/>
  <c r="R99" i="13"/>
  <c r="Q99" i="13"/>
  <c r="P99" i="13"/>
  <c r="O99" i="13"/>
  <c r="N99" i="13"/>
  <c r="M99" i="13"/>
  <c r="L99" i="13"/>
  <c r="K99" i="13"/>
  <c r="J99" i="13"/>
  <c r="I99" i="13"/>
  <c r="H99" i="13"/>
  <c r="G99" i="13"/>
  <c r="F99" i="13"/>
  <c r="E99" i="13"/>
  <c r="D99" i="13"/>
  <c r="AJ98" i="13"/>
  <c r="AQ98" i="13" s="1"/>
  <c r="AI98" i="13"/>
  <c r="AH98" i="13"/>
  <c r="AG98" i="13"/>
  <c r="AF98" i="13"/>
  <c r="AE98" i="13"/>
  <c r="AD98" i="13"/>
  <c r="AC98" i="13"/>
  <c r="AB98" i="13"/>
  <c r="AA98" i="13"/>
  <c r="Z98" i="13"/>
  <c r="Y98" i="13"/>
  <c r="X98" i="13"/>
  <c r="W98" i="13"/>
  <c r="V98" i="13"/>
  <c r="U98" i="13"/>
  <c r="T98" i="13"/>
  <c r="S98" i="13"/>
  <c r="R98" i="13"/>
  <c r="Q98" i="13"/>
  <c r="P98" i="13"/>
  <c r="O98" i="13"/>
  <c r="N98" i="13"/>
  <c r="M98" i="13"/>
  <c r="L98" i="13"/>
  <c r="K98" i="13"/>
  <c r="J98" i="13"/>
  <c r="I98" i="13"/>
  <c r="H98" i="13"/>
  <c r="G98" i="13"/>
  <c r="F98" i="13"/>
  <c r="E98" i="13"/>
  <c r="D98" i="13"/>
  <c r="AJ97" i="13"/>
  <c r="AQ97" i="13" s="1"/>
  <c r="AI97" i="13"/>
  <c r="AH97" i="13"/>
  <c r="AG97" i="13"/>
  <c r="AF97" i="13"/>
  <c r="AE97" i="13"/>
  <c r="AD97" i="13"/>
  <c r="AC97" i="13"/>
  <c r="AB97" i="13"/>
  <c r="AA97" i="13"/>
  <c r="Z97" i="13"/>
  <c r="Y97" i="13"/>
  <c r="X97" i="13"/>
  <c r="W97" i="13"/>
  <c r="V97" i="13"/>
  <c r="U97" i="13"/>
  <c r="T97" i="13"/>
  <c r="S97" i="13"/>
  <c r="R97" i="13"/>
  <c r="Q97" i="13"/>
  <c r="P97" i="13"/>
  <c r="O97" i="13"/>
  <c r="N97" i="13"/>
  <c r="M97" i="13"/>
  <c r="L97" i="13"/>
  <c r="K97" i="13"/>
  <c r="J97" i="13"/>
  <c r="I97" i="13"/>
  <c r="H97" i="13"/>
  <c r="G97" i="13"/>
  <c r="F97" i="13"/>
  <c r="E97" i="13"/>
  <c r="D97" i="13"/>
  <c r="AJ96" i="13"/>
  <c r="AQ96" i="13" s="1"/>
  <c r="AI96" i="13"/>
  <c r="AH96" i="13"/>
  <c r="AG96" i="13"/>
  <c r="AF96" i="13"/>
  <c r="AE96" i="13"/>
  <c r="AD96" i="13"/>
  <c r="AC96" i="13"/>
  <c r="AB96" i="13"/>
  <c r="AA96" i="13"/>
  <c r="Z96" i="13"/>
  <c r="Y96" i="13"/>
  <c r="X96" i="13"/>
  <c r="W96" i="13"/>
  <c r="V96" i="13"/>
  <c r="U96" i="13"/>
  <c r="T96" i="13"/>
  <c r="S96" i="13"/>
  <c r="R96" i="13"/>
  <c r="Q96" i="13"/>
  <c r="P96" i="13"/>
  <c r="O96" i="13"/>
  <c r="N96" i="13"/>
  <c r="M96" i="13"/>
  <c r="L96" i="13"/>
  <c r="K96" i="13"/>
  <c r="J96" i="13"/>
  <c r="I96" i="13"/>
  <c r="H96" i="13"/>
  <c r="G96" i="13"/>
  <c r="F96" i="13"/>
  <c r="E96" i="13"/>
  <c r="D96" i="13"/>
  <c r="AJ95" i="13"/>
  <c r="AQ95" i="13" s="1"/>
  <c r="AI95" i="13"/>
  <c r="AH95" i="13"/>
  <c r="AG95" i="13"/>
  <c r="AF95" i="13"/>
  <c r="AE95" i="13"/>
  <c r="AD95" i="13"/>
  <c r="AC95" i="13"/>
  <c r="AB95" i="13"/>
  <c r="AA95" i="13"/>
  <c r="Z95" i="13"/>
  <c r="Y95" i="13"/>
  <c r="X95" i="13"/>
  <c r="W95" i="13"/>
  <c r="V95" i="13"/>
  <c r="U95" i="13"/>
  <c r="T95" i="13"/>
  <c r="S95" i="13"/>
  <c r="R95" i="13"/>
  <c r="Q95" i="13"/>
  <c r="P95" i="13"/>
  <c r="O95" i="13"/>
  <c r="N95" i="13"/>
  <c r="M95" i="13"/>
  <c r="L95" i="13"/>
  <c r="K95" i="13"/>
  <c r="J95" i="13"/>
  <c r="I95" i="13"/>
  <c r="H95" i="13"/>
  <c r="G95" i="13"/>
  <c r="F95" i="13"/>
  <c r="E95" i="13"/>
  <c r="D95" i="13"/>
  <c r="AJ94" i="13"/>
  <c r="AQ94" i="13" s="1"/>
  <c r="AI94" i="13"/>
  <c r="AH94" i="13"/>
  <c r="AG94" i="13"/>
  <c r="AF94" i="13"/>
  <c r="AE94" i="13"/>
  <c r="AD94" i="13"/>
  <c r="AC94" i="13"/>
  <c r="AB94" i="13"/>
  <c r="AA94" i="13"/>
  <c r="Z94" i="13"/>
  <c r="Y94" i="13"/>
  <c r="X94" i="13"/>
  <c r="W94" i="13"/>
  <c r="V94" i="13"/>
  <c r="U94" i="13"/>
  <c r="T94" i="13"/>
  <c r="S94" i="13"/>
  <c r="R94" i="13"/>
  <c r="Q94" i="13"/>
  <c r="P94" i="13"/>
  <c r="O94" i="13"/>
  <c r="N94" i="13"/>
  <c r="M94" i="13"/>
  <c r="L94" i="13"/>
  <c r="K94" i="13"/>
  <c r="J94" i="13"/>
  <c r="I94" i="13"/>
  <c r="H94" i="13"/>
  <c r="G94" i="13"/>
  <c r="F94" i="13"/>
  <c r="E94" i="13"/>
  <c r="D94" i="13"/>
  <c r="AJ93" i="13"/>
  <c r="AQ93" i="13" s="1"/>
  <c r="AI93" i="13"/>
  <c r="AH93" i="13"/>
  <c r="AG93" i="13"/>
  <c r="AF93" i="13"/>
  <c r="AE93" i="13"/>
  <c r="AD93" i="13"/>
  <c r="AC93" i="13"/>
  <c r="AB93" i="13"/>
  <c r="AA93" i="13"/>
  <c r="Z93" i="13"/>
  <c r="Y93" i="13"/>
  <c r="X93" i="13"/>
  <c r="W93" i="13"/>
  <c r="V93" i="13"/>
  <c r="U93" i="13"/>
  <c r="T93" i="13"/>
  <c r="S93" i="13"/>
  <c r="R93" i="13"/>
  <c r="Q93" i="13"/>
  <c r="P93" i="13"/>
  <c r="O93" i="13"/>
  <c r="N93" i="13"/>
  <c r="M93" i="13"/>
  <c r="L93" i="13"/>
  <c r="K93" i="13"/>
  <c r="J93" i="13"/>
  <c r="I93" i="13"/>
  <c r="H93" i="13"/>
  <c r="G93" i="13"/>
  <c r="F93" i="13"/>
  <c r="E93" i="13"/>
  <c r="D93" i="13"/>
  <c r="AJ92" i="13"/>
  <c r="AQ92" i="13" s="1"/>
  <c r="AI92" i="13"/>
  <c r="AH92" i="13"/>
  <c r="AG92" i="13"/>
  <c r="AF92" i="13"/>
  <c r="AE92" i="13"/>
  <c r="AD92" i="13"/>
  <c r="AC92" i="13"/>
  <c r="AB92" i="13"/>
  <c r="AA92" i="13"/>
  <c r="Z92" i="13"/>
  <c r="Y92" i="13"/>
  <c r="X92" i="13"/>
  <c r="W92" i="13"/>
  <c r="V92" i="13"/>
  <c r="U92" i="13"/>
  <c r="T92" i="13"/>
  <c r="S92" i="13"/>
  <c r="R92" i="13"/>
  <c r="Q92" i="13"/>
  <c r="P92" i="13"/>
  <c r="O92" i="13"/>
  <c r="N92" i="13"/>
  <c r="M92" i="13"/>
  <c r="L92" i="13"/>
  <c r="K92" i="13"/>
  <c r="J92" i="13"/>
  <c r="I92" i="13"/>
  <c r="H92" i="13"/>
  <c r="G92" i="13"/>
  <c r="F92" i="13"/>
  <c r="E92" i="13"/>
  <c r="D92" i="13"/>
  <c r="AJ91" i="13"/>
  <c r="AQ91" i="13" s="1"/>
  <c r="AI91" i="13"/>
  <c r="AH91" i="13"/>
  <c r="AG91" i="13"/>
  <c r="AF91" i="13"/>
  <c r="AE91" i="13"/>
  <c r="AD91" i="13"/>
  <c r="AC91" i="13"/>
  <c r="AB91" i="13"/>
  <c r="AA91" i="13"/>
  <c r="Z91" i="13"/>
  <c r="Y91" i="13"/>
  <c r="X91" i="13"/>
  <c r="W91" i="13"/>
  <c r="V91" i="13"/>
  <c r="U91" i="13"/>
  <c r="T91" i="13"/>
  <c r="S91" i="13"/>
  <c r="R91" i="13"/>
  <c r="Q91" i="13"/>
  <c r="P91" i="13"/>
  <c r="O91" i="13"/>
  <c r="N91" i="13"/>
  <c r="M91" i="13"/>
  <c r="L91" i="13"/>
  <c r="K91" i="13"/>
  <c r="J91" i="13"/>
  <c r="I91" i="13"/>
  <c r="H91" i="13"/>
  <c r="G91" i="13"/>
  <c r="F91" i="13"/>
  <c r="E91" i="13"/>
  <c r="D91" i="13"/>
  <c r="AJ90" i="13"/>
  <c r="AQ90" i="13" s="1"/>
  <c r="AI90" i="13"/>
  <c r="AH90" i="13"/>
  <c r="AG90" i="13"/>
  <c r="AF90" i="13"/>
  <c r="AE90" i="13"/>
  <c r="AD90" i="13"/>
  <c r="AC90" i="13"/>
  <c r="AB90" i="13"/>
  <c r="AA90" i="13"/>
  <c r="Z90" i="13"/>
  <c r="Y90" i="13"/>
  <c r="X90" i="13"/>
  <c r="W90" i="13"/>
  <c r="V90" i="13"/>
  <c r="U90" i="13"/>
  <c r="T90" i="13"/>
  <c r="S90" i="13"/>
  <c r="R90" i="13"/>
  <c r="Q90" i="13"/>
  <c r="P90" i="13"/>
  <c r="O90" i="13"/>
  <c r="N90" i="13"/>
  <c r="M90" i="13"/>
  <c r="L90" i="13"/>
  <c r="K90" i="13"/>
  <c r="J90" i="13"/>
  <c r="I90" i="13"/>
  <c r="H90" i="13"/>
  <c r="G90" i="13"/>
  <c r="F90" i="13"/>
  <c r="E90" i="13"/>
  <c r="D90" i="13"/>
  <c r="AJ89" i="13"/>
  <c r="AQ89" i="13" s="1"/>
  <c r="AI89" i="13"/>
  <c r="AH89" i="13"/>
  <c r="AG89" i="13"/>
  <c r="AF89" i="13"/>
  <c r="AE89" i="13"/>
  <c r="AD89" i="13"/>
  <c r="AC89" i="13"/>
  <c r="AB89" i="13"/>
  <c r="AA89" i="13"/>
  <c r="Z89" i="13"/>
  <c r="Y89" i="13"/>
  <c r="X89" i="13"/>
  <c r="W89" i="13"/>
  <c r="V89" i="13"/>
  <c r="U89" i="13"/>
  <c r="T89" i="13"/>
  <c r="S89" i="13"/>
  <c r="R89" i="13"/>
  <c r="Q89" i="13"/>
  <c r="P89" i="13"/>
  <c r="O89" i="13"/>
  <c r="N89" i="13"/>
  <c r="M89" i="13"/>
  <c r="L89" i="13"/>
  <c r="K89" i="13"/>
  <c r="J89" i="13"/>
  <c r="I89" i="13"/>
  <c r="H89" i="13"/>
  <c r="G89" i="13"/>
  <c r="F89" i="13"/>
  <c r="E89" i="13"/>
  <c r="D89" i="13"/>
  <c r="AJ88" i="13"/>
  <c r="AQ88" i="13" s="1"/>
  <c r="AI88" i="13"/>
  <c r="AH88" i="13"/>
  <c r="AG88" i="13"/>
  <c r="AF88" i="13"/>
  <c r="AE88" i="13"/>
  <c r="AD88" i="13"/>
  <c r="AC88" i="13"/>
  <c r="AB88" i="13"/>
  <c r="AA88" i="13"/>
  <c r="Z88" i="13"/>
  <c r="Y88" i="13"/>
  <c r="X88" i="13"/>
  <c r="W88" i="13"/>
  <c r="V88" i="13"/>
  <c r="U88" i="13"/>
  <c r="T88" i="13"/>
  <c r="S88" i="13"/>
  <c r="R88" i="13"/>
  <c r="Q88" i="13"/>
  <c r="P88" i="13"/>
  <c r="O88" i="13"/>
  <c r="N88" i="13"/>
  <c r="M88" i="13"/>
  <c r="L88" i="13"/>
  <c r="K88" i="13"/>
  <c r="J88" i="13"/>
  <c r="I88" i="13"/>
  <c r="H88" i="13"/>
  <c r="G88" i="13"/>
  <c r="F88" i="13"/>
  <c r="E88" i="13"/>
  <c r="D88" i="13"/>
  <c r="AJ87" i="13"/>
  <c r="AQ87" i="13" s="1"/>
  <c r="AI87" i="13"/>
  <c r="AH87" i="13"/>
  <c r="AG87" i="13"/>
  <c r="AF87" i="13"/>
  <c r="AE87" i="13"/>
  <c r="AD87" i="13"/>
  <c r="AC87" i="13"/>
  <c r="AB87" i="13"/>
  <c r="AA87" i="13"/>
  <c r="Z87" i="13"/>
  <c r="Y87" i="13"/>
  <c r="X87" i="13"/>
  <c r="W87" i="13"/>
  <c r="V87" i="13"/>
  <c r="U87" i="13"/>
  <c r="T87" i="13"/>
  <c r="S87" i="13"/>
  <c r="R87" i="13"/>
  <c r="Q87" i="13"/>
  <c r="P87" i="13"/>
  <c r="O87" i="13"/>
  <c r="N87" i="13"/>
  <c r="M87" i="13"/>
  <c r="L87" i="13"/>
  <c r="K87" i="13"/>
  <c r="J87" i="13"/>
  <c r="I87" i="13"/>
  <c r="H87" i="13"/>
  <c r="G87" i="13"/>
  <c r="F87" i="13"/>
  <c r="E87" i="13"/>
  <c r="D87" i="13"/>
  <c r="AJ86" i="13"/>
  <c r="AQ86" i="13" s="1"/>
  <c r="AI86" i="13"/>
  <c r="AH86" i="13"/>
  <c r="AG86" i="13"/>
  <c r="AF86" i="13"/>
  <c r="AE86" i="13"/>
  <c r="AD86" i="13"/>
  <c r="AC86" i="13"/>
  <c r="AB86" i="13"/>
  <c r="AA86" i="13"/>
  <c r="Z86" i="13"/>
  <c r="Y86" i="13"/>
  <c r="X86" i="13"/>
  <c r="W86" i="13"/>
  <c r="V86" i="13"/>
  <c r="U86" i="13"/>
  <c r="T86" i="13"/>
  <c r="S86" i="13"/>
  <c r="R86" i="13"/>
  <c r="Q86" i="13"/>
  <c r="P86" i="13"/>
  <c r="O86" i="13"/>
  <c r="N86" i="13"/>
  <c r="M86" i="13"/>
  <c r="L86" i="13"/>
  <c r="K86" i="13"/>
  <c r="J86" i="13"/>
  <c r="I86" i="13"/>
  <c r="H86" i="13"/>
  <c r="G86" i="13"/>
  <c r="F86" i="13"/>
  <c r="E86" i="13"/>
  <c r="D86" i="13"/>
  <c r="AJ85" i="13"/>
  <c r="AI85" i="13"/>
  <c r="AH85" i="13"/>
  <c r="AG85" i="13"/>
  <c r="AF85" i="13"/>
  <c r="AE85" i="13"/>
  <c r="AD85" i="13"/>
  <c r="AC85" i="13"/>
  <c r="AB85" i="13"/>
  <c r="AA85" i="13"/>
  <c r="Z85" i="13"/>
  <c r="Y85" i="13"/>
  <c r="X85" i="13"/>
  <c r="W85" i="13"/>
  <c r="V85" i="13"/>
  <c r="U85" i="13"/>
  <c r="T85" i="13"/>
  <c r="S85" i="13"/>
  <c r="R85" i="13"/>
  <c r="Q85" i="13"/>
  <c r="P85" i="13"/>
  <c r="O85" i="13"/>
  <c r="N85" i="13"/>
  <c r="M85" i="13"/>
  <c r="L85" i="13"/>
  <c r="K85" i="13"/>
  <c r="J85" i="13"/>
  <c r="I85" i="13"/>
  <c r="H85" i="13"/>
  <c r="G85" i="13"/>
  <c r="F85" i="13"/>
  <c r="E85" i="13"/>
  <c r="D85" i="13"/>
  <c r="AJ84" i="13"/>
  <c r="AI84" i="13"/>
  <c r="AH84" i="13"/>
  <c r="AG84" i="13"/>
  <c r="AF84" i="13"/>
  <c r="AE84" i="13"/>
  <c r="AD84" i="13"/>
  <c r="AC84" i="13"/>
  <c r="AB84" i="13"/>
  <c r="AA84" i="13"/>
  <c r="Z84" i="13"/>
  <c r="Y84" i="13"/>
  <c r="X84" i="13"/>
  <c r="W84" i="13"/>
  <c r="V84" i="13"/>
  <c r="U84" i="13"/>
  <c r="T84" i="13"/>
  <c r="S84" i="13"/>
  <c r="R84" i="13"/>
  <c r="Q84" i="13"/>
  <c r="P84" i="13"/>
  <c r="O84" i="13"/>
  <c r="N84" i="13"/>
  <c r="M84" i="13"/>
  <c r="L84" i="13"/>
  <c r="K84" i="13"/>
  <c r="J84" i="13"/>
  <c r="I84" i="13"/>
  <c r="H84" i="13"/>
  <c r="G84" i="13"/>
  <c r="F84" i="13"/>
  <c r="E84" i="13"/>
  <c r="D84" i="13"/>
  <c r="AJ83" i="13"/>
  <c r="AQ83" i="13" s="1"/>
  <c r="AI83" i="13"/>
  <c r="AH83" i="13"/>
  <c r="AG83" i="13"/>
  <c r="AF83" i="13"/>
  <c r="AE83" i="13"/>
  <c r="AD83" i="13"/>
  <c r="AC83" i="13"/>
  <c r="AB83" i="13"/>
  <c r="AA83" i="13"/>
  <c r="Z83" i="13"/>
  <c r="Y83" i="13"/>
  <c r="X83" i="13"/>
  <c r="W83" i="13"/>
  <c r="V83" i="13"/>
  <c r="U83" i="13"/>
  <c r="T83" i="13"/>
  <c r="S83" i="13"/>
  <c r="R83" i="13"/>
  <c r="Q83" i="13"/>
  <c r="P83" i="13"/>
  <c r="O83" i="13"/>
  <c r="N83" i="13"/>
  <c r="M83" i="13"/>
  <c r="L83" i="13"/>
  <c r="K83" i="13"/>
  <c r="J83" i="13"/>
  <c r="I83" i="13"/>
  <c r="H83" i="13"/>
  <c r="G83" i="13"/>
  <c r="F83" i="13"/>
  <c r="E83" i="13"/>
  <c r="D83" i="13"/>
  <c r="AJ82" i="13"/>
  <c r="AI82" i="13"/>
  <c r="AH82" i="13"/>
  <c r="AG82" i="13"/>
  <c r="AF82" i="13"/>
  <c r="AE82" i="13"/>
  <c r="AD82" i="13"/>
  <c r="AC82" i="13"/>
  <c r="AB82" i="13"/>
  <c r="AA82" i="13"/>
  <c r="Z82" i="13"/>
  <c r="Y82" i="13"/>
  <c r="X82" i="13"/>
  <c r="W82" i="13"/>
  <c r="V82" i="13"/>
  <c r="U82" i="13"/>
  <c r="T82" i="13"/>
  <c r="S82" i="13"/>
  <c r="R82" i="13"/>
  <c r="Q82" i="13"/>
  <c r="P82" i="13"/>
  <c r="O82" i="13"/>
  <c r="N82" i="13"/>
  <c r="M82" i="13"/>
  <c r="L82" i="13"/>
  <c r="K82" i="13"/>
  <c r="J82" i="13"/>
  <c r="I82" i="13"/>
  <c r="H82" i="13"/>
  <c r="G82" i="13"/>
  <c r="F82" i="13"/>
  <c r="E82" i="13"/>
  <c r="D82" i="13"/>
  <c r="AJ81" i="13"/>
  <c r="AQ81" i="13" s="1"/>
  <c r="AI81" i="13"/>
  <c r="AH81" i="13"/>
  <c r="AG81" i="13"/>
  <c r="AF81" i="13"/>
  <c r="AE81" i="13"/>
  <c r="AD81" i="13"/>
  <c r="AC81" i="13"/>
  <c r="AB81" i="13"/>
  <c r="AA81" i="13"/>
  <c r="Z81" i="13"/>
  <c r="Y81" i="13"/>
  <c r="X81" i="13"/>
  <c r="W81" i="13"/>
  <c r="V81" i="13"/>
  <c r="U81" i="13"/>
  <c r="T81" i="13"/>
  <c r="S81" i="13"/>
  <c r="R81" i="13"/>
  <c r="Q81" i="13"/>
  <c r="P81" i="13"/>
  <c r="O81" i="13"/>
  <c r="N81" i="13"/>
  <c r="M81" i="13"/>
  <c r="L81" i="13"/>
  <c r="K81" i="13"/>
  <c r="J81" i="13"/>
  <c r="I81" i="13"/>
  <c r="H81" i="13"/>
  <c r="G81" i="13"/>
  <c r="F81" i="13"/>
  <c r="E81" i="13"/>
  <c r="D81" i="13"/>
  <c r="AJ80" i="13"/>
  <c r="AQ80" i="13" s="1"/>
  <c r="AI80" i="13"/>
  <c r="AH80" i="13"/>
  <c r="AG80" i="13"/>
  <c r="AF80" i="13"/>
  <c r="AE80" i="13"/>
  <c r="AD80" i="13"/>
  <c r="AC80" i="13"/>
  <c r="AB80" i="13"/>
  <c r="AA80" i="13"/>
  <c r="Z80" i="13"/>
  <c r="Y80" i="13"/>
  <c r="X80" i="13"/>
  <c r="W80" i="13"/>
  <c r="V80" i="13"/>
  <c r="U80" i="13"/>
  <c r="T80" i="13"/>
  <c r="S80" i="13"/>
  <c r="R80" i="13"/>
  <c r="Q80" i="13"/>
  <c r="P80" i="13"/>
  <c r="O80" i="13"/>
  <c r="N80" i="13"/>
  <c r="M80" i="13"/>
  <c r="L80" i="13"/>
  <c r="K80" i="13"/>
  <c r="J80" i="13"/>
  <c r="I80" i="13"/>
  <c r="H80" i="13"/>
  <c r="G80" i="13"/>
  <c r="F80" i="13"/>
  <c r="E80" i="13"/>
  <c r="D80" i="13"/>
  <c r="AJ79" i="13"/>
  <c r="AQ79" i="13" s="1"/>
  <c r="AI79" i="13"/>
  <c r="AH79" i="13"/>
  <c r="AG79" i="13"/>
  <c r="AF79" i="13"/>
  <c r="AE79" i="13"/>
  <c r="AD79" i="13"/>
  <c r="AC79" i="13"/>
  <c r="AB79" i="13"/>
  <c r="AA79" i="13"/>
  <c r="Z79" i="13"/>
  <c r="Y79" i="13"/>
  <c r="X79" i="13"/>
  <c r="W79" i="13"/>
  <c r="V79" i="13"/>
  <c r="U79" i="13"/>
  <c r="T79" i="13"/>
  <c r="S79" i="13"/>
  <c r="R79" i="13"/>
  <c r="Q79" i="13"/>
  <c r="P79" i="13"/>
  <c r="O79" i="13"/>
  <c r="N79" i="13"/>
  <c r="M79" i="13"/>
  <c r="L79" i="13"/>
  <c r="K79" i="13"/>
  <c r="J79" i="13"/>
  <c r="I79" i="13"/>
  <c r="H79" i="13"/>
  <c r="G79" i="13"/>
  <c r="F79" i="13"/>
  <c r="E79" i="13"/>
  <c r="D79" i="13"/>
  <c r="AJ78" i="13"/>
  <c r="AI78" i="13"/>
  <c r="AH78" i="13"/>
  <c r="AG78" i="13"/>
  <c r="AF78" i="13"/>
  <c r="AE78" i="13"/>
  <c r="AD78" i="13"/>
  <c r="AC78" i="13"/>
  <c r="AB78" i="13"/>
  <c r="AA78" i="13"/>
  <c r="Z78" i="13"/>
  <c r="Y78" i="13"/>
  <c r="X78" i="13"/>
  <c r="W78" i="13"/>
  <c r="V78" i="13"/>
  <c r="U78" i="13"/>
  <c r="T78" i="13"/>
  <c r="S78" i="13"/>
  <c r="R78" i="13"/>
  <c r="Q78" i="13"/>
  <c r="P78" i="13"/>
  <c r="O78" i="13"/>
  <c r="N78" i="13"/>
  <c r="M78" i="13"/>
  <c r="L78" i="13"/>
  <c r="K78" i="13"/>
  <c r="J78" i="13"/>
  <c r="I78" i="13"/>
  <c r="H78" i="13"/>
  <c r="G78" i="13"/>
  <c r="F78" i="13"/>
  <c r="E78" i="13"/>
  <c r="D78" i="13"/>
  <c r="AJ77" i="13"/>
  <c r="AI77" i="13"/>
  <c r="AH77" i="13"/>
  <c r="AG77" i="13"/>
  <c r="AF77" i="13"/>
  <c r="AE77" i="13"/>
  <c r="AD77" i="13"/>
  <c r="AC77" i="13"/>
  <c r="AB77" i="13"/>
  <c r="AA77" i="13"/>
  <c r="Z77" i="13"/>
  <c r="Y77" i="13"/>
  <c r="X77" i="13"/>
  <c r="W77" i="13"/>
  <c r="V77" i="13"/>
  <c r="U77" i="13"/>
  <c r="T77" i="13"/>
  <c r="S77" i="13"/>
  <c r="R77" i="13"/>
  <c r="Q77" i="13"/>
  <c r="P77" i="13"/>
  <c r="O77" i="13"/>
  <c r="N77" i="13"/>
  <c r="M77" i="13"/>
  <c r="L77" i="13"/>
  <c r="K77" i="13"/>
  <c r="J77" i="13"/>
  <c r="I77" i="13"/>
  <c r="H77" i="13"/>
  <c r="G77" i="13"/>
  <c r="F77" i="13"/>
  <c r="E77" i="13"/>
  <c r="D77" i="13"/>
  <c r="AJ76" i="13"/>
  <c r="AI76" i="13"/>
  <c r="AH76" i="13"/>
  <c r="AG76" i="13"/>
  <c r="AF76" i="13"/>
  <c r="AE76" i="13"/>
  <c r="AD76" i="13"/>
  <c r="AC76" i="13"/>
  <c r="AB76" i="13"/>
  <c r="AA76" i="13"/>
  <c r="Z76" i="13"/>
  <c r="Y76" i="13"/>
  <c r="X76" i="13"/>
  <c r="W76" i="13"/>
  <c r="V76" i="13"/>
  <c r="U76" i="13"/>
  <c r="T76" i="13"/>
  <c r="S76" i="13"/>
  <c r="R76" i="13"/>
  <c r="Q76" i="13"/>
  <c r="P76" i="13"/>
  <c r="O76" i="13"/>
  <c r="N76" i="13"/>
  <c r="M76" i="13"/>
  <c r="L76" i="13"/>
  <c r="K76" i="13"/>
  <c r="J76" i="13"/>
  <c r="I76" i="13"/>
  <c r="H76" i="13"/>
  <c r="G76" i="13"/>
  <c r="F76" i="13"/>
  <c r="E76" i="13"/>
  <c r="D76" i="13"/>
  <c r="AJ75" i="13"/>
  <c r="AI75" i="13"/>
  <c r="AH75" i="13"/>
  <c r="AG75" i="13"/>
  <c r="AF75" i="13"/>
  <c r="AE75" i="13"/>
  <c r="AD75" i="13"/>
  <c r="AC75" i="13"/>
  <c r="AB75" i="13"/>
  <c r="AA75" i="13"/>
  <c r="Z75" i="13"/>
  <c r="Y75" i="13"/>
  <c r="X75" i="13"/>
  <c r="W75" i="13"/>
  <c r="V75" i="13"/>
  <c r="U75" i="13"/>
  <c r="T75" i="13"/>
  <c r="S75" i="13"/>
  <c r="R75" i="13"/>
  <c r="Q75" i="13"/>
  <c r="P75" i="13"/>
  <c r="O75" i="13"/>
  <c r="N75" i="13"/>
  <c r="M75" i="13"/>
  <c r="L75" i="13"/>
  <c r="K75" i="13"/>
  <c r="J75" i="13"/>
  <c r="I75" i="13"/>
  <c r="H75" i="13"/>
  <c r="G75" i="13"/>
  <c r="F75" i="13"/>
  <c r="E75" i="13"/>
  <c r="D75" i="13"/>
  <c r="AJ74" i="13"/>
  <c r="AI74" i="13"/>
  <c r="AH74" i="13"/>
  <c r="AG74" i="13"/>
  <c r="AF74" i="13"/>
  <c r="AE74" i="13"/>
  <c r="AD74" i="13"/>
  <c r="AC74" i="13"/>
  <c r="AB74" i="13"/>
  <c r="AA74" i="13"/>
  <c r="Z74" i="13"/>
  <c r="Y74" i="13"/>
  <c r="X74" i="13"/>
  <c r="W74" i="13"/>
  <c r="V74" i="13"/>
  <c r="U74" i="13"/>
  <c r="T74" i="13"/>
  <c r="S74" i="13"/>
  <c r="R74" i="13"/>
  <c r="Q74" i="13"/>
  <c r="P74" i="13"/>
  <c r="O74" i="13"/>
  <c r="N74" i="13"/>
  <c r="M74" i="13"/>
  <c r="L74" i="13"/>
  <c r="K74" i="13"/>
  <c r="J74" i="13"/>
  <c r="I74" i="13"/>
  <c r="H74" i="13"/>
  <c r="G74" i="13"/>
  <c r="F74" i="13"/>
  <c r="E74" i="13"/>
  <c r="D74" i="13"/>
  <c r="AJ73" i="13"/>
  <c r="AI73" i="13"/>
  <c r="AH73" i="13"/>
  <c r="AG73" i="13"/>
  <c r="AF73" i="13"/>
  <c r="AE73" i="13"/>
  <c r="AD73" i="13"/>
  <c r="AC73" i="13"/>
  <c r="AB73" i="13"/>
  <c r="AA73" i="13"/>
  <c r="Z73" i="13"/>
  <c r="Y73" i="13"/>
  <c r="X73" i="13"/>
  <c r="W73" i="13"/>
  <c r="V73" i="13"/>
  <c r="U73" i="13"/>
  <c r="T73" i="13"/>
  <c r="S73" i="13"/>
  <c r="R73" i="13"/>
  <c r="Q73" i="13"/>
  <c r="P73" i="13"/>
  <c r="O73" i="13"/>
  <c r="N73" i="13"/>
  <c r="M73" i="13"/>
  <c r="L73" i="13"/>
  <c r="K73" i="13"/>
  <c r="J73" i="13"/>
  <c r="I73" i="13"/>
  <c r="H73" i="13"/>
  <c r="G73" i="13"/>
  <c r="F73" i="13"/>
  <c r="E73" i="13"/>
  <c r="D73" i="13"/>
  <c r="AJ72" i="13"/>
  <c r="AI72" i="13"/>
  <c r="AH72" i="13"/>
  <c r="AG72" i="13"/>
  <c r="AF72" i="13"/>
  <c r="AE72" i="13"/>
  <c r="AD72" i="13"/>
  <c r="AC72" i="13"/>
  <c r="AB72" i="13"/>
  <c r="AA72" i="13"/>
  <c r="Z72" i="13"/>
  <c r="Y72" i="13"/>
  <c r="X72" i="13"/>
  <c r="W72" i="13"/>
  <c r="V72" i="13"/>
  <c r="U72" i="13"/>
  <c r="T72" i="13"/>
  <c r="S72" i="13"/>
  <c r="R72" i="13"/>
  <c r="Q72" i="13"/>
  <c r="P72" i="13"/>
  <c r="O72" i="13"/>
  <c r="N72" i="13"/>
  <c r="M72" i="13"/>
  <c r="L72" i="13"/>
  <c r="K72" i="13"/>
  <c r="J72" i="13"/>
  <c r="I72" i="13"/>
  <c r="H72" i="13"/>
  <c r="G72" i="13"/>
  <c r="F72" i="13"/>
  <c r="E72" i="13"/>
  <c r="D72" i="13"/>
  <c r="AJ71" i="13"/>
  <c r="AI71" i="13"/>
  <c r="AH71" i="13"/>
  <c r="AG71" i="13"/>
  <c r="AF71" i="13"/>
  <c r="AE71" i="13"/>
  <c r="AD71" i="13"/>
  <c r="AC71" i="13"/>
  <c r="AB71" i="13"/>
  <c r="AA71" i="13"/>
  <c r="Z71" i="13"/>
  <c r="Y71" i="13"/>
  <c r="X71" i="13"/>
  <c r="W71" i="13"/>
  <c r="V71" i="13"/>
  <c r="U71" i="13"/>
  <c r="T71" i="13"/>
  <c r="S71" i="13"/>
  <c r="R71" i="13"/>
  <c r="Q71" i="13"/>
  <c r="P71" i="13"/>
  <c r="O71" i="13"/>
  <c r="N71" i="13"/>
  <c r="M71" i="13"/>
  <c r="L71" i="13"/>
  <c r="K71" i="13"/>
  <c r="J71" i="13"/>
  <c r="I71" i="13"/>
  <c r="H71" i="13"/>
  <c r="G71" i="13"/>
  <c r="F71" i="13"/>
  <c r="E71" i="13"/>
  <c r="D71" i="13"/>
  <c r="AT70" i="13"/>
  <c r="AT69" i="13"/>
  <c r="C69" i="13"/>
  <c r="AT68" i="13"/>
  <c r="C68" i="13"/>
  <c r="AT67" i="13"/>
  <c r="AS67" i="13"/>
  <c r="C67" i="13"/>
  <c r="C197" i="13" s="1"/>
  <c r="AT66" i="13"/>
  <c r="AS66" i="13"/>
  <c r="C66" i="13"/>
  <c r="AT65" i="13"/>
  <c r="AR65" i="13"/>
  <c r="C65" i="13"/>
  <c r="AT64" i="13"/>
  <c r="AS64" i="13"/>
  <c r="C64" i="13"/>
  <c r="C129" i="13" s="1"/>
  <c r="AT63" i="13"/>
  <c r="AS63" i="13"/>
  <c r="C63" i="13"/>
  <c r="AT62" i="13"/>
  <c r="C62" i="13"/>
  <c r="AT61" i="13"/>
  <c r="C61" i="13"/>
  <c r="C191" i="13" s="1"/>
  <c r="AT60" i="13"/>
  <c r="C60" i="13"/>
  <c r="AT59" i="13"/>
  <c r="AS59" i="13"/>
  <c r="C59" i="13"/>
  <c r="AT58" i="13"/>
  <c r="AS58" i="13"/>
  <c r="C58" i="13"/>
  <c r="C123" i="13" s="1"/>
  <c r="AT57" i="13"/>
  <c r="AS57" i="13"/>
  <c r="C57" i="13"/>
  <c r="AT56" i="13"/>
  <c r="C56" i="13"/>
  <c r="AT55" i="13"/>
  <c r="AS55" i="13"/>
  <c r="C55" i="13"/>
  <c r="AT54" i="13"/>
  <c r="C54" i="13"/>
  <c r="AT53" i="13"/>
  <c r="AS53" i="13"/>
  <c r="C53" i="13"/>
  <c r="C183" i="13" s="1"/>
  <c r="AT52" i="13"/>
  <c r="C52" i="13"/>
  <c r="C117" i="13" s="1"/>
  <c r="AT51" i="13"/>
  <c r="AS51" i="13"/>
  <c r="C51" i="13"/>
  <c r="C181" i="13" s="1"/>
  <c r="AT50" i="13"/>
  <c r="AS50" i="13"/>
  <c r="C50" i="13"/>
  <c r="AT49" i="13"/>
  <c r="AS49" i="13"/>
  <c r="C49" i="13"/>
  <c r="AT48" i="13"/>
  <c r="AS48" i="13"/>
  <c r="C48" i="13"/>
  <c r="C178" i="13" s="1"/>
  <c r="AT47" i="13"/>
  <c r="C47" i="13"/>
  <c r="AT46" i="13"/>
  <c r="C46" i="13"/>
  <c r="C176" i="13" s="1"/>
  <c r="AT45" i="13"/>
  <c r="AR45" i="13"/>
  <c r="C45" i="13"/>
  <c r="AT44" i="13"/>
  <c r="C44" i="13"/>
  <c r="C174" i="13" s="1"/>
  <c r="AT43" i="13"/>
  <c r="AS43" i="13"/>
  <c r="C43" i="13"/>
  <c r="AT42" i="13"/>
  <c r="AS42" i="13"/>
  <c r="C42" i="13"/>
  <c r="C172" i="13" s="1"/>
  <c r="AT41" i="13"/>
  <c r="AS41" i="13"/>
  <c r="C41" i="13"/>
  <c r="AT40" i="13"/>
  <c r="AS40" i="13"/>
  <c r="C40" i="13"/>
  <c r="C170" i="13" s="1"/>
  <c r="AT39" i="13"/>
  <c r="C39" i="13"/>
  <c r="AT38" i="13"/>
  <c r="C38" i="13"/>
  <c r="C168" i="13" s="1"/>
  <c r="AT37" i="13"/>
  <c r="C37" i="13"/>
  <c r="AT36" i="13"/>
  <c r="C36" i="13"/>
  <c r="C166" i="13" s="1"/>
  <c r="AT35" i="13"/>
  <c r="AS35" i="13"/>
  <c r="C35" i="13"/>
  <c r="AT34" i="13"/>
  <c r="AS34" i="13"/>
  <c r="C34" i="13"/>
  <c r="C99" i="13" s="1"/>
  <c r="AT33" i="13"/>
  <c r="AS33" i="13"/>
  <c r="C33" i="13"/>
  <c r="AT32" i="13"/>
  <c r="AS32" i="13"/>
  <c r="C32" i="13"/>
  <c r="C162" i="13" s="1"/>
  <c r="AT31" i="13"/>
  <c r="AS31" i="13"/>
  <c r="C31" i="13"/>
  <c r="AT30" i="13"/>
  <c r="AR30" i="13"/>
  <c r="C30" i="13"/>
  <c r="C160" i="13" s="1"/>
  <c r="AT29" i="13"/>
  <c r="AS29" i="13"/>
  <c r="C29" i="13"/>
  <c r="AT28" i="13"/>
  <c r="C28" i="13"/>
  <c r="C158" i="13" s="1"/>
  <c r="AT27" i="13"/>
  <c r="AS27" i="13"/>
  <c r="C27" i="13"/>
  <c r="AT26" i="13"/>
  <c r="C26" i="13"/>
  <c r="C156" i="13" s="1"/>
  <c r="AT25" i="13"/>
  <c r="AS25" i="13"/>
  <c r="C25" i="13"/>
  <c r="AT24" i="13"/>
  <c r="AS24" i="13"/>
  <c r="C24" i="13"/>
  <c r="C154" i="13" s="1"/>
  <c r="AT23" i="13"/>
  <c r="AS23" i="13"/>
  <c r="C23" i="13"/>
  <c r="AT22" i="13"/>
  <c r="C22" i="13"/>
  <c r="C152" i="13" s="1"/>
  <c r="C21" i="13"/>
  <c r="C20" i="13"/>
  <c r="C150" i="13" s="1"/>
  <c r="C19" i="13"/>
  <c r="C18" i="13"/>
  <c r="C148" i="13" s="1"/>
  <c r="C17" i="13"/>
  <c r="AS16" i="13"/>
  <c r="C16" i="13"/>
  <c r="C81" i="13" s="1"/>
  <c r="C15" i="13"/>
  <c r="C14" i="13"/>
  <c r="C144" i="13" s="1"/>
  <c r="AW13" i="13"/>
  <c r="C13" i="13"/>
  <c r="C12" i="13"/>
  <c r="C142" i="13" s="1"/>
  <c r="C11" i="13"/>
  <c r="C10" i="13"/>
  <c r="C140" i="13" s="1"/>
  <c r="C9" i="13"/>
  <c r="C8" i="13"/>
  <c r="C138" i="13" s="1"/>
  <c r="AW7" i="13"/>
  <c r="C7" i="13"/>
  <c r="C72" i="13" s="1"/>
  <c r="AW6" i="13"/>
  <c r="AL6" i="13"/>
  <c r="C6" i="13"/>
  <c r="C136" i="13" s="1"/>
  <c r="AQ82" i="13" l="1"/>
  <c r="AR18" i="13" s="1"/>
  <c r="AQ147" i="13"/>
  <c r="AS17" i="13" s="1"/>
  <c r="AQ84" i="13"/>
  <c r="AQ148" i="13"/>
  <c r="AS18" i="13" s="1"/>
  <c r="AQ85" i="13"/>
  <c r="AR20" i="13" s="1"/>
  <c r="AQ149" i="13"/>
  <c r="AS19" i="13" s="1"/>
  <c r="AS20" i="13"/>
  <c r="AS21" i="13"/>
  <c r="AR58" i="13"/>
  <c r="AR57" i="13"/>
  <c r="AS49" i="14"/>
  <c r="AS45" i="13"/>
  <c r="AL199" i="13"/>
  <c r="AS22" i="13"/>
  <c r="AN123" i="14"/>
  <c r="AL124" i="14"/>
  <c r="AN126" i="14"/>
  <c r="AN134" i="14"/>
  <c r="AR69" i="14"/>
  <c r="AS69" i="13"/>
  <c r="AL183" i="13"/>
  <c r="AR27" i="13"/>
  <c r="AR40" i="14"/>
  <c r="AR47" i="14"/>
  <c r="AO106" i="14"/>
  <c r="AS56" i="14"/>
  <c r="AS61" i="13"/>
  <c r="AO199" i="13"/>
  <c r="AN178" i="13"/>
  <c r="AO187" i="13"/>
  <c r="AL187" i="13"/>
  <c r="C76" i="14"/>
  <c r="AS37" i="13"/>
  <c r="AO183" i="13"/>
  <c r="AS26" i="13"/>
  <c r="AN76" i="14"/>
  <c r="AL120" i="14"/>
  <c r="AN122" i="14"/>
  <c r="AS63" i="14"/>
  <c r="AR40" i="13"/>
  <c r="AR48" i="13"/>
  <c r="AR55" i="13"/>
  <c r="AL199" i="14"/>
  <c r="AR60" i="13"/>
  <c r="AR67" i="13"/>
  <c r="AR68" i="13"/>
  <c r="AR61" i="13"/>
  <c r="AR62" i="13"/>
  <c r="AS69" i="14"/>
  <c r="AS70" i="14"/>
  <c r="AS39" i="13"/>
  <c r="AN173" i="13"/>
  <c r="AN174" i="13"/>
  <c r="AN177" i="13"/>
  <c r="AS47" i="13"/>
  <c r="AN185" i="13"/>
  <c r="AN189" i="13"/>
  <c r="AN75" i="14"/>
  <c r="AM124" i="14"/>
  <c r="AS41" i="14"/>
  <c r="AN176" i="14"/>
  <c r="AN190" i="14"/>
  <c r="AO191" i="14"/>
  <c r="AR16" i="13"/>
  <c r="AR24" i="13"/>
  <c r="AR33" i="13"/>
  <c r="AR36" i="13"/>
  <c r="AR44" i="13"/>
  <c r="AR52" i="13"/>
  <c r="AO123" i="13"/>
  <c r="AL123" i="13"/>
  <c r="AL128" i="13"/>
  <c r="AO162" i="13"/>
  <c r="AO166" i="13"/>
  <c r="AO72" i="14"/>
  <c r="C114" i="14"/>
  <c r="AN117" i="14"/>
  <c r="AR53" i="14"/>
  <c r="AN121" i="14"/>
  <c r="AR56" i="14"/>
  <c r="AR65" i="14"/>
  <c r="AN175" i="14"/>
  <c r="AS45" i="14"/>
  <c r="AM178" i="14"/>
  <c r="AS59" i="14"/>
  <c r="AM192" i="14"/>
  <c r="AM198" i="14"/>
  <c r="AN121" i="13"/>
  <c r="AM121" i="13"/>
  <c r="AN126" i="13"/>
  <c r="AM159" i="13"/>
  <c r="AN83" i="14"/>
  <c r="AO90" i="14"/>
  <c r="AN91" i="14"/>
  <c r="AN95" i="14"/>
  <c r="AN108" i="14"/>
  <c r="AO176" i="14"/>
  <c r="AL176" i="14"/>
  <c r="AR28" i="13"/>
  <c r="AN160" i="13"/>
  <c r="AN172" i="13"/>
  <c r="AN79" i="14"/>
  <c r="AN148" i="13"/>
  <c r="AO153" i="13"/>
  <c r="AL153" i="13"/>
  <c r="AO165" i="13"/>
  <c r="AL165" i="13"/>
  <c r="AN184" i="13"/>
  <c r="AM110" i="14"/>
  <c r="AL113" i="14"/>
  <c r="AO171" i="14"/>
  <c r="AR17" i="13"/>
  <c r="AR32" i="13"/>
  <c r="AN86" i="14"/>
  <c r="C108" i="14"/>
  <c r="AM186" i="14"/>
  <c r="AN134" i="13"/>
  <c r="AR69" i="13"/>
  <c r="AN139" i="13"/>
  <c r="AN151" i="13"/>
  <c r="AN155" i="13"/>
  <c r="AO83" i="14"/>
  <c r="AO108" i="14"/>
  <c r="AO170" i="14"/>
  <c r="AL170" i="14"/>
  <c r="AO184" i="14"/>
  <c r="AL184" i="14"/>
  <c r="AR22" i="13"/>
  <c r="AR26" i="13"/>
  <c r="AR34" i="13"/>
  <c r="AR39" i="13"/>
  <c r="AR42" i="13"/>
  <c r="AR46" i="13"/>
  <c r="AO144" i="13"/>
  <c r="AO148" i="13"/>
  <c r="AR49" i="14"/>
  <c r="AN78" i="14"/>
  <c r="AM80" i="14"/>
  <c r="AM140" i="14"/>
  <c r="AM182" i="14"/>
  <c r="AS52" i="14"/>
  <c r="AS66" i="14"/>
  <c r="AO72" i="13"/>
  <c r="AL72" i="13"/>
  <c r="AO76" i="13"/>
  <c r="AO80" i="13"/>
  <c r="AL80" i="13"/>
  <c r="AO84" i="13"/>
  <c r="AL84" i="13"/>
  <c r="AO88" i="13"/>
  <c r="AL88" i="13"/>
  <c r="AO92" i="13"/>
  <c r="AL92" i="13"/>
  <c r="AO96" i="13"/>
  <c r="AL96" i="13"/>
  <c r="AO100" i="13"/>
  <c r="AL100" i="13"/>
  <c r="AO104" i="13"/>
  <c r="AL104" i="13"/>
  <c r="AO108" i="13"/>
  <c r="AL108" i="13"/>
  <c r="AO112" i="13"/>
  <c r="AL112" i="13"/>
  <c r="AM115" i="13"/>
  <c r="AO130" i="13"/>
  <c r="AM133" i="13"/>
  <c r="AM141" i="13"/>
  <c r="AL192" i="13"/>
  <c r="AL196" i="13"/>
  <c r="AN77" i="14"/>
  <c r="C78" i="14"/>
  <c r="AN127" i="14"/>
  <c r="AO137" i="14"/>
  <c r="AO183" i="14"/>
  <c r="AS61" i="14"/>
  <c r="AM194" i="14"/>
  <c r="AN138" i="13"/>
  <c r="AN142" i="13"/>
  <c r="AN154" i="13"/>
  <c r="AN190" i="13"/>
  <c r="AN97" i="14"/>
  <c r="C102" i="14"/>
  <c r="AL103" i="14"/>
  <c r="AM129" i="14"/>
  <c r="AM133" i="14"/>
  <c r="AN139" i="14"/>
  <c r="AN143" i="14"/>
  <c r="AN147" i="14"/>
  <c r="AN151" i="14"/>
  <c r="AN155" i="14"/>
  <c r="AN159" i="14"/>
  <c r="AN163" i="14"/>
  <c r="AM170" i="14"/>
  <c r="AO71" i="13"/>
  <c r="AO75" i="13"/>
  <c r="AL75" i="13"/>
  <c r="AO79" i="13"/>
  <c r="AL79" i="13"/>
  <c r="AO83" i="13"/>
  <c r="AL83" i="13"/>
  <c r="AO87" i="13"/>
  <c r="AL87" i="13"/>
  <c r="AO91" i="13"/>
  <c r="AL91" i="13"/>
  <c r="AO95" i="13"/>
  <c r="AL95" i="13"/>
  <c r="AO99" i="13"/>
  <c r="AL99" i="13"/>
  <c r="AO103" i="13"/>
  <c r="AL103" i="13"/>
  <c r="AO107" i="13"/>
  <c r="AL107" i="13"/>
  <c r="AO111" i="13"/>
  <c r="AL111" i="13"/>
  <c r="AO124" i="13"/>
  <c r="AM127" i="13"/>
  <c r="AN132" i="13"/>
  <c r="AM180" i="13"/>
  <c r="AM192" i="13"/>
  <c r="AM74" i="14"/>
  <c r="AO77" i="14"/>
  <c r="AR44" i="14"/>
  <c r="AN118" i="14"/>
  <c r="AM119" i="13"/>
  <c r="AO117" i="14"/>
  <c r="AS54" i="14"/>
  <c r="AS55" i="14"/>
  <c r="AM187" i="14"/>
  <c r="AN71" i="13"/>
  <c r="AR21" i="13"/>
  <c r="C185" i="13"/>
  <c r="C120" i="13"/>
  <c r="AN116" i="13"/>
  <c r="C107" i="14"/>
  <c r="AS68" i="14"/>
  <c r="AS44" i="14"/>
  <c r="AS43" i="14"/>
  <c r="AN91" i="13"/>
  <c r="AN99" i="13"/>
  <c r="C195" i="13"/>
  <c r="C130" i="13"/>
  <c r="C189" i="13"/>
  <c r="C124" i="13"/>
  <c r="AO118" i="13"/>
  <c r="AN169" i="13"/>
  <c r="AN170" i="13"/>
  <c r="AN89" i="14"/>
  <c r="AN102" i="14"/>
  <c r="AM104" i="14"/>
  <c r="AS40" i="14"/>
  <c r="AS39" i="14"/>
  <c r="AL171" i="14"/>
  <c r="AL185" i="14"/>
  <c r="AN75" i="13"/>
  <c r="AN83" i="13"/>
  <c r="AS57" i="14"/>
  <c r="AS58" i="14"/>
  <c r="AN115" i="13"/>
  <c r="AO145" i="13"/>
  <c r="AL145" i="13"/>
  <c r="AL154" i="13"/>
  <c r="AS47" i="14"/>
  <c r="AS48" i="14"/>
  <c r="AM180" i="14"/>
  <c r="AO198" i="14"/>
  <c r="AL198" i="14"/>
  <c r="AN111" i="13"/>
  <c r="AN196" i="13"/>
  <c r="AL93" i="14"/>
  <c r="AM190" i="14"/>
  <c r="AN87" i="13"/>
  <c r="AS67" i="14"/>
  <c r="AN95" i="13"/>
  <c r="AN103" i="13"/>
  <c r="AN107" i="13"/>
  <c r="AN128" i="13"/>
  <c r="AR64" i="13"/>
  <c r="AR63" i="13"/>
  <c r="AM131" i="13"/>
  <c r="AS46" i="14"/>
  <c r="AO129" i="13"/>
  <c r="AL129" i="13"/>
  <c r="AS51" i="14"/>
  <c r="AS50" i="14"/>
  <c r="AN79" i="13"/>
  <c r="AL71" i="13"/>
  <c r="AN73" i="13"/>
  <c r="AO74" i="13"/>
  <c r="AL74" i="13"/>
  <c r="AN77" i="13"/>
  <c r="AO78" i="13"/>
  <c r="AN81" i="13"/>
  <c r="AO82" i="13"/>
  <c r="AL82" i="13"/>
  <c r="AN85" i="13"/>
  <c r="AO86" i="13"/>
  <c r="AL86" i="13"/>
  <c r="AN89" i="13"/>
  <c r="AO90" i="13"/>
  <c r="AL90" i="13"/>
  <c r="AO94" i="13"/>
  <c r="AL94" i="13"/>
  <c r="AN122" i="13"/>
  <c r="AM125" i="13"/>
  <c r="AN107" i="14"/>
  <c r="AN133" i="14"/>
  <c r="AM174" i="14"/>
  <c r="AS60" i="14"/>
  <c r="AN166" i="13"/>
  <c r="AS64" i="14"/>
  <c r="AS65" i="14"/>
  <c r="AL98" i="13"/>
  <c r="AL102" i="13"/>
  <c r="AO116" i="13"/>
  <c r="AO73" i="13"/>
  <c r="AL73" i="13"/>
  <c r="AO77" i="13"/>
  <c r="AL77" i="13"/>
  <c r="AO81" i="13"/>
  <c r="AL81" i="13"/>
  <c r="AO85" i="13"/>
  <c r="AL85" i="13"/>
  <c r="AO89" i="13"/>
  <c r="AL89" i="13"/>
  <c r="AO93" i="13"/>
  <c r="AN93" i="13"/>
  <c r="AL93" i="13"/>
  <c r="AO97" i="13"/>
  <c r="AN97" i="13"/>
  <c r="AL97" i="13"/>
  <c r="AO101" i="13"/>
  <c r="AN101" i="13"/>
  <c r="AL101" i="13"/>
  <c r="AO105" i="13"/>
  <c r="AN105" i="13"/>
  <c r="AL105" i="13"/>
  <c r="AO109" i="13"/>
  <c r="AN109" i="13"/>
  <c r="AL109" i="13"/>
  <c r="AO113" i="13"/>
  <c r="AN113" i="13"/>
  <c r="AL113" i="13"/>
  <c r="AL120" i="13"/>
  <c r="AL126" i="13"/>
  <c r="AO131" i="13"/>
  <c r="AL131" i="13"/>
  <c r="AO132" i="13"/>
  <c r="AL132" i="13"/>
  <c r="AL138" i="13"/>
  <c r="AN149" i="13"/>
  <c r="AN150" i="13"/>
  <c r="AN153" i="13"/>
  <c r="AM156" i="13"/>
  <c r="AO163" i="13"/>
  <c r="AL163" i="13"/>
  <c r="AL172" i="13"/>
  <c r="AM177" i="13"/>
  <c r="AO184" i="13"/>
  <c r="AN187" i="13"/>
  <c r="AN188" i="13"/>
  <c r="AN73" i="14"/>
  <c r="AM86" i="14"/>
  <c r="AO89" i="14"/>
  <c r="AO94" i="14"/>
  <c r="AR43" i="14"/>
  <c r="AN109" i="14"/>
  <c r="AM122" i="14"/>
  <c r="AM126" i="14"/>
  <c r="AO129" i="14"/>
  <c r="AL129" i="14"/>
  <c r="AO133" i="14"/>
  <c r="AL133" i="14"/>
  <c r="AL134" i="14"/>
  <c r="AN137" i="14"/>
  <c r="AN166" i="14"/>
  <c r="AM168" i="14"/>
  <c r="AL173" i="14"/>
  <c r="AM175" i="14"/>
  <c r="AN178" i="14"/>
  <c r="AO186" i="14"/>
  <c r="AL186" i="14"/>
  <c r="AL187" i="14"/>
  <c r="AN191" i="14"/>
  <c r="AN192" i="14"/>
  <c r="AO98" i="13"/>
  <c r="AL106" i="13"/>
  <c r="AO121" i="13"/>
  <c r="AN130" i="13"/>
  <c r="AM147" i="13"/>
  <c r="AO150" i="13"/>
  <c r="AO154" i="13"/>
  <c r="AN157" i="13"/>
  <c r="AN158" i="13"/>
  <c r="AO171" i="13"/>
  <c r="AL171" i="13"/>
  <c r="AN191" i="13"/>
  <c r="AN192" i="13"/>
  <c r="AN195" i="13"/>
  <c r="AM198" i="13"/>
  <c r="C84" i="14"/>
  <c r="AN87" i="14"/>
  <c r="AN92" i="14"/>
  <c r="AM102" i="14"/>
  <c r="AL111" i="14"/>
  <c r="C115" i="14"/>
  <c r="AL116" i="14"/>
  <c r="AM130" i="14"/>
  <c r="AO138" i="14"/>
  <c r="AO142" i="14"/>
  <c r="AO146" i="14"/>
  <c r="AO150" i="14"/>
  <c r="AO154" i="14"/>
  <c r="AO158" i="14"/>
  <c r="AO162" i="14"/>
  <c r="AO172" i="14"/>
  <c r="AL172" i="14"/>
  <c r="AO179" i="14"/>
  <c r="AM188" i="14"/>
  <c r="AL193" i="14"/>
  <c r="AM195" i="14"/>
  <c r="AN198" i="14"/>
  <c r="AL117" i="13"/>
  <c r="AO141" i="13"/>
  <c r="AN161" i="13"/>
  <c r="AN162" i="13"/>
  <c r="AN165" i="13"/>
  <c r="AM168" i="13"/>
  <c r="AO175" i="13"/>
  <c r="AL175" i="13"/>
  <c r="AM189" i="13"/>
  <c r="AO196" i="13"/>
  <c r="AN199" i="13"/>
  <c r="AN72" i="14"/>
  <c r="AN82" i="14"/>
  <c r="C88" i="14"/>
  <c r="AO93" i="14"/>
  <c r="AO96" i="14"/>
  <c r="AN98" i="14"/>
  <c r="AL99" i="14"/>
  <c r="AN106" i="14"/>
  <c r="AR41" i="14"/>
  <c r="C109" i="14"/>
  <c r="AM121" i="14"/>
  <c r="AO124" i="14"/>
  <c r="AO166" i="14"/>
  <c r="AN170" i="14"/>
  <c r="AO178" i="14"/>
  <c r="AL178" i="14"/>
  <c r="AL179" i="14"/>
  <c r="AN183" i="14"/>
  <c r="AN184" i="14"/>
  <c r="AO192" i="14"/>
  <c r="AL192" i="14"/>
  <c r="AO199" i="14"/>
  <c r="AT6" i="13"/>
  <c r="AR25" i="13"/>
  <c r="AR29" i="13"/>
  <c r="AR37" i="13"/>
  <c r="AR41" i="13"/>
  <c r="AO122" i="13"/>
  <c r="AO128" i="13"/>
  <c r="AO134" i="13"/>
  <c r="AN143" i="13"/>
  <c r="AN144" i="13"/>
  <c r="AN147" i="13"/>
  <c r="AM150" i="13"/>
  <c r="AO157" i="13"/>
  <c r="AL157" i="13"/>
  <c r="AL166" i="13"/>
  <c r="AM171" i="13"/>
  <c r="AO174" i="13"/>
  <c r="AO178" i="13"/>
  <c r="AN181" i="13"/>
  <c r="AN182" i="13"/>
  <c r="AO195" i="13"/>
  <c r="AL195" i="13"/>
  <c r="AN71" i="14"/>
  <c r="C77" i="14"/>
  <c r="AN81" i="14"/>
  <c r="AO88" i="14"/>
  <c r="AO92" i="14"/>
  <c r="C106" i="14"/>
  <c r="AO123" i="14"/>
  <c r="AL123" i="14"/>
  <c r="AO127" i="14"/>
  <c r="AL127" i="14"/>
  <c r="AL128" i="14"/>
  <c r="AN130" i="14"/>
  <c r="AN131" i="14"/>
  <c r="AL132" i="14"/>
  <c r="AN136" i="14"/>
  <c r="AN140" i="14"/>
  <c r="AN144" i="14"/>
  <c r="AN148" i="14"/>
  <c r="AN152" i="14"/>
  <c r="AN156" i="14"/>
  <c r="AN160" i="14"/>
  <c r="AN164" i="14"/>
  <c r="AM172" i="14"/>
  <c r="AL177" i="14"/>
  <c r="AM179" i="14"/>
  <c r="AN182" i="14"/>
  <c r="AO190" i="14"/>
  <c r="AL190" i="14"/>
  <c r="AL191" i="14"/>
  <c r="AN195" i="14"/>
  <c r="AN196" i="14"/>
  <c r="AN152" i="13"/>
  <c r="AN186" i="13"/>
  <c r="AO73" i="14"/>
  <c r="AM90" i="14"/>
  <c r="AL109" i="14"/>
  <c r="AN168" i="14"/>
  <c r="AL197" i="14"/>
  <c r="AM199" i="14"/>
  <c r="AN156" i="13"/>
  <c r="AN159" i="13"/>
  <c r="AM162" i="13"/>
  <c r="AO169" i="13"/>
  <c r="AL169" i="13"/>
  <c r="AL178" i="13"/>
  <c r="AM183" i="13"/>
  <c r="AO190" i="13"/>
  <c r="AN193" i="13"/>
  <c r="AN194" i="13"/>
  <c r="AO84" i="14"/>
  <c r="AN85" i="14"/>
  <c r="C91" i="14"/>
  <c r="AN96" i="14"/>
  <c r="AN104" i="14"/>
  <c r="AN111" i="14"/>
  <c r="AN116" i="14"/>
  <c r="AR61" i="14"/>
  <c r="AM132" i="14"/>
  <c r="AO152" i="14"/>
  <c r="AO156" i="14"/>
  <c r="AO160" i="14"/>
  <c r="AO164" i="14"/>
  <c r="AL164" i="14"/>
  <c r="AN167" i="14"/>
  <c r="AL169" i="14"/>
  <c r="AM171" i="14"/>
  <c r="AN174" i="14"/>
  <c r="AO182" i="14"/>
  <c r="AL182" i="14"/>
  <c r="AL183" i="14"/>
  <c r="AN187" i="14"/>
  <c r="AN188" i="14"/>
  <c r="AO196" i="14"/>
  <c r="AL196" i="14"/>
  <c r="AL122" i="13"/>
  <c r="AM129" i="13"/>
  <c r="AL134" i="13"/>
  <c r="AL148" i="13"/>
  <c r="AM153" i="13"/>
  <c r="AO156" i="13"/>
  <c r="AO160" i="13"/>
  <c r="AN163" i="13"/>
  <c r="AN164" i="13"/>
  <c r="AO177" i="13"/>
  <c r="AL177" i="13"/>
  <c r="AL190" i="13"/>
  <c r="AN197" i="13"/>
  <c r="AN198" i="13"/>
  <c r="AN74" i="14"/>
  <c r="AO76" i="14"/>
  <c r="AN90" i="14"/>
  <c r="AN94" i="14"/>
  <c r="C96" i="14"/>
  <c r="AN101" i="14"/>
  <c r="AO112" i="14"/>
  <c r="AL112" i="14"/>
  <c r="AL118" i="14"/>
  <c r="AM119" i="14"/>
  <c r="AO122" i="14"/>
  <c r="AO168" i="14"/>
  <c r="AL168" i="14"/>
  <c r="AO175" i="14"/>
  <c r="AM184" i="14"/>
  <c r="AL189" i="14"/>
  <c r="AM191" i="14"/>
  <c r="AN194" i="14"/>
  <c r="AO110" i="13"/>
  <c r="AO114" i="13"/>
  <c r="AL121" i="13"/>
  <c r="AO126" i="13"/>
  <c r="AM128" i="13"/>
  <c r="AO133" i="13"/>
  <c r="AM134" i="13"/>
  <c r="AO147" i="13"/>
  <c r="AL147" i="13"/>
  <c r="AN167" i="13"/>
  <c r="AN168" i="13"/>
  <c r="AN171" i="13"/>
  <c r="AM174" i="13"/>
  <c r="AO181" i="13"/>
  <c r="AL181" i="13"/>
  <c r="AM195" i="13"/>
  <c r="C75" i="14"/>
  <c r="AO81" i="14"/>
  <c r="AM92" i="14"/>
  <c r="C95" i="14"/>
  <c r="AL105" i="14"/>
  <c r="AN110" i="14"/>
  <c r="AN120" i="14"/>
  <c r="AM123" i="14"/>
  <c r="AM127" i="14"/>
  <c r="AO130" i="14"/>
  <c r="AM150" i="14"/>
  <c r="AM154" i="14"/>
  <c r="AM158" i="14"/>
  <c r="AM162" i="14"/>
  <c r="AO174" i="14"/>
  <c r="AL174" i="14"/>
  <c r="AL175" i="14"/>
  <c r="AN179" i="14"/>
  <c r="AN180" i="14"/>
  <c r="AO188" i="14"/>
  <c r="AL188" i="14"/>
  <c r="AO195" i="14"/>
  <c r="AO106" i="13"/>
  <c r="AL110" i="13"/>
  <c r="AL114" i="13"/>
  <c r="AO120" i="13"/>
  <c r="AM122" i="13"/>
  <c r="AM71" i="13"/>
  <c r="AO115" i="13"/>
  <c r="AN117" i="13"/>
  <c r="AO138" i="13"/>
  <c r="AN141" i="13"/>
  <c r="AM144" i="13"/>
  <c r="AO151" i="13"/>
  <c r="AL151" i="13"/>
  <c r="AL160" i="13"/>
  <c r="AM165" i="13"/>
  <c r="AO168" i="13"/>
  <c r="AO172" i="13"/>
  <c r="AN175" i="13"/>
  <c r="AN176" i="13"/>
  <c r="AO189" i="13"/>
  <c r="AL189" i="13"/>
  <c r="AL198" i="13"/>
  <c r="AO75" i="14"/>
  <c r="AO78" i="14"/>
  <c r="AN80" i="14"/>
  <c r="AO82" i="14"/>
  <c r="AM82" i="14"/>
  <c r="AN84" i="14"/>
  <c r="AN93" i="14"/>
  <c r="AO95" i="14"/>
  <c r="AM97" i="14"/>
  <c r="AO100" i="14"/>
  <c r="AO102" i="14"/>
  <c r="AN103" i="14"/>
  <c r="AO121" i="14"/>
  <c r="AL121" i="14"/>
  <c r="AL122" i="14"/>
  <c r="AN124" i="14"/>
  <c r="AN125" i="14"/>
  <c r="AL126" i="14"/>
  <c r="AM142" i="14"/>
  <c r="AM146" i="14"/>
  <c r="AM176" i="14"/>
  <c r="AL181" i="14"/>
  <c r="AM183" i="14"/>
  <c r="AN186" i="14"/>
  <c r="AO194" i="14"/>
  <c r="AL194" i="14"/>
  <c r="AL195" i="14"/>
  <c r="AN199" i="14"/>
  <c r="AO102" i="13"/>
  <c r="AR15" i="13"/>
  <c r="AR19" i="13"/>
  <c r="AR23" i="13"/>
  <c r="AR31" i="13"/>
  <c r="AR35" i="13"/>
  <c r="AR43" i="13"/>
  <c r="AR47" i="13"/>
  <c r="C118" i="13"/>
  <c r="AN118" i="13"/>
  <c r="AO127" i="13"/>
  <c r="AM139" i="13"/>
  <c r="AO142" i="13"/>
  <c r="AN145" i="13"/>
  <c r="AN146" i="13"/>
  <c r="AO159" i="13"/>
  <c r="AL159" i="13"/>
  <c r="AN179" i="13"/>
  <c r="AN180" i="13"/>
  <c r="AN183" i="13"/>
  <c r="AM186" i="13"/>
  <c r="AO193" i="13"/>
  <c r="AL193" i="13"/>
  <c r="AN88" i="14"/>
  <c r="C94" i="14"/>
  <c r="AO104" i="14"/>
  <c r="AO125" i="14"/>
  <c r="AL125" i="14"/>
  <c r="AN128" i="14"/>
  <c r="AN129" i="14"/>
  <c r="AL130" i="14"/>
  <c r="AN132" i="14"/>
  <c r="AN138" i="14"/>
  <c r="AN142" i="14"/>
  <c r="AN146" i="14"/>
  <c r="AN150" i="14"/>
  <c r="AN154" i="14"/>
  <c r="AN158" i="14"/>
  <c r="AN162" i="14"/>
  <c r="AM164" i="14"/>
  <c r="AO167" i="14"/>
  <c r="AN171" i="14"/>
  <c r="AN172" i="14"/>
  <c r="AO180" i="14"/>
  <c r="AL180" i="14"/>
  <c r="AO187" i="14"/>
  <c r="AM196" i="14"/>
  <c r="AL78" i="13"/>
  <c r="AL76" i="13"/>
  <c r="AL142" i="13"/>
  <c r="AL141" i="13"/>
  <c r="AL100" i="14"/>
  <c r="AM166" i="14"/>
  <c r="AM163" i="14"/>
  <c r="AM96" i="14"/>
  <c r="AL97" i="14"/>
  <c r="AM98" i="14"/>
  <c r="AL162" i="14"/>
  <c r="AL163" i="14"/>
  <c r="AL165" i="14"/>
  <c r="AM167" i="14"/>
  <c r="AQ167" i="14" s="1"/>
  <c r="AL101" i="14"/>
  <c r="AL166" i="14"/>
  <c r="AQ166" i="14" s="1"/>
  <c r="AL167" i="14"/>
  <c r="AM160" i="14"/>
  <c r="AM95" i="14"/>
  <c r="AM159" i="14"/>
  <c r="AL161" i="14"/>
  <c r="AM156" i="14"/>
  <c r="AM155" i="14"/>
  <c r="AM89" i="14"/>
  <c r="AM152" i="14"/>
  <c r="AM151" i="14"/>
  <c r="AM83" i="14"/>
  <c r="AM84" i="14"/>
  <c r="AM144" i="14"/>
  <c r="AM77" i="14"/>
  <c r="AM138" i="14"/>
  <c r="AM136" i="14"/>
  <c r="AL160" i="14"/>
  <c r="AL95" i="14"/>
  <c r="AL94" i="14"/>
  <c r="AL159" i="14"/>
  <c r="AL158" i="14"/>
  <c r="AL92" i="14"/>
  <c r="AL157" i="14"/>
  <c r="AL91" i="14"/>
  <c r="AL156" i="14"/>
  <c r="AL155" i="14"/>
  <c r="AL89" i="14"/>
  <c r="AL154" i="14"/>
  <c r="AL153" i="14"/>
  <c r="AL87" i="14"/>
  <c r="AL152" i="14"/>
  <c r="AL151" i="14"/>
  <c r="AL85" i="14"/>
  <c r="AL150" i="14"/>
  <c r="AM72" i="14"/>
  <c r="AM148" i="14"/>
  <c r="AL149" i="14"/>
  <c r="AM141" i="14"/>
  <c r="AM78" i="14"/>
  <c r="AM145" i="14"/>
  <c r="AM147" i="14"/>
  <c r="AM79" i="14"/>
  <c r="AM137" i="14"/>
  <c r="AL75" i="14"/>
  <c r="AL83" i="14"/>
  <c r="AL147" i="14"/>
  <c r="AL81" i="14"/>
  <c r="AL146" i="14"/>
  <c r="AL145" i="14"/>
  <c r="AL79" i="14"/>
  <c r="AL143" i="14"/>
  <c r="AL76" i="14"/>
  <c r="AL77" i="14"/>
  <c r="AL142" i="14"/>
  <c r="AL74" i="14"/>
  <c r="AL73" i="14"/>
  <c r="AL137" i="14"/>
  <c r="AL71" i="14"/>
  <c r="B6" i="14"/>
  <c r="C136" i="14"/>
  <c r="C71" i="14"/>
  <c r="C157" i="14"/>
  <c r="C92" i="14"/>
  <c r="C175" i="14"/>
  <c r="C110" i="14"/>
  <c r="C190" i="14"/>
  <c r="C125" i="14"/>
  <c r="C193" i="14"/>
  <c r="C128" i="14"/>
  <c r="C196" i="14"/>
  <c r="C131" i="14"/>
  <c r="AM71" i="14"/>
  <c r="AL78" i="14"/>
  <c r="C79" i="14"/>
  <c r="C81" i="14"/>
  <c r="C82" i="14"/>
  <c r="C83" i="14"/>
  <c r="AL96" i="14"/>
  <c r="C97" i="14"/>
  <c r="AO99" i="14"/>
  <c r="AN105" i="14"/>
  <c r="AM107" i="14"/>
  <c r="AM108" i="14"/>
  <c r="AM109" i="14"/>
  <c r="AN114" i="14"/>
  <c r="AM114" i="14"/>
  <c r="AO115" i="14"/>
  <c r="AL115" i="14"/>
  <c r="AO120" i="14"/>
  <c r="AR42" i="14"/>
  <c r="AR52" i="14"/>
  <c r="C186" i="14"/>
  <c r="C121" i="14"/>
  <c r="AO80" i="14"/>
  <c r="AL80" i="14"/>
  <c r="AL82" i="14"/>
  <c r="AM85" i="14"/>
  <c r="AM88" i="14"/>
  <c r="AO98" i="14"/>
  <c r="AN100" i="14"/>
  <c r="AR39" i="14"/>
  <c r="AM106" i="14"/>
  <c r="AN112" i="14"/>
  <c r="C164" i="14"/>
  <c r="C99" i="14"/>
  <c r="AO74" i="14"/>
  <c r="C139" i="14"/>
  <c r="C74" i="14"/>
  <c r="C163" i="14"/>
  <c r="C98" i="14"/>
  <c r="C170" i="14"/>
  <c r="C105" i="14"/>
  <c r="C177" i="14"/>
  <c r="C112" i="14"/>
  <c r="AR48" i="14"/>
  <c r="C181" i="14"/>
  <c r="C116" i="14"/>
  <c r="C188" i="14"/>
  <c r="C123" i="14"/>
  <c r="C192" i="14"/>
  <c r="C127" i="14"/>
  <c r="C195" i="14"/>
  <c r="C130" i="14"/>
  <c r="C199" i="14"/>
  <c r="C134" i="14"/>
  <c r="AO71" i="14"/>
  <c r="C72" i="14"/>
  <c r="AM73" i="14"/>
  <c r="AL84" i="14"/>
  <c r="C85" i="14"/>
  <c r="C87" i="14"/>
  <c r="C89" i="14"/>
  <c r="AN99" i="14"/>
  <c r="AM101" i="14"/>
  <c r="AO107" i="14"/>
  <c r="AL108" i="14"/>
  <c r="AO110" i="14"/>
  <c r="C113" i="14"/>
  <c r="AN113" i="14"/>
  <c r="AO114" i="14"/>
  <c r="AL114" i="14"/>
  <c r="AM118" i="14"/>
  <c r="C119" i="14"/>
  <c r="C151" i="14"/>
  <c r="C86" i="14"/>
  <c r="AL72" i="14"/>
  <c r="C73" i="14"/>
  <c r="AM76" i="14"/>
  <c r="AO86" i="14"/>
  <c r="AL86" i="14"/>
  <c r="AO87" i="14"/>
  <c r="AL88" i="14"/>
  <c r="C90" i="14"/>
  <c r="AM91" i="14"/>
  <c r="AM94" i="14"/>
  <c r="AM100" i="14"/>
  <c r="C101" i="14"/>
  <c r="AM103" i="14"/>
  <c r="AL106" i="14"/>
  <c r="AL107" i="14"/>
  <c r="AM112" i="14"/>
  <c r="AO113" i="14"/>
  <c r="AO116" i="14"/>
  <c r="C182" i="14"/>
  <c r="C117" i="14"/>
  <c r="C145" i="14"/>
  <c r="C80" i="14"/>
  <c r="C169" i="14"/>
  <c r="C104" i="14"/>
  <c r="C176" i="14"/>
  <c r="C111" i="14"/>
  <c r="C183" i="14"/>
  <c r="C118" i="14"/>
  <c r="C187" i="14"/>
  <c r="C122" i="14"/>
  <c r="C194" i="14"/>
  <c r="C129" i="14"/>
  <c r="C198" i="14"/>
  <c r="C133" i="14"/>
  <c r="AL90" i="14"/>
  <c r="C93" i="14"/>
  <c r="C100" i="14"/>
  <c r="AO101" i="14"/>
  <c r="AL102" i="14"/>
  <c r="AQ102" i="14" s="1"/>
  <c r="C103" i="14"/>
  <c r="AO105" i="14"/>
  <c r="AR45" i="14"/>
  <c r="C189" i="14"/>
  <c r="C124" i="14"/>
  <c r="AM75" i="14"/>
  <c r="AO79" i="14"/>
  <c r="AM81" i="14"/>
  <c r="AO85" i="14"/>
  <c r="AM87" i="14"/>
  <c r="AO91" i="14"/>
  <c r="AM93" i="14"/>
  <c r="AO97" i="14"/>
  <c r="AM99" i="14"/>
  <c r="AQ99" i="14" s="1"/>
  <c r="AO103" i="14"/>
  <c r="AM105" i="14"/>
  <c r="AO109" i="14"/>
  <c r="AM111" i="14"/>
  <c r="AN115" i="14"/>
  <c r="AM117" i="14"/>
  <c r="AO119" i="14"/>
  <c r="AL119" i="14"/>
  <c r="AR57" i="14"/>
  <c r="AO128" i="14"/>
  <c r="AL136" i="14"/>
  <c r="AO140" i="14"/>
  <c r="AL140" i="14"/>
  <c r="AM143" i="14"/>
  <c r="AO144" i="14"/>
  <c r="AL144" i="14"/>
  <c r="AO148" i="14"/>
  <c r="AL148" i="14"/>
  <c r="AL98" i="14"/>
  <c r="AL104" i="14"/>
  <c r="AL110" i="14"/>
  <c r="AM116" i="14"/>
  <c r="AO118" i="14"/>
  <c r="AM120" i="14"/>
  <c r="AM139" i="14"/>
  <c r="AO111" i="14"/>
  <c r="AM113" i="14"/>
  <c r="AM115" i="14"/>
  <c r="AL117" i="14"/>
  <c r="AN119" i="14"/>
  <c r="AO134" i="14"/>
  <c r="AO131" i="14"/>
  <c r="AL131" i="14"/>
  <c r="AN141" i="14"/>
  <c r="AN145" i="14"/>
  <c r="AN149" i="14"/>
  <c r="AN153" i="14"/>
  <c r="AN157" i="14"/>
  <c r="AN161" i="14"/>
  <c r="AN165" i="14"/>
  <c r="AN169" i="14"/>
  <c r="AN173" i="14"/>
  <c r="AN177" i="14"/>
  <c r="AN181" i="14"/>
  <c r="AN185" i="14"/>
  <c r="AN189" i="14"/>
  <c r="AN193" i="14"/>
  <c r="AN197" i="14"/>
  <c r="AM125" i="14"/>
  <c r="AO126" i="14"/>
  <c r="AM128" i="14"/>
  <c r="AM131" i="14"/>
  <c r="AO132" i="14"/>
  <c r="AM134" i="14"/>
  <c r="AO136" i="14"/>
  <c r="AO139" i="14"/>
  <c r="AL139" i="14"/>
  <c r="AO143" i="14"/>
  <c r="AO147" i="14"/>
  <c r="AO151" i="14"/>
  <c r="AO155" i="14"/>
  <c r="AO159" i="14"/>
  <c r="AO163" i="14"/>
  <c r="AM149" i="14"/>
  <c r="AM153" i="14"/>
  <c r="AM157" i="14"/>
  <c r="AM161" i="14"/>
  <c r="AM165" i="14"/>
  <c r="AQ165" i="14" s="1"/>
  <c r="AM169" i="14"/>
  <c r="AM173" i="14"/>
  <c r="AM177" i="14"/>
  <c r="AM181" i="14"/>
  <c r="AM185" i="14"/>
  <c r="AM189" i="14"/>
  <c r="AM193" i="14"/>
  <c r="AM197" i="14"/>
  <c r="C185" i="14"/>
  <c r="C120" i="14"/>
  <c r="C191" i="14"/>
  <c r="C126" i="14"/>
  <c r="C197" i="14"/>
  <c r="C132" i="14"/>
  <c r="AL138" i="14"/>
  <c r="AO141" i="14"/>
  <c r="AL141" i="14"/>
  <c r="AO145" i="14"/>
  <c r="AO149" i="14"/>
  <c r="AO153" i="14"/>
  <c r="AO157" i="14"/>
  <c r="AO161" i="14"/>
  <c r="AO165" i="14"/>
  <c r="AO169" i="14"/>
  <c r="AO173" i="14"/>
  <c r="AO177" i="14"/>
  <c r="AO181" i="14"/>
  <c r="AO185" i="14"/>
  <c r="AO189" i="14"/>
  <c r="AO193" i="14"/>
  <c r="AO197" i="14"/>
  <c r="AR49" i="13"/>
  <c r="AR50" i="13"/>
  <c r="B6" i="13"/>
  <c r="C180" i="13"/>
  <c r="C115" i="13"/>
  <c r="C145" i="13"/>
  <c r="C80" i="13"/>
  <c r="C149" i="13"/>
  <c r="C84" i="13"/>
  <c r="C125" i="13"/>
  <c r="C190" i="13"/>
  <c r="C131" i="13"/>
  <c r="C196" i="13"/>
  <c r="C71" i="13"/>
  <c r="AM73" i="13"/>
  <c r="AM75" i="13"/>
  <c r="AM78" i="13"/>
  <c r="AM87" i="13"/>
  <c r="AM88" i="13"/>
  <c r="AM90" i="13"/>
  <c r="AM93" i="13"/>
  <c r="AM94" i="13"/>
  <c r="AM95" i="13"/>
  <c r="AM100" i="13"/>
  <c r="AM101" i="13"/>
  <c r="AM104" i="13"/>
  <c r="AM111" i="13"/>
  <c r="AM112" i="13"/>
  <c r="AM113" i="13"/>
  <c r="AO117" i="13"/>
  <c r="AN120" i="13"/>
  <c r="AM123" i="13"/>
  <c r="AN124" i="13"/>
  <c r="AO125" i="13"/>
  <c r="AL125" i="13"/>
  <c r="AN129" i="13"/>
  <c r="C132" i="13"/>
  <c r="C146" i="13"/>
  <c r="C164" i="13"/>
  <c r="C182" i="13"/>
  <c r="C121" i="13"/>
  <c r="C186" i="13"/>
  <c r="C127" i="13"/>
  <c r="C192" i="13"/>
  <c r="AN74" i="13"/>
  <c r="AQ74" i="13" s="1"/>
  <c r="AR9" i="13" s="1"/>
  <c r="AN76" i="13"/>
  <c r="C155" i="13"/>
  <c r="C90" i="13"/>
  <c r="C161" i="13"/>
  <c r="C96" i="13"/>
  <c r="C179" i="13"/>
  <c r="C114" i="13"/>
  <c r="C147" i="13"/>
  <c r="C82" i="13"/>
  <c r="C119" i="13"/>
  <c r="C184" i="13"/>
  <c r="AR56" i="13"/>
  <c r="AM72" i="13"/>
  <c r="AM74" i="13"/>
  <c r="AM76" i="13"/>
  <c r="AM77" i="13"/>
  <c r="AM79" i="13"/>
  <c r="AM80" i="13"/>
  <c r="AM81" i="13"/>
  <c r="AM82" i="13"/>
  <c r="AM83" i="13"/>
  <c r="AM84" i="13"/>
  <c r="AM85" i="13"/>
  <c r="AM86" i="13"/>
  <c r="AM89" i="13"/>
  <c r="AM91" i="13"/>
  <c r="AM92" i="13"/>
  <c r="AM96" i="13"/>
  <c r="AM97" i="13"/>
  <c r="AM98" i="13"/>
  <c r="AM99" i="13"/>
  <c r="AM102" i="13"/>
  <c r="AM103" i="13"/>
  <c r="AM105" i="13"/>
  <c r="AM106" i="13"/>
  <c r="AM107" i="13"/>
  <c r="AM108" i="13"/>
  <c r="AM109" i="13"/>
  <c r="AM110" i="13"/>
  <c r="C116" i="13"/>
  <c r="C74" i="13"/>
  <c r="C139" i="13"/>
  <c r="C153" i="13"/>
  <c r="C88" i="13"/>
  <c r="C159" i="13"/>
  <c r="C94" i="13"/>
  <c r="C165" i="13"/>
  <c r="C100" i="13"/>
  <c r="C171" i="13"/>
  <c r="C106" i="13"/>
  <c r="C177" i="13"/>
  <c r="C112" i="13"/>
  <c r="C73" i="13"/>
  <c r="C75" i="13"/>
  <c r="C77" i="13"/>
  <c r="C79" i="13"/>
  <c r="C83" i="13"/>
  <c r="C85" i="13"/>
  <c r="C87" i="13"/>
  <c r="C89" i="13"/>
  <c r="C91" i="13"/>
  <c r="C93" i="13"/>
  <c r="C95" i="13"/>
  <c r="C97" i="13"/>
  <c r="C101" i="13"/>
  <c r="C103" i="13"/>
  <c r="C105" i="13"/>
  <c r="C107" i="13"/>
  <c r="C109" i="13"/>
  <c r="C111" i="13"/>
  <c r="C113" i="13"/>
  <c r="AL115" i="13"/>
  <c r="AL124" i="13"/>
  <c r="AN127" i="13"/>
  <c r="AL127" i="13"/>
  <c r="AN137" i="13"/>
  <c r="AN140" i="13"/>
  <c r="AL140" i="13"/>
  <c r="AL158" i="13"/>
  <c r="C141" i="13"/>
  <c r="C76" i="13"/>
  <c r="C188" i="13"/>
  <c r="C143" i="13"/>
  <c r="C78" i="13"/>
  <c r="C151" i="13"/>
  <c r="C86" i="13"/>
  <c r="C157" i="13"/>
  <c r="C92" i="13"/>
  <c r="C163" i="13"/>
  <c r="C98" i="13"/>
  <c r="C169" i="13"/>
  <c r="C104" i="13"/>
  <c r="C175" i="13"/>
  <c r="C110" i="13"/>
  <c r="AR53" i="13"/>
  <c r="C187" i="13"/>
  <c r="C122" i="13"/>
  <c r="C193" i="13"/>
  <c r="C128" i="13"/>
  <c r="C199" i="13"/>
  <c r="C134" i="13"/>
  <c r="AL116" i="13"/>
  <c r="AL130" i="13"/>
  <c r="AN133" i="13"/>
  <c r="AL133" i="13"/>
  <c r="AN136" i="13"/>
  <c r="AL136" i="13"/>
  <c r="AM140" i="13"/>
  <c r="AL146" i="13"/>
  <c r="AN78" i="13"/>
  <c r="AN82" i="13"/>
  <c r="AN84" i="13"/>
  <c r="AN86" i="13"/>
  <c r="AN88" i="13"/>
  <c r="AN90" i="13"/>
  <c r="AN92" i="13"/>
  <c r="AN94" i="13"/>
  <c r="AN96" i="13"/>
  <c r="AN98" i="13"/>
  <c r="AN100" i="13"/>
  <c r="AN102" i="13"/>
  <c r="AN104" i="13"/>
  <c r="AN106" i="13"/>
  <c r="AN108" i="13"/>
  <c r="AN110" i="13"/>
  <c r="AN112" i="13"/>
  <c r="AN114" i="13"/>
  <c r="AM117" i="13"/>
  <c r="AO119" i="13"/>
  <c r="AL119" i="13"/>
  <c r="AN123" i="13"/>
  <c r="C126" i="13"/>
  <c r="C137" i="13"/>
  <c r="C194" i="13"/>
  <c r="C133" i="13"/>
  <c r="C198" i="13"/>
  <c r="AN72" i="13"/>
  <c r="AQ72" i="13" s="1"/>
  <c r="AR7" i="13" s="1"/>
  <c r="AN80" i="13"/>
  <c r="C167" i="13"/>
  <c r="C102" i="13"/>
  <c r="C173" i="13"/>
  <c r="C108" i="13"/>
  <c r="AM116" i="13"/>
  <c r="AL118" i="13"/>
  <c r="AL152" i="13"/>
  <c r="AM114" i="13"/>
  <c r="AN119" i="13"/>
  <c r="AN125" i="13"/>
  <c r="AN131" i="13"/>
  <c r="AM138" i="13"/>
  <c r="AO140" i="13"/>
  <c r="AQ140" i="13" s="1"/>
  <c r="AM142" i="13"/>
  <c r="AO143" i="13"/>
  <c r="AL143" i="13"/>
  <c r="AL144" i="13"/>
  <c r="AM145" i="13"/>
  <c r="AO146" i="13"/>
  <c r="AM148" i="13"/>
  <c r="AO149" i="13"/>
  <c r="AL149" i="13"/>
  <c r="AL150" i="13"/>
  <c r="AM151" i="13"/>
  <c r="AO152" i="13"/>
  <c r="AM154" i="13"/>
  <c r="AO155" i="13"/>
  <c r="AL155" i="13"/>
  <c r="AL156" i="13"/>
  <c r="AM157" i="13"/>
  <c r="AO158" i="13"/>
  <c r="AM160" i="13"/>
  <c r="AO161" i="13"/>
  <c r="AL161" i="13"/>
  <c r="AL162" i="13"/>
  <c r="AM163" i="13"/>
  <c r="AO164" i="13"/>
  <c r="AM166" i="13"/>
  <c r="AO167" i="13"/>
  <c r="AL167" i="13"/>
  <c r="AL168" i="13"/>
  <c r="AM169" i="13"/>
  <c r="AO170" i="13"/>
  <c r="AM172" i="13"/>
  <c r="AO173" i="13"/>
  <c r="AL173" i="13"/>
  <c r="AL174" i="13"/>
  <c r="AM175" i="13"/>
  <c r="AO176" i="13"/>
  <c r="AM178" i="13"/>
  <c r="AO179" i="13"/>
  <c r="AL179" i="13"/>
  <c r="AL180" i="13"/>
  <c r="AM181" i="13"/>
  <c r="AO182" i="13"/>
  <c r="AM184" i="13"/>
  <c r="AO185" i="13"/>
  <c r="AL185" i="13"/>
  <c r="AL186" i="13"/>
  <c r="AM187" i="13"/>
  <c r="AO188" i="13"/>
  <c r="AM190" i="13"/>
  <c r="AO191" i="13"/>
  <c r="AL191" i="13"/>
  <c r="AM193" i="13"/>
  <c r="AO194" i="13"/>
  <c r="AM196" i="13"/>
  <c r="AO197" i="13"/>
  <c r="AL197" i="13"/>
  <c r="AM199" i="13"/>
  <c r="AM118" i="13"/>
  <c r="AM124" i="13"/>
  <c r="AM130" i="13"/>
  <c r="AM136" i="13"/>
  <c r="AM137" i="13"/>
  <c r="AO139" i="13"/>
  <c r="AL139" i="13"/>
  <c r="AL194" i="13"/>
  <c r="AL164" i="13"/>
  <c r="AL170" i="13"/>
  <c r="AL176" i="13"/>
  <c r="AL182" i="13"/>
  <c r="AL188" i="13"/>
  <c r="AM120" i="13"/>
  <c r="AM126" i="13"/>
  <c r="AM132" i="13"/>
  <c r="AO136" i="13"/>
  <c r="AO137" i="13"/>
  <c r="AL137" i="13"/>
  <c r="AM143" i="13"/>
  <c r="AM146" i="13"/>
  <c r="AM149" i="13"/>
  <c r="AM152" i="13"/>
  <c r="AM155" i="13"/>
  <c r="AM158" i="13"/>
  <c r="AM161" i="13"/>
  <c r="AM164" i="13"/>
  <c r="AM167" i="13"/>
  <c r="AM170" i="13"/>
  <c r="AM173" i="13"/>
  <c r="AM176" i="13"/>
  <c r="AM179" i="13"/>
  <c r="AO180" i="13"/>
  <c r="AM182" i="13"/>
  <c r="AL184" i="13"/>
  <c r="AM185" i="13"/>
  <c r="AO186" i="13"/>
  <c r="AM188" i="13"/>
  <c r="AM191" i="13"/>
  <c r="AO192" i="13"/>
  <c r="AM194" i="13"/>
  <c r="AM197" i="13"/>
  <c r="AO198" i="13"/>
  <c r="AQ137" i="13" l="1"/>
  <c r="AS7" i="13" s="1"/>
  <c r="AQ71" i="13"/>
  <c r="AR6" i="13" s="1"/>
  <c r="AQ77" i="13"/>
  <c r="AR12" i="13" s="1"/>
  <c r="AQ138" i="13"/>
  <c r="AS8" i="13" s="1"/>
  <c r="AQ76" i="13"/>
  <c r="AR11" i="13" s="1"/>
  <c r="AQ139" i="13"/>
  <c r="AS9" i="13" s="1"/>
  <c r="AQ138" i="14"/>
  <c r="AQ156" i="14"/>
  <c r="AS26" i="14" s="1"/>
  <c r="AQ148" i="14"/>
  <c r="AQ100" i="14"/>
  <c r="AR35" i="14" s="1"/>
  <c r="AQ164" i="14"/>
  <c r="AS35" i="14" s="1"/>
  <c r="AQ72" i="14"/>
  <c r="AQ79" i="14"/>
  <c r="AQ75" i="13"/>
  <c r="AR10" i="13" s="1"/>
  <c r="AQ161" i="14"/>
  <c r="AQ93" i="14"/>
  <c r="AQ78" i="14"/>
  <c r="AQ141" i="13"/>
  <c r="AS11" i="13" s="1"/>
  <c r="AQ78" i="13"/>
  <c r="AR14" i="13" s="1"/>
  <c r="AQ142" i="13"/>
  <c r="AS12" i="13" s="1"/>
  <c r="AQ152" i="14"/>
  <c r="AQ143" i="13"/>
  <c r="AS13" i="13" s="1"/>
  <c r="AQ153" i="14"/>
  <c r="AS23" i="14" s="1"/>
  <c r="AQ77" i="14"/>
  <c r="AQ160" i="14"/>
  <c r="AQ154" i="14"/>
  <c r="AQ97" i="14"/>
  <c r="AQ155" i="14"/>
  <c r="AS25" i="14" s="1"/>
  <c r="AQ98" i="14"/>
  <c r="AR34" i="14" s="1"/>
  <c r="AQ89" i="14"/>
  <c r="AQ96" i="14"/>
  <c r="AQ145" i="14"/>
  <c r="AS15" i="14" s="1"/>
  <c r="AQ73" i="13"/>
  <c r="AR8" i="13" s="1"/>
  <c r="AQ90" i="14"/>
  <c r="AQ82" i="14"/>
  <c r="AQ146" i="14"/>
  <c r="AQ80" i="14"/>
  <c r="AR15" i="14" s="1"/>
  <c r="AQ157" i="14"/>
  <c r="AS27" i="14" s="1"/>
  <c r="AS36" i="14"/>
  <c r="AQ144" i="14"/>
  <c r="AQ150" i="14"/>
  <c r="AQ92" i="14"/>
  <c r="AQ84" i="14"/>
  <c r="AR19" i="14" s="1"/>
  <c r="AQ137" i="14"/>
  <c r="AQ83" i="14"/>
  <c r="AQ158" i="14"/>
  <c r="AQ88" i="14"/>
  <c r="AQ151" i="14"/>
  <c r="AS21" i="14" s="1"/>
  <c r="AQ159" i="14"/>
  <c r="AQ141" i="14"/>
  <c r="AQ140" i="14"/>
  <c r="AQ74" i="14"/>
  <c r="AQ94" i="14"/>
  <c r="AQ136" i="13"/>
  <c r="AS6" i="13" s="1"/>
  <c r="AQ86" i="14"/>
  <c r="AR21" i="14" s="1"/>
  <c r="AQ142" i="14"/>
  <c r="AS12" i="14" s="1"/>
  <c r="AQ87" i="14"/>
  <c r="AR22" i="14" s="1"/>
  <c r="AQ95" i="14"/>
  <c r="AQ162" i="14"/>
  <c r="AQ101" i="14"/>
  <c r="AQ163" i="14"/>
  <c r="AR38" i="14"/>
  <c r="AS38" i="14"/>
  <c r="AS37" i="14"/>
  <c r="AQ91" i="14"/>
  <c r="AR26" i="14" s="1"/>
  <c r="AQ85" i="14"/>
  <c r="AQ143" i="14"/>
  <c r="AQ149" i="14"/>
  <c r="AS19" i="14" s="1"/>
  <c r="AQ75" i="14"/>
  <c r="AQ81" i="14"/>
  <c r="AR16" i="14" s="1"/>
  <c r="AQ76" i="14"/>
  <c r="AR11" i="14" s="1"/>
  <c r="AQ147" i="14"/>
  <c r="AS17" i="14" s="1"/>
  <c r="AS8" i="14"/>
  <c r="AQ139" i="14"/>
  <c r="AQ73" i="14"/>
  <c r="AR8" i="14" s="1"/>
  <c r="AQ71" i="14"/>
  <c r="AR6" i="14" s="1"/>
  <c r="AQ136" i="14"/>
  <c r="AS6" i="14" s="1"/>
  <c r="B71" i="14"/>
  <c r="B136" i="14"/>
  <c r="B136" i="13"/>
  <c r="B71" i="13"/>
  <c r="AS10" i="13"/>
  <c r="AS14" i="13" l="1"/>
  <c r="AS28" i="14"/>
  <c r="AS20" i="14"/>
  <c r="AR13" i="14"/>
  <c r="AS18" i="14"/>
  <c r="AR23" i="14"/>
  <c r="AR24" i="14"/>
  <c r="AR10" i="14"/>
  <c r="AR18" i="14"/>
  <c r="AS16" i="14"/>
  <c r="AS22" i="14"/>
  <c r="AR14" i="14"/>
  <c r="AS13" i="14"/>
  <c r="AR20" i="14"/>
  <c r="AS11" i="14"/>
  <c r="AR25" i="14"/>
  <c r="AS24" i="14"/>
  <c r="AR13" i="13"/>
  <c r="AR28" i="14"/>
  <c r="AS31" i="14"/>
  <c r="AR31" i="14"/>
  <c r="AS30" i="14"/>
  <c r="AR32" i="14"/>
  <c r="AS32" i="14"/>
  <c r="AR29" i="14"/>
  <c r="AR30" i="14"/>
  <c r="AS29" i="14"/>
  <c r="AR36" i="14"/>
  <c r="AS10" i="14"/>
  <c r="AR33" i="14"/>
  <c r="AR37" i="14"/>
  <c r="AS33" i="14"/>
  <c r="AS34" i="14"/>
  <c r="AR27" i="14"/>
  <c r="AS14" i="14"/>
  <c r="AR17" i="14"/>
  <c r="AR12" i="14"/>
  <c r="AS7" i="14"/>
  <c r="AR9" i="14"/>
  <c r="AR7" i="14"/>
  <c r="AS9" i="14"/>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Q194" i="8" s="1"/>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Q182" i="8" s="1"/>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Q176" i="8" s="1"/>
  <c r="AS46" i="8" s="1"/>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Q167" i="8" s="1"/>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Q166" i="8" s="1"/>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Q165" i="8" s="1"/>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Q164" i="8" s="1"/>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Q163" i="8" s="1"/>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Q162" i="8" s="1"/>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Q161" i="8" s="1"/>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Q160" i="8" s="1"/>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Q159" i="8" s="1"/>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Q158" i="8" s="1"/>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Q157" i="8" s="1"/>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Q156" i="8" s="1"/>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Q155" i="8" s="1"/>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Q154" i="8" s="1"/>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Q153" i="8" s="1"/>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Q152" i="8" s="1"/>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Q112" i="8" s="1"/>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Q102" i="8" s="1"/>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Q101" i="8" s="1"/>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Q100" i="8" s="1"/>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Q99" i="8" s="1"/>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Q98" i="8" s="1"/>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Q97" i="8" s="1"/>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Q96" i="8" s="1"/>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Q95" i="8" s="1"/>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Q94" i="8" s="1"/>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Q93" i="8" s="1"/>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Q92" i="8" s="1"/>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Q91" i="8" s="1"/>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Q90" i="8" s="1"/>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Q89" i="8" s="1"/>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Q88" i="8" s="1"/>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Q87" i="8" s="1"/>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AS69" i="8"/>
  <c r="C69" i="8"/>
  <c r="C199" i="8" s="1"/>
  <c r="AT68" i="8"/>
  <c r="C68" i="8"/>
  <c r="AT67" i="8"/>
  <c r="C67" i="8"/>
  <c r="AT66" i="8"/>
  <c r="C66" i="8"/>
  <c r="AT65" i="8"/>
  <c r="C65" i="8"/>
  <c r="AT64" i="8"/>
  <c r="C64" i="8"/>
  <c r="AT63" i="8"/>
  <c r="C63" i="8"/>
  <c r="AT62" i="8"/>
  <c r="C62" i="8"/>
  <c r="AT61" i="8"/>
  <c r="C61" i="8"/>
  <c r="C191" i="8" s="1"/>
  <c r="AT60" i="8"/>
  <c r="C60" i="8"/>
  <c r="AT59" i="8"/>
  <c r="C59" i="8"/>
  <c r="AT58" i="8"/>
  <c r="C58" i="8"/>
  <c r="AT57" i="8"/>
  <c r="C57" i="8"/>
  <c r="AT56" i="8"/>
  <c r="C56" i="8"/>
  <c r="AT55" i="8"/>
  <c r="C55" i="8"/>
  <c r="AT54" i="8"/>
  <c r="C54" i="8"/>
  <c r="AT53" i="8"/>
  <c r="C53" i="8"/>
  <c r="C183" i="8" s="1"/>
  <c r="AT52" i="8"/>
  <c r="C52" i="8"/>
  <c r="AT51" i="8"/>
  <c r="C51" i="8"/>
  <c r="AT50" i="8"/>
  <c r="C50" i="8"/>
  <c r="AT49" i="8"/>
  <c r="C49" i="8"/>
  <c r="AT48" i="8"/>
  <c r="C48" i="8"/>
  <c r="AT47" i="8"/>
  <c r="C47" i="8"/>
  <c r="AT46" i="8"/>
  <c r="C46" i="8"/>
  <c r="AT45" i="8"/>
  <c r="C45" i="8"/>
  <c r="C175" i="8" s="1"/>
  <c r="AT44" i="8"/>
  <c r="C44" i="8"/>
  <c r="AT43" i="8"/>
  <c r="C43" i="8"/>
  <c r="AT42" i="8"/>
  <c r="C42" i="8"/>
  <c r="AT41" i="8"/>
  <c r="C41" i="8"/>
  <c r="AT40" i="8"/>
  <c r="C40" i="8"/>
  <c r="AT39" i="8"/>
  <c r="C39" i="8"/>
  <c r="AT38" i="8"/>
  <c r="C38" i="8"/>
  <c r="AT37" i="8"/>
  <c r="C37" i="8"/>
  <c r="C167" i="8" s="1"/>
  <c r="AT36" i="8"/>
  <c r="C36" i="8"/>
  <c r="AT35" i="8"/>
  <c r="C35" i="8"/>
  <c r="AT34" i="8"/>
  <c r="C34" i="8"/>
  <c r="AT33" i="8"/>
  <c r="AS33" i="8"/>
  <c r="C33" i="8"/>
  <c r="AT32" i="8"/>
  <c r="C32" i="8"/>
  <c r="AT31" i="8"/>
  <c r="C31" i="8"/>
  <c r="AT30" i="8"/>
  <c r="C30" i="8"/>
  <c r="C95" i="8" s="1"/>
  <c r="AT29" i="8"/>
  <c r="C29" i="8"/>
  <c r="C159" i="8" s="1"/>
  <c r="AT28" i="8"/>
  <c r="C28" i="8"/>
  <c r="AT27" i="8"/>
  <c r="C27" i="8"/>
  <c r="C157" i="8" s="1"/>
  <c r="AT26" i="8"/>
  <c r="C26" i="8"/>
  <c r="C156" i="8" s="1"/>
  <c r="AT25" i="8"/>
  <c r="C25" i="8"/>
  <c r="C155" i="8" s="1"/>
  <c r="AT24" i="8"/>
  <c r="C24" i="8"/>
  <c r="C154" i="8" s="1"/>
  <c r="AT23" i="8"/>
  <c r="C23" i="8"/>
  <c r="C153" i="8" s="1"/>
  <c r="AT22" i="8"/>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S48" i="8" l="1"/>
  <c r="AS52" i="8"/>
  <c r="AS64" i="8"/>
  <c r="AR55" i="8"/>
  <c r="AR60" i="8"/>
  <c r="AS24" i="8"/>
  <c r="AM163" i="8"/>
  <c r="AL182" i="8"/>
  <c r="AS67" i="8"/>
  <c r="AR34" i="8"/>
  <c r="AM121" i="8"/>
  <c r="AN122" i="8"/>
  <c r="AR57" i="8"/>
  <c r="AO189" i="8"/>
  <c r="AR47" i="8"/>
  <c r="AS25" i="8"/>
  <c r="AS26" i="8"/>
  <c r="AS34" i="8"/>
  <c r="AS40" i="8"/>
  <c r="AS65" i="8"/>
  <c r="AO138" i="8"/>
  <c r="AM138" i="8"/>
  <c r="AM195" i="8"/>
  <c r="AM89" i="8"/>
  <c r="AR39" i="8"/>
  <c r="AS29" i="8"/>
  <c r="AS28" i="8"/>
  <c r="AR51" i="8"/>
  <c r="AR50" i="8"/>
  <c r="AN130" i="8"/>
  <c r="AN136" i="8"/>
  <c r="AN138" i="8"/>
  <c r="AL138" i="8"/>
  <c r="AR37" i="8"/>
  <c r="C110" i="8"/>
  <c r="AO196" i="8"/>
  <c r="AM196" i="8"/>
  <c r="AL196" i="8"/>
  <c r="AO170" i="8"/>
  <c r="AN170" i="8"/>
  <c r="AM170" i="8"/>
  <c r="AL170" i="8"/>
  <c r="AS47" i="8"/>
  <c r="AO78" i="8"/>
  <c r="AN104" i="8"/>
  <c r="AL192" i="8"/>
  <c r="AS68" i="8"/>
  <c r="AN71" i="8"/>
  <c r="AM71" i="8"/>
  <c r="AM72" i="8"/>
  <c r="AO88" i="8"/>
  <c r="AR27" i="8"/>
  <c r="AO146" i="8"/>
  <c r="AN146" i="8"/>
  <c r="AM146" i="8"/>
  <c r="AL146" i="8"/>
  <c r="AQ146" i="8" s="1"/>
  <c r="AO179" i="8"/>
  <c r="AN179" i="8"/>
  <c r="AM179" i="8"/>
  <c r="AL179" i="8"/>
  <c r="AM78" i="8"/>
  <c r="AO104" i="8"/>
  <c r="AL104" i="8"/>
  <c r="AR52" i="8"/>
  <c r="AS62" i="8"/>
  <c r="AM117" i="8"/>
  <c r="AN127" i="8"/>
  <c r="AL127" i="8"/>
  <c r="AM159" i="8"/>
  <c r="AN78" i="8"/>
  <c r="AR45" i="8"/>
  <c r="C92" i="8"/>
  <c r="AM104" i="8"/>
  <c r="AO192" i="8"/>
  <c r="AO127" i="8"/>
  <c r="AM127" i="8"/>
  <c r="AO87" i="8"/>
  <c r="AO99" i="8"/>
  <c r="AO173" i="8"/>
  <c r="AS44" i="8"/>
  <c r="AO95" i="8"/>
  <c r="AM95" i="8"/>
  <c r="AR30" i="8"/>
  <c r="AM113" i="8"/>
  <c r="AR48" i="8"/>
  <c r="AO141" i="8"/>
  <c r="AS39" i="8"/>
  <c r="AN172" i="8"/>
  <c r="AL78" i="8"/>
  <c r="AR31" i="8"/>
  <c r="AO156" i="8"/>
  <c r="AN156" i="8"/>
  <c r="AM156" i="8"/>
  <c r="AR62" i="8"/>
  <c r="AN77" i="8"/>
  <c r="AM77" i="8"/>
  <c r="AR40" i="8"/>
  <c r="AO121" i="8"/>
  <c r="AO122" i="8"/>
  <c r="AM122" i="8"/>
  <c r="AR63" i="8"/>
  <c r="AN164" i="8"/>
  <c r="AO171" i="8"/>
  <c r="AM171" i="8"/>
  <c r="AS41" i="8"/>
  <c r="AS53" i="8"/>
  <c r="AN90" i="8"/>
  <c r="AL90" i="8"/>
  <c r="AM97" i="8"/>
  <c r="AN106" i="8"/>
  <c r="AR41" i="8"/>
  <c r="AO117" i="8"/>
  <c r="AN117" i="8"/>
  <c r="AL117" i="8"/>
  <c r="AL122" i="8"/>
  <c r="AM136" i="8"/>
  <c r="AO137" i="8"/>
  <c r="AN137" i="8"/>
  <c r="AM137" i="8"/>
  <c r="AS35" i="8"/>
  <c r="AS43" i="8"/>
  <c r="AS42" i="8"/>
  <c r="AS55" i="8"/>
  <c r="AS54" i="8"/>
  <c r="AN72" i="8"/>
  <c r="AO96" i="8"/>
  <c r="AN96" i="8"/>
  <c r="AM96" i="8"/>
  <c r="AL96" i="8"/>
  <c r="AO107" i="8"/>
  <c r="AO115" i="8"/>
  <c r="C118" i="8"/>
  <c r="AO148" i="8"/>
  <c r="AN148" i="8"/>
  <c r="AM148" i="8"/>
  <c r="AS36" i="8"/>
  <c r="AS37" i="8"/>
  <c r="AO178" i="8"/>
  <c r="AN178" i="8"/>
  <c r="AM178" i="8"/>
  <c r="AL178" i="8"/>
  <c r="AS61" i="8"/>
  <c r="AO197" i="8"/>
  <c r="AN197" i="8"/>
  <c r="AM197" i="8"/>
  <c r="AL197" i="8"/>
  <c r="AM155" i="8"/>
  <c r="AN161" i="8"/>
  <c r="AL161" i="8"/>
  <c r="AN82" i="8"/>
  <c r="AO113" i="8"/>
  <c r="AO114" i="8"/>
  <c r="AN114" i="8"/>
  <c r="AM114" i="8"/>
  <c r="AR49" i="8"/>
  <c r="AO126" i="8"/>
  <c r="AO132" i="8"/>
  <c r="AM132" i="8"/>
  <c r="AS32" i="8"/>
  <c r="AO181" i="8"/>
  <c r="AS57" i="8"/>
  <c r="AO149" i="8"/>
  <c r="AS49" i="8"/>
  <c r="AS50" i="8"/>
  <c r="AR66" i="8"/>
  <c r="AL156" i="8"/>
  <c r="AO161" i="8"/>
  <c r="AM161" i="8"/>
  <c r="AS31" i="8"/>
  <c r="AO174" i="8"/>
  <c r="AN174" i="8"/>
  <c r="AM174" i="8"/>
  <c r="AR42" i="8"/>
  <c r="AO82" i="8"/>
  <c r="AM82" i="8"/>
  <c r="AL82" i="8"/>
  <c r="AQ82" i="8" s="1"/>
  <c r="AN98" i="8"/>
  <c r="AR44" i="8"/>
  <c r="AL77" i="8"/>
  <c r="AN81" i="8"/>
  <c r="AR23" i="8"/>
  <c r="AO123" i="8"/>
  <c r="AM125" i="8"/>
  <c r="AN140" i="8"/>
  <c r="AM187" i="8"/>
  <c r="AN188" i="8"/>
  <c r="AS58" i="8"/>
  <c r="AO184" i="8"/>
  <c r="AL184" i="8"/>
  <c r="AO79" i="8"/>
  <c r="AN79" i="8"/>
  <c r="AM79" i="8"/>
  <c r="AL79" i="8"/>
  <c r="AL83" i="8"/>
  <c r="AQ83" i="8" s="1"/>
  <c r="AN87" i="8"/>
  <c r="AO91" i="8"/>
  <c r="AN97" i="8"/>
  <c r="AL97" i="8"/>
  <c r="AR36" i="8"/>
  <c r="AO105" i="8"/>
  <c r="AM105" i="8"/>
  <c r="AL106" i="8"/>
  <c r="AM109" i="8"/>
  <c r="AO110" i="8"/>
  <c r="AL114" i="8"/>
  <c r="AM118" i="8"/>
  <c r="AL118" i="8"/>
  <c r="AN132" i="8"/>
  <c r="AL132" i="8"/>
  <c r="AO139" i="8"/>
  <c r="AN139" i="8"/>
  <c r="AL139" i="8"/>
  <c r="AM147" i="8"/>
  <c r="AL148" i="8"/>
  <c r="AQ148" i="8" s="1"/>
  <c r="AM151" i="8"/>
  <c r="AS27" i="8"/>
  <c r="AO162" i="8"/>
  <c r="AN162" i="8"/>
  <c r="AM162" i="8"/>
  <c r="AL162" i="8"/>
  <c r="AL166" i="8"/>
  <c r="AS45" i="8"/>
  <c r="AN189" i="8"/>
  <c r="AM189" i="8"/>
  <c r="AL189" i="8"/>
  <c r="AS60" i="8"/>
  <c r="AN192" i="8"/>
  <c r="AM192" i="8"/>
  <c r="AO193" i="8"/>
  <c r="AN193" i="8"/>
  <c r="AM193" i="8"/>
  <c r="AL193" i="8"/>
  <c r="AS63" i="8"/>
  <c r="AN196" i="8"/>
  <c r="AO81" i="8"/>
  <c r="AO84" i="8"/>
  <c r="AN84" i="8"/>
  <c r="AM84" i="8"/>
  <c r="AL84" i="8"/>
  <c r="AQ84" i="8" s="1"/>
  <c r="AN92" i="8"/>
  <c r="AL92" i="8"/>
  <c r="AO102" i="8"/>
  <c r="AM110" i="8"/>
  <c r="AL110" i="8"/>
  <c r="AO119" i="8"/>
  <c r="AN119" i="8"/>
  <c r="AM119" i="8"/>
  <c r="AL119" i="8"/>
  <c r="AR54" i="8"/>
  <c r="AR58" i="8"/>
  <c r="AO128" i="8"/>
  <c r="AN128" i="8"/>
  <c r="AM128" i="8"/>
  <c r="AL128" i="8"/>
  <c r="AR69" i="8"/>
  <c r="AO144" i="8"/>
  <c r="AO153" i="8"/>
  <c r="AN153" i="8"/>
  <c r="AM153" i="8"/>
  <c r="AL153" i="8"/>
  <c r="AS23" i="8"/>
  <c r="AO163" i="8"/>
  <c r="AN163" i="8"/>
  <c r="AL163" i="8"/>
  <c r="AO167" i="8"/>
  <c r="AN167" i="8"/>
  <c r="AL167" i="8"/>
  <c r="AS38" i="8"/>
  <c r="AN184" i="8"/>
  <c r="AM184" i="8"/>
  <c r="AO185" i="8"/>
  <c r="AN185" i="8"/>
  <c r="AM185" i="8"/>
  <c r="AL185" i="8"/>
  <c r="AS56" i="8"/>
  <c r="AN194" i="8"/>
  <c r="AM194" i="8"/>
  <c r="AN171" i="8"/>
  <c r="AL174" i="8"/>
  <c r="AO74" i="8"/>
  <c r="AN73" i="8"/>
  <c r="AL75" i="8"/>
  <c r="AR25" i="8"/>
  <c r="AR28" i="8"/>
  <c r="AO98" i="8"/>
  <c r="AL98" i="8"/>
  <c r="AM101" i="8"/>
  <c r="AM102" i="8"/>
  <c r="AL102" i="8"/>
  <c r="AR43" i="8"/>
  <c r="AO111" i="8"/>
  <c r="AM111" i="8"/>
  <c r="AM143" i="8"/>
  <c r="AM144" i="8"/>
  <c r="AM149" i="8"/>
  <c r="AO165" i="8"/>
  <c r="AO172" i="8"/>
  <c r="AL172" i="8"/>
  <c r="AN181" i="8"/>
  <c r="AL181" i="8"/>
  <c r="AM186" i="8"/>
  <c r="AL194" i="8"/>
  <c r="AR29" i="8"/>
  <c r="AR46" i="8"/>
  <c r="AN80" i="8"/>
  <c r="C81" i="8"/>
  <c r="AM85" i="8"/>
  <c r="AL85" i="8"/>
  <c r="AQ85" i="8" s="1"/>
  <c r="AO103" i="8"/>
  <c r="AN103" i="8"/>
  <c r="AM103" i="8"/>
  <c r="AL103" i="8"/>
  <c r="AO120" i="8"/>
  <c r="AN120" i="8"/>
  <c r="AM120" i="8"/>
  <c r="AL120" i="8"/>
  <c r="AN124" i="8"/>
  <c r="AL124" i="8"/>
  <c r="AO130" i="8"/>
  <c r="AM130" i="8"/>
  <c r="AO145" i="8"/>
  <c r="AN145" i="8"/>
  <c r="AM145" i="8"/>
  <c r="AL145" i="8"/>
  <c r="AQ145" i="8" s="1"/>
  <c r="AO154" i="8"/>
  <c r="AN154" i="8"/>
  <c r="AM154" i="8"/>
  <c r="AL154" i="8"/>
  <c r="AO159" i="8"/>
  <c r="AN159" i="8"/>
  <c r="AL159" i="8"/>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L144" i="8"/>
  <c r="AN149" i="8"/>
  <c r="AL149" i="8"/>
  <c r="AQ149" i="8" s="1"/>
  <c r="AS19" i="8" s="1"/>
  <c r="AM172" i="8"/>
  <c r="AM181" i="8"/>
  <c r="AN186" i="8"/>
  <c r="AO194" i="8"/>
  <c r="AR38" i="8"/>
  <c r="AM76" i="8"/>
  <c r="AL76" i="8"/>
  <c r="AO80" i="8"/>
  <c r="AM80" i="8"/>
  <c r="AO86" i="8"/>
  <c r="AN86" i="8"/>
  <c r="AM86" i="8"/>
  <c r="AL86" i="8"/>
  <c r="AQ86" i="8" s="1"/>
  <c r="AN94" i="8"/>
  <c r="AM94" i="8"/>
  <c r="AL94" i="8"/>
  <c r="AN99" i="8"/>
  <c r="AM99" i="8"/>
  <c r="AL99" i="8"/>
  <c r="AN102" i="8"/>
  <c r="AO112" i="8"/>
  <c r="AN112" i="8"/>
  <c r="AM112" i="8"/>
  <c r="AL112" i="8"/>
  <c r="AN121" i="8"/>
  <c r="AL121" i="8"/>
  <c r="AO125" i="8"/>
  <c r="AN125" i="8"/>
  <c r="AL125" i="8"/>
  <c r="AO129" i="8"/>
  <c r="AM129" i="8"/>
  <c r="AL130" i="8"/>
  <c r="AN141" i="8"/>
  <c r="AM141" i="8"/>
  <c r="AL141" i="8"/>
  <c r="AN144" i="8"/>
  <c r="AO157" i="8"/>
  <c r="AL164" i="8"/>
  <c r="AO169" i="8"/>
  <c r="AN169" i="8"/>
  <c r="AM169" i="8"/>
  <c r="AL169" i="8"/>
  <c r="AN176" i="8"/>
  <c r="AN180" i="8"/>
  <c r="AO182" i="8"/>
  <c r="AN182" i="8"/>
  <c r="AM182" i="8"/>
  <c r="AO187" i="8"/>
  <c r="AN187" i="8"/>
  <c r="AL187" i="8"/>
  <c r="C152" i="8"/>
  <c r="C77" i="8"/>
  <c r="AR32" i="8"/>
  <c r="C90" i="8"/>
  <c r="C74" i="8"/>
  <c r="C83" i="8"/>
  <c r="AR59" i="8"/>
  <c r="AS51" i="8"/>
  <c r="AR26" i="8"/>
  <c r="AR35" i="8"/>
  <c r="AR56" i="8"/>
  <c r="AR61" i="8"/>
  <c r="AS30" i="8"/>
  <c r="AS66" i="8"/>
  <c r="AR67" i="8"/>
  <c r="AS59" i="8"/>
  <c r="C94" i="8"/>
  <c r="AR64" i="8"/>
  <c r="AR68" i="8"/>
  <c r="C88" i="8"/>
  <c r="AR53" i="8"/>
  <c r="AL136" i="8"/>
  <c r="AO72" i="8"/>
  <c r="AO71" i="8"/>
  <c r="AL137" i="8"/>
  <c r="AL71" i="8"/>
  <c r="AO152" i="8"/>
  <c r="C187" i="8"/>
  <c r="C122" i="8"/>
  <c r="AO90" i="8"/>
  <c r="AM90" i="8"/>
  <c r="B6" i="8"/>
  <c r="AL74" i="8"/>
  <c r="AO76" i="8"/>
  <c r="C137" i="8"/>
  <c r="C72" i="8"/>
  <c r="AM81" i="8"/>
  <c r="AL81" i="8"/>
  <c r="AQ81" i="8" s="1"/>
  <c r="C85" i="8"/>
  <c r="C76" i="8"/>
  <c r="AM92" i="8"/>
  <c r="AR33" i="8"/>
  <c r="C197" i="8"/>
  <c r="C132" i="8"/>
  <c r="C143" i="8"/>
  <c r="C78" i="8"/>
  <c r="C158" i="8"/>
  <c r="C93" i="8"/>
  <c r="C171" i="8"/>
  <c r="C106" i="8"/>
  <c r="C178" i="8"/>
  <c r="C113" i="8"/>
  <c r="C73" i="8"/>
  <c r="AO83" i="8"/>
  <c r="AN83" i="8"/>
  <c r="AM83" i="8"/>
  <c r="AO85" i="8"/>
  <c r="AN88" i="8"/>
  <c r="AM88" i="8"/>
  <c r="AL88" i="8"/>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C89" i="8"/>
  <c r="AM91" i="8"/>
  <c r="C174" i="8"/>
  <c r="C109" i="8"/>
  <c r="C111" i="8"/>
  <c r="C176" i="8"/>
  <c r="C195" i="8"/>
  <c r="C130" i="8"/>
  <c r="AM74" i="8"/>
  <c r="AL73" i="8"/>
  <c r="C75" i="8"/>
  <c r="AL80" i="8"/>
  <c r="AQ80" i="8" s="1"/>
  <c r="C162" i="8"/>
  <c r="C97" i="8"/>
  <c r="C166" i="8"/>
  <c r="C101" i="8"/>
  <c r="C198" i="8"/>
  <c r="C133" i="8"/>
  <c r="AN75" i="8"/>
  <c r="C145" i="8"/>
  <c r="C80" i="8"/>
  <c r="C103" i="8"/>
  <c r="C168" i="8"/>
  <c r="C186" i="8"/>
  <c r="C121" i="8"/>
  <c r="C194" i="8"/>
  <c r="C129" i="8"/>
  <c r="AL72" i="8"/>
  <c r="C82" i="8"/>
  <c r="C84" i="8"/>
  <c r="AO89" i="8"/>
  <c r="AN89" i="8"/>
  <c r="AL89" i="8"/>
  <c r="AR24" i="8"/>
  <c r="AO94" i="8"/>
  <c r="AO106" i="8"/>
  <c r="AM106" i="8"/>
  <c r="C160" i="8"/>
  <c r="AO118" i="8"/>
  <c r="C126" i="8"/>
  <c r="AO133" i="8"/>
  <c r="AN133" i="8"/>
  <c r="AL133" i="8"/>
  <c r="AM152" i="8"/>
  <c r="AL152" i="8"/>
  <c r="AO160" i="8"/>
  <c r="C134" i="8"/>
  <c r="AM160" i="8"/>
  <c r="AL160" i="8"/>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M168" i="8"/>
  <c r="AL168" i="8"/>
  <c r="AL175" i="8"/>
  <c r="AO183" i="8"/>
  <c r="AN183" i="8"/>
  <c r="C91" i="8"/>
  <c r="AN95" i="8"/>
  <c r="AL95" i="8"/>
  <c r="AN100" i="8"/>
  <c r="AL100" i="8"/>
  <c r="AO108" i="8"/>
  <c r="AN108" i="8"/>
  <c r="AM108" i="8"/>
  <c r="AN118" i="8"/>
  <c r="AN123" i="8"/>
  <c r="AM123" i="8"/>
  <c r="AL123" i="8"/>
  <c r="AM134" i="8"/>
  <c r="AL134" i="8"/>
  <c r="AL142" i="8"/>
  <c r="AO150" i="8"/>
  <c r="AN150" i="8"/>
  <c r="AM150" i="8"/>
  <c r="AN160" i="8"/>
  <c r="AN165" i="8"/>
  <c r="AM165" i="8"/>
  <c r="AL165" i="8"/>
  <c r="AM175" i="8"/>
  <c r="AO176" i="8"/>
  <c r="AL176" i="8"/>
  <c r="AM183" i="8"/>
  <c r="AL183" i="8"/>
  <c r="AO198" i="8"/>
  <c r="AN198" i="8"/>
  <c r="AM198" i="8"/>
  <c r="AL198" i="8"/>
  <c r="C164" i="8"/>
  <c r="C99" i="8"/>
  <c r="C172" i="8"/>
  <c r="C107" i="8"/>
  <c r="C180" i="8"/>
  <c r="C115" i="8"/>
  <c r="C188" i="8"/>
  <c r="C123" i="8"/>
  <c r="C196" i="8"/>
  <c r="C131" i="8"/>
  <c r="C71" i="8"/>
  <c r="C86" i="8"/>
  <c r="AN91" i="8"/>
  <c r="AL91" i="8"/>
  <c r="AO93" i="8"/>
  <c r="AN93" i="8"/>
  <c r="AL93" i="8"/>
  <c r="AO97" i="8"/>
  <c r="AO101" i="8"/>
  <c r="AN101" i="8"/>
  <c r="AL101" i="8"/>
  <c r="AN105" i="8"/>
  <c r="AL105" i="8"/>
  <c r="AL108" i="8"/>
  <c r="AO116" i="8"/>
  <c r="AM116" i="8"/>
  <c r="AN126" i="8"/>
  <c r="AN131" i="8"/>
  <c r="AM131" i="8"/>
  <c r="AL131" i="8"/>
  <c r="AO143" i="8"/>
  <c r="AN143" i="8"/>
  <c r="AL143" i="8"/>
  <c r="AO147" i="8"/>
  <c r="AN147" i="8"/>
  <c r="AL147" i="8"/>
  <c r="AQ147" i="8" s="1"/>
  <c r="AL150" i="8"/>
  <c r="AQ150" i="8" s="1"/>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Q151" i="8" s="1"/>
  <c r="AO155" i="8"/>
  <c r="AN155" i="8"/>
  <c r="AL155" i="8"/>
  <c r="AL158" i="8"/>
  <c r="AO166" i="8"/>
  <c r="AN166" i="8"/>
  <c r="AM166" i="8"/>
  <c r="AN173" i="8"/>
  <c r="AM173" i="8"/>
  <c r="AL173" i="8"/>
  <c r="AM176" i="8"/>
  <c r="AL180" i="8"/>
  <c r="AO188" i="8"/>
  <c r="AM188" i="8"/>
  <c r="AL188" i="8"/>
  <c r="AO199" i="8"/>
  <c r="AN199" i="8"/>
  <c r="AM199" i="8"/>
  <c r="AL199" i="8"/>
  <c r="AQ142" i="8" l="1"/>
  <c r="AS20" i="8"/>
  <c r="AQ143" i="8"/>
  <c r="AQ141" i="8"/>
  <c r="AS11" i="8" s="1"/>
  <c r="AQ77" i="8"/>
  <c r="AR12" i="8" s="1"/>
  <c r="AR20" i="8"/>
  <c r="AQ140" i="8"/>
  <c r="AQ75" i="8"/>
  <c r="AQ76" i="8"/>
  <c r="AR11" i="8" s="1"/>
  <c r="AQ78" i="8"/>
  <c r="AR13" i="8" s="1"/>
  <c r="AS12" i="8"/>
  <c r="AR19" i="8"/>
  <c r="AS13" i="8"/>
  <c r="AS17" i="8"/>
  <c r="AQ74" i="8"/>
  <c r="AQ139" i="8"/>
  <c r="AS9" i="8" s="1"/>
  <c r="AQ138" i="8"/>
  <c r="AQ73" i="8"/>
  <c r="AR17" i="8"/>
  <c r="AR16" i="8"/>
  <c r="AR18" i="8"/>
  <c r="AS16" i="8"/>
  <c r="AS18" i="8"/>
  <c r="AR22" i="8"/>
  <c r="AR21" i="8"/>
  <c r="AS21" i="8"/>
  <c r="AS22" i="8"/>
  <c r="AQ79" i="8"/>
  <c r="AQ144" i="8"/>
  <c r="AS14" i="8" s="1"/>
  <c r="AQ137" i="8"/>
  <c r="AQ72" i="8"/>
  <c r="AQ71" i="8"/>
  <c r="AR6" i="8" s="1"/>
  <c r="AQ136" i="8"/>
  <c r="AS6" i="8" s="1"/>
  <c r="B136" i="8"/>
  <c r="B71" i="8"/>
  <c r="D7" i="4"/>
  <c r="M13" i="4"/>
  <c r="N13" i="4" s="1"/>
  <c r="AR14" i="8" l="1"/>
  <c r="AS7" i="8"/>
  <c r="AS8" i="8"/>
  <c r="AR9" i="8"/>
  <c r="AR10" i="8"/>
  <c r="AS10" i="8"/>
  <c r="AR8" i="8"/>
  <c r="AR15" i="8"/>
  <c r="AS15" i="8"/>
  <c r="AR7" i="8"/>
  <c r="D3" i="1"/>
  <c r="D5" i="4" s="1"/>
  <c r="D4" i="4" l="1"/>
  <c r="D6" i="4" s="1"/>
  <c r="AW17" i="15" l="1"/>
  <c r="AL8" i="15" s="1"/>
  <c r="AT8" i="15" s="1"/>
  <c r="AW17" i="18"/>
  <c r="AL66" i="15"/>
  <c r="AT66" i="15" s="1"/>
  <c r="AL60" i="15"/>
  <c r="AT60" i="15" s="1"/>
  <c r="AL54" i="15"/>
  <c r="AT54" i="15" s="1"/>
  <c r="AL48" i="15"/>
  <c r="AT48" i="15" s="1"/>
  <c r="AL42" i="15"/>
  <c r="AT42" i="15" s="1"/>
  <c r="AL68" i="15"/>
  <c r="AT68" i="15" s="1"/>
  <c r="AL62" i="15"/>
  <c r="AT62" i="15" s="1"/>
  <c r="AL56" i="15"/>
  <c r="AT56" i="15" s="1"/>
  <c r="AL50" i="15"/>
  <c r="AT50" i="15" s="1"/>
  <c r="AL44" i="15"/>
  <c r="AT44" i="15" s="1"/>
  <c r="AL38" i="15"/>
  <c r="AT38" i="15" s="1"/>
  <c r="AL32" i="15"/>
  <c r="AT32" i="15" s="1"/>
  <c r="AL26" i="15"/>
  <c r="AT26" i="15" s="1"/>
  <c r="AL20" i="15"/>
  <c r="AT20" i="15" s="1"/>
  <c r="AL14" i="15"/>
  <c r="AT14" i="15" s="1"/>
  <c r="AL69" i="15"/>
  <c r="AT69" i="15" s="1"/>
  <c r="AL63" i="15"/>
  <c r="AT63" i="15" s="1"/>
  <c r="AL57" i="15"/>
  <c r="AT57" i="15" s="1"/>
  <c r="AL51" i="15"/>
  <c r="AT51" i="15" s="1"/>
  <c r="AL45" i="15"/>
  <c r="AT45" i="15" s="1"/>
  <c r="AL39" i="15"/>
  <c r="AT39" i="15" s="1"/>
  <c r="AL33" i="15"/>
  <c r="AT33" i="15" s="1"/>
  <c r="AL27" i="15"/>
  <c r="AT27" i="15" s="1"/>
  <c r="AL21" i="15"/>
  <c r="AT21" i="15" s="1"/>
  <c r="AL64" i="15"/>
  <c r="AT64" i="15" s="1"/>
  <c r="AL53" i="15"/>
  <c r="AT53" i="15" s="1"/>
  <c r="AL49" i="15"/>
  <c r="AT49" i="15" s="1"/>
  <c r="AL41" i="15"/>
  <c r="AT41" i="15" s="1"/>
  <c r="AL34" i="15"/>
  <c r="AT34" i="15" s="1"/>
  <c r="AL31" i="15"/>
  <c r="AT31" i="15" s="1"/>
  <c r="AL24" i="15"/>
  <c r="AT24" i="15" s="1"/>
  <c r="AL16" i="15"/>
  <c r="AT16" i="15" s="1"/>
  <c r="AL65" i="15"/>
  <c r="AT65" i="15" s="1"/>
  <c r="AL61" i="15"/>
  <c r="AT61" i="15" s="1"/>
  <c r="AL28" i="15"/>
  <c r="AT28" i="15" s="1"/>
  <c r="AL17" i="15"/>
  <c r="AT17" i="15" s="1"/>
  <c r="AL29" i="15"/>
  <c r="AT29" i="15" s="1"/>
  <c r="AL15" i="15"/>
  <c r="AT15" i="15" s="1"/>
  <c r="AL25" i="15"/>
  <c r="AT25" i="15" s="1"/>
  <c r="AL37" i="15"/>
  <c r="AT37" i="15" s="1"/>
  <c r="AL30" i="15"/>
  <c r="AT30" i="15" s="1"/>
  <c r="AL23" i="15"/>
  <c r="AT23" i="15" s="1"/>
  <c r="AL46" i="15"/>
  <c r="AT46" i="15" s="1"/>
  <c r="AL35" i="15"/>
  <c r="AT35" i="15" s="1"/>
  <c r="AL18" i="15"/>
  <c r="AT18" i="15" s="1"/>
  <c r="AL36" i="15"/>
  <c r="AT36" i="15" s="1"/>
  <c r="AL67" i="15"/>
  <c r="AT67" i="15" s="1"/>
  <c r="AL58" i="15"/>
  <c r="AT58" i="15" s="1"/>
  <c r="AL55" i="15"/>
  <c r="AT55" i="15" s="1"/>
  <c r="AL47" i="15"/>
  <c r="AT47" i="15" s="1"/>
  <c r="AL43" i="15"/>
  <c r="AT43" i="15" s="1"/>
  <c r="AL22" i="15"/>
  <c r="AT22" i="15" s="1"/>
  <c r="AL19" i="15"/>
  <c r="AT19" i="15" s="1"/>
  <c r="AL59" i="15"/>
  <c r="AT59" i="15" s="1"/>
  <c r="AL40" i="15"/>
  <c r="AT40" i="15" s="1"/>
  <c r="AL52" i="15"/>
  <c r="AT52" i="15" s="1"/>
  <c r="AW17" i="13"/>
  <c r="AL68" i="13" s="1"/>
  <c r="AW17" i="14"/>
  <c r="AL6" i="14" s="1"/>
  <c r="AT6" i="14" s="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I18" i="4"/>
  <c r="I17" i="4"/>
  <c r="D8" i="4"/>
  <c r="AW12" i="18" s="1"/>
  <c r="AU5" i="18" s="1"/>
  <c r="AW17" i="8"/>
  <c r="AL66" i="8" s="1"/>
  <c r="AW9" i="15" l="1"/>
  <c r="AL10" i="15"/>
  <c r="AT10" i="15" s="1"/>
  <c r="AL12" i="15"/>
  <c r="AT12" i="15" s="1"/>
  <c r="AW11" i="15"/>
  <c r="AU13" i="15" s="1"/>
  <c r="AW10" i="15"/>
  <c r="AU14" i="15" s="1"/>
  <c r="AW8" i="15"/>
  <c r="AW16" i="15"/>
  <c r="AU15" i="15" s="1"/>
  <c r="AL11" i="15"/>
  <c r="AT11" i="15" s="1"/>
  <c r="AL9" i="15"/>
  <c r="AT9" i="15" s="1"/>
  <c r="AL13" i="15"/>
  <c r="AT13" i="15" s="1"/>
  <c r="AL7" i="15"/>
  <c r="AT7" i="15" s="1"/>
  <c r="AL19" i="18"/>
  <c r="AT19" i="18" s="1"/>
  <c r="AL15" i="18"/>
  <c r="AT15" i="18" s="1"/>
  <c r="AL12" i="18"/>
  <c r="AT12" i="18" s="1"/>
  <c r="AL18" i="18"/>
  <c r="AT18" i="18" s="1"/>
  <c r="AL13" i="18"/>
  <c r="AT13" i="18" s="1"/>
  <c r="AL14" i="18"/>
  <c r="AT14" i="18" s="1"/>
  <c r="AL21" i="18"/>
  <c r="AT21" i="18" s="1"/>
  <c r="AL11" i="18"/>
  <c r="AT11" i="18" s="1"/>
  <c r="AL17" i="18"/>
  <c r="AT17" i="18" s="1"/>
  <c r="AL20" i="18"/>
  <c r="AT20" i="18" s="1"/>
  <c r="AL10" i="18"/>
  <c r="AT10" i="18" s="1"/>
  <c r="AL16" i="18"/>
  <c r="AT16" i="18" s="1"/>
  <c r="AL68" i="18"/>
  <c r="AL60" i="18"/>
  <c r="AL65" i="18"/>
  <c r="AL55" i="18"/>
  <c r="AL47" i="18"/>
  <c r="AL39" i="18"/>
  <c r="AT39" i="18" s="1"/>
  <c r="AL31" i="18"/>
  <c r="AT31" i="18" s="1"/>
  <c r="AL23" i="18"/>
  <c r="AT23" i="18" s="1"/>
  <c r="AL63" i="18"/>
  <c r="AL58" i="18"/>
  <c r="AL50" i="18"/>
  <c r="AL42" i="18"/>
  <c r="AL34" i="18"/>
  <c r="AT34" i="18" s="1"/>
  <c r="AL26" i="18"/>
  <c r="AT26" i="18" s="1"/>
  <c r="AL53" i="18"/>
  <c r="AL45" i="18"/>
  <c r="AL37" i="18"/>
  <c r="AT37" i="18" s="1"/>
  <c r="AL7" i="18"/>
  <c r="AT7" i="18" s="1"/>
  <c r="AL28" i="18"/>
  <c r="AT28" i="18" s="1"/>
  <c r="AL29" i="18"/>
  <c r="AT29" i="18" s="1"/>
  <c r="AL41" i="18"/>
  <c r="AT41" i="18" s="1"/>
  <c r="AW8" i="18"/>
  <c r="AU11" i="18" s="1"/>
  <c r="AL66" i="18"/>
  <c r="AL61" i="18"/>
  <c r="AL56" i="18"/>
  <c r="AL48" i="18"/>
  <c r="AL40" i="18"/>
  <c r="AT40" i="18" s="1"/>
  <c r="AL32" i="18"/>
  <c r="AT32" i="18" s="1"/>
  <c r="AL24" i="18"/>
  <c r="AT24" i="18" s="1"/>
  <c r="AL8" i="18"/>
  <c r="AT8" i="18" s="1"/>
  <c r="AL51" i="18"/>
  <c r="AL62" i="18"/>
  <c r="AL57" i="18"/>
  <c r="AL49" i="18"/>
  <c r="AL44" i="18"/>
  <c r="AL59" i="18"/>
  <c r="AL43" i="18"/>
  <c r="AL35" i="18"/>
  <c r="AT35" i="18" s="1"/>
  <c r="AL27" i="18"/>
  <c r="AT27" i="18" s="1"/>
  <c r="AL9" i="18"/>
  <c r="AT9" i="18" s="1"/>
  <c r="AL67" i="18"/>
  <c r="AL33" i="18"/>
  <c r="AT33" i="18" s="1"/>
  <c r="AL25" i="18"/>
  <c r="AT25" i="18" s="1"/>
  <c r="AL52" i="18"/>
  <c r="AL36" i="18"/>
  <c r="AT36" i="18" s="1"/>
  <c r="AL69" i="18"/>
  <c r="AL64" i="18"/>
  <c r="AL54" i="18"/>
  <c r="AL46" i="18"/>
  <c r="AL38" i="18"/>
  <c r="AT38" i="18" s="1"/>
  <c r="AL30" i="18"/>
  <c r="AT30" i="18" s="1"/>
  <c r="AL22" i="18"/>
  <c r="AT22" i="18" s="1"/>
  <c r="AW9" i="18"/>
  <c r="AW16" i="18"/>
  <c r="AU15" i="18" s="1"/>
  <c r="AW11" i="18"/>
  <c r="AW10" i="18"/>
  <c r="AW12" i="14"/>
  <c r="AU5" i="14" s="1"/>
  <c r="AW12" i="15"/>
  <c r="AU5" i="15" s="1"/>
  <c r="AW10" i="13"/>
  <c r="AU14" i="13" s="1"/>
  <c r="AW9" i="13"/>
  <c r="AL44" i="13"/>
  <c r="AL43" i="13"/>
  <c r="AL66" i="13"/>
  <c r="AL22" i="13"/>
  <c r="AL7" i="13"/>
  <c r="AT7" i="13" s="1"/>
  <c r="AL67" i="13"/>
  <c r="AW11" i="13"/>
  <c r="AU13" i="13" s="1"/>
  <c r="AL55" i="13"/>
  <c r="AL30" i="13"/>
  <c r="AL59" i="13"/>
  <c r="AL39" i="13"/>
  <c r="AL49" i="13"/>
  <c r="AL64" i="13"/>
  <c r="AL9" i="13"/>
  <c r="AT9" i="13" s="1"/>
  <c r="AL54" i="13"/>
  <c r="AL63" i="13"/>
  <c r="AL51" i="13"/>
  <c r="AL14" i="13"/>
  <c r="AT14" i="13" s="1"/>
  <c r="AW8" i="13"/>
  <c r="AL47" i="13"/>
  <c r="AL18" i="13"/>
  <c r="AT18" i="13" s="1"/>
  <c r="AL28" i="13"/>
  <c r="AL29" i="13"/>
  <c r="AL23" i="13"/>
  <c r="AL32" i="13"/>
  <c r="AL24" i="13"/>
  <c r="AL40" i="13"/>
  <c r="AL13" i="13"/>
  <c r="AT13" i="13" s="1"/>
  <c r="AL45" i="13"/>
  <c r="AL20" i="13"/>
  <c r="AT20" i="13" s="1"/>
  <c r="AL61" i="13"/>
  <c r="AL48" i="13"/>
  <c r="AL34" i="13"/>
  <c r="AL33" i="13"/>
  <c r="AL57" i="13"/>
  <c r="AL37" i="13"/>
  <c r="AL38" i="13"/>
  <c r="AL17" i="13"/>
  <c r="AT17" i="13" s="1"/>
  <c r="AL60" i="13"/>
  <c r="AL58" i="13"/>
  <c r="AL69" i="13"/>
  <c r="AL56" i="13"/>
  <c r="AL62" i="13"/>
  <c r="AW16" i="13"/>
  <c r="AU15" i="13" s="1"/>
  <c r="AL15" i="13"/>
  <c r="AT15" i="13" s="1"/>
  <c r="AL65" i="13"/>
  <c r="AL19" i="13"/>
  <c r="AT19" i="13" s="1"/>
  <c r="AL8" i="13"/>
  <c r="AT8" i="13" s="1"/>
  <c r="AL36" i="13"/>
  <c r="AL35" i="13"/>
  <c r="AL46" i="13"/>
  <c r="AL12" i="13"/>
  <c r="AT12" i="13" s="1"/>
  <c r="AL41" i="13"/>
  <c r="AL26" i="13"/>
  <c r="AL10" i="13"/>
  <c r="AT10" i="13" s="1"/>
  <c r="AL31" i="13"/>
  <c r="AL21" i="13"/>
  <c r="AT21" i="13" s="1"/>
  <c r="AL25" i="13"/>
  <c r="AL16" i="13"/>
  <c r="AT16" i="13" s="1"/>
  <c r="AL42" i="13"/>
  <c r="AL11" i="13"/>
  <c r="AT11" i="13" s="1"/>
  <c r="AL52" i="13"/>
  <c r="AL27" i="13"/>
  <c r="AL53" i="13"/>
  <c r="AL50" i="13"/>
  <c r="AL68" i="14"/>
  <c r="AL62" i="14"/>
  <c r="AL56" i="14"/>
  <c r="AL50" i="14"/>
  <c r="AL44" i="14"/>
  <c r="AL38" i="14"/>
  <c r="AL32" i="14"/>
  <c r="AT32" i="14" s="1"/>
  <c r="AL26" i="14"/>
  <c r="AT26" i="14" s="1"/>
  <c r="AL69" i="14"/>
  <c r="AL64" i="14"/>
  <c r="AL60" i="14"/>
  <c r="AL51" i="14"/>
  <c r="AL46" i="14"/>
  <c r="AL42" i="14"/>
  <c r="AL33" i="14"/>
  <c r="AT33" i="14" s="1"/>
  <c r="AL28" i="14"/>
  <c r="AT28" i="14" s="1"/>
  <c r="AL24" i="14"/>
  <c r="AT24" i="14" s="1"/>
  <c r="AL18" i="14"/>
  <c r="AT18" i="14" s="1"/>
  <c r="AL17" i="14"/>
  <c r="AT17" i="14" s="1"/>
  <c r="AL16" i="14"/>
  <c r="AT16" i="14" s="1"/>
  <c r="AL54" i="14"/>
  <c r="AL36" i="14"/>
  <c r="AT36" i="14" s="1"/>
  <c r="AL21" i="14"/>
  <c r="AT21" i="14" s="1"/>
  <c r="AL14" i="14"/>
  <c r="AT14" i="14" s="1"/>
  <c r="AL35" i="14"/>
  <c r="AT35" i="14" s="1"/>
  <c r="AL20" i="14"/>
  <c r="AT20" i="14" s="1"/>
  <c r="AL15" i="14"/>
  <c r="AT15" i="14" s="1"/>
  <c r="AL65" i="14"/>
  <c r="AL58" i="14"/>
  <c r="AL55" i="14"/>
  <c r="AL47" i="14"/>
  <c r="AL40" i="14"/>
  <c r="AL37" i="14"/>
  <c r="AT37" i="14" s="1"/>
  <c r="AL29" i="14"/>
  <c r="AT29" i="14" s="1"/>
  <c r="AL22" i="14"/>
  <c r="AT22" i="14" s="1"/>
  <c r="AL13" i="14"/>
  <c r="AT13" i="14" s="1"/>
  <c r="AL12" i="14"/>
  <c r="AT12" i="14" s="1"/>
  <c r="AL11" i="14"/>
  <c r="AT11" i="14" s="1"/>
  <c r="AL10" i="14"/>
  <c r="AT10" i="14" s="1"/>
  <c r="AL9" i="14"/>
  <c r="AT9" i="14" s="1"/>
  <c r="AL57" i="14"/>
  <c r="AL25" i="14"/>
  <c r="AT25" i="14" s="1"/>
  <c r="AL59" i="14"/>
  <c r="AL41" i="14"/>
  <c r="AL23" i="14"/>
  <c r="AT23" i="14" s="1"/>
  <c r="AL8" i="14"/>
  <c r="AT8" i="14" s="1"/>
  <c r="AL61" i="14"/>
  <c r="AL53" i="14"/>
  <c r="AL39" i="14"/>
  <c r="AL66" i="14"/>
  <c r="AL63" i="14"/>
  <c r="AL48" i="14"/>
  <c r="AL45" i="14"/>
  <c r="AL30" i="14"/>
  <c r="AT30" i="14" s="1"/>
  <c r="AL27" i="14"/>
  <c r="AT27" i="14" s="1"/>
  <c r="AL19" i="14"/>
  <c r="AT19" i="14" s="1"/>
  <c r="AL7" i="14"/>
  <c r="AT7" i="14" s="1"/>
  <c r="AL67" i="14"/>
  <c r="AL52" i="14"/>
  <c r="AL49" i="14"/>
  <c r="AL34" i="14"/>
  <c r="AT34" i="14" s="1"/>
  <c r="AL31" i="14"/>
  <c r="AT31" i="14" s="1"/>
  <c r="AL43" i="14"/>
  <c r="AW8" i="14"/>
  <c r="AU11" i="14" s="1"/>
  <c r="AW9" i="14"/>
  <c r="AU10" i="14" s="1"/>
  <c r="AW10" i="14"/>
  <c r="AW11" i="14"/>
  <c r="AU13" i="14" s="1"/>
  <c r="AW16" i="14"/>
  <c r="AU15" i="14" s="1"/>
  <c r="AW12" i="8"/>
  <c r="AU5" i="8" s="1"/>
  <c r="AW12" i="13"/>
  <c r="AU5" i="13" s="1"/>
  <c r="AL33" i="8"/>
  <c r="AL28" i="8"/>
  <c r="AW11" i="8"/>
  <c r="AU13" i="8" s="1"/>
  <c r="AL68" i="8"/>
  <c r="AL8" i="8"/>
  <c r="AT8" i="8" s="1"/>
  <c r="AL50" i="8"/>
  <c r="AL24" i="8"/>
  <c r="AW8" i="8"/>
  <c r="AL26" i="8"/>
  <c r="AL27" i="8"/>
  <c r="AL20" i="8"/>
  <c r="AT20" i="8" s="1"/>
  <c r="AL59" i="8"/>
  <c r="AL56" i="8"/>
  <c r="AL49" i="8"/>
  <c r="AL25" i="8"/>
  <c r="AL65" i="8"/>
  <c r="AL37" i="8"/>
  <c r="AW16" i="8"/>
  <c r="AU15" i="8" s="1"/>
  <c r="AL42" i="8"/>
  <c r="AL15" i="8"/>
  <c r="AT15" i="8" s="1"/>
  <c r="AL12" i="8"/>
  <c r="AT12" i="8" s="1"/>
  <c r="AL52" i="8"/>
  <c r="AL43" i="8"/>
  <c r="AL44" i="8"/>
  <c r="AL32" i="8"/>
  <c r="AL16" i="8"/>
  <c r="AT16" i="8" s="1"/>
  <c r="AL62" i="8"/>
  <c r="AL19" i="8"/>
  <c r="AT19" i="8" s="1"/>
  <c r="AL7" i="8"/>
  <c r="AT7" i="8" s="1"/>
  <c r="AL57" i="8"/>
  <c r="AL38" i="8"/>
  <c r="AW9" i="8"/>
  <c r="AL6" i="8"/>
  <c r="AT6" i="8" s="1"/>
  <c r="AL11" i="8"/>
  <c r="AT11" i="8" s="1"/>
  <c r="AL21" i="8"/>
  <c r="AT21" i="8" s="1"/>
  <c r="AL41" i="8"/>
  <c r="AL22" i="8"/>
  <c r="AL31" i="8"/>
  <c r="AL40" i="8"/>
  <c r="AL45" i="8"/>
  <c r="AL60" i="8"/>
  <c r="AL30" i="8"/>
  <c r="AL48" i="8"/>
  <c r="AL29" i="8"/>
  <c r="AL34" i="8"/>
  <c r="AL54" i="8"/>
  <c r="AL17" i="8"/>
  <c r="AT17" i="8" s="1"/>
  <c r="AL67" i="8"/>
  <c r="AL39" i="8"/>
  <c r="AL10" i="8"/>
  <c r="AT10" i="8" s="1"/>
  <c r="AL51" i="8"/>
  <c r="AL13" i="8"/>
  <c r="AT13" i="8" s="1"/>
  <c r="AL58" i="8"/>
  <c r="AW10" i="8"/>
  <c r="AL14" i="8"/>
  <c r="AT14" i="8" s="1"/>
  <c r="AL63" i="8"/>
  <c r="AL55" i="8"/>
  <c r="AL46" i="8"/>
  <c r="AL35" i="8"/>
  <c r="AL36" i="8"/>
  <c r="AL9" i="8"/>
  <c r="AT9" i="8" s="1"/>
  <c r="AL23" i="8"/>
  <c r="AL64" i="8"/>
  <c r="AL69" i="8"/>
  <c r="AL61" i="8"/>
  <c r="AL53" i="8"/>
  <c r="AL18" i="8"/>
  <c r="AT18" i="8" s="1"/>
  <c r="AL47" i="8"/>
  <c r="L14" i="4"/>
  <c r="AS5" i="15" l="1"/>
  <c r="AV5" i="15"/>
  <c r="AT5" i="15"/>
  <c r="AR5" i="15"/>
  <c r="AS5" i="18"/>
  <c r="AU10" i="18"/>
  <c r="AR5" i="18"/>
  <c r="AV5" i="18"/>
  <c r="AU14" i="18"/>
  <c r="AU13" i="18"/>
  <c r="AT5" i="18"/>
  <c r="AU14" i="8"/>
  <c r="AV5" i="8"/>
  <c r="AU14" i="14"/>
  <c r="AV5" i="14"/>
  <c r="AV5" i="13"/>
  <c r="AT5" i="13"/>
  <c r="AR5" i="13"/>
  <c r="AS5" i="13"/>
  <c r="AR5" i="14"/>
  <c r="AS5" i="14"/>
  <c r="AT5" i="14"/>
  <c r="AT5" i="8"/>
  <c r="AS5" i="8"/>
  <c r="AR5" i="8"/>
  <c r="G14" i="4" l="1"/>
  <c r="AW15" i="13" s="1"/>
  <c r="AU8" i="13" s="1"/>
  <c r="H14" i="4"/>
  <c r="I14" i="4"/>
  <c r="H15" i="4"/>
  <c r="I15" i="4"/>
  <c r="H16" i="4"/>
  <c r="I16" i="4"/>
  <c r="H17" i="4"/>
  <c r="G18" i="4"/>
  <c r="H18"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AW14" i="13" s="1"/>
  <c r="AU7" i="13" s="1"/>
  <c r="M15" i="4"/>
  <c r="N15" i="4" s="1"/>
  <c r="F15" i="4" s="1"/>
  <c r="M16" i="4"/>
  <c r="N16" i="4" s="1"/>
  <c r="G16" i="4" s="1"/>
  <c r="M17" i="4"/>
  <c r="N17" i="4" s="1"/>
  <c r="F17" i="4" s="1"/>
  <c r="M18" i="4"/>
  <c r="N18" i="4" s="1"/>
  <c r="F18" i="4" s="1"/>
  <c r="M19" i="4"/>
  <c r="N19" i="4" s="1"/>
  <c r="F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G17" i="4" l="1"/>
  <c r="AW15" i="14" s="1"/>
  <c r="AU8" i="14" s="1"/>
  <c r="AW14" i="18"/>
  <c r="AU7" i="18" s="1"/>
  <c r="G19" i="4"/>
  <c r="F16" i="4"/>
  <c r="AW14" i="14" s="1"/>
  <c r="AU7" i="14" s="1"/>
  <c r="G15" i="4"/>
  <c r="AW15" i="15" s="1"/>
  <c r="AU8" i="15" s="1"/>
  <c r="AW14" i="15" l="1"/>
  <c r="AU7" i="15" s="1"/>
  <c r="AW15" i="18"/>
  <c r="AU8" i="18" s="1"/>
  <c r="G13" i="4"/>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Garcia Jan Patrick (GARCIA JAN PATRICK)</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 ref="E17" authorId="1" shapeId="0" xr:uid="{CAF2281A-5C30-4CC1-8288-9DD4D5CCA368}">
      <text>
        <r>
          <rPr>
            <sz val="9"/>
            <color indexed="81"/>
            <rFont val="Tahoma"/>
            <family val="2"/>
          </rPr>
          <t>alert_S_ACC</t>
        </r>
        <r>
          <rPr>
            <sz val="9"/>
            <color indexed="81"/>
            <rFont val="ＭＳ Ｐゴシック"/>
            <family val="3"/>
            <charset val="128"/>
          </rPr>
          <t>でまとめて実施している
関連仕様書</t>
        </r>
        <r>
          <rPr>
            <sz val="9"/>
            <color indexed="81"/>
            <rFont val="Tahoma"/>
            <family val="2"/>
          </rPr>
          <t>:S_ISA, S_CCS</t>
        </r>
        <r>
          <rPr>
            <b/>
            <sz val="9"/>
            <color indexed="81"/>
            <rFont val="ＭＳ Ｐゴシック"/>
            <family val="3"/>
            <charset val="128"/>
          </rPr>
          <t xml:space="preserve">
</t>
        </r>
        <r>
          <rPr>
            <sz val="9"/>
            <color indexed="81"/>
            <rFont val="ＭＳ Ｐゴシック"/>
            <family val="3"/>
            <charset val="128"/>
          </rPr>
          <t>詳細は【</t>
        </r>
        <r>
          <rPr>
            <sz val="9"/>
            <color indexed="81"/>
            <rFont val="Tahoma"/>
            <family val="2"/>
          </rPr>
          <t>Reference</t>
        </r>
        <r>
          <rPr>
            <sz val="9"/>
            <color indexed="81"/>
            <rFont val="ＭＳ Ｐゴシック"/>
            <family val="3"/>
            <charset val="128"/>
          </rPr>
          <t>】シートの列</t>
        </r>
        <r>
          <rPr>
            <sz val="9"/>
            <color indexed="81"/>
            <rFont val="Tahoma"/>
            <family val="2"/>
          </rPr>
          <t>AN</t>
        </r>
        <r>
          <rPr>
            <sz val="9"/>
            <color indexed="81"/>
            <rFont val="ＭＳ Ｐゴシック"/>
            <family val="3"/>
            <charset val="128"/>
          </rPr>
          <t>行</t>
        </r>
        <r>
          <rPr>
            <sz val="9"/>
            <color indexed="81"/>
            <rFont val="Tahoma"/>
            <family val="2"/>
          </rPr>
          <t>20</t>
        </r>
        <r>
          <rPr>
            <sz val="9"/>
            <color indexed="81"/>
            <rFont val="ＭＳ Ｐゴシック"/>
            <family val="3"/>
            <charset val="128"/>
          </rPr>
          <t>に参照</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伊藤　蓮／Ｄ</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 ref="J31" authorId="2" shapeId="0" xr:uid="{FBC3E302-E812-4C31-863B-3FB87EBB5CBD}">
      <text>
        <r>
          <rPr>
            <b/>
            <sz val="9"/>
            <color indexed="81"/>
            <rFont val="MS P ゴシック"/>
            <family val="3"/>
            <charset val="128"/>
          </rPr>
          <t>MID表示に加えて、HUDにも表示する</t>
        </r>
      </text>
    </comment>
    <comment ref="J32" authorId="2" shapeId="0" xr:uid="{0AD504EB-253B-4202-B4FB-DE2C9919DA36}">
      <text>
        <r>
          <rPr>
            <b/>
            <sz val="9"/>
            <color indexed="81"/>
            <rFont val="MS P ゴシック"/>
            <family val="3"/>
            <charset val="128"/>
          </rPr>
          <t>MID表示に加えて、HUDにも表示する
S_ACC-CSTD-1-MEF01-REQ20はHUD用</t>
        </r>
      </text>
    </comment>
    <comment ref="J33" authorId="2" shapeId="0" xr:uid="{B69CA8F2-4229-44FB-BD14-D4F315D4807D}">
      <text>
        <r>
          <rPr>
            <b/>
            <sz val="9"/>
            <color indexed="81"/>
            <rFont val="MS P ゴシック"/>
            <family val="3"/>
            <charset val="128"/>
          </rPr>
          <t>MID表示に加えて、HUDにも表示する</t>
        </r>
      </text>
    </comment>
    <comment ref="J34" authorId="2" shapeId="0" xr:uid="{19171EA5-771C-4161-BA61-28062FD262CB}">
      <text>
        <r>
          <rPr>
            <b/>
            <sz val="9"/>
            <color indexed="81"/>
            <rFont val="MS P ゴシック"/>
            <family val="3"/>
            <charset val="128"/>
          </rPr>
          <t xml:space="preserve">MID表示に加えて、HUDにも表示する
</t>
        </r>
      </text>
    </comment>
    <comment ref="J35" authorId="2" shapeId="0" xr:uid="{33DE41D1-4E5E-4853-857F-C26A68CE77C2}">
      <text>
        <r>
          <rPr>
            <b/>
            <sz val="9"/>
            <color indexed="81"/>
            <rFont val="MS P ゴシック"/>
            <family val="3"/>
            <charset val="128"/>
          </rPr>
          <t>MID表示に加えて、HUDにも表示する
S_ACC-CSTD-1-MEF01-REQ20はHUD用</t>
        </r>
      </text>
    </comment>
    <comment ref="J36" authorId="2" shapeId="0" xr:uid="{F6BFC9C7-5B8A-4DC8-95AF-659300D2245C}">
      <text>
        <r>
          <rPr>
            <b/>
            <sz val="9"/>
            <color indexed="81"/>
            <rFont val="MS P ゴシック"/>
            <family val="3"/>
            <charset val="128"/>
          </rPr>
          <t>MID表示に加えて、HUDにも表示する</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17" authorId="0" shapeId="0" xr:uid="{00000000-0006-0000-09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20" authorId="1" shapeId="0" xr:uid="{00000000-0006-0000-0900-000002000000}">
      <text>
        <r>
          <rPr>
            <b/>
            <sz val="9"/>
            <color indexed="81"/>
            <rFont val="MS P ゴシック"/>
            <family val="3"/>
            <charset val="128"/>
          </rPr>
          <t xml:space="preserve">リモート送信条件成立：IG ON 且つ PTS ONが15[s]以上
</t>
        </r>
      </text>
    </comment>
    <comment ref="E20" authorId="1" shapeId="0" xr:uid="{00000000-0006-0000-0900-000003000000}">
      <text>
        <r>
          <rPr>
            <b/>
            <sz val="9"/>
            <color indexed="81"/>
            <rFont val="MS P ゴシック"/>
            <family val="3"/>
            <charset val="128"/>
          </rPr>
          <t xml:space="preserve">IG ON 且つ ST OFF
</t>
        </r>
      </text>
    </comment>
    <comment ref="F20" authorId="1" shapeId="0" xr:uid="{00000000-0006-0000-0900-000004000000}">
      <text>
        <r>
          <rPr>
            <b/>
            <sz val="9"/>
            <color indexed="81"/>
            <rFont val="MS P ゴシック"/>
            <family val="3"/>
            <charset val="128"/>
          </rPr>
          <t>IG ON</t>
        </r>
      </text>
    </comment>
    <comment ref="G20" authorId="1" shapeId="0" xr:uid="{00000000-0006-0000-0900-000005000000}">
      <text>
        <r>
          <rPr>
            <b/>
            <sz val="9"/>
            <color indexed="81"/>
            <rFont val="MS P ゴシック"/>
            <family val="3"/>
            <charset val="128"/>
          </rPr>
          <t xml:space="preserve">IG OFF 且つ IG OFF後25[m]未満
</t>
        </r>
      </text>
    </comment>
    <comment ref="H20" authorId="1" shapeId="0" xr:uid="{00000000-0006-0000-0900-000006000000}">
      <text>
        <r>
          <rPr>
            <b/>
            <sz val="9"/>
            <color indexed="81"/>
            <rFont val="MS P ゴシック"/>
            <family val="3"/>
            <charset val="128"/>
          </rPr>
          <t xml:space="preserve">IG OFF
</t>
        </r>
      </text>
    </comment>
    <comment ref="I20" authorId="1" shapeId="0" xr:uid="{00000000-0006-0000-0900-000007000000}">
      <text>
        <r>
          <rPr>
            <b/>
            <sz val="9"/>
            <color indexed="81"/>
            <rFont val="MS P ゴシック"/>
            <family val="3"/>
            <charset val="128"/>
          </rPr>
          <t xml:space="preserve">IG ON 又は IG OFF後25[m]未満
</t>
        </r>
      </text>
    </comment>
    <comment ref="J20" authorId="1" shapeId="0" xr:uid="{00000000-0006-0000-0900-000008000000}">
      <text>
        <r>
          <rPr>
            <b/>
            <sz val="9"/>
            <color indexed="81"/>
            <rFont val="MS P ゴシック"/>
            <family val="3"/>
            <charset val="128"/>
          </rPr>
          <t>+B ON 又は ACC ON</t>
        </r>
      </text>
    </comment>
    <comment ref="B40" authorId="0" shapeId="0" xr:uid="{00000000-0006-0000-09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43" authorId="1" shapeId="0" xr:uid="{00000000-0006-0000-0900-00000A000000}">
      <text>
        <r>
          <rPr>
            <b/>
            <sz val="9"/>
            <color indexed="81"/>
            <rFont val="MS P ゴシック"/>
            <family val="3"/>
            <charset val="128"/>
          </rPr>
          <t xml:space="preserve">リモート送信条件成立：IG ON 且つ PTS ONが15[s]以上
</t>
        </r>
      </text>
    </comment>
    <comment ref="E43" authorId="1" shapeId="0" xr:uid="{00000000-0006-0000-0900-00000B000000}">
      <text>
        <r>
          <rPr>
            <b/>
            <sz val="9"/>
            <color indexed="81"/>
            <rFont val="MS P ゴシック"/>
            <family val="3"/>
            <charset val="128"/>
          </rPr>
          <t xml:space="preserve">IG ON 且つ ST OFF
</t>
        </r>
      </text>
    </comment>
    <comment ref="F43" authorId="1" shapeId="0" xr:uid="{00000000-0006-0000-0900-00000C000000}">
      <text>
        <r>
          <rPr>
            <b/>
            <sz val="9"/>
            <color indexed="81"/>
            <rFont val="MS P ゴシック"/>
            <family val="3"/>
            <charset val="128"/>
          </rPr>
          <t>IG ON</t>
        </r>
      </text>
    </comment>
    <comment ref="G43" authorId="1" shapeId="0" xr:uid="{00000000-0006-0000-0900-00000D000000}">
      <text>
        <r>
          <rPr>
            <b/>
            <sz val="9"/>
            <color indexed="81"/>
            <rFont val="MS P ゴシック"/>
            <family val="3"/>
            <charset val="128"/>
          </rPr>
          <t xml:space="preserve">IG OFF 且つ IG OFF後25[m]未満
</t>
        </r>
      </text>
    </comment>
    <comment ref="H43" authorId="1" shapeId="0" xr:uid="{00000000-0006-0000-0900-00000E000000}">
      <text>
        <r>
          <rPr>
            <b/>
            <sz val="9"/>
            <color indexed="81"/>
            <rFont val="MS P ゴシック"/>
            <family val="3"/>
            <charset val="128"/>
          </rPr>
          <t xml:space="preserve">IG OFF
</t>
        </r>
      </text>
    </comment>
    <comment ref="I43" authorId="1" shapeId="0" xr:uid="{00000000-0006-0000-0900-00000F000000}">
      <text>
        <r>
          <rPr>
            <b/>
            <sz val="9"/>
            <color indexed="81"/>
            <rFont val="MS P ゴシック"/>
            <family val="3"/>
            <charset val="128"/>
          </rPr>
          <t xml:space="preserve">IG ON 又は IG OFF後25[m]未満
</t>
        </r>
      </text>
    </comment>
    <comment ref="J43" authorId="1" shapeId="0" xr:uid="{00000000-0006-0000-0900-000010000000}">
      <text>
        <r>
          <rPr>
            <b/>
            <sz val="9"/>
            <color indexed="81"/>
            <rFont val="MS P ゴシック"/>
            <family val="3"/>
            <charset val="128"/>
          </rPr>
          <t>+B ON 又は ACC ON</t>
        </r>
      </text>
    </comment>
    <comment ref="B62" authorId="0" shapeId="0" xr:uid="{00000000-0006-0000-0900-00001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65" authorId="1" shapeId="0" xr:uid="{9EC49D02-1CDC-4134-8C9E-FB3E9075EABE}">
      <text>
        <r>
          <rPr>
            <b/>
            <sz val="9"/>
            <color indexed="81"/>
            <rFont val="MS P ゴシック"/>
            <family val="3"/>
            <charset val="128"/>
          </rPr>
          <t xml:space="preserve">リモート送信条件成立：IG ON 且つ PTS ONが15[s]以上
</t>
        </r>
      </text>
    </comment>
    <comment ref="E65" authorId="1" shapeId="0" xr:uid="{EC1221F0-C03F-4F6C-B0B4-A21BAD532EFD}">
      <text>
        <r>
          <rPr>
            <b/>
            <sz val="9"/>
            <color indexed="81"/>
            <rFont val="MS P ゴシック"/>
            <family val="3"/>
            <charset val="128"/>
          </rPr>
          <t xml:space="preserve">IG ON 且つ ST OFF
</t>
        </r>
      </text>
    </comment>
    <comment ref="F65" authorId="1" shapeId="0" xr:uid="{A50FEE21-554A-434F-8805-ACE7C923059F}">
      <text>
        <r>
          <rPr>
            <b/>
            <sz val="9"/>
            <color indexed="81"/>
            <rFont val="MS P ゴシック"/>
            <family val="3"/>
            <charset val="128"/>
          </rPr>
          <t>IG ON</t>
        </r>
      </text>
    </comment>
    <comment ref="G65" authorId="1" shapeId="0" xr:uid="{FE4F223F-B2F8-4829-9C45-DA087AD19640}">
      <text>
        <r>
          <rPr>
            <b/>
            <sz val="9"/>
            <color indexed="81"/>
            <rFont val="MS P ゴシック"/>
            <family val="3"/>
            <charset val="128"/>
          </rPr>
          <t xml:space="preserve">IG OFF 且つ IG OFF後25[m]未満
</t>
        </r>
      </text>
    </comment>
    <comment ref="H65" authorId="1" shapeId="0" xr:uid="{9FE7CC96-84CA-4AB4-B6C3-589962E73735}">
      <text>
        <r>
          <rPr>
            <b/>
            <sz val="9"/>
            <color indexed="81"/>
            <rFont val="MS P ゴシック"/>
            <family val="3"/>
            <charset val="128"/>
          </rPr>
          <t xml:space="preserve">IG OFF
</t>
        </r>
      </text>
    </comment>
    <comment ref="I65" authorId="1" shapeId="0" xr:uid="{A16B0F0A-DDB2-426F-BA8C-6BFA578C2134}">
      <text>
        <r>
          <rPr>
            <b/>
            <sz val="9"/>
            <color indexed="81"/>
            <rFont val="MS P ゴシック"/>
            <family val="3"/>
            <charset val="128"/>
          </rPr>
          <t xml:space="preserve">IG ON 又は IG OFF後25[m]未満
</t>
        </r>
      </text>
    </comment>
    <comment ref="J65" authorId="1" shapeId="0" xr:uid="{701C5EA6-7567-4B1E-9EBA-3A7A9CA86080}">
      <text>
        <r>
          <rPr>
            <b/>
            <sz val="9"/>
            <color indexed="81"/>
            <rFont val="MS P ゴシック"/>
            <family val="3"/>
            <charset val="128"/>
          </rPr>
          <t>+B ON 又は ACC ON</t>
        </r>
      </text>
    </comment>
    <comment ref="B90" authorId="0" shapeId="0" xr:uid="{D07EA1C1-C255-4A99-B758-D2CC1166E629}">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3" authorId="1" shapeId="0" xr:uid="{4EB9D670-2C32-4B66-BBB3-6B8BF3529570}">
      <text>
        <r>
          <rPr>
            <b/>
            <sz val="9"/>
            <color indexed="81"/>
            <rFont val="MS P ゴシック"/>
            <family val="3"/>
            <charset val="128"/>
          </rPr>
          <t xml:space="preserve">リモート送信条件成立：IG ON 且つ PTS ONが15[s]以上
</t>
        </r>
      </text>
    </comment>
    <comment ref="E93" authorId="1" shapeId="0" xr:uid="{805036B8-5957-41F2-A864-A03300B25A1D}">
      <text>
        <r>
          <rPr>
            <b/>
            <sz val="9"/>
            <color indexed="81"/>
            <rFont val="MS P ゴシック"/>
            <family val="3"/>
            <charset val="128"/>
          </rPr>
          <t xml:space="preserve">IG ON 且つ ST OFF
</t>
        </r>
      </text>
    </comment>
    <comment ref="F93" authorId="1" shapeId="0" xr:uid="{47CF0AAC-7408-4BE4-9CBB-FF84BC47EEF1}">
      <text>
        <r>
          <rPr>
            <b/>
            <sz val="9"/>
            <color indexed="81"/>
            <rFont val="MS P ゴシック"/>
            <family val="3"/>
            <charset val="128"/>
          </rPr>
          <t>IG ON</t>
        </r>
      </text>
    </comment>
    <comment ref="G93" authorId="1" shapeId="0" xr:uid="{A25DE58F-7AC3-488D-B3A6-EFE4A23A42F0}">
      <text>
        <r>
          <rPr>
            <b/>
            <sz val="9"/>
            <color indexed="81"/>
            <rFont val="MS P ゴシック"/>
            <family val="3"/>
            <charset val="128"/>
          </rPr>
          <t xml:space="preserve">IG OFF 且つ IG OFF後25[m]未満
</t>
        </r>
      </text>
    </comment>
    <comment ref="H93" authorId="1" shapeId="0" xr:uid="{EBEDE4B0-C1EF-45D9-8716-D7CC4BD3609E}">
      <text>
        <r>
          <rPr>
            <b/>
            <sz val="9"/>
            <color indexed="81"/>
            <rFont val="MS P ゴシック"/>
            <family val="3"/>
            <charset val="128"/>
          </rPr>
          <t xml:space="preserve">IG OFF
</t>
        </r>
      </text>
    </comment>
    <comment ref="I93" authorId="1" shapeId="0" xr:uid="{D5B6310A-96BF-4621-B55A-8A4E5AA75E0F}">
      <text>
        <r>
          <rPr>
            <b/>
            <sz val="9"/>
            <color indexed="81"/>
            <rFont val="MS P ゴシック"/>
            <family val="3"/>
            <charset val="128"/>
          </rPr>
          <t xml:space="preserve">IG ON 又は IG OFF後25[m]未満
</t>
        </r>
      </text>
    </comment>
    <comment ref="J93" authorId="1" shapeId="0" xr:uid="{DBDFAC6D-7473-4CB4-A064-73C745AB2738}">
      <text>
        <r>
          <rPr>
            <b/>
            <sz val="9"/>
            <color indexed="81"/>
            <rFont val="MS P ゴシック"/>
            <family val="3"/>
            <charset val="128"/>
          </rPr>
          <t>+B ON 又は ACC ON</t>
        </r>
      </text>
    </comment>
    <comment ref="B350" authorId="0" shapeId="0" xr:uid="{72A7E2AB-0511-47E3-9E92-6DB6B03A2142}">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353" authorId="1" shapeId="0" xr:uid="{90E74FF7-0BB9-4474-A38F-91F9DC9AFBBF}">
      <text>
        <r>
          <rPr>
            <b/>
            <sz val="9"/>
            <color indexed="81"/>
            <rFont val="MS P ゴシック"/>
            <family val="3"/>
            <charset val="128"/>
          </rPr>
          <t xml:space="preserve">リモート送信条件成立：IG ON 且つ PTS ONが15[s]以上
</t>
        </r>
      </text>
    </comment>
    <comment ref="E353" authorId="1" shapeId="0" xr:uid="{62AB62A3-53E4-4F00-BC1B-DCBCBEBD6A23}">
      <text>
        <r>
          <rPr>
            <b/>
            <sz val="9"/>
            <color indexed="81"/>
            <rFont val="MS P ゴシック"/>
            <family val="3"/>
            <charset val="128"/>
          </rPr>
          <t xml:space="preserve">IG ON 且つ ST OFF
</t>
        </r>
      </text>
    </comment>
    <comment ref="F353" authorId="1" shapeId="0" xr:uid="{D6036786-C968-41D8-8C18-D9C544EE3255}">
      <text>
        <r>
          <rPr>
            <b/>
            <sz val="9"/>
            <color indexed="81"/>
            <rFont val="MS P ゴシック"/>
            <family val="3"/>
            <charset val="128"/>
          </rPr>
          <t>IG ON</t>
        </r>
      </text>
    </comment>
    <comment ref="G353" authorId="1" shapeId="0" xr:uid="{0724F440-B3F6-44CC-9457-7CD5A64EC3EC}">
      <text>
        <r>
          <rPr>
            <b/>
            <sz val="9"/>
            <color indexed="81"/>
            <rFont val="MS P ゴシック"/>
            <family val="3"/>
            <charset val="128"/>
          </rPr>
          <t xml:space="preserve">IG OFF 且つ IG OFF後25[m]未満
</t>
        </r>
      </text>
    </comment>
    <comment ref="H353" authorId="1" shapeId="0" xr:uid="{25BBD2E5-E30B-4E60-BDE9-B79ED8F21785}">
      <text>
        <r>
          <rPr>
            <b/>
            <sz val="9"/>
            <color indexed="81"/>
            <rFont val="MS P ゴシック"/>
            <family val="3"/>
            <charset val="128"/>
          </rPr>
          <t xml:space="preserve">IG OFF
</t>
        </r>
      </text>
    </comment>
    <comment ref="I353" authorId="1" shapeId="0" xr:uid="{55456453-2C45-4239-8050-84BF0E13BB82}">
      <text>
        <r>
          <rPr>
            <b/>
            <sz val="9"/>
            <color indexed="81"/>
            <rFont val="MS P ゴシック"/>
            <family val="3"/>
            <charset val="128"/>
          </rPr>
          <t xml:space="preserve">IG ON 又は IG OFF後25[m]未満
</t>
        </r>
      </text>
    </comment>
    <comment ref="J353" authorId="1" shapeId="0" xr:uid="{41CE7A56-F03A-4FE3-8470-0FECDFA852E0}">
      <text>
        <r>
          <rPr>
            <b/>
            <sz val="9"/>
            <color indexed="81"/>
            <rFont val="MS P ゴシック"/>
            <family val="3"/>
            <charset val="128"/>
          </rPr>
          <t>+B ON 又は ACC ON</t>
        </r>
      </text>
    </comment>
  </commentList>
</comments>
</file>

<file path=xl/sharedStrings.xml><?xml version="1.0" encoding="utf-8"?>
<sst xmlns="http://schemas.openxmlformats.org/spreadsheetml/2006/main" count="13175" uniqueCount="683">
  <si>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</si>
  <si>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</si>
  <si>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</si>
  <si>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</si>
  <si>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</si>
  <si>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</si>
  <si>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</si>
  <si>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</si>
  <si>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</si>
  <si>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</si>
  <si>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</si>
  <si>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</si>
  <si>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</si>
  <si>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</si>
  <si>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</si>
  <si>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</si>
  <si>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</si>
  <si>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</si>
  <si>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</si>
  <si>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</si>
  <si>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</si>
  <si>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</si>
  <si>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</si>
  <si>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</si>
  <si>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</si>
  <si>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</si>
  <si>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</si>
  <si>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</si>
  <si>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</si>
  <si>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</si>
  <si>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</si>
  <si>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</si>
  <si>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</si>
  <si>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</si>
  <si>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</si>
  <si>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</si>
  <si>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</si>
  <si>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</si>
  <si>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</si>
  <si>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</si>
  <si>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</si>
  <si>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</si>
  <si>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</si>
  <si>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</si>
  <si>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</si>
  <si>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</si>
  <si>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</si>
  <si>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</si>
  <si>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</si>
  <si>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</si>
  <si>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</si>
  <si>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</si>
  <si>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</si>
  <si>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</si>
  <si>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</si>
  <si>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</si>
  <si>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</si>
  <si>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</si>
  <si>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</si>
  <si>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</si>
  <si>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</si>
  <si>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</si>
  <si>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</si>
  <si>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</si>
  <si>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</si>
  <si>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</si>
  <si>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</si>
  <si>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</si>
  <si>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</si>
  <si>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</si>
  <si>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</si>
  <si>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</si>
  <si>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</si>
  <si>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</si>
  <si>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</si>
  <si>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</si>
  <si>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</si>
  <si>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</si>
  <si>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</si>
  <si>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</si>
  <si>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</si>
  <si>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</si>
  <si>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</si>
  <si>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</si>
  <si>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</si>
  <si>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</si>
  <si>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</si>
  <si>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</si>
  <si>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</si>
  <si>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</si>
  <si>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</si>
  <si>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</si>
  <si>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</si>
  <si>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</si>
  <si>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</si>
  <si>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</si>
  <si>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</si>
  <si>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</si>
  <si>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</si>
  <si>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</si>
  <si>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</si>
  <si>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</si>
  <si>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</si>
  <si>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</si>
  <si>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</si>
  <si>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</si>
  <si>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</si>
  <si>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</si>
  <si>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</si>
  <si>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</si>
  <si>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</si>
  <si>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</si>
  <si>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</si>
  <si>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</si>
  <si>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</si>
  <si>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</si>
  <si>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</si>
  <si>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</si>
  <si>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</si>
  <si>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</si>
  <si>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</si>
  <si>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</si>
  <si>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</si>
  <si>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</si>
  <si>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</si>
  <si>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</si>
  <si>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</si>
  <si>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</si>
  <si>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</si>
  <si>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</si>
  <si>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</si>
  <si>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</si>
  <si>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</si>
  <si>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</si>
  <si>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</si>
  <si>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</si>
  <si>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</si>
  <si>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</si>
  <si>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</si>
  <si>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</si>
  <si>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</si>
  <si>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</si>
  <si>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</si>
  <si>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</si>
  <si>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</si>
  <si>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</si>
  <si>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</si>
  <si>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</si>
  <si>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</si>
  <si>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</si>
  <si>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</si>
  <si>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</si>
  <si>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</si>
  <si>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</si>
  <si>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</si>
  <si>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</si>
  <si>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t>
  </si>
  <si>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</si>
  <si>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</si>
  <si>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</si>
  <si>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</si>
  <si>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</si>
  <si>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</si>
  <si>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</si>
  <si>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</si>
  <si>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</si>
  <si>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</si>
  <si>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</si>
  <si>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</si>
  <si>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</si>
  <si>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</si>
  <si>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</si>
  <si>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</si>
  <si>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</si>
  <si>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</si>
  <si>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</si>
  <si>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</si>
  <si>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</si>
  <si>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</si>
  <si>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</si>
  <si>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</si>
  <si>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</si>
  <si>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</si>
  <si>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</si>
  <si>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</si>
  <si>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</si>
  <si>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</si>
  <si>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</si>
  <si>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</si>
  <si>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</si>
  <si>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t>
    <phoneticPr fontId="2"/>
  </si>
  <si>
    <t>5.5.0</t>
    <phoneticPr fontId="2"/>
  </si>
  <si>
    <t>https://aip01.dndev.net/bitbucket/scm/aip_tp/tmcapp_ict1_alert.git</t>
    <phoneticPr fontId="2"/>
  </si>
  <si>
    <t>Matrix Search</t>
  </si>
  <si>
    <t>-</t>
    <phoneticPr fontId="2"/>
  </si>
  <si>
    <t>-</t>
    <phoneticPr fontId="2"/>
  </si>
  <si>
    <t>×</t>
    <phoneticPr fontId="2"/>
  </si>
  <si>
    <t>×</t>
    <phoneticPr fontId="2"/>
  </si>
  <si>
    <t>×</t>
    <phoneticPr fontId="2"/>
  </si>
  <si>
    <t>入力</t>
    <phoneticPr fontId="2"/>
  </si>
  <si>
    <t>Vehicle Operation Mode</t>
    <phoneticPr fontId="2"/>
  </si>
  <si>
    <t>-</t>
    <phoneticPr fontId="2"/>
  </si>
  <si>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</si>
  <si>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</si>
  <si>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</si>
  <si>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</si>
  <si>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</si>
  <si>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</si>
  <si>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</si>
  <si>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</si>
  <si>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0b/
1b</t>
    <phoneticPr fontId="2"/>
  </si>
  <si>
    <t>0b/
1b</t>
    <phoneticPr fontId="2"/>
  </si>
  <si>
    <t>通常(00b)/
未受信(01b)/
通信途絶(10b)/
未受信通信途絶(11b)</t>
    <rPh sb="0" eb="2">
      <t>ツウジョウ</t>
    </rPh>
    <rPh sb="19" eb="21">
      <t>ツウシン</t>
    </rPh>
    <rPh sb="21" eb="23">
      <t>トゼツ</t>
    </rPh>
    <rPh sb="30" eb="31">
      <t>ミ</t>
    </rPh>
    <rPh sb="31" eb="33">
      <t>ジュシン</t>
    </rPh>
    <rPh sb="33" eb="35">
      <t>ツウシン</t>
    </rPh>
    <rPh sb="35" eb="37">
      <t>トゼツ</t>
    </rPh>
    <phoneticPr fontId="2"/>
  </si>
  <si>
    <t>*</t>
    <phoneticPr fontId="2"/>
  </si>
  <si>
    <t>00b</t>
    <phoneticPr fontId="2"/>
  </si>
  <si>
    <t>0b</t>
    <phoneticPr fontId="2"/>
  </si>
  <si>
    <t>UNKNOWN</t>
    <phoneticPr fontId="2"/>
  </si>
  <si>
    <t>01b</t>
    <phoneticPr fontId="2"/>
  </si>
  <si>
    <t>*b</t>
    <phoneticPr fontId="2"/>
  </si>
  <si>
    <t>10b</t>
    <phoneticPr fontId="2"/>
  </si>
  <si>
    <t>UNKNOWN</t>
    <phoneticPr fontId="2"/>
  </si>
  <si>
    <t>11b</t>
    <phoneticPr fontId="2"/>
  </si>
  <si>
    <t>NULL</t>
  </si>
  <si>
    <t>TT_CC</t>
    <phoneticPr fontId="2"/>
  </si>
  <si>
    <t>TT_RCC</t>
    <phoneticPr fontId="2"/>
  </si>
  <si>
    <t>BC</t>
    <phoneticPr fontId="2"/>
  </si>
  <si>
    <t>○</t>
  </si>
  <si>
    <t>ALERT_CH_S_ACC_TT_CC</t>
  </si>
  <si>
    <t>ALERT_CH_S_ACC_TT_RCC</t>
  </si>
  <si>
    <t>ALERT_CH_S_ACC_BC</t>
  </si>
  <si>
    <t>ALERT_CH_S_ACC_PD</t>
  </si>
  <si>
    <t>-</t>
    <phoneticPr fontId="2"/>
  </si>
  <si>
    <t>ON_G</t>
  </si>
  <si>
    <t>ON_G</t>
    <phoneticPr fontId="2"/>
  </si>
  <si>
    <t>ON_Y</t>
  </si>
  <si>
    <t>ON_Y</t>
    <phoneticPr fontId="2"/>
  </si>
  <si>
    <t>ON_W</t>
  </si>
  <si>
    <t>ON_W</t>
    <phoneticPr fontId="2"/>
  </si>
  <si>
    <t>ON(GREEN)</t>
    <phoneticPr fontId="2"/>
  </si>
  <si>
    <t>ON(YELLOW)</t>
    <phoneticPr fontId="2"/>
  </si>
  <si>
    <t>ON(WHITE)</t>
    <phoneticPr fontId="2"/>
  </si>
  <si>
    <t>ON(GREEN)</t>
    <phoneticPr fontId="2"/>
  </si>
  <si>
    <t>ON(YELLOW)</t>
    <phoneticPr fontId="2"/>
  </si>
  <si>
    <t>FCM1S39_STS</t>
    <phoneticPr fontId="2"/>
  </si>
  <si>
    <t>WARN</t>
    <phoneticPr fontId="2"/>
  </si>
  <si>
    <t>CANCEL</t>
    <phoneticPr fontId="2"/>
  </si>
  <si>
    <t>REQ_BRK</t>
  </si>
  <si>
    <t>REQ_BRK</t>
    <phoneticPr fontId="2"/>
  </si>
  <si>
    <t>OVER_SPD</t>
    <phoneticPr fontId="2"/>
  </si>
  <si>
    <t>START</t>
    <phoneticPr fontId="2"/>
  </si>
  <si>
    <t>JST_ACT2</t>
  </si>
  <si>
    <t>JST_ACT2</t>
    <phoneticPr fontId="2"/>
  </si>
  <si>
    <t>CC_DSBL2</t>
  </si>
  <si>
    <t>CC_DSBL2</t>
    <phoneticPr fontId="2"/>
  </si>
  <si>
    <t>CC_DSBL3</t>
  </si>
  <si>
    <t>CC_DSBL3</t>
    <phoneticPr fontId="2"/>
  </si>
  <si>
    <t>CC_DSBL4</t>
  </si>
  <si>
    <t>CC_DSBL4</t>
    <phoneticPr fontId="2"/>
  </si>
  <si>
    <t>FCM1S40_STS</t>
    <phoneticPr fontId="2"/>
  </si>
  <si>
    <t>REQ_BRK_RW</t>
  </si>
  <si>
    <t>REQ_BRK_RW</t>
    <phoneticPr fontId="2"/>
  </si>
  <si>
    <t>JST_ACT2_RW</t>
    <phoneticPr fontId="2"/>
  </si>
  <si>
    <t>CC_DSBL2_RW</t>
  </si>
  <si>
    <t>CC_DSBL3_RW</t>
  </si>
  <si>
    <t>CC_DSBL3_RW</t>
    <phoneticPr fontId="2"/>
  </si>
  <si>
    <t>CC_DSBL4_RW</t>
  </si>
  <si>
    <t>CC_DSBL4_RW</t>
    <phoneticPr fontId="2"/>
  </si>
  <si>
    <t>UNKNOWN_RW</t>
  </si>
  <si>
    <t>UNKNOWN_RW</t>
    <phoneticPr fontId="2"/>
  </si>
  <si>
    <t>C_CW</t>
    <phoneticPr fontId="2"/>
  </si>
  <si>
    <t>WARN</t>
  </si>
  <si>
    <t>CANCEL</t>
  </si>
  <si>
    <t>OVER_SPD</t>
  </si>
  <si>
    <t>START_APRVAL</t>
  </si>
  <si>
    <t>START</t>
  </si>
  <si>
    <t>REQ_OPE</t>
  </si>
  <si>
    <t>TT_CC判定</t>
    <rPh sb="5" eb="7">
      <t>ハンテイ</t>
    </rPh>
    <phoneticPr fontId="2"/>
  </si>
  <si>
    <t>IG-ON</t>
    <phoneticPr fontId="2"/>
  </si>
  <si>
    <t>IG-ON</t>
    <phoneticPr fontId="2"/>
  </si>
  <si>
    <t>FCM1S39_STS</t>
    <phoneticPr fontId="2"/>
  </si>
  <si>
    <t>FCM1S39</t>
    <phoneticPr fontId="2"/>
  </si>
  <si>
    <t>通常(0b)/
未受信(1b)</t>
    <rPh sb="0" eb="2">
      <t>ツウジョウ</t>
    </rPh>
    <phoneticPr fontId="2"/>
  </si>
  <si>
    <t>00b</t>
    <phoneticPr fontId="2"/>
  </si>
  <si>
    <t>01b</t>
    <phoneticPr fontId="2"/>
  </si>
  <si>
    <t>11b</t>
    <phoneticPr fontId="2"/>
  </si>
  <si>
    <t>1b</t>
    <phoneticPr fontId="2"/>
  </si>
  <si>
    <t>**b</t>
    <phoneticPr fontId="2"/>
  </si>
  <si>
    <t>**b</t>
    <phoneticPr fontId="2"/>
  </si>
  <si>
    <t>UNKNOWN/
ON_W/
ON_G/
ON_Y</t>
    <phoneticPr fontId="2"/>
  </si>
  <si>
    <t>ON_W</t>
    <phoneticPr fontId="2"/>
  </si>
  <si>
    <t>ON_G</t>
    <phoneticPr fontId="2"/>
  </si>
  <si>
    <t>ALERT_CH_S_ACC_TT_CC</t>
    <phoneticPr fontId="2"/>
  </si>
  <si>
    <t>ALERT_VOM_IGN_ON</t>
    <phoneticPr fontId="2"/>
  </si>
  <si>
    <t>ALERT_VOM_IGN_ON</t>
    <phoneticPr fontId="2"/>
  </si>
  <si>
    <t>IG-OFF + * + *</t>
    <phoneticPr fontId="2"/>
  </si>
  <si>
    <t>IG-ON + 通常 + 表示要求無し</t>
    <rPh sb="8" eb="10">
      <t>ツウジョウ</t>
    </rPh>
    <rPh sb="13" eb="15">
      <t>ヒョウジ</t>
    </rPh>
    <rPh sb="15" eb="17">
      <t>ヨウキュウ</t>
    </rPh>
    <rPh sb="17" eb="18">
      <t>ナ</t>
    </rPh>
    <phoneticPr fontId="2"/>
  </si>
  <si>
    <t>IG-ON + 未受信 + *</t>
    <rPh sb="8" eb="9">
      <t>ミ</t>
    </rPh>
    <rPh sb="9" eb="11">
      <t>ジュシン</t>
    </rPh>
    <phoneticPr fontId="2"/>
  </si>
  <si>
    <t>点灯(白)/
点灯(緑)/
点灯(黄)/
-</t>
    <rPh sb="0" eb="2">
      <t>テントウ</t>
    </rPh>
    <rPh sb="3" eb="4">
      <t>シロ</t>
    </rPh>
    <rPh sb="7" eb="9">
      <t>テントウ</t>
    </rPh>
    <rPh sb="10" eb="11">
      <t>ミドリ</t>
    </rPh>
    <rPh sb="14" eb="16">
      <t>テントウ</t>
    </rPh>
    <rPh sb="17" eb="18">
      <t>キ</t>
    </rPh>
    <phoneticPr fontId="2"/>
  </si>
  <si>
    <t>-</t>
    <phoneticPr fontId="2"/>
  </si>
  <si>
    <t>点灯(白)</t>
    <rPh sb="0" eb="2">
      <t>テントウ</t>
    </rPh>
    <rPh sb="3" eb="4">
      <t>シロ</t>
    </rPh>
    <phoneticPr fontId="2"/>
  </si>
  <si>
    <t>点灯(緑)</t>
    <rPh sb="0" eb="2">
      <t>テントウ</t>
    </rPh>
    <rPh sb="3" eb="4">
      <t>ミドリ</t>
    </rPh>
    <phoneticPr fontId="2"/>
  </si>
  <si>
    <t>点灯(黄)</t>
    <rPh sb="0" eb="2">
      <t>テントウ</t>
    </rPh>
    <rPh sb="3" eb="4">
      <t>キ</t>
    </rPh>
    <phoneticPr fontId="2"/>
  </si>
  <si>
    <t>TT_RCC判定</t>
    <rPh sb="6" eb="8">
      <t>ハンテイ</t>
    </rPh>
    <phoneticPr fontId="2"/>
  </si>
  <si>
    <t xml:space="preserve">表示要求無し(00b)/
クルーズコントロール待機中(01b)/
クルーズコントロール作動中(10b)/
クルーズコントロール異常時(11b)
</t>
    <rPh sb="0" eb="2">
      <t>ヒョウジ</t>
    </rPh>
    <rPh sb="2" eb="4">
      <t>ヨウキュウ</t>
    </rPh>
    <rPh sb="4" eb="5">
      <t>ナ</t>
    </rPh>
    <rPh sb="43" eb="45">
      <t>サドウ</t>
    </rPh>
    <rPh sb="45" eb="46">
      <t>チュウ</t>
    </rPh>
    <rPh sb="63" eb="65">
      <t>イジョウ</t>
    </rPh>
    <rPh sb="65" eb="66">
      <t>ジ</t>
    </rPh>
    <phoneticPr fontId="2"/>
  </si>
  <si>
    <t>IG-ON + 通常 + クルーズコントロール待機中</t>
    <rPh sb="8" eb="10">
      <t>ツウジョウ</t>
    </rPh>
    <phoneticPr fontId="2"/>
  </si>
  <si>
    <t>IG-ON + 通常 + クルーズコントロール作動中</t>
    <rPh sb="8" eb="10">
      <t>ツウジョウ</t>
    </rPh>
    <phoneticPr fontId="2"/>
  </si>
  <si>
    <t>IG-ON + 通常 + クルーズコントロール異常時</t>
    <rPh sb="8" eb="10">
      <t>ツウジョウ</t>
    </rPh>
    <phoneticPr fontId="2"/>
  </si>
  <si>
    <t>IG-ON + 通常 + レーダークルーズコントロール待機中</t>
    <rPh sb="8" eb="10">
      <t>ツウジョウ</t>
    </rPh>
    <rPh sb="27" eb="29">
      <t>タイキ</t>
    </rPh>
    <rPh sb="29" eb="30">
      <t>チュウ</t>
    </rPh>
    <phoneticPr fontId="2"/>
  </si>
  <si>
    <t>IG-ON + 通常 + レーダクルーズ/全ACC作動中</t>
    <rPh sb="8" eb="10">
      <t>ツウジョウ</t>
    </rPh>
    <rPh sb="21" eb="22">
      <t>ゼン</t>
    </rPh>
    <rPh sb="25" eb="27">
      <t>サドウ</t>
    </rPh>
    <rPh sb="27" eb="28">
      <t>チュウ</t>
    </rPh>
    <phoneticPr fontId="2"/>
  </si>
  <si>
    <t>IG-ON + 通常 + レーダクルーズ異常時</t>
    <rPh sb="8" eb="10">
      <t>ツウジョウ</t>
    </rPh>
    <rPh sb="20" eb="22">
      <t>イジョウ</t>
    </rPh>
    <rPh sb="22" eb="23">
      <t>ジ</t>
    </rPh>
    <phoneticPr fontId="2"/>
  </si>
  <si>
    <t>BC判定</t>
    <rPh sb="2" eb="4">
      <t>ハンテイ</t>
    </rPh>
    <phoneticPr fontId="2"/>
  </si>
  <si>
    <t>Index</t>
  </si>
  <si>
    <t>FCM1S40</t>
    <phoneticPr fontId="2"/>
  </si>
  <si>
    <t>FCM1S40</t>
    <phoneticPr fontId="2"/>
  </si>
  <si>
    <t xml:space="preserve">表示要求無し(00b)/
レーダークルーズコントロール待機中(01b)/
レーダクルーズ/全ACC作動中(10b)/
レーダクルーズ異常時(11b)
</t>
    <rPh sb="0" eb="2">
      <t>ヒョウジ</t>
    </rPh>
    <rPh sb="2" eb="4">
      <t>ヨウキュウ</t>
    </rPh>
    <rPh sb="4" eb="5">
      <t>ナ</t>
    </rPh>
    <rPh sb="45" eb="46">
      <t>ゼン</t>
    </rPh>
    <rPh sb="49" eb="51">
      <t>サドウ</t>
    </rPh>
    <rPh sb="51" eb="52">
      <t>チュウ</t>
    </rPh>
    <rPh sb="66" eb="68">
      <t>イジョウ</t>
    </rPh>
    <rPh sb="68" eb="69">
      <t>ジ</t>
    </rPh>
    <phoneticPr fontId="2"/>
  </si>
  <si>
    <t>通常(00b)/
未受信(01b)/
通信途絶(10b)/
未受信通信途絶(11b)</t>
    <rPh sb="0" eb="2">
      <t>ツウジョウ</t>
    </rPh>
    <rPh sb="19" eb="21">
      <t>ツウシン</t>
    </rPh>
    <rPh sb="21" eb="23">
      <t>トゼツ</t>
    </rPh>
    <rPh sb="33" eb="35">
      <t>ツウシン</t>
    </rPh>
    <rPh sb="35" eb="37">
      <t>トゼツ</t>
    </rPh>
    <phoneticPr fontId="2"/>
  </si>
  <si>
    <t>ブザー要求なし(0000b)/
制御対象に対する接近警報(0001b)/
制御キャンセル/制御開始不許可(0010b)/
ブレーキ操作要求(0011b)/
セット車速超過(0100b)/
制御開始許可(0101b)/
自動発進制御の開始(0110b)/
シフト操作要求(0111b)/
未定義(1000b～1111b)</t>
    <rPh sb="3" eb="5">
      <t>ヨウキュウ</t>
    </rPh>
    <rPh sb="65" eb="67">
      <t>ソウサ</t>
    </rPh>
    <rPh sb="67" eb="69">
      <t>ヨウキュウ</t>
    </rPh>
    <rPh sb="143" eb="146">
      <t>ミテイギ</t>
    </rPh>
    <phoneticPr fontId="2"/>
  </si>
  <si>
    <t>00b</t>
    <phoneticPr fontId="2"/>
  </si>
  <si>
    <t>00b</t>
    <phoneticPr fontId="2"/>
  </si>
  <si>
    <t>IG-ON + 通常 + ブザー要求なし</t>
    <rPh sb="8" eb="10">
      <t>ツウジョウ</t>
    </rPh>
    <rPh sb="16" eb="18">
      <t>ヨウキュウ</t>
    </rPh>
    <phoneticPr fontId="2"/>
  </si>
  <si>
    <t>IG-ON + 通常 + 制御対象に対する接近警報</t>
    <rPh sb="8" eb="10">
      <t>ツウジョウ</t>
    </rPh>
    <rPh sb="13" eb="15">
      <t>セイギョ</t>
    </rPh>
    <rPh sb="15" eb="17">
      <t>タイショウ</t>
    </rPh>
    <rPh sb="18" eb="19">
      <t>タイ</t>
    </rPh>
    <rPh sb="21" eb="23">
      <t>セッキン</t>
    </rPh>
    <rPh sb="23" eb="25">
      <t>ケイホウ</t>
    </rPh>
    <phoneticPr fontId="2"/>
  </si>
  <si>
    <t>IG-ON + 通常 + 制御キャンセル/制御開始不許可</t>
    <rPh sb="8" eb="10">
      <t>ツウジョウ</t>
    </rPh>
    <rPh sb="13" eb="15">
      <t>セイギョ</t>
    </rPh>
    <rPh sb="21" eb="23">
      <t>セイギョ</t>
    </rPh>
    <rPh sb="23" eb="25">
      <t>カイシ</t>
    </rPh>
    <rPh sb="25" eb="28">
      <t>フキョカ</t>
    </rPh>
    <phoneticPr fontId="2"/>
  </si>
  <si>
    <t>IG-ON + 通常 + ブレーキ操作要求</t>
    <rPh sb="8" eb="10">
      <t>ツウジョウ</t>
    </rPh>
    <rPh sb="17" eb="19">
      <t>ソウサ</t>
    </rPh>
    <rPh sb="19" eb="21">
      <t>ヨウキュウ</t>
    </rPh>
    <phoneticPr fontId="2"/>
  </si>
  <si>
    <t>IG-ON + 通常 + セット車速超過</t>
    <rPh sb="8" eb="10">
      <t>ツウジョウ</t>
    </rPh>
    <rPh sb="16" eb="18">
      <t>シャソク</t>
    </rPh>
    <rPh sb="18" eb="20">
      <t>チョウカ</t>
    </rPh>
    <phoneticPr fontId="2"/>
  </si>
  <si>
    <t>IG-ON + 通常 + 制御開始許可</t>
    <rPh sb="8" eb="10">
      <t>ツウジョウ</t>
    </rPh>
    <rPh sb="13" eb="15">
      <t>セイギョ</t>
    </rPh>
    <rPh sb="15" eb="17">
      <t>カイシ</t>
    </rPh>
    <rPh sb="17" eb="19">
      <t>キョカ</t>
    </rPh>
    <phoneticPr fontId="2"/>
  </si>
  <si>
    <t>IG-ON + 通常 + 自動発進制御の開始</t>
    <rPh sb="8" eb="10">
      <t>ツウジョウ</t>
    </rPh>
    <rPh sb="13" eb="15">
      <t>ジドウ</t>
    </rPh>
    <rPh sb="15" eb="17">
      <t>ハッシン</t>
    </rPh>
    <rPh sb="17" eb="19">
      <t>セイギョ</t>
    </rPh>
    <rPh sb="20" eb="22">
      <t>カイシ</t>
    </rPh>
    <phoneticPr fontId="2"/>
  </si>
  <si>
    <t>IG-ON + 通常 + シフト操作要求</t>
    <rPh sb="8" eb="10">
      <t>ツウジョウ</t>
    </rPh>
    <rPh sb="16" eb="18">
      <t>ソウサ</t>
    </rPh>
    <rPh sb="18" eb="20">
      <t>ヨウキュウ</t>
    </rPh>
    <phoneticPr fontId="2"/>
  </si>
  <si>
    <t>IG-ON + 通常 + 未定義</t>
    <rPh sb="8" eb="10">
      <t>ツウジョウ</t>
    </rPh>
    <rPh sb="13" eb="14">
      <t>ミ</t>
    </rPh>
    <rPh sb="14" eb="16">
      <t>テイギ</t>
    </rPh>
    <phoneticPr fontId="2"/>
  </si>
  <si>
    <t>IG-ON + 通信途絶 + *</t>
    <rPh sb="8" eb="10">
      <t>ツウシン</t>
    </rPh>
    <rPh sb="10" eb="12">
      <t>トゼツ</t>
    </rPh>
    <phoneticPr fontId="2"/>
  </si>
  <si>
    <t>IG-ON + 未受信通信途絶 + *</t>
    <rPh sb="8" eb="9">
      <t>ミ</t>
    </rPh>
    <rPh sb="9" eb="11">
      <t>ジュシン</t>
    </rPh>
    <rPh sb="11" eb="13">
      <t>ツウシン</t>
    </rPh>
    <rPh sb="13" eb="15">
      <t>トゼツ</t>
    </rPh>
    <phoneticPr fontId="2"/>
  </si>
  <si>
    <t>IG-OFF + * + *</t>
    <phoneticPr fontId="2"/>
  </si>
  <si>
    <t>11b</t>
    <phoneticPr fontId="2"/>
  </si>
  <si>
    <t>**b</t>
    <phoneticPr fontId="2"/>
  </si>
  <si>
    <t>****b</t>
    <phoneticPr fontId="2"/>
  </si>
  <si>
    <t>0000b</t>
    <phoneticPr fontId="2"/>
  </si>
  <si>
    <t>0001b</t>
    <phoneticPr fontId="2"/>
  </si>
  <si>
    <t>0010b</t>
    <phoneticPr fontId="2"/>
  </si>
  <si>
    <t>0011b</t>
    <phoneticPr fontId="2"/>
  </si>
  <si>
    <t>0100b</t>
    <phoneticPr fontId="2"/>
  </si>
  <si>
    <t>0101b</t>
    <phoneticPr fontId="2"/>
  </si>
  <si>
    <t>0110b</t>
    <phoneticPr fontId="2"/>
  </si>
  <si>
    <t>0111b</t>
    <phoneticPr fontId="2"/>
  </si>
  <si>
    <t>1000b～1111b</t>
    <phoneticPr fontId="2"/>
  </si>
  <si>
    <t>****b</t>
    <phoneticPr fontId="2"/>
  </si>
  <si>
    <t>****b</t>
    <phoneticPr fontId="2"/>
  </si>
  <si>
    <t>****b</t>
    <phoneticPr fontId="2"/>
  </si>
  <si>
    <t>CC_DSBL1</t>
    <phoneticPr fontId="2"/>
  </si>
  <si>
    <t>CC_DSBL1_RW</t>
  </si>
  <si>
    <t>CC_DSBL1_RW</t>
    <phoneticPr fontId="2"/>
  </si>
  <si>
    <t>CC_MLFNK1</t>
    <phoneticPr fontId="2"/>
  </si>
  <si>
    <t>START_APRVAL</t>
    <phoneticPr fontId="2"/>
  </si>
  <si>
    <t>REQ_OPE</t>
    <phoneticPr fontId="2"/>
  </si>
  <si>
    <t>UNKNOWN/
WARN/
CANCEL/
REQ_BRK/
OVER_SPD/
START_APRVAL/
START/
REQ_OPE</t>
    <phoneticPr fontId="2"/>
  </si>
  <si>
    <t>CANCEL</t>
    <phoneticPr fontId="2"/>
  </si>
  <si>
    <t>REQ_BRK</t>
    <phoneticPr fontId="2"/>
  </si>
  <si>
    <t>START_APRVAL</t>
    <phoneticPr fontId="2"/>
  </si>
  <si>
    <t>REQ_OPE</t>
    <phoneticPr fontId="2"/>
  </si>
  <si>
    <t>2連発</t>
    <phoneticPr fontId="2"/>
  </si>
  <si>
    <t>4連発</t>
    <phoneticPr fontId="2"/>
  </si>
  <si>
    <t>FCM1S40_STS</t>
    <phoneticPr fontId="2"/>
  </si>
  <si>
    <t>EHV1G40_STS</t>
    <phoneticPr fontId="2"/>
  </si>
  <si>
    <t>EHV1G40</t>
    <phoneticPr fontId="2"/>
  </si>
  <si>
    <t>非表示(0000b)/
クルーズコントロール異常時(0001b)/
クルーズコントロール異常時 / 一時使用不可(0010b)/
未定義(0011b～1111b)</t>
    <rPh sb="0" eb="3">
      <t>ヒヒョウジ</t>
    </rPh>
    <rPh sb="44" eb="46">
      <t>イジョウ</t>
    </rPh>
    <rPh sb="46" eb="47">
      <t>ジ</t>
    </rPh>
    <rPh sb="50" eb="52">
      <t>イチジ</t>
    </rPh>
    <rPh sb="52" eb="54">
      <t>シヨウ</t>
    </rPh>
    <rPh sb="54" eb="56">
      <t>フカ</t>
    </rPh>
    <rPh sb="65" eb="68">
      <t>ミテイギ</t>
    </rPh>
    <phoneticPr fontId="2"/>
  </si>
  <si>
    <t>ALERT_CH_S_ACC_TT_RCC</t>
    <phoneticPr fontId="2"/>
  </si>
  <si>
    <t>ALERT_CH_S_ACC_BC</t>
    <phoneticPr fontId="2"/>
  </si>
  <si>
    <t>ALERT_CH_S_ACC_PD</t>
    <phoneticPr fontId="2"/>
  </si>
  <si>
    <t>RWT_EN
機能有無：-</t>
    <rPh sb="7" eb="9">
      <t>キノウ</t>
    </rPh>
    <rPh sb="9" eb="11">
      <t>ウム</t>
    </rPh>
    <phoneticPr fontId="2"/>
  </si>
  <si>
    <t>要求あり/
-</t>
    <rPh sb="0" eb="2">
      <t>ヨウキュウ</t>
    </rPh>
    <phoneticPr fontId="2"/>
  </si>
  <si>
    <t>要求あり</t>
    <rPh sb="0" eb="2">
      <t>ヨウキュウ</t>
    </rPh>
    <phoneticPr fontId="2"/>
  </si>
  <si>
    <t>00111b</t>
    <phoneticPr fontId="2"/>
  </si>
  <si>
    <t>01000b</t>
    <phoneticPr fontId="2"/>
  </si>
  <si>
    <t>CC_DSBL2_RW</t>
    <phoneticPr fontId="2"/>
  </si>
  <si>
    <t>01010b</t>
    <phoneticPr fontId="2"/>
  </si>
  <si>
    <t>*****b</t>
    <phoneticPr fontId="2"/>
  </si>
  <si>
    <t>PD判定</t>
    <rPh sb="2" eb="4">
      <t>ハンテイ</t>
    </rPh>
    <phoneticPr fontId="2"/>
  </si>
  <si>
    <t>断続(周波数：1600Hz,周期：0.4sec,Duty：50%)</t>
    <phoneticPr fontId="2"/>
  </si>
  <si>
    <t>断続(周波数：800Hz,周期：0.7sec,Duty：50%)</t>
    <phoneticPr fontId="2"/>
  </si>
  <si>
    <t>単発((周波数：1600Hz,周期：0.9sec)</t>
    <phoneticPr fontId="2"/>
  </si>
  <si>
    <t>単発((周波数：800Hz,周期：0.9sec)</t>
    <phoneticPr fontId="2"/>
  </si>
  <si>
    <t>REQ03</t>
    <phoneticPr fontId="2"/>
  </si>
  <si>
    <t>REQ04</t>
    <phoneticPr fontId="2"/>
  </si>
  <si>
    <t>REQ08</t>
    <phoneticPr fontId="2"/>
  </si>
  <si>
    <t>REQ09</t>
    <phoneticPr fontId="2"/>
  </si>
  <si>
    <t>REQ10</t>
    <phoneticPr fontId="2"/>
  </si>
  <si>
    <t>REQ11</t>
    <phoneticPr fontId="2"/>
  </si>
  <si>
    <t>REQ12</t>
    <phoneticPr fontId="2"/>
  </si>
  <si>
    <t>00000b</t>
    <phoneticPr fontId="2"/>
  </si>
  <si>
    <t>00010b</t>
    <phoneticPr fontId="2"/>
  </si>
  <si>
    <t>00011b</t>
    <phoneticPr fontId="2"/>
  </si>
  <si>
    <t>01001b</t>
    <phoneticPr fontId="2"/>
  </si>
  <si>
    <t>01011b</t>
    <phoneticPr fontId="2"/>
  </si>
  <si>
    <t>0011b～1111b</t>
    <phoneticPr fontId="2"/>
  </si>
  <si>
    <t>MET1S36</t>
    <phoneticPr fontId="2"/>
  </si>
  <si>
    <t>MSE社本</t>
    <rPh sb="3" eb="5">
      <t>シャモト</t>
    </rPh>
    <phoneticPr fontId="2"/>
  </si>
  <si>
    <t>JST_ACT2_RW</t>
  </si>
  <si>
    <t>C_CW</t>
  </si>
  <si>
    <t>IG-ON + 通常 + 非表示 + 通常 + 非表示</t>
  </si>
  <si>
    <t>IG-ON + 通常 + 非表示 + 通常 + レーダークルーズコントロール制御開始直後</t>
  </si>
  <si>
    <t>IG-ON + 通常 + 非表示 + 通常 + ブレーキ操作要求</t>
  </si>
  <si>
    <t>IG-ON + 通常 + 非表示 + 通常 + レーダクルーズ異常時 /停止保持中の異常</t>
  </si>
  <si>
    <t>IG-ON + 通常 + 非表示 + 通常 + クルーズコントロール/レーダークルーズコントロール一時使用不可</t>
  </si>
  <si>
    <t>IG-ON + 通常 + 非表示 + 通常 + クルーズコントロール/レーダークルーズコントロール一時使用不可（作動レンジ外）</t>
  </si>
  <si>
    <t>IG-ON + 通常 + 非表示 + 通常 + クルーズコントロール/レーダークルーズコントロール一時使用不可（VSC/TRC OFF）</t>
  </si>
  <si>
    <t>IG-ON + 通常 + 非表示 + 通常 + クルーズコントロール/レーダークルーズコントロール一時使用不可（急勾配）</t>
  </si>
  <si>
    <t>IG-ON + 通常 + 非表示 + 通常 + 未定義</t>
  </si>
  <si>
    <t>IG-ON + 通常 + 非表示 + 未受信 + *</t>
  </si>
  <si>
    <t>IG-ON + 通常 + 非表示 + 通信途絶 + *</t>
  </si>
  <si>
    <t>IG-ON + 通常 + 非表示 + 未受信通信途絶 + *</t>
  </si>
  <si>
    <t>IG-ON + 通常 + クルーズコントロール異常時 + 通常 + レーダークルーズコントロール制御開始直後</t>
  </si>
  <si>
    <t>IG-ON + 通常 + クルーズコントロール異常時 + 通常 + ブレーキ操作要求</t>
  </si>
  <si>
    <t>IG-ON + 通常 + クルーズコントロール異常時 + 通常 + レーダクルーズ異常時 /停止保持中の異常</t>
  </si>
  <si>
    <t>IG-ON + 通常 + クルーズコントロール異常時 + 通常 + クルーズコントロール/レーダークルーズコントロール一時使用不可</t>
  </si>
  <si>
    <t>IG-ON + 通常 + クルーズコントロール異常時 + 通常 + クルーズコントロール/レーダークルーズコントロール一時使用不可（作動レンジ外）</t>
  </si>
  <si>
    <t>IG-ON + 通常 + クルーズコントロール異常時 + 通常 + クルーズコントロール/レーダークルーズコントロール一時使用不可（VSC/TRC OFF）</t>
  </si>
  <si>
    <t>IG-ON + 通常 + クルーズコントロール異常時 + 通常 + クルーズコントロール/レーダークルーズコントロール一時使用不可（急勾配）</t>
  </si>
  <si>
    <t>IG-ON + 通常 + クルーズコントロール異常時 + 通常 + 未定義</t>
  </si>
  <si>
    <t>IG-ON + 通常 + クルーズコントロール異常時 + 未受信 + *</t>
  </si>
  <si>
    <t>IG-ON + 通常 + クルーズコントロール異常時 + 通信途絶 + *</t>
  </si>
  <si>
    <t>IG-ON + 通常 + クルーズコントロール異常時 + 未受信通信途絶 + *</t>
  </si>
  <si>
    <t>IG-ON + 通常 + クルーズコントロール異常時 / 一時使用不可 + 通常 + レーダークルーズコントロール制御開始直後</t>
  </si>
  <si>
    <t>IG-ON + 通常 + クルーズコントロール異常時 / 一時使用不可 + 通常 + ブレーキ操作要求</t>
  </si>
  <si>
    <t>IG-ON + 通常 + クルーズコントロール異常時 / 一時使用不可 + 通常 + レーダクルーズ異常時 /停止保持中の異常</t>
  </si>
  <si>
    <t>IG-ON + 通常 + クルーズコントロール異常時 / 一時使用不可 + 通常 + クルーズコントロール/レーダークルーズコントロール一時使用不可</t>
  </si>
  <si>
    <t>IG-ON + 通常 + クルーズコントロール異常時 / 一時使用不可 + 通常 + クルーズコントロール/レーダークルーズコントロール一時使用不可（VSC/TRC OFF）</t>
  </si>
  <si>
    <t>IG-ON + 通常 + クルーズコントロール異常時 / 一時使用不可 + 通常 + クルーズコントロール/レーダークルーズコントロール一時使用不可（急勾配）</t>
  </si>
  <si>
    <t>IG-ON + 通常 + クルーズコントロール異常時 / 一時使用不可 + 通常 + 未定義</t>
  </si>
  <si>
    <t>IG-ON + 通常 + クルーズコントロール異常時 / 一時使用不可 + 未受信 + *</t>
  </si>
  <si>
    <t>IG-ON + 通常 + クルーズコントロール異常時 / 一時使用不可 + 通信途絶 + *</t>
  </si>
  <si>
    <t>IG-ON + 通常 + クルーズコントロール異常時 / 一時使用不可 + 未受信通信途絶 + *</t>
  </si>
  <si>
    <t>IG-ON + 通常 + 未定義 + 通常 + 非表示</t>
  </si>
  <si>
    <t>IG-ON + 通常 + 未定義 + 通常 + レーダークルーズコントロール制御開始直後</t>
  </si>
  <si>
    <t>IG-ON + 通常 + 未定義 + 通常 + ブレーキ操作要求</t>
  </si>
  <si>
    <t>IG-ON + 通常 + 未定義 + 通常 + レーダクルーズ異常時 /停止保持中の異常</t>
  </si>
  <si>
    <t>IG-ON + 通常 + 未定義 + 通常 + クルーズコントロール/レーダークルーズコントロール一時使用不可</t>
  </si>
  <si>
    <t>IG-ON + 通常 + 未定義 + 通常 + クルーズコントロール/レーダークルーズコントロール一時使用不可（作動レンジ外）</t>
  </si>
  <si>
    <t>IG-ON + 通常 + 未定義 + 通常 + クルーズコントロール/レーダークルーズコントロール一時使用不可（VSC/TRC OFF）</t>
  </si>
  <si>
    <t>IG-ON + 通常 + 未定義 + 通常 + 未定義</t>
  </si>
  <si>
    <t>IG-ON + 通常 + 未定義 + 未受信 + *</t>
  </si>
  <si>
    <t>IG-ON + 通常 + 未定義 + 通信途絶 + *</t>
  </si>
  <si>
    <t>IG-ON + 通常 + 未定義 + 未受信通信途絶 + *</t>
  </si>
  <si>
    <t>IG-ON + 未受信 + * + 通常 + 非表示</t>
  </si>
  <si>
    <t>IG-ON + 未受信 + * + 通常 + レーダークルーズコントロール制御開始直後</t>
  </si>
  <si>
    <t>IG-ON + 未受信 + * + 通常 + ブレーキ操作要求</t>
  </si>
  <si>
    <t>IG-ON + 未受信 + * + 通常 + レーダクルーズ異常時 /停止保持中の異常</t>
  </si>
  <si>
    <t>IG-ON + 未受信 + * + 通常 + クルーズコントロール/レーダークルーズコントロール一時使用不可</t>
  </si>
  <si>
    <t>IG-ON + 未受信 + * + 通常 + クルーズコントロール/レーダークルーズコントロール一時使用不可（作動レンジ外）</t>
  </si>
  <si>
    <t>IG-ON + 未受信 + * + 通常 + クルーズコントロール/レーダークルーズコントロール一時使用不可（VSC/TRC OFF）</t>
  </si>
  <si>
    <t>IG-ON + 未受信 + * + 通常 + 未定義</t>
  </si>
  <si>
    <t>IG-ON + 未受信 + * + 未受信 + *</t>
  </si>
  <si>
    <t>IG-ON + 未受信 + * + 通信途絶 + *</t>
  </si>
  <si>
    <t>IG-ON + 未受信 + * + 未受信通信途絶 + *</t>
  </si>
  <si>
    <t>IG-OFF + * + * + * + *</t>
  </si>
  <si>
    <t>×</t>
  </si>
  <si>
    <t>CC_DSBL1</t>
  </si>
  <si>
    <t>CC_MLFNK1</t>
  </si>
  <si>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</si>
  <si>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</si>
  <si>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ACCCCSID_SIG</t>
    <phoneticPr fontId="2"/>
  </si>
  <si>
    <t>ACCID_SIG</t>
    <phoneticPr fontId="2"/>
  </si>
  <si>
    <t>ACCBZRQ_SIG</t>
    <phoneticPr fontId="2"/>
  </si>
  <si>
    <t>CCMSG_SIG</t>
    <phoneticPr fontId="2"/>
  </si>
  <si>
    <t>ACCMSG3_SIG</t>
    <phoneticPr fontId="2"/>
  </si>
  <si>
    <r>
      <t>断続(周波数：1600Hz,周期：</t>
    </r>
    <r>
      <rPr>
        <sz val="11"/>
        <rFont val="ＭＳ Ｐゴシック"/>
        <family val="3"/>
        <charset val="128"/>
        <scheme val="minor"/>
      </rPr>
      <t>0.2sec,Duty：50%)/
2連発/
断続(周波数：1600Hz,周期：0.4sec,Duty：50%)/
断続(周波数：800Hz,周期：0.7sec,Duty：50%)/
単発((周波数：1600Hz,周期：0.9sec)/
単発((周波数：800Hz,周期：0.9sec)/
4連発/
-</t>
    </r>
    <rPh sb="0" eb="2">
      <t>ダンゾク</t>
    </rPh>
    <rPh sb="3" eb="6">
      <t>シュウハスウ</t>
    </rPh>
    <rPh sb="14" eb="16">
      <t>シュウキ</t>
    </rPh>
    <rPh sb="36" eb="38">
      <t>レンパツ</t>
    </rPh>
    <rPh sb="40" eb="42">
      <t>ダンゾク</t>
    </rPh>
    <rPh sb="43" eb="46">
      <t>シュウハスウ</t>
    </rPh>
    <rPh sb="54" eb="56">
      <t>シュウキ</t>
    </rPh>
    <rPh sb="109" eb="111">
      <t>タンパツ</t>
    </rPh>
    <rPh sb="163" eb="165">
      <t>レンパツ</t>
    </rPh>
    <phoneticPr fontId="2"/>
  </si>
  <si>
    <r>
      <t>断続(周波数：1600Hz,周期：</t>
    </r>
    <r>
      <rPr>
        <sz val="11"/>
        <rFont val="ＭＳ Ｐゴシック"/>
        <family val="3"/>
        <charset val="128"/>
        <scheme val="minor"/>
      </rPr>
      <t>0.2sec,Duty：50%)</t>
    </r>
    <phoneticPr fontId="2"/>
  </si>
  <si>
    <t>伊藤</t>
    <rPh sb="0" eb="2">
      <t>イトウ</t>
    </rPh>
    <phoneticPr fontId="2"/>
  </si>
  <si>
    <t>01110b</t>
    <phoneticPr fontId="2"/>
  </si>
  <si>
    <t>01111b</t>
    <phoneticPr fontId="2"/>
  </si>
  <si>
    <t>10000b</t>
    <phoneticPr fontId="2"/>
  </si>
  <si>
    <t>REQ19</t>
    <phoneticPr fontId="2"/>
  </si>
  <si>
    <t>RSM_UNAVA</t>
  </si>
  <si>
    <t>RSM_UNAVA</t>
    <phoneticPr fontId="2"/>
  </si>
  <si>
    <t>RSM</t>
  </si>
  <si>
    <t>RSM</t>
    <phoneticPr fontId="2"/>
  </si>
  <si>
    <t>REQ_BRK2</t>
  </si>
  <si>
    <t>REQ_BRK2</t>
    <phoneticPr fontId="2"/>
  </si>
  <si>
    <t>RSM_RW</t>
  </si>
  <si>
    <t>RSM_RW</t>
    <phoneticPr fontId="2"/>
  </si>
  <si>
    <t>RSM_UNAVA_RW</t>
  </si>
  <si>
    <t>RSM_UNAVA_RW</t>
    <phoneticPr fontId="2"/>
  </si>
  <si>
    <t>REQ_BRK2_RW</t>
  </si>
  <si>
    <t>REQ_BRK2_RW</t>
    <phoneticPr fontId="2"/>
  </si>
  <si>
    <t>0001b</t>
  </si>
  <si>
    <t>IG-ON + 通常 + クルーズコントロール異常時 + 通常 + 非表示</t>
    <phoneticPr fontId="2"/>
  </si>
  <si>
    <t>IG-ON + 通常 + 非表示 + 通常 + 自動発進制御開始</t>
    <phoneticPr fontId="2"/>
  </si>
  <si>
    <t>IG-ON + 通常 + 非表示 + 通常 + 自動発進不可時(正面不注視)</t>
    <phoneticPr fontId="2"/>
  </si>
  <si>
    <t>IG-ON + 通常 + 非表示 + 通常 + ブレーキ操作要求</t>
    <phoneticPr fontId="2"/>
  </si>
  <si>
    <t>IG-ON + 通常 + クルーズコントロール異常時 + 通常 + 自動発進制御開始</t>
    <phoneticPr fontId="2"/>
  </si>
  <si>
    <t>IG-ON + 通常 + クルーズコントロール異常時 + 通常 + 自動発進不可時(正面不注視)</t>
    <phoneticPr fontId="2"/>
  </si>
  <si>
    <t>IG-ON + 通常 + クルーズコントロール異常時 + 通常 + ブレーキ操作要求</t>
    <phoneticPr fontId="2"/>
  </si>
  <si>
    <t>0010b</t>
  </si>
  <si>
    <t>IG-ON + 通常 + クルーズコントロール異常時 / 一時使用不可 + 通常 + クルーズコントロール/レーダークルーズコントロール一時使用不可（作動レンジ外）</t>
    <phoneticPr fontId="2"/>
  </si>
  <si>
    <t>IG-ON + 通常 + クルーズコントロール異常時 / 一時使用不可 + 通常 + 非表示</t>
    <phoneticPr fontId="2"/>
  </si>
  <si>
    <t>IG-ON + 通常 + クルーズコントロール異常時 / 一時使用不可 + 通常 + 自動発進制御開始</t>
    <phoneticPr fontId="2"/>
  </si>
  <si>
    <t>IG-ON + 通常 + クルーズコントロール異常時 / 一時使用不可 + 通常 + 自動発進不可時(正面不注視)</t>
    <phoneticPr fontId="2"/>
  </si>
  <si>
    <t>IG-ON + 通常 + クルーズコントロール異常時 / 一時使用不可 + 通常 + ブレーキ操作要求</t>
    <phoneticPr fontId="2"/>
  </si>
  <si>
    <t>0011b～1111b</t>
  </si>
  <si>
    <t>IG-ON + 通常 + 未定義 + 通常 + クルーズコントロール/レーダークルーズコントロール一時使用不可（急勾配）</t>
    <phoneticPr fontId="2"/>
  </si>
  <si>
    <t>IG-ON + 通常 + 未定義 + 通常 + 自動発進制御開始</t>
    <phoneticPr fontId="2"/>
  </si>
  <si>
    <t>IG-ON + 通常 + 未定義 + 通常 + 自動発進不可時(正面不注視)</t>
    <phoneticPr fontId="2"/>
  </si>
  <si>
    <t>IG-ON + 通常 + 未定義 + 通常 + ブレーキ操作要求</t>
    <phoneticPr fontId="2"/>
  </si>
  <si>
    <t>****b</t>
  </si>
  <si>
    <t>1b</t>
  </si>
  <si>
    <t>IG-ON + 未受信 + * + 通常 + クルーズコントロール/レーダークルーズコントロール一時使用不可（急勾配）</t>
    <phoneticPr fontId="2"/>
  </si>
  <si>
    <t>IG-ON + 未受信 + * + 通常 + 自動発進制御開始</t>
    <phoneticPr fontId="2"/>
  </si>
  <si>
    <t>IG-ON + 未受信 + * + 通常 + 自動発進不可時(正面不注視)</t>
    <phoneticPr fontId="2"/>
  </si>
  <si>
    <t>IG-ON + 未受信 + * + 通常 + ブレーキ操作要求</t>
    <phoneticPr fontId="2"/>
  </si>
  <si>
    <t>新規作成(流用元：alert_S_ACC-CSTD-1-05-A-C0.xlsx)
840B CV対応
[Matrix]シート
・対象仕様書およびロケーションを変更
[CH_Design]シート
・ALERT_CH_S_ACC_PD　REQ追加
(RSM、RSM_UNAVA、REQ_BRK2、RSM_RW、RSM_UNAVA_RW、REQ_BRK2_RW)
・BCの内容を要求IDに変更
[Reference]シート
・キャプチャ更新、吹き出しコメント修正
・PD判定　真理値表
　　REQ追加に伴い、真理値表の修正</t>
    <rPh sb="121" eb="123">
      <t>ツイカ</t>
    </rPh>
    <rPh sb="185" eb="187">
      <t>ナイヨウ</t>
    </rPh>
    <rPh sb="188" eb="190">
      <t>ヨウキュウ</t>
    </rPh>
    <rPh sb="193" eb="195">
      <t>ヘンコウ</t>
    </rPh>
    <rPh sb="237" eb="241">
      <t>シンリチヒョウ</t>
    </rPh>
    <rPh sb="247" eb="249">
      <t>ツイカ</t>
    </rPh>
    <rPh sb="250" eb="251">
      <t>トモナ</t>
    </rPh>
    <rPh sb="253" eb="257">
      <t>シンリチヒョウ</t>
    </rPh>
    <rPh sb="258" eb="260">
      <t>シュウセイ</t>
    </rPh>
    <phoneticPr fontId="2"/>
  </si>
  <si>
    <t>1.1.0</t>
    <phoneticPr fontId="2"/>
  </si>
  <si>
    <t>森</t>
    <rPh sb="0" eb="1">
      <t>モリ</t>
    </rPh>
    <phoneticPr fontId="2"/>
  </si>
  <si>
    <t>840B 1A対応
[Matrix]シート
・対象仕様書およびロケーションを変更
[CH_Design]シート
・要求ID：S_ACC-CSTD-1-BZR01-REQ07をS_ACC-CSTD-1-BZR01-REQ09に変更
・要求ID：S_ACC-CSTD-1-MEF01-REQ17、S_ACC-CSTD-1-MEF01-REQ18にコメント追記
・要求ID：S_ACC-CSTD-1-MEF01-REQ18にHUD用ID（S_ACC-CSTD-1-MEF01-REQ20）併記
[Reference]シート
・キャプチャ更新、吹き出しコメント修正
・PD判定　真理値表
　　要求ID変更に伴い、真理値表の修正</t>
    <rPh sb="57" eb="59">
      <t>ヨウキュウ</t>
    </rPh>
    <rPh sb="112" eb="114">
      <t>ヘンコウ</t>
    </rPh>
    <rPh sb="175" eb="177">
      <t>ツイキ</t>
    </rPh>
    <rPh sb="179" eb="181">
      <t>ヨウキュウ</t>
    </rPh>
    <rPh sb="212" eb="213">
      <t>ヨウ</t>
    </rPh>
    <rPh sb="241" eb="243">
      <t>ヘイキ</t>
    </rPh>
    <rPh sb="285" eb="289">
      <t>シンリチヒョウ</t>
    </rPh>
    <rPh sb="292" eb="294">
      <t>ヨウキュウ</t>
    </rPh>
    <rPh sb="296" eb="298">
      <t>ヘンコウ</t>
    </rPh>
    <rPh sb="299" eb="300">
      <t>トモナ</t>
    </rPh>
    <rPh sb="302" eb="306">
      <t>シンリチヒョウ</t>
    </rPh>
    <rPh sb="307" eb="309">
      <t>シュウセイ</t>
    </rPh>
    <phoneticPr fontId="2"/>
  </si>
  <si>
    <t>永原</t>
    <rPh sb="0" eb="2">
      <t>ナガハラ</t>
    </rPh>
    <phoneticPr fontId="2"/>
  </si>
  <si>
    <t>REQ18,REQ20</t>
    <phoneticPr fontId="2"/>
  </si>
  <si>
    <t>REQ21</t>
    <phoneticPr fontId="2"/>
  </si>
  <si>
    <t>840B MPT対応
[Matrix]シート
・対象仕様書およびロケーションを変更
[CH_Design]シート
・要求ID：S_ACC-CSTD-1-MEF01-REQ17をS_ACC-CSTD-1-MEF01-REQ21に変更
[Reference]シート
・キャプチャ更新、吹き出しコメント追加
・PD判定　真理値表
　要求ID変更に伴い、真理値表の修正</t>
    <rPh sb="8" eb="10">
      <t>タイオウ</t>
    </rPh>
    <rPh sb="113" eb="115">
      <t>ヘンコウ</t>
    </rPh>
    <rPh sb="154" eb="156">
      <t>ハンテイ</t>
    </rPh>
    <rPh sb="157" eb="161">
      <t>シンリチヒョウ</t>
    </rPh>
    <rPh sb="163" eb="165">
      <t>ヨウキュウ</t>
    </rPh>
    <phoneticPr fontId="2"/>
  </si>
  <si>
    <t>1.2.0</t>
    <phoneticPr fontId="2"/>
  </si>
  <si>
    <t>1.3.0</t>
    <phoneticPr fontId="2"/>
  </si>
  <si>
    <t>川原</t>
    <rPh sb="0" eb="2">
      <t>カワハラ</t>
    </rPh>
    <phoneticPr fontId="2"/>
  </si>
  <si>
    <t>https://aip01.dndev.net/svn/aip/tmcapp/sd/evidence/trunk/02_Design/01_Vom/Alert/03_Component/alert_design.pptx</t>
  </si>
  <si>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</si>
  <si>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</si>
  <si>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面企画#2 1A (流用元：alert_S_ACC-CSTD-1-12-A-C0.xlsx)
・設計書のリビジョンをRev20に更新
[Matrix]シート
・対象仕様書、ロケーション変更</t>
    <rPh sb="0" eb="3">
      <t>メンキカク</t>
    </rPh>
    <phoneticPr fontId="2"/>
  </si>
  <si>
    <t xml:space="preserve">    {</t>
    <phoneticPr fontId="2"/>
  </si>
  <si>
    <t>1.4.0</t>
    <phoneticPr fontId="2"/>
  </si>
  <si>
    <t>大野</t>
    <rPh sb="0" eb="2">
      <t>オオノ</t>
    </rPh>
    <phoneticPr fontId="2"/>
  </si>
  <si>
    <t>面企画#2 1A (流用元：alert_S_ACC-CSTD-1-13-B-C0)
[Matrix]シート
・対象仕様書、ロケーション変更
[Reference]シート
・キャプチャ更新、RW仕様書ファイル名変更</t>
    <rPh sb="0" eb="3">
      <t>メンキカク</t>
    </rPh>
    <rPh sb="96" eb="99">
      <t>シヨウショ</t>
    </rPh>
    <rPh sb="103" eb="104">
      <t>メイ</t>
    </rPh>
    <rPh sb="104" eb="106">
      <t>ヘンコウ</t>
    </rPh>
    <phoneticPr fontId="2"/>
  </si>
  <si>
    <t>IG-ON + 通常 + 非表示 + 通常 + クルーズコントロール制御開始直後</t>
    <phoneticPr fontId="2"/>
  </si>
  <si>
    <t>10010b</t>
    <phoneticPr fontId="2"/>
  </si>
  <si>
    <t>CC_ACT</t>
    <phoneticPr fontId="2"/>
  </si>
  <si>
    <t>REQ22</t>
    <phoneticPr fontId="2"/>
  </si>
  <si>
    <t>IG-ON + 通常 + 非表示 + 通常 + シフトP表示要求</t>
    <phoneticPr fontId="2"/>
  </si>
  <si>
    <t>10011b</t>
    <phoneticPr fontId="2"/>
  </si>
  <si>
    <t>REQ23</t>
    <phoneticPr fontId="2"/>
  </si>
  <si>
    <t>00000b,00001b,00100b,00101b,00110b,01100b,01010b,01101b,10001b,10100b~11111b</t>
    <phoneticPr fontId="2"/>
  </si>
  <si>
    <t>IG-ON + 通常 + クルーズコントロール異常時 + 通常 + クルーズコントロール制御開始直後</t>
    <phoneticPr fontId="2"/>
  </si>
  <si>
    <t>CC_ACT_RW</t>
    <phoneticPr fontId="2"/>
  </si>
  <si>
    <t>IG-ON + 通常 + クルーズコントロール異常時 + 通常 + シフトP表示要求</t>
    <phoneticPr fontId="2"/>
  </si>
  <si>
    <t>IG-ON + 通常 + クルーズコントロール異常時 / 一時使用不可 + 通常 +クルーズコントロール制御開始直後</t>
    <phoneticPr fontId="2"/>
  </si>
  <si>
    <t>IG-ON + 通常 + クルーズコントロール異常時 / 一時使用不可 + 通常 +シフトP表示要求</t>
    <phoneticPr fontId="2"/>
  </si>
  <si>
    <t>IG-ON + 通常 + 未定義 + 通常 + クルーズコントロール制御開始直後</t>
    <phoneticPr fontId="2"/>
  </si>
  <si>
    <t>IG-ON + 通常 + 未定義 + 通常 + シフトP表示要求</t>
    <phoneticPr fontId="2"/>
  </si>
  <si>
    <t>IG-ON + 未受信 + * + 通常 + クルーズコントロール制御開始直後</t>
    <phoneticPr fontId="2"/>
  </si>
  <si>
    <t>IG-ON + 未受信 + * + 通常 +シフトP表示要求</t>
    <phoneticPr fontId="2"/>
  </si>
  <si>
    <t>CC_ACT</t>
  </si>
  <si>
    <t>S_ACC-CSTD-2-MEF01-REQ22-</t>
    <phoneticPr fontId="2"/>
  </si>
  <si>
    <t>S_ACC-CSTD-2-MEF01-REQ23-</t>
    <phoneticPr fontId="2"/>
  </si>
  <si>
    <t>CC_ACT_RW</t>
  </si>
  <si>
    <t>SFT_P_AUTO_RW</t>
    <phoneticPr fontId="2"/>
  </si>
  <si>
    <t>SFT_P_AUTO</t>
    <phoneticPr fontId="2"/>
  </si>
  <si>
    <t>1.5.0</t>
    <phoneticPr fontId="2"/>
  </si>
  <si>
    <t>19PFv3 内部結合#1(流用元：alert_S_ACC-CSTD-1-13-C-C0)
MET-S_ACC-CSTD-2-01-A-C0に合わせて変更
[[Matrix]シート
・対象仕様書、ロケーション変更
[CH_Design]シート
・IF削除、IF追加
[PD]
・要求ID追加削除に伴い、真理値表の修正
[Reference]シート
・キャプチャ更新
　要求ID追加削除に伴い、真理値表の修正</t>
    <rPh sb="7" eb="11">
      <t>ナイブケツゴウ</t>
    </rPh>
    <rPh sb="14" eb="16">
      <t>リュウヨウ</t>
    </rPh>
    <rPh sb="16" eb="17">
      <t>モト</t>
    </rPh>
    <rPh sb="71" eb="72">
      <t>ア</t>
    </rPh>
    <rPh sb="75" eb="77">
      <t>ヘンコウ</t>
    </rPh>
    <rPh sb="125" eb="127">
      <t>サクジョ</t>
    </rPh>
    <rPh sb="130" eb="132">
      <t>ツイカ</t>
    </rPh>
    <rPh sb="198" eb="200">
      <t>コウシンヨウキュウツイカサクジョトモナシンリチヒョウシュウセイ</t>
    </rPh>
    <phoneticPr fontId="2"/>
  </si>
  <si>
    <t>KSE大橋諒</t>
    <rPh sb="3" eb="6">
      <t>オオハシリョウ</t>
    </rPh>
    <phoneticPr fontId="2"/>
  </si>
  <si>
    <t>SFT_P_AUTO</t>
  </si>
  <si>
    <t>SFT_P_AUTO_RW</t>
  </si>
  <si>
    <t>シート：TT</t>
    <phoneticPr fontId="2"/>
  </si>
  <si>
    <t>IG-ON + 通信途絶 + *</t>
  </si>
  <si>
    <t>10b</t>
  </si>
  <si>
    <t>**b</t>
  </si>
  <si>
    <t>IG-ON + 未受信通信途絶 + *</t>
  </si>
  <si>
    <t>11b</t>
  </si>
  <si>
    <t>1.6.0</t>
    <phoneticPr fontId="2"/>
  </si>
  <si>
    <t>1.7.0</t>
    <phoneticPr fontId="2"/>
  </si>
  <si>
    <t>19PFv3 CV事前(流用元：alert_S_ACC-CSTD-2-01-A-C0.c)
[TT_CC]
[TT_RCC]
・通信途絶判定追加に伴い、真理値表の修正
[Reference]シート
・キャプチャ更新
　通信途絶判定追加に伴い、真理値表の修正</t>
    <rPh sb="9" eb="11">
      <t>ジゼン</t>
    </rPh>
    <rPh sb="64" eb="68">
      <t>ツウシントゼツ</t>
    </rPh>
    <rPh sb="68" eb="70">
      <t>ハンテイ</t>
    </rPh>
    <rPh sb="70" eb="72">
      <t>ツイカ</t>
    </rPh>
    <rPh sb="73" eb="74">
      <t>トモナ</t>
    </rPh>
    <rPh sb="76" eb="79">
      <t>シンリチ</t>
    </rPh>
    <rPh sb="79" eb="80">
      <t>ヒョウ</t>
    </rPh>
    <rPh sb="81" eb="83">
      <t>シュウセイ</t>
    </rPh>
    <phoneticPr fontId="2"/>
  </si>
  <si>
    <t>承認</t>
    <rPh sb="0" eb="2">
      <t>ショウニン</t>
    </rPh>
    <phoneticPr fontId="2"/>
  </si>
  <si>
    <t>検討</t>
    <rPh sb="0" eb="2">
      <t>ケントウ</t>
    </rPh>
    <phoneticPr fontId="2"/>
  </si>
  <si>
    <t>作成</t>
    <rPh sb="0" eb="2">
      <t>サクセイ</t>
    </rPh>
    <phoneticPr fontId="2"/>
  </si>
  <si>
    <t>ALERT_CH_S_ACC_TT_VVD</t>
    <phoneticPr fontId="2"/>
  </si>
  <si>
    <t>ACCDST_SIG</t>
    <phoneticPr fontId="2"/>
  </si>
  <si>
    <t>ACCDTST1_SIG</t>
    <phoneticPr fontId="2"/>
  </si>
  <si>
    <t>ACCDTST2_SIG</t>
    <phoneticPr fontId="2"/>
  </si>
  <si>
    <t>点灯(白_距離4)/
点灯(緑_距離4)/
点灯(白_距離3)/
点灯(緑_距離3)/
点灯(白_距離2)/
点灯(緑_距離2)/
点灯(白_距離1)/
点灯(緑_距離1)/
-</t>
    <rPh sb="0" eb="2">
      <t>テントウ</t>
    </rPh>
    <rPh sb="3" eb="4">
      <t>シロ</t>
    </rPh>
    <rPh sb="5" eb="7">
      <t>キョリ</t>
    </rPh>
    <rPh sb="11" eb="13">
      <t>テントウ</t>
    </rPh>
    <rPh sb="14" eb="15">
      <t>ミドリ</t>
    </rPh>
    <rPh sb="16" eb="18">
      <t>キョリ</t>
    </rPh>
    <phoneticPr fontId="2"/>
  </si>
  <si>
    <t>000b</t>
    <phoneticPr fontId="2"/>
  </si>
  <si>
    <t>001b</t>
    <phoneticPr fontId="2"/>
  </si>
  <si>
    <t>00b</t>
  </si>
  <si>
    <t>点灯(白_距離4)</t>
    <phoneticPr fontId="2"/>
  </si>
  <si>
    <t>01b</t>
  </si>
  <si>
    <t>点灯(緑_距離4)</t>
    <phoneticPr fontId="2"/>
  </si>
  <si>
    <t>010b</t>
    <phoneticPr fontId="2"/>
  </si>
  <si>
    <t>点灯(白_距離3)</t>
    <phoneticPr fontId="2"/>
  </si>
  <si>
    <t>点灯(緑_距離3)</t>
    <phoneticPr fontId="2"/>
  </si>
  <si>
    <t>011b</t>
    <phoneticPr fontId="2"/>
  </si>
  <si>
    <t>点灯(白_距離2)</t>
    <phoneticPr fontId="2"/>
  </si>
  <si>
    <t>点灯(緑_距離2)</t>
    <phoneticPr fontId="2"/>
  </si>
  <si>
    <t>100b</t>
    <phoneticPr fontId="2"/>
  </si>
  <si>
    <t>点灯(白_距離1)</t>
    <phoneticPr fontId="2"/>
  </si>
  <si>
    <t>点灯(緑_距離1)</t>
    <phoneticPr fontId="2"/>
  </si>
  <si>
    <r>
      <t xml:space="preserve">IG-ON + 通常 + 未定義 + * + </t>
    </r>
    <r>
      <rPr>
        <sz val="11"/>
        <color theme="1"/>
        <rFont val="ＭＳ Ｐゴシック"/>
        <family val="3"/>
        <charset val="128"/>
        <scheme val="minor"/>
      </rPr>
      <t>*</t>
    </r>
    <rPh sb="13" eb="16">
      <t>ミテイギ</t>
    </rPh>
    <phoneticPr fontId="2"/>
  </si>
  <si>
    <t>101b~111b</t>
    <phoneticPr fontId="2"/>
  </si>
  <si>
    <t>***b</t>
    <phoneticPr fontId="2"/>
  </si>
  <si>
    <r>
      <t xml:space="preserve">* + </t>
    </r>
    <r>
      <rPr>
        <sz val="11"/>
        <color theme="1"/>
        <rFont val="ＭＳ Ｐゴシック"/>
        <family val="3"/>
        <charset val="128"/>
        <scheme val="minor"/>
      </rPr>
      <t>*</t>
    </r>
    <r>
      <rPr>
        <sz val="11"/>
        <color rgb="FFFF0000"/>
        <rFont val="ＭＳ Ｐゴシック"/>
        <family val="3"/>
        <charset val="128"/>
        <scheme val="minor"/>
      </rPr>
      <t xml:space="preserve"> </t>
    </r>
    <r>
      <rPr>
        <sz val="11"/>
        <color theme="1"/>
        <rFont val="ＭＳ Ｐゴシック"/>
        <family val="2"/>
        <charset val="128"/>
        <scheme val="minor"/>
      </rPr>
      <t>+ * + * + *</t>
    </r>
    <phoneticPr fontId="2"/>
  </si>
  <si>
    <t>ALERT_CH_S_ACC_TT_VD</t>
  </si>
  <si>
    <t>TT_VD</t>
    <phoneticPr fontId="2"/>
  </si>
  <si>
    <t>ON(WHITE_DST4)</t>
    <phoneticPr fontId="2"/>
  </si>
  <si>
    <t>ON(GREEN_DST4)</t>
    <phoneticPr fontId="2"/>
  </si>
  <si>
    <t>ON(WHITE_DST3)</t>
    <phoneticPr fontId="2"/>
  </si>
  <si>
    <t>ON(GREEN_DST3)</t>
    <phoneticPr fontId="2"/>
  </si>
  <si>
    <t>ON(WHITE_DST2)</t>
    <phoneticPr fontId="2"/>
  </si>
  <si>
    <t>ON(GREEN_DST2)</t>
    <phoneticPr fontId="2"/>
  </si>
  <si>
    <t>ON(WHITE_DST1)</t>
    <phoneticPr fontId="2"/>
  </si>
  <si>
    <t>ON(GREEN_DST1)</t>
    <phoneticPr fontId="2"/>
  </si>
  <si>
    <t>シート：BZR</t>
    <phoneticPr fontId="2"/>
  </si>
  <si>
    <t>シート：Variable_MID</t>
    <phoneticPr fontId="2"/>
  </si>
  <si>
    <t>シート：SW</t>
    <phoneticPr fontId="2"/>
  </si>
  <si>
    <t>シート：MID</t>
    <phoneticPr fontId="2"/>
  </si>
  <si>
    <t>IG-ON + 未受信 + * + * + *</t>
    <rPh sb="8" eb="11">
      <t>ミジュシン</t>
    </rPh>
    <phoneticPr fontId="2"/>
  </si>
  <si>
    <t>IG-ON + 途絶 + * + * + *</t>
    <rPh sb="8" eb="10">
      <t>トゼツ</t>
    </rPh>
    <phoneticPr fontId="2"/>
  </si>
  <si>
    <t>IG-ON + 未受信途絶 + * + * + *</t>
    <rPh sb="8" eb="11">
      <t>ミジュシン</t>
    </rPh>
    <rPh sb="11" eb="13">
      <t>トゼツ</t>
    </rPh>
    <phoneticPr fontId="2"/>
  </si>
  <si>
    <t>非表示(00000b,00001b,00100b,00101b,00110b,01100b,01010b,01101b,10001b,10100b~11111b)/
ブレーキ操作要求(00010b)/
レーダクルーズ異常時 /停止保持中の異常(00011b)/
クルーズコントロール/レーダークルーズコントロール一時使用不可(00111b)/
レーダークルーズコントロール制御開始直後(01000b)/
クルーズコントロール/レーダークルーズコントロール一時使用不可（作動レンジ外）(01001b)/
クルーズコントロール/レーダークルーズコントロール一時使用不可（VSC/TRC OFF）(01010b)/
クルーズコントロール/レーダークルーズコントロール一時使用不可（急勾配）(01011b)/
自動発進制御開始(01110b)/
自動発進不可時(正面不注視)(01111b)/
ブレーキ操作要求(10000b)/
クルーズコントロール制御開始直後(10010b)/
シフトP表示要求(10011b)</t>
    <rPh sb="0" eb="3">
      <t>ヒヒョウジ</t>
    </rPh>
    <rPh sb="421" eb="423">
      <t>セイギョ</t>
    </rPh>
    <rPh sb="423" eb="425">
      <t>カイシ</t>
    </rPh>
    <rPh sb="425" eb="427">
      <t>チョクゴ</t>
    </rPh>
    <phoneticPr fontId="2"/>
  </si>
  <si>
    <t xml:space="preserve">UNKNOWN/
REQ_BRK/
CC_MLFNK1/
CC_DSBL1/
JST_ACT2/
CC_DSBL2/
CC_DSBL3/
CC_DSBL4/
RSM/
RSM_UNAVA/
REQ_BRK2/
REQ_BRK_RW/
CC_DSBL1_RW/
JST_ACT2_RW/
CC_DSBL2_RW/
CC_DSBL3_RW/
CC_DSBL4_RW/
RSM_RW/
RSM_UNAVA_RW/
REQ_BRK2_RW/
UNKNOWN_RW/
CC_ACT/
SFT_P_AUTO/
CC_ACT_RW/
SFT_P_AUTO_RW
</t>
    <phoneticPr fontId="2"/>
  </si>
  <si>
    <t xml:space="preserve">
S_ACC-CSTD-1-MEF01-REQ03/
S_ACC-CSTD-1-MEF01-REQ04/
S_ACC-CSTD-1-MEF01-REQ08/
S_ACC-CSTD-1-MEF01-REQ09/
S_ACC-CSTD-1-MEF01-REQ10/
S_ACC-CSTD-1-MEF01-REQ11/
S_ACC-CSTD-1-MEF01-REQ12/
S_ACC-CSTD-1-MEF01-REQ21/
S_ACC-CSTD-1-MEF01-REQ18/
S_ACC-CSTD-1-MEF01-REQ19/
S_ACC-CSTD-1-MEF01-REQ20/
S_ACC-CSTD-1-MEF01-REQ22/
S_ACC-CSTD-1-MEF01-REQ23/
-</t>
    <phoneticPr fontId="2"/>
  </si>
  <si>
    <t>ON_W_DST4</t>
  </si>
  <si>
    <t>ON_W_DST4</t>
    <phoneticPr fontId="2"/>
  </si>
  <si>
    <t>車間時間状態1（白）(00b)/
車間時間状態1（緑）(01b～11b)</t>
    <rPh sb="0" eb="2">
      <t>シャカン</t>
    </rPh>
    <rPh sb="2" eb="4">
      <t>ジカン</t>
    </rPh>
    <rPh sb="4" eb="6">
      <t>ジョウタイ</t>
    </rPh>
    <rPh sb="8" eb="9">
      <t>シロ</t>
    </rPh>
    <rPh sb="17" eb="19">
      <t>シャカン</t>
    </rPh>
    <rPh sb="19" eb="21">
      <t>ジカン</t>
    </rPh>
    <rPh sb="21" eb="23">
      <t>ジョウタイ</t>
    </rPh>
    <rPh sb="25" eb="26">
      <t>ミドリ</t>
    </rPh>
    <phoneticPr fontId="2"/>
  </si>
  <si>
    <t>車間時間状態2(0b,1b)</t>
    <phoneticPr fontId="2"/>
  </si>
  <si>
    <t>ON_G_DST4</t>
  </si>
  <si>
    <t>ON_G_DST4</t>
    <phoneticPr fontId="2"/>
  </si>
  <si>
    <t>ON_W_DST3</t>
  </si>
  <si>
    <t>ON_W_DST3</t>
    <phoneticPr fontId="2"/>
  </si>
  <si>
    <t>ON_G_DST3</t>
  </si>
  <si>
    <t>ON_G_DST3</t>
    <phoneticPr fontId="2"/>
  </si>
  <si>
    <t>ON_W_DST2</t>
  </si>
  <si>
    <t>ON_W_DST2</t>
    <phoneticPr fontId="2"/>
  </si>
  <si>
    <t>ON_G_DST2</t>
  </si>
  <si>
    <t>ON_G_DST2</t>
    <phoneticPr fontId="2"/>
  </si>
  <si>
    <t>ON_W_DST1</t>
  </si>
  <si>
    <t>ON_W_DST1</t>
    <phoneticPr fontId="2"/>
  </si>
  <si>
    <t>ON_G_DST1</t>
  </si>
  <si>
    <t>ON_G_DST1</t>
    <phoneticPr fontId="2"/>
  </si>
  <si>
    <t>UNKNOWN/
ON_W_DST4/
ON_G_DST4/
ON_W_DST3/
ON_G_DST3/
ON_W_DST2/
ON_G_DST2/
ON_W_DST1/
ON_G_DST1</t>
    <phoneticPr fontId="2"/>
  </si>
  <si>
    <t xml:space="preserve">定義無し(000b or 101b~111b)/
車間時間設定4(001L351:P351b)/
車間時間設定3(010b)/
車間時間設定2(011b)/
車間時間設定1(100b)
</t>
    <rPh sb="13" eb="15">
      <t>シャカン</t>
    </rPh>
    <rPh sb="15" eb="17">
      <t>ジカン</t>
    </rPh>
    <rPh sb="17" eb="19">
      <t>セッテイ</t>
    </rPh>
    <phoneticPr fontId="2"/>
  </si>
  <si>
    <t>IG-ON + 通常 + 定義無し +  車間時間状態1（白） + 車間時間状態2</t>
    <rPh sb="13" eb="15">
      <t>テイギ</t>
    </rPh>
    <rPh sb="15" eb="16">
      <t>ナ</t>
    </rPh>
    <phoneticPr fontId="2"/>
  </si>
  <si>
    <t>IG-ON + 通常 + 車間時間設定4 + 車間時間状態1（緑） + 車間時間状態2</t>
    <rPh sb="13" eb="15">
      <t>シャカン</t>
    </rPh>
    <rPh sb="15" eb="17">
      <t>ジカン</t>
    </rPh>
    <rPh sb="17" eb="19">
      <t>セッテイ</t>
    </rPh>
    <rPh sb="23" eb="25">
      <t>シャカン</t>
    </rPh>
    <rPh sb="25" eb="27">
      <t>ジカン</t>
    </rPh>
    <rPh sb="27" eb="29">
      <t>ジョウタイ</t>
    </rPh>
    <rPh sb="31" eb="32">
      <t>ミドリ</t>
    </rPh>
    <phoneticPr fontId="2"/>
  </si>
  <si>
    <t>IG-ON + 通常 + 車間時間設定3 + 車間時間状態1（緑） + 車間時間状態2</t>
    <rPh sb="13" eb="15">
      <t>シャカン</t>
    </rPh>
    <rPh sb="15" eb="17">
      <t>ジカン</t>
    </rPh>
    <rPh sb="17" eb="19">
      <t>セッテイ</t>
    </rPh>
    <rPh sb="23" eb="25">
      <t>シャカン</t>
    </rPh>
    <rPh sb="25" eb="27">
      <t>ジカン</t>
    </rPh>
    <rPh sb="27" eb="29">
      <t>ジョウタイ</t>
    </rPh>
    <rPh sb="31" eb="32">
      <t>ミドリ</t>
    </rPh>
    <phoneticPr fontId="2"/>
  </si>
  <si>
    <t>IG-ON + 通常 + 車間時間設定2 + 車間時間状態1（緑） + 車間時間状態2</t>
    <rPh sb="13" eb="15">
      <t>シャカン</t>
    </rPh>
    <rPh sb="15" eb="17">
      <t>ジカン</t>
    </rPh>
    <rPh sb="17" eb="19">
      <t>セッテイ</t>
    </rPh>
    <rPh sb="23" eb="25">
      <t>シャカン</t>
    </rPh>
    <rPh sb="25" eb="27">
      <t>ジカン</t>
    </rPh>
    <rPh sb="27" eb="29">
      <t>ジョウタイ</t>
    </rPh>
    <rPh sb="31" eb="32">
      <t>ミドリ</t>
    </rPh>
    <phoneticPr fontId="2"/>
  </si>
  <si>
    <t>IG-ON + 通常 + 車間時間設定1 + 車間時間状態1（緑） + 車間時間状態2</t>
    <rPh sb="13" eb="15">
      <t>シャカン</t>
    </rPh>
    <rPh sb="15" eb="17">
      <t>ジカン</t>
    </rPh>
    <rPh sb="17" eb="19">
      <t>セッテイ</t>
    </rPh>
    <rPh sb="23" eb="25">
      <t>シャカン</t>
    </rPh>
    <rPh sb="25" eb="27">
      <t>ジカン</t>
    </rPh>
    <rPh sb="27" eb="29">
      <t>ジョウタイ</t>
    </rPh>
    <rPh sb="31" eb="32">
      <t>ミドリ</t>
    </rPh>
    <phoneticPr fontId="2"/>
  </si>
  <si>
    <t>IG-ON + 通常 + 車間時間設定4 + 車間時間状態1（白） + 車間時間状態2</t>
    <rPh sb="13" eb="15">
      <t>シャカン</t>
    </rPh>
    <rPh sb="15" eb="17">
      <t>ジカン</t>
    </rPh>
    <rPh sb="17" eb="19">
      <t>セッテイ</t>
    </rPh>
    <phoneticPr fontId="2"/>
  </si>
  <si>
    <t>IG-ON + 通常 + 車間時間設定3 + 車間時間状態1（白） + 車間時間状態2</t>
    <rPh sb="13" eb="15">
      <t>シャカン</t>
    </rPh>
    <rPh sb="15" eb="17">
      <t>ジカン</t>
    </rPh>
    <rPh sb="17" eb="19">
      <t>セッテイ</t>
    </rPh>
    <phoneticPr fontId="2"/>
  </si>
  <si>
    <t>IG-ON + 通常 + 車間時間設定2 + 車間時間状態1（白） + 車間時間状態2</t>
    <rPh sb="13" eb="15">
      <t>シャカン</t>
    </rPh>
    <rPh sb="15" eb="17">
      <t>ジカン</t>
    </rPh>
    <rPh sb="17" eb="19">
      <t>セッテイ</t>
    </rPh>
    <phoneticPr fontId="2"/>
  </si>
  <si>
    <t>IG-ON + 通常 + 車間時間設定1 + 車間時間状態1（白） + 車間時間状態2</t>
    <rPh sb="13" eb="15">
      <t>シャカン</t>
    </rPh>
    <rPh sb="15" eb="17">
      <t>ジカン</t>
    </rPh>
    <rPh sb="17" eb="19">
      <t>セッテイ</t>
    </rPh>
    <phoneticPr fontId="2"/>
  </si>
  <si>
    <t xml:space="preserve">19PFv3 CV(流用元：alert_S_ACC-CSTD-2-01-A-C0.c)
[Matrix]シート
CH追加
[TT_VD]シート
真理値表追加
[Reference]シート
TT_VDの真理値表追加
</t>
    <rPh sb="58" eb="60">
      <t>ツイカ</t>
    </rPh>
    <rPh sb="72" eb="76">
      <t>シンリチヒョウ</t>
    </rPh>
    <rPh sb="76" eb="78">
      <t>ツイカ</t>
    </rPh>
    <rPh sb="100" eb="104">
      <t>シンリチヒョウ</t>
    </rPh>
    <rPh sb="104" eb="106">
      <t>ツイカ</t>
    </rPh>
    <phoneticPr fontId="2"/>
  </si>
  <si>
    <t>IG-ON + 通常 + 非表示 + 通常 + C_CW</t>
    <phoneticPr fontId="2"/>
  </si>
  <si>
    <t>00110b</t>
    <phoneticPr fontId="2"/>
  </si>
  <si>
    <t>0b</t>
  </si>
  <si>
    <t>IG-ON + 未受信 + * + 通常 + C_CW</t>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</si>
  <si>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</si>
  <si>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</si>
  <si>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</si>
  <si>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</si>
  <si>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</si>
  <si>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</si>
  <si>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19PFv3 CV　(REMWAR仕様対応)
ACCMSG3 = 00110bの時にRW送信を追加</t>
    <rPh sb="17" eb="19">
      <t>シヨウ</t>
    </rPh>
    <rPh sb="19" eb="21">
      <t>タイオウ</t>
    </rPh>
    <rPh sb="40" eb="41">
      <t>トキ</t>
    </rPh>
    <rPh sb="44" eb="46">
      <t>ソウシン</t>
    </rPh>
    <rPh sb="47" eb="49">
      <t>ツイカ</t>
    </rPh>
    <phoneticPr fontId="2"/>
  </si>
  <si>
    <t>DT Anna</t>
    <phoneticPr fontId="2"/>
  </si>
  <si>
    <t>1.8.0</t>
    <phoneticPr fontId="2"/>
  </si>
  <si>
    <t>承認欄 [DT]</t>
    <phoneticPr fontId="2"/>
  </si>
  <si>
    <t>承認者</t>
    <phoneticPr fontId="2"/>
  </si>
  <si>
    <t>DENSO TECHNO PHIL., INC.</t>
    <phoneticPr fontId="2"/>
  </si>
  <si>
    <t>(株)NTTデータMSE</t>
    <phoneticPr fontId="2"/>
  </si>
  <si>
    <t>デンソーテクノ(株)</t>
    <phoneticPr fontId="2"/>
  </si>
  <si>
    <t>1.8.1</t>
    <phoneticPr fontId="2"/>
  </si>
  <si>
    <t>19PFv3R2大対応
[Matrix]シート
RWの注意考慮追加
[Reference]シート
RWの注意考慮追加</t>
    <rPh sb="8" eb="9">
      <t>ダイ</t>
    </rPh>
    <rPh sb="9" eb="11">
      <t>タイオウ</t>
    </rPh>
    <rPh sb="27" eb="29">
      <t>チュウイ</t>
    </rPh>
    <rPh sb="29" eb="31">
      <t>コウリョ</t>
    </rPh>
    <rPh sb="31" eb="33">
      <t>ツイカ</t>
    </rPh>
    <rPh sb="52" eb="54">
      <t>チュウイ</t>
    </rPh>
    <rPh sb="54" eb="56">
      <t>コウリョ</t>
    </rPh>
    <rPh sb="56" eb="58">
      <t>ツイカ</t>
    </rPh>
    <phoneticPr fontId="2"/>
  </si>
  <si>
    <t>DTPH Patrick</t>
    <phoneticPr fontId="2"/>
  </si>
  <si>
    <t>1.8.2</t>
  </si>
  <si>
    <t>DTPH JM</t>
  </si>
  <si>
    <t>品質総点検(R4)：Alert設計書の修正対応
ファイル名の変更(変更前：alert_S_ACC-CSTD-2-02-A-C0.xlsm)
[Matrix]シート
・対象仕様書の変更
[CH_Design]シート
・PD欄の記載の変更
・BC欄の記載の変更</t>
  </si>
  <si>
    <t>S_ACC-CSTD-2-BZR01-REQ02</t>
  </si>
  <si>
    <t>S_ACC-CSTD-2-BZR01-REQ03</t>
  </si>
  <si>
    <t>S_ACC-CSTD-2-BZR01-REQ04</t>
  </si>
  <si>
    <t>S_ACC-CSTD-2-BZR01-REQ05</t>
  </si>
  <si>
    <t>S_ACC-CSTD-2-BZR01-REQ06</t>
  </si>
  <si>
    <t>S_ACC-CSTD-2-BZR01-REQ09</t>
  </si>
  <si>
    <t>S_ACC-CSTD-2-BZR01-REQ08</t>
  </si>
  <si>
    <t>S_ACC-CSTD-2-MEF01-REQ03</t>
  </si>
  <si>
    <t>S_ACC-CSTD-2-MEF01-REQ04</t>
  </si>
  <si>
    <t>S_ACC-CSTD-2-MEF01-REQ08</t>
  </si>
  <si>
    <t>S_ACC-CSTD-2-MEF01-REQ09</t>
  </si>
  <si>
    <t>S_ACC-CSTD-2-MEF01-REQ10</t>
  </si>
  <si>
    <t>S_ACC-CSTD-2-MEF01-REQ11</t>
  </si>
  <si>
    <t>S_ACC-CSTD-2-MEF01-REQ12</t>
  </si>
  <si>
    <t>S_ACC-CSTD-2-MEF01-REQ21</t>
  </si>
  <si>
    <t>S_ACC-CSTD-2-MEF01-REQ18,S_ACC-CSTD-2-MEF01-REQ20</t>
  </si>
  <si>
    <t>S_ACC-CSTD-2-MEF01-REQ19</t>
  </si>
  <si>
    <t>承認欄 [NTTデータMSE]</t>
  </si>
  <si>
    <t>MET-S_ACC-CSTD-2-04-A-C0.xlsm</t>
    <phoneticPr fontId="2"/>
  </si>
  <si>
    <t>https://aip01.dndev.net/svn/met/toyota/std/rd/spec/19PFver3/tags/00.Product/v4.12.d/</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</si>
</sst>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b/>
      <u/>
      <sz val="11"/>
      <color theme="1"/>
      <name val="ＭＳ Ｐゴシック"/>
      <family val="3"/>
      <charset val="128"/>
      <scheme val="minor"/>
    </font>
    <font>
      <b/>
      <sz val="11"/>
      <color theme="1"/>
      <name val="Meiryo UI"/>
      <family val="3"/>
      <charset val="128"/>
    </font>
    <font>
      <sz val="6"/>
      <color theme="0" tint="-0.499984740745262"/>
      <name val="ＭＳ Ｐゴシック"/>
      <family val="2"/>
      <charset val="128"/>
      <scheme val="minor"/>
    </font>
    <font>
      <sz val="9"/>
      <color theme="1"/>
      <name val="ＭＳ Ｐゴシック"/>
      <family val="3"/>
      <charset val="128"/>
      <scheme val="minor"/>
    </font>
    <font>
      <sz val="11"/>
      <color theme="1"/>
      <name val="Meiryo UI"/>
      <family val="3"/>
      <charset val="128"/>
    </font>
    <font>
      <sz val="6"/>
      <color theme="0" tint="-0.499984740745262"/>
      <name val="Meiryo UI"/>
      <family val="3"/>
      <charset val="128"/>
    </font>
    <font>
      <sz val="9"/>
      <color indexed="81"/>
      <name val="Tahoma"/>
      <family val="2"/>
    </font>
    <font>
      <sz val="9"/>
      <color indexed="81"/>
      <name val="ＭＳ Ｐゴシック"/>
      <family val="3"/>
      <charset val="128"/>
    </font>
  </fonts>
  <fills count="28">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tint="-0.24994659260841701"/>
        <bgColor indexed="64"/>
      </patternFill>
    </fill>
    <fill>
      <patternFill patternType="lightUp">
        <bgColor theme="0" tint="-0.24994659260841701"/>
      </patternFill>
    </fill>
    <fill>
      <patternFill patternType="solid">
        <fgColor theme="9" tint="0.39997558519241921"/>
        <bgColor indexed="64"/>
      </patternFill>
    </fill>
    <fill>
      <patternFill patternType="solid">
        <fgColor theme="8" tint="0.39997558519241921"/>
        <bgColor indexed="64"/>
      </patternFill>
    </fill>
    <fill>
      <patternFill patternType="solid">
        <fgColor rgb="FFFFFFFF"/>
        <bgColor indexed="64"/>
      </patternFill>
    </fill>
  </fills>
  <borders count="81">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double">
        <color indexed="64"/>
      </bottom>
      <diagonal/>
    </border>
    <border>
      <left style="medium">
        <color indexed="64"/>
      </left>
      <right style="medium">
        <color indexed="64"/>
      </right>
      <top style="thin">
        <color indexed="64"/>
      </top>
      <bottom/>
      <diagonal/>
    </border>
    <border>
      <left style="thin">
        <color indexed="64"/>
      </left>
      <right style="medium">
        <color indexed="64"/>
      </right>
      <top style="thin">
        <color indexed="64"/>
      </top>
      <bottom/>
      <diagonal/>
    </border>
    <border>
      <left style="thin">
        <color indexed="64"/>
      </left>
      <right/>
      <top/>
      <bottom/>
      <diagonal/>
    </border>
    <border>
      <left/>
      <right style="thin">
        <color indexed="64"/>
      </right>
      <top/>
      <bottom/>
      <diagonal/>
    </border>
  </borders>
  <cellStyleXfs count="8">
    <xf numFmtId="0" fontId="0" fillId="0" borderId="0">
      <alignment vertical="center"/>
    </xf>
    <xf numFmtId="0" fontId="3" fillId="0" borderId="0" applyNumberFormat="0" applyFill="0" applyBorder="0" applyAlignment="0" applyProtection="0">
      <alignment vertical="center"/>
    </xf>
    <xf numFmtId="0" fontId="20" fillId="0" borderId="0">
      <alignment vertical="center"/>
    </xf>
    <xf numFmtId="0" fontId="9" fillId="0" borderId="0"/>
    <xf numFmtId="0" fontId="20" fillId="0" borderId="0">
      <alignment vertical="center"/>
    </xf>
    <xf numFmtId="0" fontId="20" fillId="0" borderId="0">
      <alignment vertical="center"/>
    </xf>
    <xf numFmtId="0" fontId="20" fillId="0" borderId="0">
      <alignment vertical="center"/>
    </xf>
    <xf numFmtId="0" fontId="20" fillId="0" borderId="0">
      <alignment vertical="center"/>
    </xf>
  </cellStyleXfs>
  <cellXfs count="462">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8" borderId="16" xfId="0" applyFill="1" applyBorder="1">
      <alignment vertical="center"/>
    </xf>
    <xf numFmtId="0" fontId="0" fillId="10" borderId="16" xfId="0" applyFill="1" applyBorder="1">
      <alignment vertical="center"/>
    </xf>
    <xf numFmtId="0" fontId="0" fillId="0" borderId="19"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16" xfId="0" applyBorder="1" applyAlignment="1">
      <alignment vertical="center" wrapText="1"/>
    </xf>
    <xf numFmtId="0" fontId="0" fillId="12" borderId="22" xfId="0" applyFill="1" applyBorder="1">
      <alignment vertical="center"/>
    </xf>
    <xf numFmtId="0" fontId="0" fillId="0" borderId="32" xfId="0" applyBorder="1">
      <alignment vertical="center"/>
    </xf>
    <xf numFmtId="0" fontId="0" fillId="14" borderId="32" xfId="0" applyFill="1" applyBorder="1">
      <alignment vertical="center"/>
    </xf>
    <xf numFmtId="0" fontId="0" fillId="0" borderId="33" xfId="0" applyBorder="1" applyAlignment="1">
      <alignment vertical="center" wrapText="1"/>
    </xf>
    <xf numFmtId="0" fontId="0" fillId="12" borderId="23" xfId="0" applyFill="1" applyBorder="1" applyAlignment="1">
      <alignment vertical="center"/>
    </xf>
    <xf numFmtId="0" fontId="0" fillId="0" borderId="27" xfId="0" applyBorder="1" applyAlignment="1">
      <alignment vertical="center"/>
    </xf>
    <xf numFmtId="0" fontId="0" fillId="0" borderId="14" xfId="0" applyBorder="1" applyAlignment="1">
      <alignment horizontal="center" vertical="center"/>
    </xf>
    <xf numFmtId="0" fontId="0" fillId="0" borderId="24" xfId="0" applyBorder="1" applyAlignment="1">
      <alignment horizontal="center" vertical="center"/>
    </xf>
    <xf numFmtId="0" fontId="0" fillId="0" borderId="32" xfId="0" applyBorder="1" applyAlignment="1">
      <alignment horizontal="center" vertical="center"/>
    </xf>
    <xf numFmtId="0" fontId="0" fillId="13" borderId="35"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0" xfId="0" applyFill="1" applyBorder="1">
      <alignment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6"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7" xfId="0" applyFill="1" applyBorder="1">
      <alignment vertical="center"/>
    </xf>
    <xf numFmtId="0" fontId="0" fillId="0" borderId="48" xfId="0" applyBorder="1">
      <alignment vertical="center"/>
    </xf>
    <xf numFmtId="0" fontId="0" fillId="0" borderId="7" xfId="0" applyBorder="1">
      <alignment vertical="center"/>
    </xf>
    <xf numFmtId="0" fontId="0" fillId="21" borderId="36" xfId="0" applyFill="1" applyBorder="1">
      <alignment vertical="center"/>
    </xf>
    <xf numFmtId="0" fontId="0" fillId="21" borderId="39" xfId="0" applyFill="1" applyBorder="1">
      <alignment vertical="center"/>
    </xf>
    <xf numFmtId="0" fontId="1" fillId="19" borderId="44" xfId="0" applyFont="1" applyFill="1" applyBorder="1" applyAlignment="1">
      <alignment vertical="center"/>
    </xf>
    <xf numFmtId="0" fontId="1" fillId="19" borderId="50" xfId="0" applyFont="1" applyFill="1" applyBorder="1" applyAlignment="1">
      <alignment vertical="center"/>
    </xf>
    <xf numFmtId="0" fontId="1" fillId="19" borderId="45" xfId="0" applyFont="1" applyFill="1" applyBorder="1" applyAlignment="1">
      <alignment vertical="center"/>
    </xf>
    <xf numFmtId="0" fontId="0" fillId="17" borderId="51"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2" xfId="0" applyFill="1" applyBorder="1">
      <alignment vertical="center"/>
    </xf>
    <xf numFmtId="0" fontId="0" fillId="0" borderId="11" xfId="0" applyBorder="1">
      <alignment vertical="center"/>
    </xf>
    <xf numFmtId="0" fontId="0" fillId="0" borderId="12" xfId="0" applyBorder="1">
      <alignment vertical="center"/>
    </xf>
    <xf numFmtId="0" fontId="0" fillId="0" borderId="53"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2" xfId="0" quotePrefix="1" applyBorder="1">
      <alignment vertical="center"/>
    </xf>
    <xf numFmtId="0" fontId="0" fillId="0" borderId="34" xfId="0" applyBorder="1">
      <alignment vertical="center"/>
    </xf>
    <xf numFmtId="0" fontId="1" fillId="16" borderId="22" xfId="0" applyFont="1" applyFill="1" applyBorder="1">
      <alignment vertical="center"/>
    </xf>
    <xf numFmtId="0" fontId="14" fillId="12" borderId="42"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6"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57" xfId="0" applyFont="1" applyFill="1" applyBorder="1">
      <alignment vertical="center"/>
    </xf>
    <xf numFmtId="0" fontId="5" fillId="19" borderId="37" xfId="0" applyFont="1" applyFill="1" applyBorder="1">
      <alignment vertical="center"/>
    </xf>
    <xf numFmtId="0" fontId="5" fillId="19" borderId="39" xfId="0" applyFont="1" applyFill="1" applyBorder="1">
      <alignment vertical="center"/>
    </xf>
    <xf numFmtId="0" fontId="5" fillId="19" borderId="48"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8"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29" xfId="0" applyFill="1" applyBorder="1">
      <alignment vertical="center"/>
    </xf>
    <xf numFmtId="0" fontId="0" fillId="12" borderId="10" xfId="0" applyFill="1" applyBorder="1">
      <alignment vertical="center"/>
    </xf>
    <xf numFmtId="0" fontId="0" fillId="12" borderId="28" xfId="0" applyFill="1" applyBorder="1" applyProtection="1">
      <alignment vertical="center"/>
    </xf>
    <xf numFmtId="0" fontId="0" fillId="12" borderId="27" xfId="0" applyFill="1" applyBorder="1" applyProtection="1">
      <alignment vertical="center"/>
    </xf>
    <xf numFmtId="0" fontId="5" fillId="19" borderId="58" xfId="0" applyFont="1" applyFill="1" applyBorder="1" applyAlignment="1">
      <alignment horizontal="center" vertical="center"/>
    </xf>
    <xf numFmtId="0" fontId="0" fillId="17" borderId="59" xfId="0" applyFill="1" applyBorder="1">
      <alignment vertical="center"/>
    </xf>
    <xf numFmtId="0" fontId="0" fillId="17" borderId="49" xfId="0" applyFill="1" applyBorder="1">
      <alignment vertical="center"/>
    </xf>
    <xf numFmtId="0" fontId="0" fillId="17" borderId="60"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1" xfId="0" applyFill="1" applyBorder="1" applyAlignment="1">
      <alignment vertical="center" textRotation="90"/>
    </xf>
    <xf numFmtId="0" fontId="0" fillId="15" borderId="61" xfId="0" applyFill="1" applyBorder="1" applyAlignment="1">
      <alignment vertical="center" textRotation="90"/>
    </xf>
    <xf numFmtId="0" fontId="0" fillId="0" borderId="14" xfId="0" applyFill="1" applyBorder="1" applyAlignment="1">
      <alignment horizontal="center" vertical="center"/>
    </xf>
    <xf numFmtId="0" fontId="1" fillId="19" borderId="64"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2" xfId="0" applyFill="1" applyBorder="1" applyAlignment="1">
      <alignment vertical="top"/>
    </xf>
    <xf numFmtId="0" fontId="0" fillId="7" borderId="14" xfId="0" applyFill="1" applyBorder="1" applyAlignment="1">
      <alignment vertical="top"/>
    </xf>
    <xf numFmtId="0" fontId="0" fillId="7" borderId="61" xfId="0" applyFill="1" applyBorder="1" applyAlignment="1">
      <alignment vertical="top"/>
    </xf>
    <xf numFmtId="0" fontId="1" fillId="19" borderId="65" xfId="0" applyFont="1" applyFill="1" applyBorder="1">
      <alignment vertical="center"/>
    </xf>
    <xf numFmtId="0" fontId="1" fillId="19" borderId="11" xfId="0" applyFont="1" applyFill="1" applyBorder="1">
      <alignment vertical="center"/>
    </xf>
    <xf numFmtId="0" fontId="0" fillId="0" borderId="2" xfId="0" quotePrefix="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0" fillId="15" borderId="7"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0" xfId="0" applyFill="1" applyBorder="1" applyAlignment="1">
      <alignment horizontal="left" vertical="center"/>
    </xf>
    <xf numFmtId="0" fontId="0" fillId="12" borderId="2" xfId="0" applyFill="1" applyBorder="1" applyAlignment="1">
      <alignment horizontal="left" vertical="center"/>
    </xf>
    <xf numFmtId="0" fontId="5" fillId="19" borderId="58" xfId="0" applyFont="1" applyFill="1" applyBorder="1">
      <alignment vertical="center"/>
    </xf>
    <xf numFmtId="0" fontId="0" fillId="7" borderId="59" xfId="0" applyFill="1" applyBorder="1">
      <alignment vertical="center"/>
    </xf>
    <xf numFmtId="0" fontId="0" fillId="7" borderId="49" xfId="0" applyFill="1" applyBorder="1">
      <alignment vertical="center"/>
    </xf>
    <xf numFmtId="0" fontId="0" fillId="7" borderId="60" xfId="0" applyFill="1" applyBorder="1">
      <alignment vertical="center"/>
    </xf>
    <xf numFmtId="0" fontId="10" fillId="0" borderId="0" xfId="0" applyFont="1">
      <alignment vertical="center"/>
    </xf>
    <xf numFmtId="0" fontId="10" fillId="0" borderId="0" xfId="0" applyFont="1" applyBorder="1">
      <alignment vertical="center"/>
    </xf>
    <xf numFmtId="0" fontId="0" fillId="0" borderId="69" xfId="0"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6"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0" xfId="0" applyBorder="1" applyAlignment="1">
      <alignment horizontal="left" vertical="center"/>
    </xf>
    <xf numFmtId="0" fontId="3" fillId="0" borderId="71" xfId="1" applyBorder="1">
      <alignment vertical="center"/>
    </xf>
    <xf numFmtId="0" fontId="0" fillId="0" borderId="0" xfId="0" applyBorder="1" applyAlignment="1">
      <alignment vertical="center" wrapText="1"/>
    </xf>
    <xf numFmtId="0" fontId="0" fillId="18" borderId="30" xfId="0" quotePrefix="1" applyFill="1" applyBorder="1">
      <alignment vertical="center"/>
    </xf>
    <xf numFmtId="0" fontId="0" fillId="18" borderId="30" xfId="0" applyFill="1" applyBorder="1" applyAlignment="1">
      <alignment vertical="center" textRotation="255"/>
    </xf>
    <xf numFmtId="0" fontId="0" fillId="18" borderId="31" xfId="0" applyFill="1" applyBorder="1" applyAlignment="1">
      <alignment vertical="center" wrapText="1"/>
    </xf>
    <xf numFmtId="0" fontId="0" fillId="15" borderId="25" xfId="0" applyFill="1" applyBorder="1" applyAlignment="1">
      <alignment horizontal="center" vertical="center"/>
    </xf>
    <xf numFmtId="0" fontId="0" fillId="15" borderId="30" xfId="0" applyFill="1" applyBorder="1" applyAlignment="1">
      <alignment horizontal="center" vertical="center"/>
    </xf>
    <xf numFmtId="0" fontId="0" fillId="12" borderId="73" xfId="0" applyFill="1" applyBorder="1">
      <alignment vertical="center"/>
    </xf>
    <xf numFmtId="0" fontId="0" fillId="13" borderId="73" xfId="0" applyFill="1" applyBorder="1">
      <alignment vertical="center"/>
    </xf>
    <xf numFmtId="0" fontId="0" fillId="13" borderId="43" xfId="0" applyFill="1" applyBorder="1">
      <alignment vertical="center"/>
    </xf>
    <xf numFmtId="0" fontId="0" fillId="12" borderId="43"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5"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0" borderId="12" xfId="0" applyBorder="1" applyAlignment="1">
      <alignment vertical="center"/>
    </xf>
    <xf numFmtId="0" fontId="0" fillId="12" borderId="13" xfId="0" applyFill="1" applyBorder="1" applyProtection="1">
      <alignment vertical="center"/>
    </xf>
    <xf numFmtId="0" fontId="0" fillId="12" borderId="15" xfId="0" applyFill="1" applyBorder="1" applyProtection="1">
      <alignment vertical="center"/>
    </xf>
    <xf numFmtId="0" fontId="0" fillId="12" borderId="7" xfId="0" applyFill="1" applyBorder="1" applyProtection="1">
      <alignment vertical="center"/>
    </xf>
    <xf numFmtId="0" fontId="0" fillId="0" borderId="2" xfId="0" applyFill="1" applyBorder="1" applyAlignment="1" applyProtection="1">
      <alignment horizontal="center" vertical="center"/>
    </xf>
    <xf numFmtId="0" fontId="0" fillId="15" borderId="30" xfId="0" applyFill="1" applyBorder="1">
      <alignment vertical="center"/>
    </xf>
    <xf numFmtId="0" fontId="0" fillId="23" borderId="2" xfId="0" applyFill="1" applyBorder="1">
      <alignment vertical="center"/>
    </xf>
    <xf numFmtId="0" fontId="0" fillId="20" borderId="30" xfId="0" applyFill="1" applyBorder="1">
      <alignment vertical="center"/>
    </xf>
    <xf numFmtId="0" fontId="0" fillId="24" borderId="2" xfId="0" applyFill="1" applyBorder="1">
      <alignment vertical="center"/>
    </xf>
    <xf numFmtId="0" fontId="0" fillId="15" borderId="7" xfId="0" applyFill="1" applyBorder="1" applyAlignment="1">
      <alignment vertical="center" wrapText="1"/>
    </xf>
    <xf numFmtId="0" fontId="0" fillId="0" borderId="2" xfId="0" applyBorder="1" applyAlignment="1">
      <alignment vertical="center" wrapText="1"/>
    </xf>
    <xf numFmtId="0" fontId="0" fillId="0" borderId="27" xfId="0" applyBorder="1" applyAlignment="1">
      <alignment vertical="center" wrapText="1"/>
    </xf>
    <xf numFmtId="0" fontId="0" fillId="0" borderId="76" xfId="0" applyBorder="1" applyAlignment="1">
      <alignment vertical="center" wrapText="1"/>
    </xf>
    <xf numFmtId="0" fontId="0" fillId="15" borderId="31" xfId="0" applyFill="1" applyBorder="1" applyAlignment="1">
      <alignment vertical="center" wrapText="1"/>
    </xf>
    <xf numFmtId="0" fontId="0" fillId="23" borderId="16" xfId="0" applyFill="1" applyBorder="1" applyAlignment="1">
      <alignment vertical="center" wrapText="1"/>
    </xf>
    <xf numFmtId="0" fontId="0" fillId="0" borderId="30" xfId="0" applyFill="1" applyBorder="1" applyAlignment="1">
      <alignment horizontal="center" vertical="center"/>
    </xf>
    <xf numFmtId="0" fontId="0" fillId="0" borderId="28" xfId="0" applyBorder="1" applyAlignment="1">
      <alignment horizontal="center" vertical="center"/>
    </xf>
    <xf numFmtId="0" fontId="0" fillId="23" borderId="62" xfId="0" applyFill="1" applyBorder="1" applyAlignment="1">
      <alignment vertical="center" wrapText="1"/>
    </xf>
    <xf numFmtId="0" fontId="0" fillId="15" borderId="71" xfId="0" applyFill="1" applyBorder="1" applyAlignment="1">
      <alignment vertical="center" wrapText="1"/>
    </xf>
    <xf numFmtId="0" fontId="0" fillId="0" borderId="25" xfId="0" applyFill="1" applyBorder="1" applyAlignment="1">
      <alignment horizontal="center" vertical="center"/>
    </xf>
    <xf numFmtId="0" fontId="0" fillId="15" borderId="30" xfId="0" applyFill="1" applyBorder="1" applyAlignment="1">
      <alignment horizontal="center" vertical="center" wrapText="1"/>
    </xf>
    <xf numFmtId="0" fontId="0" fillId="23" borderId="2" xfId="0" applyFill="1" applyBorder="1" applyAlignment="1">
      <alignment horizontal="center" vertical="center"/>
    </xf>
    <xf numFmtId="0" fontId="0" fillId="0" borderId="77" xfId="0" applyBorder="1" applyAlignment="1">
      <alignment horizontal="center" vertical="center"/>
    </xf>
    <xf numFmtId="0" fontId="0" fillId="15" borderId="64" xfId="0" applyFill="1" applyBorder="1" applyAlignment="1">
      <alignment horizontal="center" vertical="center"/>
    </xf>
    <xf numFmtId="0" fontId="0" fillId="23" borderId="61" xfId="0" applyFill="1" applyBorder="1" applyAlignment="1">
      <alignment horizontal="center" vertical="center"/>
    </xf>
    <xf numFmtId="0" fontId="0" fillId="15" borderId="78" xfId="0" applyFill="1" applyBorder="1" applyAlignment="1">
      <alignment horizontal="center" vertical="center"/>
    </xf>
    <xf numFmtId="0" fontId="0" fillId="0" borderId="20" xfId="0" applyBorder="1">
      <alignment vertical="center"/>
    </xf>
    <xf numFmtId="0" fontId="0" fillId="15" borderId="26" xfId="0" applyFill="1" applyBorder="1" applyAlignment="1">
      <alignment horizontal="center" vertical="center"/>
    </xf>
    <xf numFmtId="0" fontId="0" fillId="0" borderId="9" xfId="0" applyBorder="1" applyAlignment="1">
      <alignment horizontal="center" vertical="center"/>
    </xf>
    <xf numFmtId="0" fontId="0" fillId="0" borderId="29" xfId="0" applyBorder="1" applyAlignment="1">
      <alignment horizontal="center" vertical="center"/>
    </xf>
    <xf numFmtId="0" fontId="0" fillId="0" borderId="34" xfId="0" applyBorder="1" applyAlignment="1">
      <alignment horizontal="center" vertical="center"/>
    </xf>
    <xf numFmtId="0" fontId="0" fillId="23" borderId="9" xfId="0" applyFill="1" applyBorder="1" applyAlignment="1">
      <alignment horizontal="center" vertical="center"/>
    </xf>
    <xf numFmtId="0" fontId="0" fillId="15" borderId="10" xfId="0" applyFill="1" applyBorder="1" applyAlignment="1">
      <alignment horizontal="center" vertical="center"/>
    </xf>
    <xf numFmtId="0" fontId="0" fillId="0" borderId="0" xfId="0" applyAlignment="1">
      <alignment vertical="center"/>
    </xf>
    <xf numFmtId="0" fontId="0" fillId="0" borderId="0" xfId="0" applyFill="1" applyBorder="1" applyAlignment="1">
      <alignment vertical="center"/>
    </xf>
    <xf numFmtId="0" fontId="0" fillId="0" borderId="0" xfId="0" applyFill="1" applyBorder="1" applyAlignment="1">
      <alignment vertical="center" wrapText="1"/>
    </xf>
    <xf numFmtId="0" fontId="1" fillId="19" borderId="65" xfId="0" applyFont="1" applyFill="1" applyBorder="1">
      <alignment vertical="center"/>
    </xf>
    <xf numFmtId="0" fontId="1" fillId="19" borderId="11" xfId="0" applyFont="1" applyFill="1" applyBorder="1">
      <alignment vertical="center"/>
    </xf>
    <xf numFmtId="0" fontId="0" fillId="0" borderId="2" xfId="0" applyBorder="1" applyAlignment="1">
      <alignment horizontal="center" vertical="center"/>
    </xf>
    <xf numFmtId="0" fontId="1" fillId="19" borderId="65" xfId="0" applyFont="1" applyFill="1" applyBorder="1">
      <alignment vertical="center"/>
    </xf>
    <xf numFmtId="0" fontId="1" fillId="19" borderId="11" xfId="0" applyFont="1" applyFill="1" applyBorder="1">
      <alignment vertical="center"/>
    </xf>
    <xf numFmtId="0" fontId="0" fillId="22" borderId="30" xfId="0" applyFill="1" applyBorder="1" applyAlignment="1">
      <alignment horizontal="center" vertical="center" textRotation="90"/>
    </xf>
    <xf numFmtId="0" fontId="0" fillId="0" borderId="30" xfId="0" applyFill="1" applyBorder="1">
      <alignment vertical="center"/>
    </xf>
    <xf numFmtId="0" fontId="0" fillId="0" borderId="31" xfId="0" applyFill="1" applyBorder="1" applyAlignment="1">
      <alignment vertical="center" wrapText="1"/>
    </xf>
    <xf numFmtId="0" fontId="0" fillId="0" borderId="30" xfId="0" applyFill="1" applyBorder="1" applyAlignment="1">
      <alignment horizontal="center" vertical="center" wrapText="1"/>
    </xf>
    <xf numFmtId="0" fontId="0" fillId="0" borderId="64" xfId="0" applyFill="1" applyBorder="1" applyAlignment="1">
      <alignment horizontal="center" vertical="center"/>
    </xf>
    <xf numFmtId="0" fontId="0" fillId="0" borderId="26" xfId="0" applyFill="1" applyBorder="1" applyAlignment="1">
      <alignment horizontal="center" vertical="center"/>
    </xf>
    <xf numFmtId="0" fontId="0" fillId="15" borderId="2" xfId="0" applyFill="1" applyBorder="1">
      <alignment vertical="center"/>
    </xf>
    <xf numFmtId="0" fontId="0" fillId="15" borderId="9" xfId="0" applyFill="1" applyBorder="1" applyAlignment="1">
      <alignment horizontal="center" vertical="center"/>
    </xf>
    <xf numFmtId="14" fontId="0" fillId="0" borderId="7" xfId="0" applyNumberFormat="1" applyBorder="1">
      <alignment vertical="center"/>
    </xf>
    <xf numFmtId="0" fontId="16" fillId="7" borderId="61" xfId="0" applyFont="1" applyFill="1" applyBorder="1" applyAlignment="1">
      <alignment vertical="center"/>
    </xf>
    <xf numFmtId="0" fontId="16" fillId="0" borderId="31" xfId="0" applyFont="1" applyFill="1" applyBorder="1" applyAlignment="1">
      <alignment vertical="center" wrapText="1"/>
    </xf>
    <xf numFmtId="0" fontId="16" fillId="0" borderId="25" xfId="0" applyFont="1" applyFill="1" applyBorder="1" applyAlignment="1">
      <alignment horizontal="center" vertical="center"/>
    </xf>
    <xf numFmtId="0" fontId="16" fillId="0" borderId="16" xfId="0" applyFont="1" applyBorder="1" applyAlignment="1">
      <alignment vertical="center" wrapText="1"/>
    </xf>
    <xf numFmtId="0" fontId="19" fillId="0" borderId="76" xfId="0" applyFont="1" applyBorder="1" applyAlignment="1">
      <alignment vertical="center" wrapText="1"/>
    </xf>
    <xf numFmtId="0" fontId="19" fillId="0" borderId="17" xfId="0" applyFont="1" applyBorder="1" applyAlignment="1">
      <alignment vertical="center" wrapText="1"/>
    </xf>
    <xf numFmtId="0" fontId="0" fillId="0" borderId="2" xfId="0" applyBorder="1" applyAlignment="1">
      <alignment vertical="top" wrapText="1"/>
    </xf>
    <xf numFmtId="0" fontId="16" fillId="12" borderId="7" xfId="0" applyFont="1" applyFill="1" applyBorder="1" applyProtection="1">
      <alignment vertical="center"/>
    </xf>
    <xf numFmtId="0" fontId="19" fillId="12" borderId="7" xfId="0" applyFont="1" applyFill="1" applyBorder="1" applyProtection="1">
      <alignment vertical="center"/>
    </xf>
    <xf numFmtId="0" fontId="3" fillId="0" borderId="15" xfId="1" applyBorder="1">
      <alignment vertical="center"/>
    </xf>
    <xf numFmtId="0" fontId="19" fillId="15" borderId="7" xfId="0" applyFont="1" applyFill="1" applyBorder="1" applyAlignment="1">
      <alignment vertical="center" wrapText="1"/>
    </xf>
    <xf numFmtId="0" fontId="19" fillId="15" borderId="71" xfId="0" applyFont="1" applyFill="1" applyBorder="1" applyAlignment="1">
      <alignment vertical="center" wrapText="1"/>
    </xf>
    <xf numFmtId="0" fontId="0" fillId="0" borderId="6" xfId="0" applyBorder="1">
      <alignment vertical="center"/>
    </xf>
    <xf numFmtId="0" fontId="0" fillId="0" borderId="12" xfId="0" applyBorder="1">
      <alignment vertical="center"/>
    </xf>
    <xf numFmtId="0" fontId="0" fillId="0" borderId="7" xfId="0" applyBorder="1" applyAlignment="1">
      <alignment vertical="center" wrapText="1"/>
    </xf>
    <xf numFmtId="0" fontId="19" fillId="15" borderId="7" xfId="0" applyFont="1" applyFill="1" applyBorder="1">
      <alignment vertical="center"/>
    </xf>
    <xf numFmtId="0" fontId="19" fillId="0" borderId="0" xfId="0" applyFont="1">
      <alignment vertical="center"/>
    </xf>
    <xf numFmtId="0" fontId="19" fillId="13" borderId="73" xfId="0" applyFont="1" applyFill="1" applyBorder="1">
      <alignment vertical="center"/>
    </xf>
    <xf numFmtId="0" fontId="19" fillId="13" borderId="43" xfId="0" applyFont="1" applyFill="1" applyBorder="1">
      <alignment vertical="center"/>
    </xf>
    <xf numFmtId="0" fontId="19" fillId="15" borderId="17" xfId="0" applyFont="1" applyFill="1" applyBorder="1" applyAlignment="1">
      <alignment vertical="center" wrapText="1"/>
    </xf>
    <xf numFmtId="0" fontId="19" fillId="15" borderId="7" xfId="0" applyFont="1" applyFill="1" applyBorder="1" applyAlignment="1">
      <alignment horizontal="center" vertical="center"/>
    </xf>
    <xf numFmtId="0" fontId="19" fillId="15" borderId="78" xfId="0" applyFont="1" applyFill="1" applyBorder="1" applyAlignment="1">
      <alignment horizontal="center" vertical="center"/>
    </xf>
    <xf numFmtId="0" fontId="19" fillId="15" borderId="10" xfId="0" applyFont="1" applyFill="1" applyBorder="1" applyAlignment="1">
      <alignment horizontal="center" vertical="center"/>
    </xf>
    <xf numFmtId="0" fontId="19" fillId="0" borderId="0" xfId="0" applyFont="1" applyFill="1" applyBorder="1" applyAlignment="1">
      <alignment horizontal="center" vertical="center"/>
    </xf>
    <xf numFmtId="0" fontId="19" fillId="13" borderId="18" xfId="0" applyFont="1" applyFill="1" applyBorder="1" applyAlignment="1">
      <alignment vertical="center"/>
    </xf>
    <xf numFmtId="0" fontId="19" fillId="20" borderId="30" xfId="0" applyFont="1" applyFill="1" applyBorder="1">
      <alignment vertical="center"/>
    </xf>
    <xf numFmtId="0" fontId="0" fillId="12" borderId="23" xfId="0" applyFill="1" applyBorder="1">
      <alignment vertical="center"/>
    </xf>
    <xf numFmtId="0" fontId="0" fillId="13" borderId="35" xfId="0" applyFill="1" applyBorder="1">
      <alignment vertical="center"/>
    </xf>
    <xf numFmtId="0" fontId="19" fillId="13" borderId="23" xfId="0" applyFont="1" applyFill="1" applyBorder="1">
      <alignment vertical="center"/>
    </xf>
    <xf numFmtId="0" fontId="0" fillId="13" borderId="23" xfId="0" applyFill="1" applyBorder="1">
      <alignment vertical="center"/>
    </xf>
    <xf numFmtId="0" fontId="0" fillId="13" borderId="18" xfId="0" applyFill="1" applyBorder="1">
      <alignment vertical="center"/>
    </xf>
    <xf numFmtId="0" fontId="0" fillId="0" borderId="27" xfId="0" applyBorder="1">
      <alignment vertical="center"/>
    </xf>
    <xf numFmtId="0" fontId="19" fillId="0" borderId="2" xfId="0" applyFont="1" applyBorder="1">
      <alignment vertical="center"/>
    </xf>
    <xf numFmtId="0" fontId="18" fillId="0" borderId="32" xfId="0" applyFont="1" applyBorder="1" applyAlignment="1">
      <alignment horizontal="center" vertical="center"/>
    </xf>
    <xf numFmtId="0" fontId="15" fillId="0" borderId="30" xfId="0" applyFont="1" applyBorder="1" applyAlignment="1">
      <alignment horizontal="center" vertical="center"/>
    </xf>
    <xf numFmtId="0" fontId="15" fillId="0" borderId="26" xfId="0" applyFont="1" applyBorder="1" applyAlignment="1">
      <alignment horizontal="center" vertical="center"/>
    </xf>
    <xf numFmtId="0" fontId="15" fillId="12" borderId="2" xfId="0" applyFont="1" applyFill="1" applyBorder="1">
      <alignment vertical="center"/>
    </xf>
    <xf numFmtId="0" fontId="0" fillId="25" borderId="0" xfId="0" applyFill="1">
      <alignment vertical="center"/>
    </xf>
    <xf numFmtId="0" fontId="0" fillId="15" borderId="2" xfId="0" applyFill="1" applyBorder="1" applyAlignment="1">
      <alignment horizontal="center" vertical="center"/>
    </xf>
    <xf numFmtId="0" fontId="11" fillId="0" borderId="32" xfId="0" applyFont="1" applyBorder="1" applyAlignment="1">
      <alignment horizontal="center" vertical="center"/>
    </xf>
    <xf numFmtId="0" fontId="11" fillId="0" borderId="64" xfId="0" applyFont="1" applyFill="1" applyBorder="1" applyAlignment="1">
      <alignment horizontal="center" vertical="center"/>
    </xf>
    <xf numFmtId="0" fontId="18" fillId="0" borderId="64" xfId="0" applyFont="1" applyFill="1" applyBorder="1" applyAlignment="1">
      <alignment horizontal="center" vertical="center"/>
    </xf>
    <xf numFmtId="0" fontId="11" fillId="12" borderId="14" xfId="0" applyFont="1" applyFill="1" applyBorder="1">
      <alignment vertical="center"/>
    </xf>
    <xf numFmtId="0" fontId="15" fillId="0" borderId="14" xfId="0" applyFont="1" applyBorder="1" applyAlignment="1">
      <alignment horizontal="center" vertical="center"/>
    </xf>
    <xf numFmtId="0" fontId="15" fillId="0" borderId="2" xfId="0" applyFont="1" applyBorder="1" applyAlignment="1">
      <alignment horizontal="center" vertical="center"/>
    </xf>
    <xf numFmtId="0" fontId="15" fillId="0" borderId="61" xfId="0" applyFont="1" applyBorder="1" applyAlignment="1">
      <alignment horizontal="center" vertical="center"/>
    </xf>
    <xf numFmtId="0" fontId="0" fillId="0" borderId="2" xfId="0" applyBorder="1" applyAlignment="1">
      <alignment horizontal="center" vertical="center"/>
    </xf>
    <xf numFmtId="0" fontId="1" fillId="19" borderId="65" xfId="0" applyFont="1" applyFill="1" applyBorder="1">
      <alignment vertical="center"/>
    </xf>
    <xf numFmtId="0" fontId="1" fillId="19" borderId="11" xfId="0" applyFont="1" applyFill="1" applyBorder="1">
      <alignment vertical="center"/>
    </xf>
    <xf numFmtId="0" fontId="21" fillId="0" borderId="0" xfId="3" applyFont="1" applyAlignment="1">
      <alignment horizontal="center" vertical="center"/>
    </xf>
    <xf numFmtId="0" fontId="9" fillId="0" borderId="0" xfId="3"/>
    <xf numFmtId="0" fontId="10" fillId="0" borderId="0" xfId="3" applyFont="1"/>
    <xf numFmtId="0" fontId="9" fillId="0" borderId="63" xfId="3" applyBorder="1"/>
    <xf numFmtId="0" fontId="9" fillId="0" borderId="65" xfId="3" applyBorder="1"/>
    <xf numFmtId="0" fontId="9" fillId="0" borderId="64" xfId="3" applyBorder="1"/>
    <xf numFmtId="0" fontId="9" fillId="0" borderId="79" xfId="3" applyBorder="1"/>
    <xf numFmtId="0" fontId="9" fillId="0" borderId="80" xfId="3" applyBorder="1"/>
    <xf numFmtId="0" fontId="9" fillId="0" borderId="0" xfId="3" applyAlignment="1">
      <alignment horizontal="center" vertical="center"/>
    </xf>
    <xf numFmtId="0" fontId="23" fillId="0" borderId="0" xfId="3" applyFont="1" applyAlignment="1">
      <alignment horizontal="center" vertical="center"/>
    </xf>
    <xf numFmtId="0" fontId="9" fillId="0" borderId="80" xfId="3" applyBorder="1" applyAlignment="1">
      <alignment horizontal="center" vertical="center"/>
    </xf>
    <xf numFmtId="0" fontId="9" fillId="0" borderId="28" xfId="3" applyBorder="1"/>
    <xf numFmtId="0" fontId="9" fillId="0" borderId="11" xfId="3" applyBorder="1"/>
    <xf numFmtId="0" fontId="9" fillId="0" borderId="25" xfId="3" applyBorder="1"/>
    <xf numFmtId="0" fontId="0" fillId="0" borderId="30" xfId="0" applyBorder="1">
      <alignment vertical="center"/>
    </xf>
    <xf numFmtId="0" fontId="18" fillId="0" borderId="76" xfId="0" applyFont="1" applyBorder="1" applyAlignment="1">
      <alignment vertical="center" wrapText="1"/>
    </xf>
    <xf numFmtId="0" fontId="18" fillId="0" borderId="33" xfId="0" applyFont="1" applyBorder="1" applyAlignment="1">
      <alignment vertical="center" wrapText="1"/>
    </xf>
    <xf numFmtId="0" fontId="18" fillId="0" borderId="31" xfId="0" applyFont="1" applyBorder="1" applyAlignment="1">
      <alignment vertical="center" wrapText="1"/>
    </xf>
    <xf numFmtId="0" fontId="0" fillId="0" borderId="25" xfId="0" applyBorder="1" applyAlignment="1">
      <alignment horizontal="center" vertical="center"/>
    </xf>
    <xf numFmtId="0" fontId="15" fillId="0" borderId="63" xfId="0" applyFont="1" applyBorder="1" applyAlignment="1">
      <alignment horizontal="center" vertical="center"/>
    </xf>
    <xf numFmtId="0" fontId="11" fillId="0" borderId="24" xfId="0" applyFont="1" applyBorder="1" applyAlignment="1">
      <alignment horizontal="center" vertical="center"/>
    </xf>
    <xf numFmtId="0" fontId="11" fillId="0" borderId="25" xfId="0" applyFont="1" applyBorder="1" applyAlignment="1">
      <alignment horizontal="center" vertical="center"/>
    </xf>
    <xf numFmtId="0" fontId="15" fillId="0" borderId="28" xfId="0" applyFont="1" applyBorder="1" applyAlignment="1">
      <alignment horizontal="center" vertical="center"/>
    </xf>
    <xf numFmtId="0" fontId="18" fillId="0" borderId="25" xfId="0" applyFont="1" applyBorder="1" applyAlignment="1">
      <alignment horizontal="center" vertical="center"/>
    </xf>
    <xf numFmtId="0" fontId="18" fillId="0" borderId="77" xfId="0" applyFont="1" applyBorder="1" applyAlignment="1">
      <alignment horizontal="center" vertical="center"/>
    </xf>
    <xf numFmtId="0" fontId="0" fillId="0" borderId="64" xfId="0" applyBorder="1" applyAlignment="1">
      <alignment horizontal="center" vertical="center"/>
    </xf>
    <xf numFmtId="0" fontId="15" fillId="0" borderId="32" xfId="0" applyFont="1" applyBorder="1" applyAlignment="1">
      <alignment horizontal="center" vertical="center"/>
    </xf>
    <xf numFmtId="0" fontId="0" fillId="0" borderId="26" xfId="0" applyBorder="1" applyAlignment="1">
      <alignment horizontal="center" vertical="center"/>
    </xf>
    <xf numFmtId="0" fontId="15" fillId="0" borderId="64" xfId="0" applyFont="1" applyBorder="1" applyAlignment="1">
      <alignment horizontal="center" vertical="center"/>
    </xf>
    <xf numFmtId="0" fontId="18" fillId="22" borderId="30" xfId="0" applyFont="1" applyFill="1" applyBorder="1" applyAlignment="1">
      <alignment vertical="center" textRotation="90"/>
    </xf>
    <xf numFmtId="0" fontId="11" fillId="12" borderId="2" xfId="0" applyFont="1" applyFill="1" applyBorder="1">
      <alignment vertical="center"/>
    </xf>
    <xf numFmtId="0" fontId="0" fillId="0" borderId="2" xfId="0" applyFont="1" applyBorder="1" applyAlignment="1">
      <alignment horizontal="center" vertical="center"/>
    </xf>
    <xf numFmtId="0" fontId="0" fillId="12" borderId="14" xfId="0" applyFont="1" applyFill="1" applyBorder="1">
      <alignment vertical="center"/>
    </xf>
    <xf numFmtId="0" fontId="15" fillId="12" borderId="14" xfId="0" applyFont="1" applyFill="1" applyBorder="1">
      <alignment vertical="center"/>
    </xf>
    <xf numFmtId="0" fontId="6" fillId="25" borderId="0" xfId="0" applyFont="1" applyFill="1">
      <alignment vertical="center"/>
    </xf>
    <xf numFmtId="0" fontId="15" fillId="0" borderId="16" xfId="0" applyFont="1" applyBorder="1" applyAlignment="1">
      <alignment vertical="center" wrapText="1"/>
    </xf>
    <xf numFmtId="0" fontId="15" fillId="0" borderId="27" xfId="0" applyFont="1" applyBorder="1" applyAlignment="1">
      <alignment vertical="center" wrapText="1"/>
    </xf>
    <xf numFmtId="0" fontId="15" fillId="0" borderId="48" xfId="0" applyFont="1" applyBorder="1">
      <alignment vertical="center"/>
    </xf>
    <xf numFmtId="0" fontId="15" fillId="0" borderId="19" xfId="0" applyFont="1" applyBorder="1">
      <alignment vertical="center"/>
    </xf>
    <xf numFmtId="0" fontId="15" fillId="0" borderId="76" xfId="0" applyFont="1" applyBorder="1" applyAlignment="1">
      <alignment vertical="center" wrapText="1"/>
    </xf>
    <xf numFmtId="0" fontId="15" fillId="0" borderId="33" xfId="0" applyFont="1" applyBorder="1" applyAlignment="1">
      <alignment vertical="center" wrapText="1"/>
    </xf>
    <xf numFmtId="0" fontId="15" fillId="0" borderId="31" xfId="0" applyFont="1" applyFill="1" applyBorder="1" applyAlignment="1">
      <alignment vertical="center" wrapText="1"/>
    </xf>
    <xf numFmtId="0" fontId="15" fillId="15" borderId="31" xfId="0" applyFont="1" applyFill="1" applyBorder="1" applyAlignment="1">
      <alignment vertical="center" wrapText="1"/>
    </xf>
    <xf numFmtId="0" fontId="15" fillId="23" borderId="16" xfId="0" applyFont="1" applyFill="1" applyBorder="1" applyAlignment="1">
      <alignment vertical="center" wrapText="1"/>
    </xf>
    <xf numFmtId="0" fontId="15" fillId="15" borderId="17" xfId="0" applyFont="1" applyFill="1" applyBorder="1" applyAlignment="1">
      <alignment vertical="center" wrapText="1"/>
    </xf>
    <xf numFmtId="0" fontId="15" fillId="0" borderId="24" xfId="0" applyFont="1" applyBorder="1" applyAlignment="1">
      <alignment horizontal="center" vertical="center"/>
    </xf>
    <xf numFmtId="0" fontId="15" fillId="0" borderId="25" xfId="0" applyFont="1" applyFill="1" applyBorder="1" applyAlignment="1">
      <alignment horizontal="center" vertical="center"/>
    </xf>
    <xf numFmtId="0" fontId="15" fillId="15" borderId="25" xfId="0" applyFont="1" applyFill="1" applyBorder="1" applyAlignment="1">
      <alignment horizontal="center" vertical="center"/>
    </xf>
    <xf numFmtId="0" fontId="15" fillId="23" borderId="62" xfId="0" applyFont="1" applyFill="1" applyBorder="1" applyAlignment="1">
      <alignment vertical="center" wrapText="1"/>
    </xf>
    <xf numFmtId="0" fontId="15" fillId="15" borderId="71" xfId="0" applyFont="1" applyFill="1" applyBorder="1" applyAlignment="1">
      <alignment vertical="center" wrapText="1"/>
    </xf>
    <xf numFmtId="0" fontId="15" fillId="23" borderId="2" xfId="0" applyFont="1" applyFill="1" applyBorder="1" applyAlignment="1">
      <alignment horizontal="center" vertical="center"/>
    </xf>
    <xf numFmtId="0" fontId="15" fillId="15" borderId="7" xfId="0" applyFont="1" applyFill="1" applyBorder="1" applyAlignment="1">
      <alignment horizontal="center" vertical="center"/>
    </xf>
    <xf numFmtId="0" fontId="15" fillId="0" borderId="30" xfId="0" applyFont="1" applyFill="1" applyBorder="1" applyAlignment="1">
      <alignment horizontal="center" vertical="center" wrapText="1"/>
    </xf>
    <xf numFmtId="0" fontId="15" fillId="15" borderId="30" xfId="0" applyFont="1" applyFill="1" applyBorder="1" applyAlignment="1">
      <alignment horizontal="center" vertical="center" wrapText="1"/>
    </xf>
    <xf numFmtId="0" fontId="15" fillId="0" borderId="30" xfId="0" applyFont="1" applyFill="1" applyBorder="1" applyAlignment="1">
      <alignment horizontal="center" vertical="center"/>
    </xf>
    <xf numFmtId="0" fontId="15" fillId="15" borderId="30" xfId="0" applyFont="1" applyFill="1" applyBorder="1" applyAlignment="1">
      <alignment horizontal="center" vertical="center"/>
    </xf>
    <xf numFmtId="0" fontId="15" fillId="0" borderId="77" xfId="0" applyFont="1" applyBorder="1" applyAlignment="1">
      <alignment horizontal="center" vertical="center"/>
    </xf>
    <xf numFmtId="0" fontId="15" fillId="0" borderId="64" xfId="0" applyFont="1" applyFill="1" applyBorder="1" applyAlignment="1">
      <alignment horizontal="center" vertical="center"/>
    </xf>
    <xf numFmtId="0" fontId="15" fillId="15" borderId="64" xfId="0" applyFont="1" applyFill="1" applyBorder="1" applyAlignment="1">
      <alignment horizontal="center" vertical="center"/>
    </xf>
    <xf numFmtId="0" fontId="15" fillId="23" borderId="61" xfId="0" applyFont="1" applyFill="1" applyBorder="1" applyAlignment="1">
      <alignment horizontal="center" vertical="center"/>
    </xf>
    <xf numFmtId="0" fontId="15" fillId="15" borderId="78" xfId="0" applyFont="1" applyFill="1" applyBorder="1" applyAlignment="1">
      <alignment horizontal="center" vertical="center"/>
    </xf>
    <xf numFmtId="0" fontId="15" fillId="15" borderId="2" xfId="0" applyFont="1" applyFill="1" applyBorder="1" applyAlignment="1">
      <alignment horizontal="center" vertical="center"/>
    </xf>
    <xf numFmtId="0" fontId="15" fillId="12" borderId="47" xfId="0" applyFont="1" applyFill="1" applyBorder="1">
      <alignment vertical="center"/>
    </xf>
    <xf numFmtId="0" fontId="15" fillId="18" borderId="31" xfId="0" applyFont="1" applyFill="1" applyBorder="1" applyAlignment="1">
      <alignment vertical="center" wrapText="1"/>
    </xf>
    <xf numFmtId="0" fontId="15" fillId="0" borderId="20" xfId="0" applyFont="1" applyBorder="1">
      <alignment vertical="center"/>
    </xf>
    <xf numFmtId="0" fontId="15" fillId="15" borderId="26" xfId="0" applyFont="1" applyFill="1" applyBorder="1" applyAlignment="1">
      <alignment horizontal="center" vertical="center"/>
    </xf>
    <xf numFmtId="0" fontId="15" fillId="15" borderId="9" xfId="0" applyFont="1" applyFill="1" applyBorder="1" applyAlignment="1">
      <alignment horizontal="center" vertical="center"/>
    </xf>
    <xf numFmtId="0" fontId="15" fillId="0" borderId="9" xfId="0" applyFont="1" applyBorder="1" applyAlignment="1">
      <alignment horizontal="center" vertical="center"/>
    </xf>
    <xf numFmtId="0" fontId="15" fillId="0" borderId="29" xfId="0" applyFont="1" applyBorder="1" applyAlignment="1">
      <alignment horizontal="center" vertical="center"/>
    </xf>
    <xf numFmtId="0" fontId="15" fillId="0" borderId="34" xfId="0" applyFont="1" applyBorder="1" applyAlignment="1">
      <alignment horizontal="center" vertical="center"/>
    </xf>
    <xf numFmtId="0" fontId="24" fillId="0" borderId="33" xfId="0" applyFont="1" applyBorder="1" applyAlignment="1">
      <alignment vertical="center" wrapText="1"/>
    </xf>
    <xf numFmtId="0" fontId="15" fillId="0" borderId="31" xfId="0" applyFont="1" applyBorder="1" applyAlignment="1">
      <alignment vertical="center" wrapText="1"/>
    </xf>
    <xf numFmtId="0" fontId="15" fillId="0" borderId="25" xfId="0" applyFont="1" applyBorder="1" applyAlignment="1">
      <alignment horizontal="center" vertical="center"/>
    </xf>
    <xf numFmtId="0" fontId="15" fillId="0" borderId="71" xfId="0" applyFont="1" applyBorder="1" applyAlignment="1">
      <alignment horizontal="center" vertical="center" wrapText="1"/>
    </xf>
    <xf numFmtId="0" fontId="15" fillId="23" borderId="2" xfId="0" applyFont="1" applyFill="1" applyBorder="1" applyAlignment="1">
      <alignment vertical="center" wrapText="1"/>
    </xf>
    <xf numFmtId="0" fontId="15" fillId="0" borderId="7" xfId="0" applyFont="1" applyBorder="1" applyAlignment="1">
      <alignment horizontal="center" vertical="center" wrapText="1"/>
    </xf>
    <xf numFmtId="0" fontId="15" fillId="0" borderId="7" xfId="0" applyFont="1" applyBorder="1" applyAlignment="1">
      <alignment horizontal="center" vertical="center"/>
    </xf>
    <xf numFmtId="0" fontId="15" fillId="0" borderId="28" xfId="0" applyFont="1" applyBorder="1" applyAlignment="1">
      <alignment horizontal="center" vertical="center" wrapText="1"/>
    </xf>
    <xf numFmtId="0" fontId="15" fillId="23" borderId="9" xfId="0" applyFont="1" applyFill="1" applyBorder="1" applyAlignment="1">
      <alignment vertical="center" wrapText="1"/>
    </xf>
    <xf numFmtId="0" fontId="15" fillId="0" borderId="10" xfId="0" applyFont="1" applyBorder="1" applyAlignment="1">
      <alignment horizontal="center" vertical="center" wrapText="1"/>
    </xf>
    <xf numFmtId="0" fontId="0" fillId="0" borderId="2" xfId="0" applyBorder="1" applyAlignment="1">
      <alignment horizontal="center" vertical="center"/>
    </xf>
    <xf numFmtId="0" fontId="11" fillId="0" borderId="48" xfId="0" applyFont="1" applyBorder="1">
      <alignment vertical="center"/>
    </xf>
    <xf numFmtId="0" fontId="19" fillId="15" borderId="30" xfId="0" applyFont="1" applyFill="1" applyBorder="1" applyAlignment="1">
      <alignment horizontal="center" vertical="center"/>
    </xf>
    <xf numFmtId="0" fontId="18" fillId="0" borderId="14" xfId="0" applyFont="1" applyBorder="1" applyAlignment="1">
      <alignment horizontal="center" vertical="center"/>
    </xf>
    <xf numFmtId="0" fontId="18" fillId="0" borderId="28" xfId="0" applyFont="1" applyBorder="1" applyAlignment="1">
      <alignment horizontal="center" vertical="center"/>
    </xf>
    <xf numFmtId="0" fontId="18" fillId="0" borderId="30" xfId="0" applyFont="1" applyBorder="1" applyAlignment="1">
      <alignment horizontal="center" vertical="center"/>
    </xf>
    <xf numFmtId="0" fontId="18" fillId="23" borderId="2" xfId="0" applyFont="1" applyFill="1" applyBorder="1" applyAlignment="1">
      <alignment vertical="center" wrapText="1"/>
    </xf>
    <xf numFmtId="0" fontId="18" fillId="0" borderId="7" xfId="0" applyFont="1" applyBorder="1" applyAlignment="1">
      <alignment horizontal="center" vertical="center"/>
    </xf>
    <xf numFmtId="0" fontId="22" fillId="0" borderId="0" xfId="5" applyFont="1">
      <alignment vertical="center"/>
    </xf>
    <xf numFmtId="0" fontId="25" fillId="0" borderId="0" xfId="5" applyFont="1">
      <alignment vertical="center"/>
    </xf>
    <xf numFmtId="0" fontId="25" fillId="0" borderId="63" xfId="5" applyFont="1" applyBorder="1">
      <alignment vertical="center"/>
    </xf>
    <xf numFmtId="0" fontId="25" fillId="0" borderId="65" xfId="5" applyFont="1" applyBorder="1">
      <alignment vertical="center"/>
    </xf>
    <xf numFmtId="0" fontId="25" fillId="0" borderId="64" xfId="5" applyFont="1" applyBorder="1">
      <alignment vertical="center"/>
    </xf>
    <xf numFmtId="0" fontId="25" fillId="0" borderId="79" xfId="5" applyFont="1" applyBorder="1">
      <alignment vertical="center"/>
    </xf>
    <xf numFmtId="0" fontId="25" fillId="0" borderId="80" xfId="5" applyFont="1" applyBorder="1">
      <alignment vertical="center"/>
    </xf>
    <xf numFmtId="0" fontId="25" fillId="0" borderId="0" xfId="5" applyFont="1" applyAlignment="1">
      <alignment horizontal="center" vertical="center"/>
    </xf>
    <xf numFmtId="0" fontId="26" fillId="0" borderId="0" xfId="5" applyFont="1" applyAlignment="1">
      <alignment horizontal="center" vertical="center"/>
    </xf>
    <xf numFmtId="0" fontId="25" fillId="0" borderId="80" xfId="5" applyFont="1" applyBorder="1" applyAlignment="1">
      <alignment horizontal="center" vertical="center"/>
    </xf>
    <xf numFmtId="0" fontId="25" fillId="0" borderId="79" xfId="5" applyFont="1" applyBorder="1" applyAlignment="1">
      <alignment horizontal="center" vertical="center"/>
    </xf>
    <xf numFmtId="0" fontId="25" fillId="0" borderId="28" xfId="5" applyFont="1" applyBorder="1">
      <alignment vertical="center"/>
    </xf>
    <xf numFmtId="0" fontId="25" fillId="0" borderId="11" xfId="5" applyFont="1" applyBorder="1">
      <alignment vertical="center"/>
    </xf>
    <xf numFmtId="0" fontId="25" fillId="0" borderId="25" xfId="5" applyFont="1" applyBorder="1">
      <alignment vertical="center"/>
    </xf>
    <xf numFmtId="0" fontId="10" fillId="27" borderId="0" xfId="6" applyFont="1" applyFill="1">
      <alignment vertical="center"/>
    </xf>
    <xf numFmtId="0" fontId="10" fillId="27" borderId="0" xfId="0" applyFont="1" applyFill="1">
      <alignment vertical="center"/>
    </xf>
    <xf numFmtId="0" fontId="0" fillId="0" borderId="9" xfId="0" applyBorder="1">
      <alignment vertical="center"/>
    </xf>
    <xf numFmtId="14" fontId="0" fillId="0" borderId="10" xfId="0" applyNumberFormat="1" applyBorder="1">
      <alignment vertical="center"/>
    </xf>
    <xf numFmtId="14" fontId="0" fillId="0" borderId="2" xfId="0" applyNumberFormat="1" applyBorder="1">
      <alignment vertical="center"/>
    </xf>
    <xf numFmtId="0" fontId="0" fillId="6" borderId="16" xfId="0" applyFill="1" applyBorder="1" applyAlignment="1">
      <alignment horizontal="center" vertical="center" wrapText="1"/>
    </xf>
    <xf numFmtId="0" fontId="0" fillId="10" borderId="76" xfId="0" applyFill="1" applyBorder="1">
      <alignment vertical="center"/>
    </xf>
    <xf numFmtId="0" fontId="0" fillId="4" borderId="17" xfId="0" applyFill="1" applyBorder="1">
      <alignment vertical="center"/>
    </xf>
    <xf numFmtId="0" fontId="9" fillId="0" borderId="27" xfId="3" applyBorder="1" applyAlignment="1">
      <alignment horizontal="center" vertical="center"/>
    </xf>
    <xf numFmtId="0" fontId="9" fillId="0" borderId="12" xfId="3" applyBorder="1" applyAlignment="1">
      <alignment horizontal="center" vertical="center"/>
    </xf>
    <xf numFmtId="0" fontId="9" fillId="0" borderId="30" xfId="3" applyBorder="1" applyAlignment="1">
      <alignment horizontal="center" vertical="center"/>
    </xf>
    <xf numFmtId="0" fontId="25" fillId="0" borderId="27" xfId="5" applyFont="1" applyBorder="1" applyAlignment="1">
      <alignment horizontal="center" vertical="center"/>
    </xf>
    <xf numFmtId="0" fontId="25" fillId="0" borderId="12" xfId="5" applyFont="1" applyBorder="1" applyAlignment="1">
      <alignment horizontal="center" vertical="center"/>
    </xf>
    <xf numFmtId="0" fontId="25" fillId="0" borderId="30" xfId="5"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6" borderId="4" xfId="0" applyFill="1" applyBorder="1" applyAlignment="1">
      <alignment horizontal="center" vertical="center"/>
    </xf>
    <xf numFmtId="0" fontId="0" fillId="26"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5"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5" xfId="0" applyFont="1" applyFill="1" applyBorder="1" applyAlignment="1">
      <alignment horizontal="left" vertical="center"/>
    </xf>
    <xf numFmtId="0" fontId="0" fillId="7" borderId="67" xfId="0" applyFill="1" applyBorder="1" applyAlignment="1">
      <alignment horizontal="left" vertical="center"/>
    </xf>
    <xf numFmtId="0" fontId="0" fillId="7" borderId="12" xfId="0" applyFill="1" applyBorder="1" applyAlignment="1">
      <alignment horizontal="left" vertical="center"/>
    </xf>
    <xf numFmtId="0" fontId="0" fillId="7" borderId="49" xfId="0" applyFill="1" applyBorder="1" applyAlignment="1">
      <alignment horizontal="left" vertical="center"/>
    </xf>
    <xf numFmtId="0" fontId="0" fillId="12" borderId="67" xfId="0" applyFill="1" applyBorder="1" applyAlignment="1">
      <alignment horizontal="left" vertical="center"/>
    </xf>
    <xf numFmtId="0" fontId="0" fillId="12" borderId="12" xfId="0" applyFill="1" applyBorder="1" applyAlignment="1">
      <alignment horizontal="left" vertical="center"/>
    </xf>
    <xf numFmtId="0" fontId="0" fillId="12" borderId="49" xfId="0" applyFill="1" applyBorder="1" applyAlignment="1">
      <alignment horizontal="left" vertical="center"/>
    </xf>
    <xf numFmtId="0" fontId="0" fillId="12" borderId="68" xfId="0" applyFill="1" applyBorder="1" applyAlignment="1">
      <alignment horizontal="left" vertical="center"/>
    </xf>
    <xf numFmtId="0" fontId="0" fillId="12" borderId="53" xfId="0" applyFill="1" applyBorder="1" applyAlignment="1">
      <alignment horizontal="left" vertical="center"/>
    </xf>
    <xf numFmtId="0" fontId="0" fillId="12" borderId="60" xfId="0" applyFill="1" applyBorder="1" applyAlignment="1">
      <alignment horizontal="left" vertical="center"/>
    </xf>
    <xf numFmtId="0" fontId="5" fillId="19" borderId="8" xfId="0" applyFont="1" applyFill="1" applyBorder="1" applyAlignment="1">
      <alignment horizontal="left" vertical="center"/>
    </xf>
    <xf numFmtId="0" fontId="5" fillId="19" borderId="56" xfId="0" applyFont="1" applyFill="1" applyBorder="1" applyAlignment="1">
      <alignment horizontal="left" vertical="center"/>
    </xf>
    <xf numFmtId="0" fontId="0" fillId="12" borderId="66"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7" xfId="1" applyFill="1" applyBorder="1" applyAlignment="1">
      <alignment horizontal="left" vertical="center"/>
    </xf>
    <xf numFmtId="0" fontId="3" fillId="12" borderId="12" xfId="1" applyFill="1" applyBorder="1" applyAlignment="1">
      <alignment horizontal="left" vertical="center"/>
    </xf>
    <xf numFmtId="0" fontId="3" fillId="12" borderId="49" xfId="1" applyFill="1" applyBorder="1" applyAlignment="1">
      <alignment horizontal="left" vertical="center"/>
    </xf>
    <xf numFmtId="0" fontId="0" fillId="7" borderId="68" xfId="0" applyFill="1" applyBorder="1" applyAlignment="1">
      <alignment horizontal="left" vertical="center"/>
    </xf>
    <xf numFmtId="0" fontId="0" fillId="7" borderId="53" xfId="0" applyFill="1" applyBorder="1" applyAlignment="1">
      <alignment horizontal="left" vertical="center"/>
    </xf>
    <xf numFmtId="0" fontId="0" fillId="7" borderId="60" xfId="0" applyFill="1" applyBorder="1" applyAlignment="1">
      <alignment horizontal="left" vertical="center"/>
    </xf>
    <xf numFmtId="0" fontId="0" fillId="7" borderId="66"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4" xfId="0" applyFont="1" applyFill="1" applyBorder="1" applyAlignment="1">
      <alignment horizontal="left" vertical="center"/>
    </xf>
    <xf numFmtId="0" fontId="0" fillId="0" borderId="2" xfId="0" applyBorder="1" applyAlignment="1">
      <alignment horizontal="center" vertical="center" textRotation="90"/>
    </xf>
    <xf numFmtId="0" fontId="0" fillId="0" borderId="61" xfId="0" applyBorder="1" applyAlignment="1">
      <alignment horizontal="center" vertical="center" textRotation="90"/>
    </xf>
    <xf numFmtId="0" fontId="0" fillId="0" borderId="2" xfId="0" applyBorder="1" applyAlignment="1">
      <alignment horizontal="center" vertical="center"/>
    </xf>
    <xf numFmtId="0" fontId="0" fillId="0" borderId="61" xfId="0" applyBorder="1" applyAlignment="1">
      <alignment horizontal="center" vertical="center"/>
    </xf>
    <xf numFmtId="0" fontId="1" fillId="19" borderId="63" xfId="0" applyFont="1" applyFill="1" applyBorder="1">
      <alignment vertical="center"/>
    </xf>
    <xf numFmtId="0" fontId="1" fillId="19" borderId="65" xfId="0" applyFont="1" applyFill="1" applyBorder="1">
      <alignment vertical="center"/>
    </xf>
    <xf numFmtId="0" fontId="1" fillId="19" borderId="28"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22" borderId="30" xfId="0" applyFill="1" applyBorder="1" applyAlignment="1">
      <alignment horizontal="center" vertical="center" textRotation="90"/>
    </xf>
    <xf numFmtId="0" fontId="0" fillId="22" borderId="27" xfId="0" applyFill="1" applyBorder="1" applyAlignment="1" applyProtection="1">
      <alignment horizontal="center" vertical="center" textRotation="90"/>
    </xf>
    <xf numFmtId="0" fontId="0" fillId="22" borderId="30" xfId="0" applyFill="1" applyBorder="1" applyAlignment="1" applyProtection="1">
      <alignment horizontal="center" vertical="center" textRotation="90"/>
    </xf>
    <xf numFmtId="0" fontId="11" fillId="22" borderId="27" xfId="0" applyFont="1" applyFill="1" applyBorder="1" applyAlignment="1">
      <alignment horizontal="center" vertical="center" textRotation="90"/>
    </xf>
    <xf numFmtId="0" fontId="18" fillId="22" borderId="30" xfId="0" applyFont="1" applyFill="1" applyBorder="1" applyAlignment="1">
      <alignment horizontal="center" vertical="center" textRotation="90"/>
    </xf>
    <xf numFmtId="0" fontId="18" fillId="22" borderId="27" xfId="0" applyFont="1" applyFill="1" applyBorder="1" applyAlignment="1">
      <alignment horizontal="center" vertical="center" textRotation="90"/>
    </xf>
    <xf numFmtId="0" fontId="18" fillId="22" borderId="12" xfId="0" applyFont="1" applyFill="1" applyBorder="1" applyAlignment="1">
      <alignment horizontal="center" vertical="center" textRotation="90"/>
    </xf>
    <xf numFmtId="0" fontId="0" fillId="0" borderId="30" xfId="0" applyBorder="1" applyAlignment="1">
      <alignment vertical="center" textRotation="90"/>
    </xf>
    <xf numFmtId="0" fontId="0" fillId="22" borderId="12" xfId="0" applyFill="1" applyBorder="1" applyAlignment="1">
      <alignment horizontal="center" vertical="center" textRotation="90"/>
    </xf>
    <xf numFmtId="0" fontId="0" fillId="22" borderId="12" xfId="0" applyFill="1" applyBorder="1" applyAlignment="1">
      <alignment vertical="center" textRotation="90"/>
    </xf>
    <xf numFmtId="0" fontId="0" fillId="22" borderId="30" xfId="0" applyFill="1" applyBorder="1" applyAlignment="1">
      <alignment vertical="center" textRotation="90"/>
    </xf>
    <xf numFmtId="0" fontId="15" fillId="0" borderId="72" xfId="0" applyFont="1" applyBorder="1" applyAlignment="1">
      <alignment horizontal="center"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0" xfId="0" applyFill="1" applyBorder="1" applyAlignment="1">
      <alignment horizontal="left" vertical="center"/>
    </xf>
    <xf numFmtId="0" fontId="0" fillId="18" borderId="67" xfId="0" applyFill="1" applyBorder="1" applyAlignment="1">
      <alignment horizontal="left" vertical="center"/>
    </xf>
    <xf numFmtId="0" fontId="0" fillId="0" borderId="12" xfId="0" applyBorder="1" applyAlignment="1">
      <alignment horizontal="left" vertical="center"/>
    </xf>
    <xf numFmtId="0" fontId="0" fillId="0" borderId="30" xfId="0" applyBorder="1" applyAlignment="1">
      <alignment horizontal="left" vertical="center"/>
    </xf>
  </cellXfs>
  <cellStyles count="8">
    <cellStyle name="ハイパーリンク" xfId="1" builtinId="8"/>
    <cellStyle name="標準" xfId="0" builtinId="0"/>
    <cellStyle name="標準 10" xfId="2" xr:uid="{00000000-0005-0000-0000-000002000000}"/>
    <cellStyle name="標準 2" xfId="3" xr:uid="{CF178B61-BFE7-417E-9F93-6D311AA3525F}"/>
    <cellStyle name="標準 2 2" xfId="4" xr:uid="{F1542D72-731B-4C2C-B72E-D2F75446F278}"/>
    <cellStyle name="標準 2 3 2 4" xfId="6" xr:uid="{D1DF146A-B2D9-4F51-AD3F-33899C2EC356}"/>
    <cellStyle name="標準 3 3 4 3" xfId="5" xr:uid="{DD5234BE-FAD3-48CF-A2AF-6DD2B5FE44AE}"/>
    <cellStyle name="標準 7" xfId="7" xr:uid="{811D00E6-F378-4144-998A-66E43CAC2B56}"/>
  </cellStyles>
  <dxfs count="41">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rgb="FFFFFF00"/>
        </patternFill>
      </fill>
    </dxf>
    <dxf>
      <fill>
        <patternFill>
          <bgColor theme="0" tint="-0.24994659260841701"/>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CCFDB1"/>
      <color rgb="FFFFCC99"/>
      <color rgb="FF0000FF"/>
      <color rgb="FFFBBDBD"/>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3" Type="http://schemas.openxmlformats.org/officeDocument/2006/relationships/image" Target="../media/image14.png"/><Relationship Id="rId18" Type="http://schemas.openxmlformats.org/officeDocument/2006/relationships/image" Target="../media/image19.tmp"/><Relationship Id="rId26" Type="http://schemas.openxmlformats.org/officeDocument/2006/relationships/image" Target="../media/image27.tmp"/><Relationship Id="rId39" Type="http://schemas.openxmlformats.org/officeDocument/2006/relationships/image" Target="../media/image40.png"/><Relationship Id="rId21" Type="http://schemas.openxmlformats.org/officeDocument/2006/relationships/image" Target="../media/image22.png"/><Relationship Id="rId34" Type="http://schemas.openxmlformats.org/officeDocument/2006/relationships/image" Target="../media/image35.tmp"/><Relationship Id="rId42" Type="http://schemas.openxmlformats.org/officeDocument/2006/relationships/image" Target="../media/image43.png"/><Relationship Id="rId7" Type="http://schemas.openxmlformats.org/officeDocument/2006/relationships/image" Target="../media/image8.png"/><Relationship Id="rId2" Type="http://schemas.openxmlformats.org/officeDocument/2006/relationships/image" Target="../media/image3.png"/><Relationship Id="rId16" Type="http://schemas.openxmlformats.org/officeDocument/2006/relationships/image" Target="../media/image17.png"/><Relationship Id="rId20" Type="http://schemas.openxmlformats.org/officeDocument/2006/relationships/image" Target="../media/image21.png"/><Relationship Id="rId29" Type="http://schemas.openxmlformats.org/officeDocument/2006/relationships/image" Target="../media/image30.tmp"/><Relationship Id="rId41" Type="http://schemas.openxmlformats.org/officeDocument/2006/relationships/image" Target="../media/image42.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24" Type="http://schemas.openxmlformats.org/officeDocument/2006/relationships/image" Target="../media/image25.tmp"/><Relationship Id="rId32" Type="http://schemas.openxmlformats.org/officeDocument/2006/relationships/image" Target="../media/image33.tmp"/><Relationship Id="rId37" Type="http://schemas.openxmlformats.org/officeDocument/2006/relationships/image" Target="../media/image38.png"/><Relationship Id="rId40" Type="http://schemas.openxmlformats.org/officeDocument/2006/relationships/image" Target="../media/image41.png"/><Relationship Id="rId5" Type="http://schemas.openxmlformats.org/officeDocument/2006/relationships/image" Target="../media/image6.png"/><Relationship Id="rId15" Type="http://schemas.openxmlformats.org/officeDocument/2006/relationships/image" Target="../media/image16.png"/><Relationship Id="rId23" Type="http://schemas.openxmlformats.org/officeDocument/2006/relationships/image" Target="../media/image24.tmp"/><Relationship Id="rId28" Type="http://schemas.openxmlformats.org/officeDocument/2006/relationships/image" Target="../media/image29.tmp"/><Relationship Id="rId36" Type="http://schemas.openxmlformats.org/officeDocument/2006/relationships/image" Target="../media/image37.png"/><Relationship Id="rId10" Type="http://schemas.openxmlformats.org/officeDocument/2006/relationships/image" Target="../media/image11.png"/><Relationship Id="rId19" Type="http://schemas.openxmlformats.org/officeDocument/2006/relationships/image" Target="../media/image20.tmp"/><Relationship Id="rId31" Type="http://schemas.openxmlformats.org/officeDocument/2006/relationships/image" Target="../media/image32.tmp"/><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 Id="rId22" Type="http://schemas.openxmlformats.org/officeDocument/2006/relationships/image" Target="../media/image23.tmp"/><Relationship Id="rId27" Type="http://schemas.openxmlformats.org/officeDocument/2006/relationships/image" Target="../media/image28.tmp"/><Relationship Id="rId30" Type="http://schemas.openxmlformats.org/officeDocument/2006/relationships/image" Target="../media/image31.tmp"/><Relationship Id="rId35" Type="http://schemas.openxmlformats.org/officeDocument/2006/relationships/image" Target="../media/image36.tmp"/><Relationship Id="rId8" Type="http://schemas.openxmlformats.org/officeDocument/2006/relationships/image" Target="../media/image9.png"/><Relationship Id="rId3" Type="http://schemas.openxmlformats.org/officeDocument/2006/relationships/image" Target="../media/image4.png"/><Relationship Id="rId12" Type="http://schemas.openxmlformats.org/officeDocument/2006/relationships/image" Target="../media/image13.png"/><Relationship Id="rId17" Type="http://schemas.openxmlformats.org/officeDocument/2006/relationships/image" Target="../media/image18.png"/><Relationship Id="rId25" Type="http://schemas.openxmlformats.org/officeDocument/2006/relationships/image" Target="../media/image26.tmp"/><Relationship Id="rId33" Type="http://schemas.openxmlformats.org/officeDocument/2006/relationships/image" Target="../media/image34.tmp"/><Relationship Id="rId38" Type="http://schemas.openxmlformats.org/officeDocument/2006/relationships/image" Target="../media/image39.png"/></Relationships>
</file>

<file path=xl/drawings/drawing1.xml><?xml version="1.0" encoding="utf-8"?>
<xdr:wsDr xmlns:xdr="http://schemas.openxmlformats.org/drawingml/2006/spreadsheetDrawing" xmlns:a="http://schemas.openxmlformats.org/drawingml/2006/main">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00000000-0008-0000-0000-000003000000}"/>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4" name="直線コネクタ 3">
          <a:extLst>
            <a:ext uri="{FF2B5EF4-FFF2-40B4-BE49-F238E27FC236}">
              <a16:creationId xmlns:a16="http://schemas.microsoft.com/office/drawing/2014/main" id="{00000000-0008-0000-0000-000004000000}"/>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10086</xdr:colOff>
      <xdr:row>50</xdr:row>
      <xdr:rowOff>161365</xdr:rowOff>
    </xdr:from>
    <xdr:to>
      <xdr:col>34</xdr:col>
      <xdr:colOff>0</xdr:colOff>
      <xdr:row>55</xdr:row>
      <xdr:rowOff>155201</xdr:rowOff>
    </xdr:to>
    <xdr:cxnSp macro="">
      <xdr:nvCxnSpPr>
        <xdr:cNvPr id="5" name="直線コネクタ 2">
          <a:extLst>
            <a:ext uri="{FF2B5EF4-FFF2-40B4-BE49-F238E27FC236}">
              <a16:creationId xmlns:a16="http://schemas.microsoft.com/office/drawing/2014/main" id="{B1760B2B-A6A6-4D36-80DB-D2EADAA13EF1}"/>
            </a:ext>
          </a:extLst>
        </xdr:cNvPr>
        <xdr:cNvCxnSpPr/>
      </xdr:nvCxnSpPr>
      <xdr:spPr>
        <a:xfrm flipH="1">
          <a:off x="4429686" y="8964706"/>
          <a:ext cx="751914" cy="84548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10086</xdr:colOff>
      <xdr:row>51</xdr:row>
      <xdr:rowOff>8964</xdr:rowOff>
    </xdr:from>
    <xdr:to>
      <xdr:col>29</xdr:col>
      <xdr:colOff>0</xdr:colOff>
      <xdr:row>56</xdr:row>
      <xdr:rowOff>2800</xdr:rowOff>
    </xdr:to>
    <xdr:cxnSp macro="">
      <xdr:nvCxnSpPr>
        <xdr:cNvPr id="7" name="直線コネクタ 2">
          <a:extLst>
            <a:ext uri="{FF2B5EF4-FFF2-40B4-BE49-F238E27FC236}">
              <a16:creationId xmlns:a16="http://schemas.microsoft.com/office/drawing/2014/main" id="{5324909C-44BB-4667-A444-255F76442D2A}"/>
            </a:ext>
          </a:extLst>
        </xdr:cNvPr>
        <xdr:cNvCxnSpPr/>
      </xdr:nvCxnSpPr>
      <xdr:spPr>
        <a:xfrm flipH="1">
          <a:off x="3667686" y="8982635"/>
          <a:ext cx="751914" cy="84548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10086</xdr:colOff>
      <xdr:row>42</xdr:row>
      <xdr:rowOff>173131</xdr:rowOff>
    </xdr:from>
    <xdr:to>
      <xdr:col>39</xdr:col>
      <xdr:colOff>10086</xdr:colOff>
      <xdr:row>47</xdr:row>
      <xdr:rowOff>173131</xdr:rowOff>
    </xdr:to>
    <xdr:cxnSp macro="">
      <xdr:nvCxnSpPr>
        <xdr:cNvPr id="8" name="直線コネクタ 2">
          <a:extLst>
            <a:ext uri="{FF2B5EF4-FFF2-40B4-BE49-F238E27FC236}">
              <a16:creationId xmlns:a16="http://schemas.microsoft.com/office/drawing/2014/main" id="{868A953A-2505-4EFD-97C7-8FAC8EDE5F8D}"/>
            </a:ext>
          </a:extLst>
        </xdr:cNvPr>
        <xdr:cNvCxnSpPr/>
      </xdr:nvCxnSpPr>
      <xdr:spPr>
        <a:xfrm flipH="1">
          <a:off x="5191686" y="7488331"/>
          <a:ext cx="762000" cy="941294"/>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34</xdr:col>
      <xdr:colOff>0</xdr:colOff>
      <xdr:row>51</xdr:row>
      <xdr:rowOff>0</xdr:rowOff>
    </xdr:from>
    <xdr:to>
      <xdr:col>37</xdr:col>
      <xdr:colOff>114300</xdr:colOff>
      <xdr:row>54</xdr:row>
      <xdr:rowOff>34738</xdr:rowOff>
    </xdr:to>
    <xdr:pic>
      <xdr:nvPicPr>
        <xdr:cNvPr id="9" name="Picture 8">
          <a:extLst>
            <a:ext uri="{FF2B5EF4-FFF2-40B4-BE49-F238E27FC236}">
              <a16:creationId xmlns:a16="http://schemas.microsoft.com/office/drawing/2014/main" id="{D730FE8C-7181-4A70-BFCB-567F12B0C2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34000" y="9132794"/>
          <a:ext cx="584947" cy="5614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7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8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9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A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20</xdr:col>
      <xdr:colOff>0</xdr:colOff>
      <xdr:row>396</xdr:row>
      <xdr:rowOff>0</xdr:rowOff>
    </xdr:from>
    <xdr:to>
      <xdr:col>38</xdr:col>
      <xdr:colOff>13958</xdr:colOff>
      <xdr:row>415</xdr:row>
      <xdr:rowOff>78041</xdr:rowOff>
    </xdr:to>
    <xdr:pic>
      <xdr:nvPicPr>
        <xdr:cNvPr id="233" name="図 232">
          <a:extLst>
            <a:ext uri="{FF2B5EF4-FFF2-40B4-BE49-F238E27FC236}">
              <a16:creationId xmlns:a16="http://schemas.microsoft.com/office/drawing/2014/main" id="{00000000-0008-0000-0B00-0000E9000000}"/>
            </a:ext>
          </a:extLst>
        </xdr:cNvPr>
        <xdr:cNvPicPr>
          <a:picLocks noChangeAspect="1"/>
        </xdr:cNvPicPr>
      </xdr:nvPicPr>
      <xdr:blipFill>
        <a:blip xmlns:r="http://schemas.openxmlformats.org/officeDocument/2006/relationships" r:embed="rId1"/>
        <a:stretch>
          <a:fillRect/>
        </a:stretch>
      </xdr:blipFill>
      <xdr:spPr>
        <a:xfrm>
          <a:off x="35769176" y="84111353"/>
          <a:ext cx="12318017" cy="3271717"/>
        </a:xfrm>
        <a:prstGeom prst="rect">
          <a:avLst/>
        </a:prstGeom>
      </xdr:spPr>
    </xdr:pic>
    <xdr:clientData/>
  </xdr:twoCellAnchor>
  <xdr:twoCellAnchor editAs="oneCell">
    <xdr:from>
      <xdr:col>44</xdr:col>
      <xdr:colOff>0</xdr:colOff>
      <xdr:row>126</xdr:row>
      <xdr:rowOff>0</xdr:rowOff>
    </xdr:from>
    <xdr:to>
      <xdr:col>54</xdr:col>
      <xdr:colOff>604475</xdr:colOff>
      <xdr:row>133</xdr:row>
      <xdr:rowOff>111668</xdr:rowOff>
    </xdr:to>
    <xdr:pic>
      <xdr:nvPicPr>
        <xdr:cNvPr id="111" name="図 110">
          <a:extLst>
            <a:ext uri="{FF2B5EF4-FFF2-40B4-BE49-F238E27FC236}">
              <a16:creationId xmlns:a16="http://schemas.microsoft.com/office/drawing/2014/main" id="{00000000-0008-0000-0B00-00006F000000}"/>
            </a:ext>
          </a:extLst>
        </xdr:cNvPr>
        <xdr:cNvPicPr>
          <a:picLocks noChangeAspect="1"/>
        </xdr:cNvPicPr>
      </xdr:nvPicPr>
      <xdr:blipFill>
        <a:blip xmlns:r="http://schemas.openxmlformats.org/officeDocument/2006/relationships" r:embed="rId2"/>
        <a:stretch>
          <a:fillRect/>
        </a:stretch>
      </xdr:blipFill>
      <xdr:spPr>
        <a:xfrm>
          <a:off x="52174588" y="35926059"/>
          <a:ext cx="7440063" cy="1209844"/>
        </a:xfrm>
        <a:prstGeom prst="rect">
          <a:avLst/>
        </a:prstGeom>
      </xdr:spPr>
    </xdr:pic>
    <xdr:clientData/>
  </xdr:twoCellAnchor>
  <xdr:twoCellAnchor editAs="oneCell">
    <xdr:from>
      <xdr:col>20</xdr:col>
      <xdr:colOff>26585</xdr:colOff>
      <xdr:row>64</xdr:row>
      <xdr:rowOff>0</xdr:rowOff>
    </xdr:from>
    <xdr:to>
      <xdr:col>42</xdr:col>
      <xdr:colOff>0</xdr:colOff>
      <xdr:row>78</xdr:row>
      <xdr:rowOff>12801</xdr:rowOff>
    </xdr:to>
    <xdr:pic>
      <xdr:nvPicPr>
        <xdr:cNvPr id="77" name="図 76">
          <a:extLst>
            <a:ext uri="{FF2B5EF4-FFF2-40B4-BE49-F238E27FC236}">
              <a16:creationId xmlns:a16="http://schemas.microsoft.com/office/drawing/2014/main" id="{00000000-0008-0000-0B00-00004D000000}"/>
            </a:ext>
          </a:extLst>
        </xdr:cNvPr>
        <xdr:cNvPicPr>
          <a:picLocks noChangeAspect="1"/>
        </xdr:cNvPicPr>
      </xdr:nvPicPr>
      <xdr:blipFill>
        <a:blip xmlns:r="http://schemas.openxmlformats.org/officeDocument/2006/relationships" r:embed="rId3"/>
        <a:stretch>
          <a:fillRect/>
        </a:stretch>
      </xdr:blipFill>
      <xdr:spPr>
        <a:xfrm>
          <a:off x="35826978" y="18451286"/>
          <a:ext cx="14941272" cy="3972479"/>
        </a:xfrm>
        <a:prstGeom prst="rect">
          <a:avLst/>
        </a:prstGeom>
      </xdr:spPr>
    </xdr:pic>
    <xdr:clientData/>
  </xdr:twoCellAnchor>
  <xdr:twoCellAnchor editAs="oneCell">
    <xdr:from>
      <xdr:col>20</xdr:col>
      <xdr:colOff>0</xdr:colOff>
      <xdr:row>46</xdr:row>
      <xdr:rowOff>0</xdr:rowOff>
    </xdr:from>
    <xdr:to>
      <xdr:col>42</xdr:col>
      <xdr:colOff>0</xdr:colOff>
      <xdr:row>63</xdr:row>
      <xdr:rowOff>851011</xdr:rowOff>
    </xdr:to>
    <xdr:pic>
      <xdr:nvPicPr>
        <xdr:cNvPr id="67" name="図 66">
          <a:extLst>
            <a:ext uri="{FF2B5EF4-FFF2-40B4-BE49-F238E27FC236}">
              <a16:creationId xmlns:a16="http://schemas.microsoft.com/office/drawing/2014/main" id="{00000000-0008-0000-0B00-000043000000}"/>
            </a:ext>
          </a:extLst>
        </xdr:cNvPr>
        <xdr:cNvPicPr>
          <a:picLocks noChangeAspect="1"/>
        </xdr:cNvPicPr>
      </xdr:nvPicPr>
      <xdr:blipFill>
        <a:blip xmlns:r="http://schemas.openxmlformats.org/officeDocument/2006/relationships" r:embed="rId4"/>
        <a:stretch>
          <a:fillRect/>
        </a:stretch>
      </xdr:blipFill>
      <xdr:spPr>
        <a:xfrm>
          <a:off x="35800393" y="13525500"/>
          <a:ext cx="14967857" cy="4048690"/>
        </a:xfrm>
        <a:prstGeom prst="rect">
          <a:avLst/>
        </a:prstGeom>
      </xdr:spPr>
    </xdr:pic>
    <xdr:clientData/>
  </xdr:twoCellAnchor>
  <xdr:twoCellAnchor editAs="oneCell">
    <xdr:from>
      <xdr:col>19</xdr:col>
      <xdr:colOff>680356</xdr:colOff>
      <xdr:row>31</xdr:row>
      <xdr:rowOff>0</xdr:rowOff>
    </xdr:from>
    <xdr:to>
      <xdr:col>42</xdr:col>
      <xdr:colOff>2176</xdr:colOff>
      <xdr:row>44</xdr:row>
      <xdr:rowOff>151722</xdr:rowOff>
    </xdr:to>
    <xdr:pic>
      <xdr:nvPicPr>
        <xdr:cNvPr id="59" name="図 58">
          <a:extLst>
            <a:ext uri="{FF2B5EF4-FFF2-40B4-BE49-F238E27FC236}">
              <a16:creationId xmlns:a16="http://schemas.microsoft.com/office/drawing/2014/main" id="{00000000-0008-0000-0B00-00003B000000}"/>
            </a:ext>
          </a:extLst>
        </xdr:cNvPr>
        <xdr:cNvPicPr>
          <a:picLocks noChangeAspect="1"/>
        </xdr:cNvPicPr>
      </xdr:nvPicPr>
      <xdr:blipFill>
        <a:blip xmlns:r="http://schemas.openxmlformats.org/officeDocument/2006/relationships" r:embed="rId5"/>
        <a:stretch>
          <a:fillRect/>
        </a:stretch>
      </xdr:blipFill>
      <xdr:spPr>
        <a:xfrm>
          <a:off x="35800392" y="8436429"/>
          <a:ext cx="14967857" cy="4887007"/>
        </a:xfrm>
        <a:prstGeom prst="rect">
          <a:avLst/>
        </a:prstGeom>
      </xdr:spPr>
    </xdr:pic>
    <xdr:clientData/>
  </xdr:twoCellAnchor>
  <xdr:twoCellAnchor editAs="oneCell">
    <xdr:from>
      <xdr:col>20</xdr:col>
      <xdr:colOff>44823</xdr:colOff>
      <xdr:row>92</xdr:row>
      <xdr:rowOff>291353</xdr:rowOff>
    </xdr:from>
    <xdr:to>
      <xdr:col>42</xdr:col>
      <xdr:colOff>1793</xdr:colOff>
      <xdr:row>97</xdr:row>
      <xdr:rowOff>125506</xdr:rowOff>
    </xdr:to>
    <xdr:pic>
      <xdr:nvPicPr>
        <xdr:cNvPr id="48" name="図 47">
          <a:extLst>
            <a:ext uri="{FF2B5EF4-FFF2-40B4-BE49-F238E27FC236}">
              <a16:creationId xmlns:a16="http://schemas.microsoft.com/office/drawing/2014/main" id="{00000000-0008-0000-0B00-000030000000}"/>
            </a:ext>
          </a:extLst>
        </xdr:cNvPr>
        <xdr:cNvPicPr>
          <a:picLocks noChangeAspect="1"/>
        </xdr:cNvPicPr>
      </xdr:nvPicPr>
      <xdr:blipFill>
        <a:blip xmlns:r="http://schemas.openxmlformats.org/officeDocument/2006/relationships" r:embed="rId6"/>
        <a:stretch>
          <a:fillRect/>
        </a:stretch>
      </xdr:blipFill>
      <xdr:spPr>
        <a:xfrm>
          <a:off x="35813999" y="26580353"/>
          <a:ext cx="14982266" cy="5067300"/>
        </a:xfrm>
        <a:prstGeom prst="rect">
          <a:avLst/>
        </a:prstGeom>
      </xdr:spPr>
    </xdr:pic>
    <xdr:clientData/>
  </xdr:twoCellAnchor>
  <xdr:twoCellAnchor editAs="oneCell">
    <xdr:from>
      <xdr:col>20</xdr:col>
      <xdr:colOff>3201</xdr:colOff>
      <xdr:row>80</xdr:row>
      <xdr:rowOff>16093</xdr:rowOff>
    </xdr:from>
    <xdr:to>
      <xdr:col>42</xdr:col>
      <xdr:colOff>0</xdr:colOff>
      <xdr:row>92</xdr:row>
      <xdr:rowOff>0</xdr:rowOff>
    </xdr:to>
    <xdr:pic>
      <xdr:nvPicPr>
        <xdr:cNvPr id="47" name="図 46">
          <a:extLst>
            <a:ext uri="{FF2B5EF4-FFF2-40B4-BE49-F238E27FC236}">
              <a16:creationId xmlns:a16="http://schemas.microsoft.com/office/drawing/2014/main" id="{00000000-0008-0000-0B00-00002F000000}"/>
            </a:ext>
          </a:extLst>
        </xdr:cNvPr>
        <xdr:cNvPicPr>
          <a:picLocks noChangeAspect="1"/>
        </xdr:cNvPicPr>
      </xdr:nvPicPr>
      <xdr:blipFill>
        <a:blip xmlns:r="http://schemas.openxmlformats.org/officeDocument/2006/relationships" r:embed="rId7"/>
        <a:stretch>
          <a:fillRect/>
        </a:stretch>
      </xdr:blipFill>
      <xdr:spPr>
        <a:xfrm>
          <a:off x="35803594" y="22780843"/>
          <a:ext cx="14964656" cy="4011621"/>
        </a:xfrm>
        <a:prstGeom prst="rect">
          <a:avLst/>
        </a:prstGeom>
      </xdr:spPr>
    </xdr:pic>
    <xdr:clientData/>
  </xdr:twoCellAnchor>
  <xdr:twoCellAnchor editAs="oneCell">
    <xdr:from>
      <xdr:col>47</xdr:col>
      <xdr:colOff>0</xdr:colOff>
      <xdr:row>279</xdr:row>
      <xdr:rowOff>0</xdr:rowOff>
    </xdr:from>
    <xdr:to>
      <xdr:col>71</xdr:col>
      <xdr:colOff>542558</xdr:colOff>
      <xdr:row>310</xdr:row>
      <xdr:rowOff>51119</xdr:rowOff>
    </xdr:to>
    <xdr:pic>
      <xdr:nvPicPr>
        <xdr:cNvPr id="230" name="図 229">
          <a:extLst>
            <a:ext uri="{FF2B5EF4-FFF2-40B4-BE49-F238E27FC236}">
              <a16:creationId xmlns:a16="http://schemas.microsoft.com/office/drawing/2014/main" id="{00000000-0008-0000-0B00-0000E6000000}"/>
            </a:ext>
          </a:extLst>
        </xdr:cNvPr>
        <xdr:cNvPicPr>
          <a:picLocks noChangeAspect="1"/>
        </xdr:cNvPicPr>
      </xdr:nvPicPr>
      <xdr:blipFill>
        <a:blip xmlns:r="http://schemas.openxmlformats.org/officeDocument/2006/relationships" r:embed="rId8"/>
        <a:stretch>
          <a:fillRect/>
        </a:stretch>
      </xdr:blipFill>
      <xdr:spPr>
        <a:xfrm>
          <a:off x="54170036" y="63191571"/>
          <a:ext cx="16871129" cy="5534797"/>
        </a:xfrm>
        <a:prstGeom prst="rect">
          <a:avLst/>
        </a:prstGeom>
      </xdr:spPr>
    </xdr:pic>
    <xdr:clientData/>
  </xdr:twoCellAnchor>
  <xdr:twoCellAnchor editAs="oneCell">
    <xdr:from>
      <xdr:col>20</xdr:col>
      <xdr:colOff>0</xdr:colOff>
      <xdr:row>345</xdr:row>
      <xdr:rowOff>157494</xdr:rowOff>
    </xdr:from>
    <xdr:to>
      <xdr:col>36</xdr:col>
      <xdr:colOff>36171</xdr:colOff>
      <xdr:row>351</xdr:row>
      <xdr:rowOff>0</xdr:rowOff>
    </xdr:to>
    <xdr:pic>
      <xdr:nvPicPr>
        <xdr:cNvPr id="186" name="図 185">
          <a:extLst>
            <a:ext uri="{FF2B5EF4-FFF2-40B4-BE49-F238E27FC236}">
              <a16:creationId xmlns:a16="http://schemas.microsoft.com/office/drawing/2014/main" id="{00000000-0008-0000-0B00-0000BA000000}"/>
            </a:ext>
          </a:extLst>
        </xdr:cNvPr>
        <xdr:cNvPicPr>
          <a:picLocks noChangeAspect="1"/>
        </xdr:cNvPicPr>
      </xdr:nvPicPr>
      <xdr:blipFill>
        <a:blip xmlns:r="http://schemas.openxmlformats.org/officeDocument/2006/relationships" r:embed="rId9"/>
        <a:stretch>
          <a:fillRect/>
        </a:stretch>
      </xdr:blipFill>
      <xdr:spPr>
        <a:xfrm>
          <a:off x="35831318" y="73690494"/>
          <a:ext cx="11119808" cy="1072097"/>
        </a:xfrm>
        <a:prstGeom prst="rect">
          <a:avLst/>
        </a:prstGeom>
      </xdr:spPr>
    </xdr:pic>
    <xdr:clientData/>
  </xdr:twoCellAnchor>
  <xdr:twoCellAnchor editAs="oneCell">
    <xdr:from>
      <xdr:col>19</xdr:col>
      <xdr:colOff>683201</xdr:colOff>
      <xdr:row>290</xdr:row>
      <xdr:rowOff>29868</xdr:rowOff>
    </xdr:from>
    <xdr:to>
      <xdr:col>46</xdr:col>
      <xdr:colOff>2843</xdr:colOff>
      <xdr:row>325</xdr:row>
      <xdr:rowOff>152841</xdr:rowOff>
    </xdr:to>
    <xdr:pic>
      <xdr:nvPicPr>
        <xdr:cNvPr id="154" name="図 153">
          <a:extLst>
            <a:ext uri="{FF2B5EF4-FFF2-40B4-BE49-F238E27FC236}">
              <a16:creationId xmlns:a16="http://schemas.microsoft.com/office/drawing/2014/main" id="{00000000-0008-0000-0B00-00009A000000}"/>
            </a:ext>
          </a:extLst>
        </xdr:cNvPr>
        <xdr:cNvPicPr>
          <a:picLocks noChangeAspect="1"/>
        </xdr:cNvPicPr>
      </xdr:nvPicPr>
      <xdr:blipFill>
        <a:blip xmlns:r="http://schemas.openxmlformats.org/officeDocument/2006/relationships" r:embed="rId10"/>
        <a:stretch>
          <a:fillRect/>
        </a:stretch>
      </xdr:blipFill>
      <xdr:spPr>
        <a:xfrm>
          <a:off x="35887601" y="67619268"/>
          <a:ext cx="17836242" cy="6790473"/>
        </a:xfrm>
        <a:prstGeom prst="rect">
          <a:avLst/>
        </a:prstGeom>
      </xdr:spPr>
    </xdr:pic>
    <xdr:clientData/>
  </xdr:twoCellAnchor>
  <xdr:twoCellAnchor editAs="oneCell">
    <xdr:from>
      <xdr:col>20</xdr:col>
      <xdr:colOff>0</xdr:colOff>
      <xdr:row>325</xdr:row>
      <xdr:rowOff>152841</xdr:rowOff>
    </xdr:from>
    <xdr:to>
      <xdr:col>46</xdr:col>
      <xdr:colOff>0</xdr:colOff>
      <xdr:row>344</xdr:row>
      <xdr:rowOff>152840</xdr:rowOff>
    </xdr:to>
    <xdr:pic>
      <xdr:nvPicPr>
        <xdr:cNvPr id="158" name="図 157">
          <a:extLst>
            <a:ext uri="{FF2B5EF4-FFF2-40B4-BE49-F238E27FC236}">
              <a16:creationId xmlns:a16="http://schemas.microsoft.com/office/drawing/2014/main" id="{00000000-0008-0000-0B00-00009E000000}"/>
            </a:ext>
          </a:extLst>
        </xdr:cNvPr>
        <xdr:cNvPicPr>
          <a:picLocks noChangeAspect="1"/>
        </xdr:cNvPicPr>
      </xdr:nvPicPr>
      <xdr:blipFill>
        <a:blip xmlns:r="http://schemas.openxmlformats.org/officeDocument/2006/relationships" r:embed="rId11"/>
        <a:stretch>
          <a:fillRect/>
        </a:stretch>
      </xdr:blipFill>
      <xdr:spPr>
        <a:xfrm>
          <a:off x="35890200" y="74409741"/>
          <a:ext cx="17830800" cy="3619500"/>
        </a:xfrm>
        <a:prstGeom prst="rect">
          <a:avLst/>
        </a:prstGeom>
      </xdr:spPr>
    </xdr:pic>
    <xdr:clientData/>
  </xdr:twoCellAnchor>
  <xdr:twoCellAnchor editAs="oneCell">
    <xdr:from>
      <xdr:col>20</xdr:col>
      <xdr:colOff>0</xdr:colOff>
      <xdr:row>253</xdr:row>
      <xdr:rowOff>0</xdr:rowOff>
    </xdr:from>
    <xdr:to>
      <xdr:col>46</xdr:col>
      <xdr:colOff>0</xdr:colOff>
      <xdr:row>290</xdr:row>
      <xdr:rowOff>70827</xdr:rowOff>
    </xdr:to>
    <xdr:pic>
      <xdr:nvPicPr>
        <xdr:cNvPr id="152" name="図 151">
          <a:extLst>
            <a:ext uri="{FF2B5EF4-FFF2-40B4-BE49-F238E27FC236}">
              <a16:creationId xmlns:a16="http://schemas.microsoft.com/office/drawing/2014/main" id="{00000000-0008-0000-0B00-000098000000}"/>
            </a:ext>
          </a:extLst>
        </xdr:cNvPr>
        <xdr:cNvPicPr>
          <a:picLocks noChangeAspect="1"/>
        </xdr:cNvPicPr>
      </xdr:nvPicPr>
      <xdr:blipFill>
        <a:blip xmlns:r="http://schemas.openxmlformats.org/officeDocument/2006/relationships" r:embed="rId12"/>
        <a:stretch>
          <a:fillRect/>
        </a:stretch>
      </xdr:blipFill>
      <xdr:spPr>
        <a:xfrm>
          <a:off x="35831318" y="57600273"/>
          <a:ext cx="18010909" cy="6478554"/>
        </a:xfrm>
        <a:prstGeom prst="rect">
          <a:avLst/>
        </a:prstGeom>
      </xdr:spPr>
    </xdr:pic>
    <xdr:clientData/>
  </xdr:twoCellAnchor>
  <xdr:twoCellAnchor editAs="oneCell">
    <xdr:from>
      <xdr:col>47</xdr:col>
      <xdr:colOff>0</xdr:colOff>
      <xdr:row>217</xdr:row>
      <xdr:rowOff>6398</xdr:rowOff>
    </xdr:from>
    <xdr:to>
      <xdr:col>72</xdr:col>
      <xdr:colOff>0</xdr:colOff>
      <xdr:row>250</xdr:row>
      <xdr:rowOff>0</xdr:rowOff>
    </xdr:to>
    <xdr:pic>
      <xdr:nvPicPr>
        <xdr:cNvPr id="142" name="図 141">
          <a:extLst>
            <a:ext uri="{FF2B5EF4-FFF2-40B4-BE49-F238E27FC236}">
              <a16:creationId xmlns:a16="http://schemas.microsoft.com/office/drawing/2014/main" id="{00000000-0008-0000-0B00-00008E000000}"/>
            </a:ext>
          </a:extLst>
        </xdr:cNvPr>
        <xdr:cNvPicPr>
          <a:picLocks noChangeAspect="1"/>
        </xdr:cNvPicPr>
      </xdr:nvPicPr>
      <xdr:blipFill>
        <a:blip xmlns:r="http://schemas.openxmlformats.org/officeDocument/2006/relationships" r:embed="rId13"/>
        <a:stretch>
          <a:fillRect/>
        </a:stretch>
      </xdr:blipFill>
      <xdr:spPr>
        <a:xfrm>
          <a:off x="54170036" y="52230612"/>
          <a:ext cx="17008928" cy="5831067"/>
        </a:xfrm>
        <a:prstGeom prst="rect">
          <a:avLst/>
        </a:prstGeom>
      </xdr:spPr>
    </xdr:pic>
    <xdr:clientData/>
  </xdr:twoCellAnchor>
  <xdr:twoCellAnchor editAs="oneCell">
    <xdr:from>
      <xdr:col>47</xdr:col>
      <xdr:colOff>0</xdr:colOff>
      <xdr:row>180</xdr:row>
      <xdr:rowOff>0</xdr:rowOff>
    </xdr:from>
    <xdr:to>
      <xdr:col>72</xdr:col>
      <xdr:colOff>0</xdr:colOff>
      <xdr:row>217</xdr:row>
      <xdr:rowOff>34036</xdr:rowOff>
    </xdr:to>
    <xdr:pic>
      <xdr:nvPicPr>
        <xdr:cNvPr id="138" name="図 137">
          <a:extLst>
            <a:ext uri="{FF2B5EF4-FFF2-40B4-BE49-F238E27FC236}">
              <a16:creationId xmlns:a16="http://schemas.microsoft.com/office/drawing/2014/main" id="{00000000-0008-0000-0B00-00008A000000}"/>
            </a:ext>
          </a:extLst>
        </xdr:cNvPr>
        <xdr:cNvPicPr>
          <a:picLocks noChangeAspect="1"/>
        </xdr:cNvPicPr>
      </xdr:nvPicPr>
      <xdr:blipFill>
        <a:blip xmlns:r="http://schemas.openxmlformats.org/officeDocument/2006/relationships" r:embed="rId14"/>
        <a:stretch>
          <a:fillRect/>
        </a:stretch>
      </xdr:blipFill>
      <xdr:spPr>
        <a:xfrm>
          <a:off x="54170036" y="45679179"/>
          <a:ext cx="17008928" cy="6579071"/>
        </a:xfrm>
        <a:prstGeom prst="rect">
          <a:avLst/>
        </a:prstGeom>
      </xdr:spPr>
    </xdr:pic>
    <xdr:clientData/>
  </xdr:twoCellAnchor>
  <xdr:twoCellAnchor editAs="oneCell">
    <xdr:from>
      <xdr:col>20</xdr:col>
      <xdr:colOff>27213</xdr:colOff>
      <xdr:row>220</xdr:row>
      <xdr:rowOff>122464</xdr:rowOff>
    </xdr:from>
    <xdr:to>
      <xdr:col>44</xdr:col>
      <xdr:colOff>2176</xdr:colOff>
      <xdr:row>227</xdr:row>
      <xdr:rowOff>13144</xdr:rowOff>
    </xdr:to>
    <xdr:pic>
      <xdr:nvPicPr>
        <xdr:cNvPr id="132" name="図 131">
          <a:extLst>
            <a:ext uri="{FF2B5EF4-FFF2-40B4-BE49-F238E27FC236}">
              <a16:creationId xmlns:a16="http://schemas.microsoft.com/office/drawing/2014/main" id="{00000000-0008-0000-0B00-000084000000}"/>
            </a:ext>
          </a:extLst>
        </xdr:cNvPr>
        <xdr:cNvPicPr>
          <a:picLocks noChangeAspect="1"/>
        </xdr:cNvPicPr>
      </xdr:nvPicPr>
      <xdr:blipFill>
        <a:blip xmlns:r="http://schemas.openxmlformats.org/officeDocument/2006/relationships" r:embed="rId15"/>
        <a:stretch>
          <a:fillRect/>
        </a:stretch>
      </xdr:blipFill>
      <xdr:spPr>
        <a:xfrm>
          <a:off x="36507963" y="52877357"/>
          <a:ext cx="16301357" cy="1128930"/>
        </a:xfrm>
        <a:prstGeom prst="rect">
          <a:avLst/>
        </a:prstGeom>
      </xdr:spPr>
    </xdr:pic>
    <xdr:clientData/>
  </xdr:twoCellAnchor>
  <xdr:twoCellAnchor editAs="oneCell">
    <xdr:from>
      <xdr:col>20</xdr:col>
      <xdr:colOff>0</xdr:colOff>
      <xdr:row>211</xdr:row>
      <xdr:rowOff>0</xdr:rowOff>
    </xdr:from>
    <xdr:to>
      <xdr:col>41</xdr:col>
      <xdr:colOff>26146</xdr:colOff>
      <xdr:row>218</xdr:row>
      <xdr:rowOff>1</xdr:rowOff>
    </xdr:to>
    <xdr:pic>
      <xdr:nvPicPr>
        <xdr:cNvPr id="131" name="図 130">
          <a:extLst>
            <a:ext uri="{FF2B5EF4-FFF2-40B4-BE49-F238E27FC236}">
              <a16:creationId xmlns:a16="http://schemas.microsoft.com/office/drawing/2014/main" id="{00000000-0008-0000-0B00-000083000000}"/>
            </a:ext>
          </a:extLst>
        </xdr:cNvPr>
        <xdr:cNvPicPr>
          <a:picLocks noChangeAspect="1"/>
        </xdr:cNvPicPr>
      </xdr:nvPicPr>
      <xdr:blipFill>
        <a:blip xmlns:r="http://schemas.openxmlformats.org/officeDocument/2006/relationships" r:embed="rId16"/>
        <a:stretch>
          <a:fillRect/>
        </a:stretch>
      </xdr:blipFill>
      <xdr:spPr>
        <a:xfrm>
          <a:off x="35766375" y="50453925"/>
          <a:ext cx="14427946" cy="1196788"/>
        </a:xfrm>
        <a:prstGeom prst="rect">
          <a:avLst/>
        </a:prstGeom>
      </xdr:spPr>
    </xdr:pic>
    <xdr:clientData/>
  </xdr:twoCellAnchor>
  <xdr:twoCellAnchor editAs="oneCell">
    <xdr:from>
      <xdr:col>20</xdr:col>
      <xdr:colOff>0</xdr:colOff>
      <xdr:row>180</xdr:row>
      <xdr:rowOff>0</xdr:rowOff>
    </xdr:from>
    <xdr:to>
      <xdr:col>44</xdr:col>
      <xdr:colOff>0</xdr:colOff>
      <xdr:row>209</xdr:row>
      <xdr:rowOff>0</xdr:rowOff>
    </xdr:to>
    <xdr:pic>
      <xdr:nvPicPr>
        <xdr:cNvPr id="122" name="図 121">
          <a:extLst>
            <a:ext uri="{FF2B5EF4-FFF2-40B4-BE49-F238E27FC236}">
              <a16:creationId xmlns:a16="http://schemas.microsoft.com/office/drawing/2014/main" id="{00000000-0008-0000-0B00-00007A000000}"/>
            </a:ext>
          </a:extLst>
        </xdr:cNvPr>
        <xdr:cNvPicPr>
          <a:picLocks noChangeAspect="1"/>
        </xdr:cNvPicPr>
      </xdr:nvPicPr>
      <xdr:blipFill>
        <a:blip xmlns:r="http://schemas.openxmlformats.org/officeDocument/2006/relationships" r:embed="rId17"/>
        <a:stretch>
          <a:fillRect/>
        </a:stretch>
      </xdr:blipFill>
      <xdr:spPr>
        <a:xfrm>
          <a:off x="35769176" y="44577000"/>
          <a:ext cx="16405412" cy="4885765"/>
        </a:xfrm>
        <a:prstGeom prst="rect">
          <a:avLst/>
        </a:prstGeom>
      </xdr:spPr>
    </xdr:pic>
    <xdr:clientData/>
  </xdr:twoCellAnchor>
  <xdr:twoCellAnchor editAs="oneCell">
    <xdr:from>
      <xdr:col>25</xdr:col>
      <xdr:colOff>117904</xdr:colOff>
      <xdr:row>164</xdr:row>
      <xdr:rowOff>0</xdr:rowOff>
    </xdr:from>
    <xdr:to>
      <xdr:col>29</xdr:col>
      <xdr:colOff>0</xdr:colOff>
      <xdr:row>167</xdr:row>
      <xdr:rowOff>113808</xdr:rowOff>
    </xdr:to>
    <xdr:pic>
      <xdr:nvPicPr>
        <xdr:cNvPr id="123" name="図 122" descr="画面の領域">
          <a:extLst>
            <a:ext uri="{FF2B5EF4-FFF2-40B4-BE49-F238E27FC236}">
              <a16:creationId xmlns:a16="http://schemas.microsoft.com/office/drawing/2014/main" id="{00000000-0008-0000-0B00-00007B000000}"/>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39320083" y="43025786"/>
          <a:ext cx="2603524" cy="644487"/>
        </a:xfrm>
        <a:prstGeom prst="rect">
          <a:avLst/>
        </a:prstGeom>
      </xdr:spPr>
    </xdr:pic>
    <xdr:clientData/>
  </xdr:twoCellAnchor>
  <xdr:twoCellAnchor editAs="oneCell">
    <xdr:from>
      <xdr:col>21</xdr:col>
      <xdr:colOff>0</xdr:colOff>
      <xdr:row>163</xdr:row>
      <xdr:rowOff>174659</xdr:rowOff>
    </xdr:from>
    <xdr:to>
      <xdr:col>24</xdr:col>
      <xdr:colOff>608178</xdr:colOff>
      <xdr:row>168</xdr:row>
      <xdr:rowOff>1</xdr:rowOff>
    </xdr:to>
    <xdr:pic>
      <xdr:nvPicPr>
        <xdr:cNvPr id="130" name="図 129" descr="画面の領域">
          <a:extLst>
            <a:ext uri="{FF2B5EF4-FFF2-40B4-BE49-F238E27FC236}">
              <a16:creationId xmlns:a16="http://schemas.microsoft.com/office/drawing/2014/main" id="{00000000-0008-0000-0B00-000082000000}"/>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36480750" y="43023552"/>
          <a:ext cx="2656869" cy="709805"/>
        </a:xfrm>
        <a:prstGeom prst="rect">
          <a:avLst/>
        </a:prstGeom>
      </xdr:spPr>
    </xdr:pic>
    <xdr:clientData/>
  </xdr:twoCellAnchor>
  <xdr:twoCellAnchor editAs="oneCell">
    <xdr:from>
      <xdr:col>10</xdr:col>
      <xdr:colOff>677636</xdr:colOff>
      <xdr:row>198</xdr:row>
      <xdr:rowOff>12246</xdr:rowOff>
    </xdr:from>
    <xdr:to>
      <xdr:col>16</xdr:col>
      <xdr:colOff>342338</xdr:colOff>
      <xdr:row>207</xdr:row>
      <xdr:rowOff>141305</xdr:rowOff>
    </xdr:to>
    <xdr:pic>
      <xdr:nvPicPr>
        <xdr:cNvPr id="10" name="図 9">
          <a:extLst>
            <a:ext uri="{FF2B5EF4-FFF2-40B4-BE49-F238E27FC236}">
              <a16:creationId xmlns:a16="http://schemas.microsoft.com/office/drawing/2014/main" id="{00000000-0008-0000-0B00-00000A000000}"/>
            </a:ext>
          </a:extLst>
        </xdr:cNvPr>
        <xdr:cNvPicPr>
          <a:picLocks noChangeAspect="1"/>
        </xdr:cNvPicPr>
      </xdr:nvPicPr>
      <xdr:blipFill>
        <a:blip xmlns:r="http://schemas.openxmlformats.org/officeDocument/2006/relationships" r:embed="rId20"/>
        <a:stretch>
          <a:fillRect/>
        </a:stretch>
      </xdr:blipFill>
      <xdr:spPr>
        <a:xfrm>
          <a:off x="14039850" y="48875496"/>
          <a:ext cx="17149881" cy="1721095"/>
        </a:xfrm>
        <a:prstGeom prst="rect">
          <a:avLst/>
        </a:prstGeom>
      </xdr:spPr>
    </xdr:pic>
    <xdr:clientData/>
  </xdr:twoCellAnchor>
  <xdr:twoCellAnchor editAs="oneCell">
    <xdr:from>
      <xdr:col>20</xdr:col>
      <xdr:colOff>33618</xdr:colOff>
      <xdr:row>99</xdr:row>
      <xdr:rowOff>145677</xdr:rowOff>
    </xdr:from>
    <xdr:to>
      <xdr:col>42</xdr:col>
      <xdr:colOff>33618</xdr:colOff>
      <xdr:row>126</xdr:row>
      <xdr:rowOff>20032</xdr:rowOff>
    </xdr:to>
    <xdr:pic>
      <xdr:nvPicPr>
        <xdr:cNvPr id="91" name="図 90">
          <a:extLst>
            <a:ext uri="{FF2B5EF4-FFF2-40B4-BE49-F238E27FC236}">
              <a16:creationId xmlns:a16="http://schemas.microsoft.com/office/drawing/2014/main" id="{00000000-0008-0000-0B00-00005B000000}"/>
            </a:ext>
          </a:extLst>
        </xdr:cNvPr>
        <xdr:cNvPicPr>
          <a:picLocks noChangeAspect="1"/>
        </xdr:cNvPicPr>
      </xdr:nvPicPr>
      <xdr:blipFill>
        <a:blip xmlns:r="http://schemas.openxmlformats.org/officeDocument/2006/relationships" r:embed="rId21"/>
        <a:stretch>
          <a:fillRect/>
        </a:stretch>
      </xdr:blipFill>
      <xdr:spPr>
        <a:xfrm>
          <a:off x="35802794" y="31813501"/>
          <a:ext cx="15038295" cy="4132590"/>
        </a:xfrm>
        <a:prstGeom prst="rect">
          <a:avLst/>
        </a:prstGeom>
      </xdr:spPr>
    </xdr:pic>
    <xdr:clientData/>
  </xdr:twoCellAnchor>
  <xdr:twoCellAnchor editAs="oneCell">
    <xdr:from>
      <xdr:col>20</xdr:col>
      <xdr:colOff>0</xdr:colOff>
      <xdr:row>355</xdr:row>
      <xdr:rowOff>0</xdr:rowOff>
    </xdr:from>
    <xdr:to>
      <xdr:col>40</xdr:col>
      <xdr:colOff>168711</xdr:colOff>
      <xdr:row>385</xdr:row>
      <xdr:rowOff>120089</xdr:rowOff>
    </xdr:to>
    <xdr:pic>
      <xdr:nvPicPr>
        <xdr:cNvPr id="98" name="図 97" descr="画面の領域">
          <a:extLst>
            <a:ext uri="{FF2B5EF4-FFF2-40B4-BE49-F238E27FC236}">
              <a16:creationId xmlns:a16="http://schemas.microsoft.com/office/drawing/2014/main" id="{00000000-0008-0000-0B00-000062000000}"/>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35769176" y="77163706"/>
          <a:ext cx="13839888" cy="5134161"/>
        </a:xfrm>
        <a:prstGeom prst="rect">
          <a:avLst/>
        </a:prstGeom>
      </xdr:spPr>
    </xdr:pic>
    <xdr:clientData/>
  </xdr:twoCellAnchor>
  <xdr:twoCellAnchor editAs="oneCell">
    <xdr:from>
      <xdr:col>12</xdr:col>
      <xdr:colOff>1496784</xdr:colOff>
      <xdr:row>186</xdr:row>
      <xdr:rowOff>27214</xdr:rowOff>
    </xdr:from>
    <xdr:to>
      <xdr:col>15</xdr:col>
      <xdr:colOff>2572321</xdr:colOff>
      <xdr:row>192</xdr:row>
      <xdr:rowOff>9338</xdr:rowOff>
    </xdr:to>
    <xdr:pic>
      <xdr:nvPicPr>
        <xdr:cNvPr id="207" name="図 206" descr="画面の領域">
          <a:extLst>
            <a:ext uri="{FF2B5EF4-FFF2-40B4-BE49-F238E27FC236}">
              <a16:creationId xmlns:a16="http://schemas.microsoft.com/office/drawing/2014/main" id="{00000000-0008-0000-0B00-0000CF000000}"/>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tretch>
          <a:fillRect/>
        </a:stretch>
      </xdr:blipFill>
      <xdr:spPr>
        <a:xfrm>
          <a:off x="19934463" y="46767750"/>
          <a:ext cx="10600537" cy="1043481"/>
        </a:xfrm>
        <a:prstGeom prst="rect">
          <a:avLst/>
        </a:prstGeom>
      </xdr:spPr>
    </xdr:pic>
    <xdr:clientData/>
  </xdr:twoCellAnchor>
  <xdr:twoCellAnchor editAs="oneCell">
    <xdr:from>
      <xdr:col>44</xdr:col>
      <xdr:colOff>0</xdr:colOff>
      <xdr:row>80</xdr:row>
      <xdr:rowOff>0</xdr:rowOff>
    </xdr:from>
    <xdr:to>
      <xdr:col>62</xdr:col>
      <xdr:colOff>92399</xdr:colOff>
      <xdr:row>92</xdr:row>
      <xdr:rowOff>2532201</xdr:rowOff>
    </xdr:to>
    <xdr:grpSp>
      <xdr:nvGrpSpPr>
        <xdr:cNvPr id="159" name="グループ化 158">
          <a:extLst>
            <a:ext uri="{FF2B5EF4-FFF2-40B4-BE49-F238E27FC236}">
              <a16:creationId xmlns:a16="http://schemas.microsoft.com/office/drawing/2014/main" id="{00000000-0008-0000-0B00-00009F000000}"/>
            </a:ext>
          </a:extLst>
        </xdr:cNvPr>
        <xdr:cNvGrpSpPr/>
      </xdr:nvGrpSpPr>
      <xdr:grpSpPr>
        <a:xfrm>
          <a:off x="52084941" y="22310912"/>
          <a:ext cx="12396458" cy="6521495"/>
          <a:chOff x="46775914" y="20084143"/>
          <a:chExt cx="11065199" cy="6429287"/>
        </a:xfrm>
      </xdr:grpSpPr>
      <xdr:pic>
        <xdr:nvPicPr>
          <xdr:cNvPr id="156" name="図 155" descr="画面の領域">
            <a:extLst>
              <a:ext uri="{FF2B5EF4-FFF2-40B4-BE49-F238E27FC236}">
                <a16:creationId xmlns:a16="http://schemas.microsoft.com/office/drawing/2014/main" id="{00000000-0008-0000-0B00-00009C000000}"/>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tretch>
            <a:fillRect/>
          </a:stretch>
        </xdr:blipFill>
        <xdr:spPr>
          <a:xfrm>
            <a:off x="46775914" y="20084143"/>
            <a:ext cx="11057578" cy="4305673"/>
          </a:xfrm>
          <a:prstGeom prst="rect">
            <a:avLst/>
          </a:prstGeom>
        </xdr:spPr>
      </xdr:pic>
      <xdr:pic>
        <xdr:nvPicPr>
          <xdr:cNvPr id="157" name="図 156" descr="画面の領域">
            <a:extLst>
              <a:ext uri="{FF2B5EF4-FFF2-40B4-BE49-F238E27FC236}">
                <a16:creationId xmlns:a16="http://schemas.microsoft.com/office/drawing/2014/main" id="{00000000-0008-0000-0B00-00009D000000}"/>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a:xfrm>
            <a:off x="46775914" y="24394886"/>
            <a:ext cx="11065199" cy="2118544"/>
          </a:xfrm>
          <a:prstGeom prst="rect">
            <a:avLst/>
          </a:prstGeom>
        </xdr:spPr>
      </xdr:pic>
    </xdr:grpSp>
    <xdr:clientData/>
  </xdr:twoCellAnchor>
  <xdr:twoCellAnchor editAs="oneCell">
    <xdr:from>
      <xdr:col>44</xdr:col>
      <xdr:colOff>0</xdr:colOff>
      <xdr:row>31</xdr:row>
      <xdr:rowOff>0</xdr:rowOff>
    </xdr:from>
    <xdr:to>
      <xdr:col>62</xdr:col>
      <xdr:colOff>84778</xdr:colOff>
      <xdr:row>42</xdr:row>
      <xdr:rowOff>746045</xdr:rowOff>
    </xdr:to>
    <xdr:pic>
      <xdr:nvPicPr>
        <xdr:cNvPr id="121" name="図 120" descr="画面の領域">
          <a:extLst>
            <a:ext uri="{FF2B5EF4-FFF2-40B4-BE49-F238E27FC236}">
              <a16:creationId xmlns:a16="http://schemas.microsoft.com/office/drawing/2014/main" id="{00000000-0008-0000-0B00-000079000000}"/>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Lst>
        </a:blip>
        <a:stretch>
          <a:fillRect/>
        </a:stretch>
      </xdr:blipFill>
      <xdr:spPr>
        <a:xfrm>
          <a:off x="46775914" y="6335486"/>
          <a:ext cx="11057578" cy="4305673"/>
        </a:xfrm>
        <a:prstGeom prst="rect">
          <a:avLst/>
        </a:prstGeom>
      </xdr:spPr>
    </xdr:pic>
    <xdr:clientData/>
  </xdr:twoCellAnchor>
  <xdr:twoCellAnchor editAs="oneCell">
    <xdr:from>
      <xdr:col>44</xdr:col>
      <xdr:colOff>0</xdr:colOff>
      <xdr:row>42</xdr:row>
      <xdr:rowOff>751112</xdr:rowOff>
    </xdr:from>
    <xdr:to>
      <xdr:col>62</xdr:col>
      <xdr:colOff>92399</xdr:colOff>
      <xdr:row>55</xdr:row>
      <xdr:rowOff>46990</xdr:rowOff>
    </xdr:to>
    <xdr:pic>
      <xdr:nvPicPr>
        <xdr:cNvPr id="124" name="図 123" descr="画面の領域">
          <a:extLst>
            <a:ext uri="{FF2B5EF4-FFF2-40B4-BE49-F238E27FC236}">
              <a16:creationId xmlns:a16="http://schemas.microsoft.com/office/drawing/2014/main" id="{00000000-0008-0000-0B00-00007C000000}"/>
            </a:ext>
          </a:extLst>
        </xdr:cNvPr>
        <xdr:cNvPicPr>
          <a:picLocks noChangeAspect="1"/>
        </xdr:cNvPicPr>
      </xdr:nvPicPr>
      <xdr:blipFill>
        <a:blip xmlns:r="http://schemas.openxmlformats.org/officeDocument/2006/relationships" r:embed="rId27">
          <a:extLst>
            <a:ext uri="{28A0092B-C50C-407E-A947-70E740481C1C}">
              <a14:useLocalDpi xmlns:a14="http://schemas.microsoft.com/office/drawing/2010/main" val="0"/>
            </a:ext>
          </a:extLst>
        </a:blip>
        <a:stretch>
          <a:fillRect/>
        </a:stretch>
      </xdr:blipFill>
      <xdr:spPr>
        <a:xfrm>
          <a:off x="46775914" y="10646226"/>
          <a:ext cx="11065199" cy="2126164"/>
        </a:xfrm>
        <a:prstGeom prst="rect">
          <a:avLst/>
        </a:prstGeom>
      </xdr:spPr>
    </xdr:pic>
    <xdr:clientData/>
  </xdr:twoCellAnchor>
  <xdr:twoCellAnchor editAs="oneCell">
    <xdr:from>
      <xdr:col>10</xdr:col>
      <xdr:colOff>3870</xdr:colOff>
      <xdr:row>10</xdr:row>
      <xdr:rowOff>137309</xdr:rowOff>
    </xdr:from>
    <xdr:to>
      <xdr:col>11</xdr:col>
      <xdr:colOff>2200398</xdr:colOff>
      <xdr:row>12</xdr:row>
      <xdr:rowOff>184629</xdr:rowOff>
    </xdr:to>
    <xdr:sp macro="" textlink="">
      <xdr:nvSpPr>
        <xdr:cNvPr id="2" name="線吹き出し 1 (枠付き) 1">
          <a:extLst>
            <a:ext uri="{FF2B5EF4-FFF2-40B4-BE49-F238E27FC236}">
              <a16:creationId xmlns:a16="http://schemas.microsoft.com/office/drawing/2014/main" id="{00000000-0008-0000-0B00-000002000000}"/>
            </a:ext>
          </a:extLst>
        </xdr:cNvPr>
        <xdr:cNvSpPr/>
      </xdr:nvSpPr>
      <xdr:spPr>
        <a:xfrm>
          <a:off x="12043470" y="1799854"/>
          <a:ext cx="3665110" cy="379830"/>
        </a:xfrm>
        <a:prstGeom prst="borderCallout1">
          <a:avLst>
            <a:gd name="adj1" fmla="val 38295"/>
            <a:gd name="adj2" fmla="val -1002"/>
            <a:gd name="adj3" fmla="val 86620"/>
            <a:gd name="adj4" fmla="val -109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10</xdr:col>
      <xdr:colOff>225543</xdr:colOff>
      <xdr:row>34</xdr:row>
      <xdr:rowOff>68036</xdr:rowOff>
    </xdr:from>
    <xdr:to>
      <xdr:col>11</xdr:col>
      <xdr:colOff>2612571</xdr:colOff>
      <xdr:row>36</xdr:row>
      <xdr:rowOff>87648</xdr:rowOff>
    </xdr:to>
    <xdr:sp macro="" textlink="">
      <xdr:nvSpPr>
        <xdr:cNvPr id="40" name="線吹き出し 1 (枠付き) 39">
          <a:extLst>
            <a:ext uri="{FF2B5EF4-FFF2-40B4-BE49-F238E27FC236}">
              <a16:creationId xmlns:a16="http://schemas.microsoft.com/office/drawing/2014/main" id="{00000000-0008-0000-0B00-000028000000}"/>
            </a:ext>
          </a:extLst>
        </xdr:cNvPr>
        <xdr:cNvSpPr/>
      </xdr:nvSpPr>
      <xdr:spPr>
        <a:xfrm>
          <a:off x="12390329" y="7089322"/>
          <a:ext cx="4019885" cy="387005"/>
        </a:xfrm>
        <a:prstGeom prst="borderCallout1">
          <a:avLst>
            <a:gd name="adj1" fmla="val 38295"/>
            <a:gd name="adj2" fmla="val -1002"/>
            <a:gd name="adj3" fmla="val 86620"/>
            <a:gd name="adj4" fmla="val -109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10</xdr:col>
      <xdr:colOff>225543</xdr:colOff>
      <xdr:row>56</xdr:row>
      <xdr:rowOff>68036</xdr:rowOff>
    </xdr:from>
    <xdr:to>
      <xdr:col>11</xdr:col>
      <xdr:colOff>2381250</xdr:colOff>
      <xdr:row>58</xdr:row>
      <xdr:rowOff>87648</xdr:rowOff>
    </xdr:to>
    <xdr:sp macro="" textlink="">
      <xdr:nvSpPr>
        <xdr:cNvPr id="41" name="線吹き出し 1 (枠付き) 40">
          <a:extLst>
            <a:ext uri="{FF2B5EF4-FFF2-40B4-BE49-F238E27FC236}">
              <a16:creationId xmlns:a16="http://schemas.microsoft.com/office/drawing/2014/main" id="{00000000-0008-0000-0B00-000029000000}"/>
            </a:ext>
          </a:extLst>
        </xdr:cNvPr>
        <xdr:cNvSpPr/>
      </xdr:nvSpPr>
      <xdr:spPr>
        <a:xfrm>
          <a:off x="8172114" y="13416643"/>
          <a:ext cx="3788565" cy="387005"/>
        </a:xfrm>
        <a:prstGeom prst="borderCallout1">
          <a:avLst>
            <a:gd name="adj1" fmla="val 38295"/>
            <a:gd name="adj2" fmla="val -1002"/>
            <a:gd name="adj3" fmla="val 86620"/>
            <a:gd name="adj4" fmla="val -109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10</xdr:col>
      <xdr:colOff>252757</xdr:colOff>
      <xdr:row>84</xdr:row>
      <xdr:rowOff>122465</xdr:rowOff>
    </xdr:from>
    <xdr:to>
      <xdr:col>11</xdr:col>
      <xdr:colOff>2435678</xdr:colOff>
      <xdr:row>86</xdr:row>
      <xdr:rowOff>142077</xdr:rowOff>
    </xdr:to>
    <xdr:sp macro="" textlink="">
      <xdr:nvSpPr>
        <xdr:cNvPr id="42" name="線吹き出し 1 (枠付き) 41">
          <a:extLst>
            <a:ext uri="{FF2B5EF4-FFF2-40B4-BE49-F238E27FC236}">
              <a16:creationId xmlns:a16="http://schemas.microsoft.com/office/drawing/2014/main" id="{00000000-0008-0000-0B00-00002A000000}"/>
            </a:ext>
          </a:extLst>
        </xdr:cNvPr>
        <xdr:cNvSpPr/>
      </xdr:nvSpPr>
      <xdr:spPr>
        <a:xfrm>
          <a:off x="8199328" y="21648965"/>
          <a:ext cx="3815779" cy="387005"/>
        </a:xfrm>
        <a:prstGeom prst="borderCallout1">
          <a:avLst>
            <a:gd name="adj1" fmla="val 38295"/>
            <a:gd name="adj2" fmla="val -1002"/>
            <a:gd name="adj3" fmla="val 86620"/>
            <a:gd name="adj4" fmla="val -109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7Bit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以上のため、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Matrix Search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xdr:col>
      <xdr:colOff>8475475</xdr:colOff>
      <xdr:row>29</xdr:row>
      <xdr:rowOff>21297</xdr:rowOff>
    </xdr:from>
    <xdr:to>
      <xdr:col>5</xdr:col>
      <xdr:colOff>40121</xdr:colOff>
      <xdr:row>33</xdr:row>
      <xdr:rowOff>17096</xdr:rowOff>
    </xdr:to>
    <xdr:sp macro="" textlink="">
      <xdr:nvSpPr>
        <xdr:cNvPr id="6" name="線吹き出し 1 (枠付き) 5">
          <a:extLst>
            <a:ext uri="{FF2B5EF4-FFF2-40B4-BE49-F238E27FC236}">
              <a16:creationId xmlns:a16="http://schemas.microsoft.com/office/drawing/2014/main" id="{00000000-0008-0000-0B00-000006000000}"/>
            </a:ext>
          </a:extLst>
        </xdr:cNvPr>
        <xdr:cNvSpPr/>
      </xdr:nvSpPr>
      <xdr:spPr>
        <a:xfrm>
          <a:off x="9155832" y="8103940"/>
          <a:ext cx="2953825" cy="714576"/>
        </a:xfrm>
        <a:prstGeom prst="borderCallout1">
          <a:avLst>
            <a:gd name="adj1" fmla="val -2951"/>
            <a:gd name="adj2" fmla="val 90964"/>
            <a:gd name="adj3" fmla="val -29536"/>
            <a:gd name="adj4" fmla="val 10672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には使用しない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xdr:col>
      <xdr:colOff>8518071</xdr:colOff>
      <xdr:row>52</xdr:row>
      <xdr:rowOff>54429</xdr:rowOff>
    </xdr:from>
    <xdr:to>
      <xdr:col>6</xdr:col>
      <xdr:colOff>40121</xdr:colOff>
      <xdr:row>56</xdr:row>
      <xdr:rowOff>72637</xdr:rowOff>
    </xdr:to>
    <xdr:sp macro="" textlink="">
      <xdr:nvSpPr>
        <xdr:cNvPr id="7" name="線吹き出し 1 (枠付き) 6">
          <a:extLst>
            <a:ext uri="{FF2B5EF4-FFF2-40B4-BE49-F238E27FC236}">
              <a16:creationId xmlns:a16="http://schemas.microsoft.com/office/drawing/2014/main" id="{00000000-0008-0000-0B00-000007000000}"/>
            </a:ext>
          </a:extLst>
        </xdr:cNvPr>
        <xdr:cNvSpPr/>
      </xdr:nvSpPr>
      <xdr:spPr>
        <a:xfrm>
          <a:off x="9198428" y="14641286"/>
          <a:ext cx="3169764" cy="725780"/>
        </a:xfrm>
        <a:prstGeom prst="borderCallout1">
          <a:avLst>
            <a:gd name="adj1" fmla="val -2951"/>
            <a:gd name="adj2" fmla="val 90964"/>
            <a:gd name="adj3" fmla="val -42660"/>
            <a:gd name="adj4" fmla="val 10156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には使用しない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xdr:col>
      <xdr:colOff>8123463</xdr:colOff>
      <xdr:row>78</xdr:row>
      <xdr:rowOff>136070</xdr:rowOff>
    </xdr:from>
    <xdr:to>
      <xdr:col>4</xdr:col>
      <xdr:colOff>162585</xdr:colOff>
      <xdr:row>82</xdr:row>
      <xdr:rowOff>154280</xdr:rowOff>
    </xdr:to>
    <xdr:sp macro="" textlink="">
      <xdr:nvSpPr>
        <xdr:cNvPr id="8" name="線吹き出し 1 (枠付き) 7">
          <a:extLst>
            <a:ext uri="{FF2B5EF4-FFF2-40B4-BE49-F238E27FC236}">
              <a16:creationId xmlns:a16="http://schemas.microsoft.com/office/drawing/2014/main" id="{00000000-0008-0000-0B00-000008000000}"/>
            </a:ext>
          </a:extLst>
        </xdr:cNvPr>
        <xdr:cNvSpPr/>
      </xdr:nvSpPr>
      <xdr:spPr>
        <a:xfrm>
          <a:off x="8803820" y="20764499"/>
          <a:ext cx="3169765" cy="725781"/>
        </a:xfrm>
        <a:prstGeom prst="borderCallout1">
          <a:avLst>
            <a:gd name="adj1" fmla="val -2951"/>
            <a:gd name="adj2" fmla="val 90964"/>
            <a:gd name="adj3" fmla="val -29536"/>
            <a:gd name="adj4" fmla="val 10672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には使用しない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xdr:col>
      <xdr:colOff>8164286</xdr:colOff>
      <xdr:row>183</xdr:row>
      <xdr:rowOff>21773</xdr:rowOff>
    </xdr:from>
    <xdr:to>
      <xdr:col>5</xdr:col>
      <xdr:colOff>53729</xdr:colOff>
      <xdr:row>187</xdr:row>
      <xdr:rowOff>39981</xdr:rowOff>
    </xdr:to>
    <xdr:sp macro="" textlink="">
      <xdr:nvSpPr>
        <xdr:cNvPr id="9" name="線吹き出し 1 (枠付き) 8">
          <a:extLst>
            <a:ext uri="{FF2B5EF4-FFF2-40B4-BE49-F238E27FC236}">
              <a16:creationId xmlns:a16="http://schemas.microsoft.com/office/drawing/2014/main" id="{00000000-0008-0000-0B00-000009000000}"/>
            </a:ext>
          </a:extLst>
        </xdr:cNvPr>
        <xdr:cNvSpPr/>
      </xdr:nvSpPr>
      <xdr:spPr>
        <a:xfrm>
          <a:off x="8844643" y="46231630"/>
          <a:ext cx="3278622" cy="725780"/>
        </a:xfrm>
        <a:prstGeom prst="borderCallout1">
          <a:avLst>
            <a:gd name="adj1" fmla="val -2951"/>
            <a:gd name="adj2" fmla="val 90964"/>
            <a:gd name="adj3" fmla="val -53909"/>
            <a:gd name="adj4" fmla="val 10589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には使用しない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10</xdr:col>
      <xdr:colOff>0</xdr:colOff>
      <xdr:row>88</xdr:row>
      <xdr:rowOff>176892</xdr:rowOff>
    </xdr:from>
    <xdr:to>
      <xdr:col>12</xdr:col>
      <xdr:colOff>0</xdr:colOff>
      <xdr:row>179</xdr:row>
      <xdr:rowOff>0</xdr:rowOff>
    </xdr:to>
    <xdr:sp macro="" textlink="">
      <xdr:nvSpPr>
        <xdr:cNvPr id="3" name="正方形/長方形 2">
          <a:extLst>
            <a:ext uri="{FF2B5EF4-FFF2-40B4-BE49-F238E27FC236}">
              <a16:creationId xmlns:a16="http://schemas.microsoft.com/office/drawing/2014/main" id="{00000000-0008-0000-0B00-000003000000}"/>
            </a:ext>
          </a:extLst>
        </xdr:cNvPr>
        <xdr:cNvSpPr/>
      </xdr:nvSpPr>
      <xdr:spPr>
        <a:xfrm>
          <a:off x="13362214" y="24383999"/>
          <a:ext cx="5075465" cy="21472072"/>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19</xdr:col>
      <xdr:colOff>653143</xdr:colOff>
      <xdr:row>30</xdr:row>
      <xdr:rowOff>141514</xdr:rowOff>
    </xdr:from>
    <xdr:to>
      <xdr:col>42</xdr:col>
      <xdr:colOff>0</xdr:colOff>
      <xdr:row>78</xdr:row>
      <xdr:rowOff>0</xdr:rowOff>
    </xdr:to>
    <xdr:sp macro="" textlink="">
      <xdr:nvSpPr>
        <xdr:cNvPr id="14" name="正方形/長方形 13">
          <a:extLst>
            <a:ext uri="{FF2B5EF4-FFF2-40B4-BE49-F238E27FC236}">
              <a16:creationId xmlns:a16="http://schemas.microsoft.com/office/drawing/2014/main" id="{00000000-0008-0000-0B00-00000E000000}"/>
            </a:ext>
          </a:extLst>
        </xdr:cNvPr>
        <xdr:cNvSpPr/>
      </xdr:nvSpPr>
      <xdr:spPr>
        <a:xfrm>
          <a:off x="35738761" y="8220955"/>
          <a:ext cx="15068710" cy="13742574"/>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38</xdr:col>
      <xdr:colOff>263977</xdr:colOff>
      <xdr:row>30</xdr:row>
      <xdr:rowOff>10886</xdr:rowOff>
    </xdr:from>
    <xdr:to>
      <xdr:col>42</xdr:col>
      <xdr:colOff>601436</xdr:colOff>
      <xdr:row>34</xdr:row>
      <xdr:rowOff>43543</xdr:rowOff>
    </xdr:to>
    <xdr:sp macro="" textlink="">
      <xdr:nvSpPr>
        <xdr:cNvPr id="15" name="線吹き出し 1 (枠付き) 14">
          <a:extLst>
            <a:ext uri="{FF2B5EF4-FFF2-40B4-BE49-F238E27FC236}">
              <a16:creationId xmlns:a16="http://schemas.microsoft.com/office/drawing/2014/main" id="{00000000-0008-0000-0B00-00000F000000}"/>
            </a:ext>
          </a:extLst>
        </xdr:cNvPr>
        <xdr:cNvSpPr/>
      </xdr:nvSpPr>
      <xdr:spPr>
        <a:xfrm>
          <a:off x="48310798" y="8270422"/>
          <a:ext cx="3058888" cy="740228"/>
        </a:xfrm>
        <a:prstGeom prst="borderCallout1">
          <a:avLst>
            <a:gd name="adj1" fmla="val 50084"/>
            <a:gd name="adj2" fmla="val -239"/>
            <a:gd name="adj3" fmla="val 81426"/>
            <a:gd name="adj4" fmla="val -4835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同一信号かつ実施条件が排他のため、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で制御する。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27</xdr:col>
      <xdr:colOff>335569</xdr:colOff>
      <xdr:row>41</xdr:row>
      <xdr:rowOff>254212</xdr:rowOff>
    </xdr:from>
    <xdr:to>
      <xdr:col>29</xdr:col>
      <xdr:colOff>134470</xdr:colOff>
      <xdr:row>41</xdr:row>
      <xdr:rowOff>1688055</xdr:rowOff>
    </xdr:to>
    <xdr:sp macro="" textlink="">
      <xdr:nvSpPr>
        <xdr:cNvPr id="16" name="正方形/長方形 15">
          <a:extLst>
            <a:ext uri="{FF2B5EF4-FFF2-40B4-BE49-F238E27FC236}">
              <a16:creationId xmlns:a16="http://schemas.microsoft.com/office/drawing/2014/main" id="{00000000-0008-0000-0B00-000010000000}"/>
            </a:ext>
          </a:extLst>
        </xdr:cNvPr>
        <xdr:cNvSpPr/>
      </xdr:nvSpPr>
      <xdr:spPr>
        <a:xfrm>
          <a:off x="40889657" y="10406741"/>
          <a:ext cx="1166019" cy="1449083"/>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35</xdr:col>
      <xdr:colOff>551008</xdr:colOff>
      <xdr:row>41</xdr:row>
      <xdr:rowOff>257893</xdr:rowOff>
    </xdr:from>
    <xdr:to>
      <xdr:col>37</xdr:col>
      <xdr:colOff>11206</xdr:colOff>
      <xdr:row>42</xdr:row>
      <xdr:rowOff>1387</xdr:rowOff>
    </xdr:to>
    <xdr:sp macro="" textlink="">
      <xdr:nvSpPr>
        <xdr:cNvPr id="17" name="正方形/長方形 16">
          <a:extLst>
            <a:ext uri="{FF2B5EF4-FFF2-40B4-BE49-F238E27FC236}">
              <a16:creationId xmlns:a16="http://schemas.microsoft.com/office/drawing/2014/main" id="{00000000-0008-0000-0B00-000011000000}"/>
            </a:ext>
          </a:extLst>
        </xdr:cNvPr>
        <xdr:cNvSpPr/>
      </xdr:nvSpPr>
      <xdr:spPr>
        <a:xfrm>
          <a:off x="46573567" y="10410422"/>
          <a:ext cx="827315" cy="1456608"/>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32</xdr:col>
      <xdr:colOff>100372</xdr:colOff>
      <xdr:row>41</xdr:row>
      <xdr:rowOff>273133</xdr:rowOff>
    </xdr:from>
    <xdr:to>
      <xdr:col>34</xdr:col>
      <xdr:colOff>235324</xdr:colOff>
      <xdr:row>41</xdr:row>
      <xdr:rowOff>1688055</xdr:rowOff>
    </xdr:to>
    <xdr:sp macro="" textlink="">
      <xdr:nvSpPr>
        <xdr:cNvPr id="18" name="正方形/長方形 17">
          <a:extLst>
            <a:ext uri="{FF2B5EF4-FFF2-40B4-BE49-F238E27FC236}">
              <a16:creationId xmlns:a16="http://schemas.microsoft.com/office/drawing/2014/main" id="{00000000-0008-0000-0B00-000012000000}"/>
            </a:ext>
          </a:extLst>
        </xdr:cNvPr>
        <xdr:cNvSpPr/>
      </xdr:nvSpPr>
      <xdr:spPr>
        <a:xfrm>
          <a:off x="44072254" y="10425662"/>
          <a:ext cx="1502070" cy="1430162"/>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32</xdr:col>
      <xdr:colOff>120704</xdr:colOff>
      <xdr:row>42</xdr:row>
      <xdr:rowOff>397328</xdr:rowOff>
    </xdr:from>
    <xdr:to>
      <xdr:col>35</xdr:col>
      <xdr:colOff>512590</xdr:colOff>
      <xdr:row>44</xdr:row>
      <xdr:rowOff>129988</xdr:rowOff>
    </xdr:to>
    <xdr:sp macro="" textlink="">
      <xdr:nvSpPr>
        <xdr:cNvPr id="19" name="正方形/長方形 18">
          <a:extLst>
            <a:ext uri="{FF2B5EF4-FFF2-40B4-BE49-F238E27FC236}">
              <a16:creationId xmlns:a16="http://schemas.microsoft.com/office/drawing/2014/main" id="{00000000-0008-0000-0B00-000013000000}"/>
            </a:ext>
          </a:extLst>
        </xdr:cNvPr>
        <xdr:cNvSpPr/>
      </xdr:nvSpPr>
      <xdr:spPr>
        <a:xfrm>
          <a:off x="44092586" y="12286769"/>
          <a:ext cx="2442563" cy="774807"/>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38</xdr:col>
      <xdr:colOff>537719</xdr:colOff>
      <xdr:row>39</xdr:row>
      <xdr:rowOff>54589</xdr:rowOff>
    </xdr:from>
    <xdr:to>
      <xdr:col>41</xdr:col>
      <xdr:colOff>156243</xdr:colOff>
      <xdr:row>41</xdr:row>
      <xdr:rowOff>35858</xdr:rowOff>
    </xdr:to>
    <xdr:sp macro="" textlink="">
      <xdr:nvSpPr>
        <xdr:cNvPr id="20" name="線吹き出し 1 (枠付き) 19">
          <a:extLst>
            <a:ext uri="{FF2B5EF4-FFF2-40B4-BE49-F238E27FC236}">
              <a16:creationId xmlns:a16="http://schemas.microsoft.com/office/drawing/2014/main" id="{00000000-0008-0000-0B00-000014000000}"/>
            </a:ext>
          </a:extLst>
        </xdr:cNvPr>
        <xdr:cNvSpPr/>
      </xdr:nvSpPr>
      <xdr:spPr>
        <a:xfrm>
          <a:off x="48610954" y="9691648"/>
          <a:ext cx="1669201" cy="496739"/>
        </a:xfrm>
        <a:prstGeom prst="borderCallout1">
          <a:avLst>
            <a:gd name="adj1" fmla="val 50084"/>
            <a:gd name="adj2" fmla="val -239"/>
            <a:gd name="adj3" fmla="val 158879"/>
            <a:gd name="adj4" fmla="val -9360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34</xdr:col>
      <xdr:colOff>347538</xdr:colOff>
      <xdr:row>39</xdr:row>
      <xdr:rowOff>155537</xdr:rowOff>
    </xdr:from>
    <xdr:to>
      <xdr:col>36</xdr:col>
      <xdr:colOff>609338</xdr:colOff>
      <xdr:row>41</xdr:row>
      <xdr:rowOff>141929</xdr:rowOff>
    </xdr:to>
    <xdr:sp macro="" textlink="">
      <xdr:nvSpPr>
        <xdr:cNvPr id="21" name="線吹き出し 1 (枠付き) 20">
          <a:extLst>
            <a:ext uri="{FF2B5EF4-FFF2-40B4-BE49-F238E27FC236}">
              <a16:creationId xmlns:a16="http://schemas.microsoft.com/office/drawing/2014/main" id="{00000000-0008-0000-0B00-000015000000}"/>
            </a:ext>
          </a:extLst>
        </xdr:cNvPr>
        <xdr:cNvSpPr/>
      </xdr:nvSpPr>
      <xdr:spPr>
        <a:xfrm>
          <a:off x="45686538" y="9792596"/>
          <a:ext cx="1636538" cy="501862"/>
        </a:xfrm>
        <a:prstGeom prst="borderCallout1">
          <a:avLst>
            <a:gd name="adj1" fmla="val 50084"/>
            <a:gd name="adj2" fmla="val -239"/>
            <a:gd name="adj3" fmla="val 136533"/>
            <a:gd name="adj4" fmla="val -365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27</xdr:col>
      <xdr:colOff>391248</xdr:colOff>
      <xdr:row>53</xdr:row>
      <xdr:rowOff>80044</xdr:rowOff>
    </xdr:from>
    <xdr:to>
      <xdr:col>29</xdr:col>
      <xdr:colOff>132069</xdr:colOff>
      <xdr:row>61</xdr:row>
      <xdr:rowOff>164887</xdr:rowOff>
    </xdr:to>
    <xdr:sp macro="" textlink="">
      <xdr:nvSpPr>
        <xdr:cNvPr id="24" name="正方形/長方形 23">
          <a:extLst>
            <a:ext uri="{FF2B5EF4-FFF2-40B4-BE49-F238E27FC236}">
              <a16:creationId xmlns:a16="http://schemas.microsoft.com/office/drawing/2014/main" id="{00000000-0008-0000-0B00-000018000000}"/>
            </a:ext>
          </a:extLst>
        </xdr:cNvPr>
        <xdr:cNvSpPr/>
      </xdr:nvSpPr>
      <xdr:spPr>
        <a:xfrm>
          <a:off x="40954141" y="14843794"/>
          <a:ext cx="1101535" cy="152720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35</xdr:col>
      <xdr:colOff>560138</xdr:colOff>
      <xdr:row>53</xdr:row>
      <xdr:rowOff>96369</xdr:rowOff>
    </xdr:from>
    <xdr:to>
      <xdr:col>37</xdr:col>
      <xdr:colOff>47225</xdr:colOff>
      <xdr:row>61</xdr:row>
      <xdr:rowOff>149679</xdr:rowOff>
    </xdr:to>
    <xdr:sp macro="" textlink="">
      <xdr:nvSpPr>
        <xdr:cNvPr id="25" name="正方形/長方形 24">
          <a:extLst>
            <a:ext uri="{FF2B5EF4-FFF2-40B4-BE49-F238E27FC236}">
              <a16:creationId xmlns:a16="http://schemas.microsoft.com/office/drawing/2014/main" id="{00000000-0008-0000-0B00-000019000000}"/>
            </a:ext>
          </a:extLst>
        </xdr:cNvPr>
        <xdr:cNvSpPr/>
      </xdr:nvSpPr>
      <xdr:spPr>
        <a:xfrm>
          <a:off x="46565888" y="14860119"/>
          <a:ext cx="847801" cy="1495667"/>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32</xdr:col>
      <xdr:colOff>126627</xdr:colOff>
      <xdr:row>53</xdr:row>
      <xdr:rowOff>106777</xdr:rowOff>
    </xdr:from>
    <xdr:to>
      <xdr:col>34</xdr:col>
      <xdr:colOff>226518</xdr:colOff>
      <xdr:row>62</xdr:row>
      <xdr:rowOff>1033</xdr:rowOff>
    </xdr:to>
    <xdr:sp macro="" textlink="">
      <xdr:nvSpPr>
        <xdr:cNvPr id="26" name="正方形/長方形 25">
          <a:extLst>
            <a:ext uri="{FF2B5EF4-FFF2-40B4-BE49-F238E27FC236}">
              <a16:creationId xmlns:a16="http://schemas.microsoft.com/office/drawing/2014/main" id="{00000000-0008-0000-0B00-00001A000000}"/>
            </a:ext>
          </a:extLst>
        </xdr:cNvPr>
        <xdr:cNvSpPr/>
      </xdr:nvSpPr>
      <xdr:spPr>
        <a:xfrm>
          <a:off x="44091306" y="14870527"/>
          <a:ext cx="1460605" cy="1502867"/>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36</xdr:col>
      <xdr:colOff>502438</xdr:colOff>
      <xdr:row>50</xdr:row>
      <xdr:rowOff>86765</xdr:rowOff>
    </xdr:from>
    <xdr:to>
      <xdr:col>39</xdr:col>
      <xdr:colOff>121984</xdr:colOff>
      <xdr:row>53</xdr:row>
      <xdr:rowOff>70436</xdr:rowOff>
    </xdr:to>
    <xdr:sp macro="" textlink="">
      <xdr:nvSpPr>
        <xdr:cNvPr id="28" name="線吹き出し 1 (枠付き) 27">
          <a:extLst>
            <a:ext uri="{FF2B5EF4-FFF2-40B4-BE49-F238E27FC236}">
              <a16:creationId xmlns:a16="http://schemas.microsoft.com/office/drawing/2014/main" id="{00000000-0008-0000-0B00-00001C000000}"/>
            </a:ext>
          </a:extLst>
        </xdr:cNvPr>
        <xdr:cNvSpPr/>
      </xdr:nvSpPr>
      <xdr:spPr>
        <a:xfrm>
          <a:off x="47208556" y="14038089"/>
          <a:ext cx="1670222" cy="487935"/>
        </a:xfrm>
        <a:prstGeom prst="borderCallout1">
          <a:avLst>
            <a:gd name="adj1" fmla="val 50084"/>
            <a:gd name="adj2" fmla="val -239"/>
            <a:gd name="adj3" fmla="val 124396"/>
            <a:gd name="adj4" fmla="val -2220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27</xdr:col>
      <xdr:colOff>381159</xdr:colOff>
      <xdr:row>64</xdr:row>
      <xdr:rowOff>1350694</xdr:rowOff>
    </xdr:from>
    <xdr:to>
      <xdr:col>29</xdr:col>
      <xdr:colOff>103252</xdr:colOff>
      <xdr:row>71</xdr:row>
      <xdr:rowOff>52028</xdr:rowOff>
    </xdr:to>
    <xdr:sp macro="" textlink="">
      <xdr:nvSpPr>
        <xdr:cNvPr id="32" name="正方形/長方形 31">
          <a:extLst>
            <a:ext uri="{FF2B5EF4-FFF2-40B4-BE49-F238E27FC236}">
              <a16:creationId xmlns:a16="http://schemas.microsoft.com/office/drawing/2014/main" id="{00000000-0008-0000-0B00-000020000000}"/>
            </a:ext>
          </a:extLst>
        </xdr:cNvPr>
        <xdr:cNvSpPr/>
      </xdr:nvSpPr>
      <xdr:spPr>
        <a:xfrm>
          <a:off x="40944052" y="19801980"/>
          <a:ext cx="1082807" cy="1422762"/>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32</xdr:col>
      <xdr:colOff>144077</xdr:colOff>
      <xdr:row>64</xdr:row>
      <xdr:rowOff>1356358</xdr:rowOff>
    </xdr:from>
    <xdr:to>
      <xdr:col>34</xdr:col>
      <xdr:colOff>246529</xdr:colOff>
      <xdr:row>71</xdr:row>
      <xdr:rowOff>9604</xdr:rowOff>
    </xdr:to>
    <xdr:sp macro="" textlink="">
      <xdr:nvSpPr>
        <xdr:cNvPr id="34" name="正方形/長方形 33">
          <a:extLst>
            <a:ext uri="{FF2B5EF4-FFF2-40B4-BE49-F238E27FC236}">
              <a16:creationId xmlns:a16="http://schemas.microsoft.com/office/drawing/2014/main" id="{00000000-0008-0000-0B00-000022000000}"/>
            </a:ext>
          </a:extLst>
        </xdr:cNvPr>
        <xdr:cNvSpPr/>
      </xdr:nvSpPr>
      <xdr:spPr>
        <a:xfrm>
          <a:off x="44108756" y="19807644"/>
          <a:ext cx="1463166" cy="1374674"/>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36</xdr:col>
      <xdr:colOff>503461</xdr:colOff>
      <xdr:row>64</xdr:row>
      <xdr:rowOff>756398</xdr:rowOff>
    </xdr:from>
    <xdr:to>
      <xdr:col>39</xdr:col>
      <xdr:colOff>92527</xdr:colOff>
      <xdr:row>64</xdr:row>
      <xdr:rowOff>1202711</xdr:rowOff>
    </xdr:to>
    <xdr:sp macro="" textlink="">
      <xdr:nvSpPr>
        <xdr:cNvPr id="36" name="線吹き出し 1 (枠付き) 35">
          <a:extLst>
            <a:ext uri="{FF2B5EF4-FFF2-40B4-BE49-F238E27FC236}">
              <a16:creationId xmlns:a16="http://schemas.microsoft.com/office/drawing/2014/main" id="{00000000-0008-0000-0B00-000024000000}"/>
            </a:ext>
          </a:extLst>
        </xdr:cNvPr>
        <xdr:cNvSpPr/>
      </xdr:nvSpPr>
      <xdr:spPr>
        <a:xfrm>
          <a:off x="47209579" y="18853898"/>
          <a:ext cx="1639742" cy="446313"/>
        </a:xfrm>
        <a:prstGeom prst="borderCallout1">
          <a:avLst>
            <a:gd name="adj1" fmla="val 50084"/>
            <a:gd name="adj2" fmla="val -239"/>
            <a:gd name="adj3" fmla="val 144245"/>
            <a:gd name="adj4" fmla="val -1375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33</xdr:col>
      <xdr:colOff>98609</xdr:colOff>
      <xdr:row>64</xdr:row>
      <xdr:rowOff>802343</xdr:rowOff>
    </xdr:from>
    <xdr:to>
      <xdr:col>35</xdr:col>
      <xdr:colOff>368030</xdr:colOff>
      <xdr:row>64</xdr:row>
      <xdr:rowOff>1236668</xdr:rowOff>
    </xdr:to>
    <xdr:sp macro="" textlink="">
      <xdr:nvSpPr>
        <xdr:cNvPr id="37" name="線吹き出し 1 (枠付き) 36">
          <a:extLst>
            <a:ext uri="{FF2B5EF4-FFF2-40B4-BE49-F238E27FC236}">
              <a16:creationId xmlns:a16="http://schemas.microsoft.com/office/drawing/2014/main" id="{00000000-0008-0000-0B00-000025000000}"/>
            </a:ext>
          </a:extLst>
        </xdr:cNvPr>
        <xdr:cNvSpPr/>
      </xdr:nvSpPr>
      <xdr:spPr>
        <a:xfrm>
          <a:off x="44754050" y="18899843"/>
          <a:ext cx="1636539" cy="434325"/>
        </a:xfrm>
        <a:prstGeom prst="borderCallout1">
          <a:avLst>
            <a:gd name="adj1" fmla="val 50084"/>
            <a:gd name="adj2" fmla="val -239"/>
            <a:gd name="adj3" fmla="val 131309"/>
            <a:gd name="adj4" fmla="val -1755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11</xdr:col>
      <xdr:colOff>89808</xdr:colOff>
      <xdr:row>182</xdr:row>
      <xdr:rowOff>160564</xdr:rowOff>
    </xdr:from>
    <xdr:to>
      <xdr:col>12</xdr:col>
      <xdr:colOff>1458686</xdr:colOff>
      <xdr:row>192</xdr:row>
      <xdr:rowOff>84362</xdr:rowOff>
    </xdr:to>
    <xdr:sp macro="" textlink="">
      <xdr:nvSpPr>
        <xdr:cNvPr id="43" name="線吹き出し 1 (枠付き) 42">
          <a:extLst>
            <a:ext uri="{FF2B5EF4-FFF2-40B4-BE49-F238E27FC236}">
              <a16:creationId xmlns:a16="http://schemas.microsoft.com/office/drawing/2014/main" id="{00000000-0008-0000-0B00-00002B000000}"/>
            </a:ext>
          </a:extLst>
        </xdr:cNvPr>
        <xdr:cNvSpPr/>
      </xdr:nvSpPr>
      <xdr:spPr>
        <a:xfrm>
          <a:off x="15084879" y="46193528"/>
          <a:ext cx="4811486" cy="1692727"/>
        </a:xfrm>
        <a:prstGeom prst="borderCallout1">
          <a:avLst>
            <a:gd name="adj1" fmla="val -1288"/>
            <a:gd name="adj2" fmla="val 46160"/>
            <a:gd name="adj3" fmla="val -19323"/>
            <a:gd name="adj4" fmla="val 3378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実施条件には含まれないが、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送信条件に含まれる</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信号のため参照する</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B_CCWG2</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ACASID2</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については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BitAssign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表に記載がないため実施条件</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から</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除外し、個別モジュールとして実装する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QA</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確認済：</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METHUD800B-6346</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11</xdr:col>
      <xdr:colOff>3300799</xdr:colOff>
      <xdr:row>198</xdr:row>
      <xdr:rowOff>29937</xdr:rowOff>
    </xdr:from>
    <xdr:to>
      <xdr:col>13</xdr:col>
      <xdr:colOff>938893</xdr:colOff>
      <xdr:row>207</xdr:row>
      <xdr:rowOff>140211</xdr:rowOff>
    </xdr:to>
    <xdr:sp macro="" textlink="">
      <xdr:nvSpPr>
        <xdr:cNvPr id="44" name="正方形/長方形 43">
          <a:extLst>
            <a:ext uri="{FF2B5EF4-FFF2-40B4-BE49-F238E27FC236}">
              <a16:creationId xmlns:a16="http://schemas.microsoft.com/office/drawing/2014/main" id="{00000000-0008-0000-0B00-00002C000000}"/>
            </a:ext>
          </a:extLst>
        </xdr:cNvPr>
        <xdr:cNvSpPr/>
      </xdr:nvSpPr>
      <xdr:spPr>
        <a:xfrm>
          <a:off x="18295870" y="48893187"/>
          <a:ext cx="2754380" cy="170231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11</xdr:col>
      <xdr:colOff>2495551</xdr:colOff>
      <xdr:row>192</xdr:row>
      <xdr:rowOff>84362</xdr:rowOff>
    </xdr:from>
    <xdr:to>
      <xdr:col>12</xdr:col>
      <xdr:colOff>5496</xdr:colOff>
      <xdr:row>203</xdr:row>
      <xdr:rowOff>5432</xdr:rowOff>
    </xdr:to>
    <xdr:cxnSp macro="">
      <xdr:nvCxnSpPr>
        <xdr:cNvPr id="13" name="直線コネクタ 12">
          <a:extLst>
            <a:ext uri="{FF2B5EF4-FFF2-40B4-BE49-F238E27FC236}">
              <a16:creationId xmlns:a16="http://schemas.microsoft.com/office/drawing/2014/main" id="{00000000-0008-0000-0B00-00000D000000}"/>
            </a:ext>
          </a:extLst>
        </xdr:cNvPr>
        <xdr:cNvCxnSpPr>
          <a:stCxn id="43" idx="1"/>
          <a:endCxn id="44" idx="1"/>
        </xdr:cNvCxnSpPr>
      </xdr:nvCxnSpPr>
      <xdr:spPr>
        <a:xfrm>
          <a:off x="17490622" y="47886255"/>
          <a:ext cx="805248" cy="1858087"/>
        </a:xfrm>
        <a:prstGeom prst="line">
          <a:avLst/>
        </a:prstGeom>
        <a:ln w="22225"/>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20</xdr:col>
      <xdr:colOff>1</xdr:colOff>
      <xdr:row>80</xdr:row>
      <xdr:rowOff>0</xdr:rowOff>
    </xdr:from>
    <xdr:to>
      <xdr:col>42</xdr:col>
      <xdr:colOff>11206</xdr:colOff>
      <xdr:row>124</xdr:row>
      <xdr:rowOff>145677</xdr:rowOff>
    </xdr:to>
    <xdr:sp macro="" textlink="">
      <xdr:nvSpPr>
        <xdr:cNvPr id="50" name="正方形/長方形 49">
          <a:extLst>
            <a:ext uri="{FF2B5EF4-FFF2-40B4-BE49-F238E27FC236}">
              <a16:creationId xmlns:a16="http://schemas.microsoft.com/office/drawing/2014/main" id="{00000000-0008-0000-0B00-000032000000}"/>
            </a:ext>
          </a:extLst>
        </xdr:cNvPr>
        <xdr:cNvSpPr/>
      </xdr:nvSpPr>
      <xdr:spPr>
        <a:xfrm>
          <a:off x="35769177" y="22299706"/>
          <a:ext cx="15049500" cy="13615147"/>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44</xdr:col>
      <xdr:colOff>291190</xdr:colOff>
      <xdr:row>82</xdr:row>
      <xdr:rowOff>16331</xdr:rowOff>
    </xdr:from>
    <xdr:to>
      <xdr:col>48</xdr:col>
      <xdr:colOff>522514</xdr:colOff>
      <xdr:row>86</xdr:row>
      <xdr:rowOff>2724</xdr:rowOff>
    </xdr:to>
    <xdr:sp macro="" textlink="">
      <xdr:nvSpPr>
        <xdr:cNvPr id="51" name="線吹き出し 1 (枠付き) 50">
          <a:extLst>
            <a:ext uri="{FF2B5EF4-FFF2-40B4-BE49-F238E27FC236}">
              <a16:creationId xmlns:a16="http://schemas.microsoft.com/office/drawing/2014/main" id="{00000000-0008-0000-0B00-000033000000}"/>
            </a:ext>
          </a:extLst>
        </xdr:cNvPr>
        <xdr:cNvSpPr/>
      </xdr:nvSpPr>
      <xdr:spPr>
        <a:xfrm>
          <a:off x="47067104" y="20427045"/>
          <a:ext cx="2669724" cy="666750"/>
        </a:xfrm>
        <a:prstGeom prst="borderCallout1">
          <a:avLst>
            <a:gd name="adj1" fmla="val 50084"/>
            <a:gd name="adj2" fmla="val -239"/>
            <a:gd name="adj3" fmla="val 81426"/>
            <a:gd name="adj4" fmla="val -4835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同一信号かつ実施条件が排他のため、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で制御する。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27</xdr:col>
      <xdr:colOff>385483</xdr:colOff>
      <xdr:row>88</xdr:row>
      <xdr:rowOff>25772</xdr:rowOff>
    </xdr:from>
    <xdr:to>
      <xdr:col>29</xdr:col>
      <xdr:colOff>145676</xdr:colOff>
      <xdr:row>91</xdr:row>
      <xdr:rowOff>560294</xdr:rowOff>
    </xdr:to>
    <xdr:sp macro="" textlink="">
      <xdr:nvSpPr>
        <xdr:cNvPr id="52" name="正方形/長方形 51">
          <a:extLst>
            <a:ext uri="{FF2B5EF4-FFF2-40B4-BE49-F238E27FC236}">
              <a16:creationId xmlns:a16="http://schemas.microsoft.com/office/drawing/2014/main" id="{00000000-0008-0000-0B00-000034000000}"/>
            </a:ext>
          </a:extLst>
        </xdr:cNvPr>
        <xdr:cNvSpPr/>
      </xdr:nvSpPr>
      <xdr:spPr>
        <a:xfrm>
          <a:off x="40939571" y="23715007"/>
          <a:ext cx="1127311" cy="139737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35</xdr:col>
      <xdr:colOff>582868</xdr:colOff>
      <xdr:row>87</xdr:row>
      <xdr:rowOff>159764</xdr:rowOff>
    </xdr:from>
    <xdr:to>
      <xdr:col>37</xdr:col>
      <xdr:colOff>10885</xdr:colOff>
      <xdr:row>91</xdr:row>
      <xdr:rowOff>526677</xdr:rowOff>
    </xdr:to>
    <xdr:sp macro="" textlink="">
      <xdr:nvSpPr>
        <xdr:cNvPr id="53" name="正方形/長方形 52">
          <a:extLst>
            <a:ext uri="{FF2B5EF4-FFF2-40B4-BE49-F238E27FC236}">
              <a16:creationId xmlns:a16="http://schemas.microsoft.com/office/drawing/2014/main" id="{00000000-0008-0000-0B00-000035000000}"/>
            </a:ext>
          </a:extLst>
        </xdr:cNvPr>
        <xdr:cNvSpPr/>
      </xdr:nvSpPr>
      <xdr:spPr>
        <a:xfrm>
          <a:off x="46605427" y="23680911"/>
          <a:ext cx="795134" cy="1397854"/>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32</xdr:col>
      <xdr:colOff>101815</xdr:colOff>
      <xdr:row>88</xdr:row>
      <xdr:rowOff>18890</xdr:rowOff>
    </xdr:from>
    <xdr:to>
      <xdr:col>34</xdr:col>
      <xdr:colOff>197223</xdr:colOff>
      <xdr:row>91</xdr:row>
      <xdr:rowOff>549088</xdr:rowOff>
    </xdr:to>
    <xdr:sp macro="" textlink="">
      <xdr:nvSpPr>
        <xdr:cNvPr id="54" name="正方形/長方形 53">
          <a:extLst>
            <a:ext uri="{FF2B5EF4-FFF2-40B4-BE49-F238E27FC236}">
              <a16:creationId xmlns:a16="http://schemas.microsoft.com/office/drawing/2014/main" id="{00000000-0008-0000-0B00-000036000000}"/>
            </a:ext>
          </a:extLst>
        </xdr:cNvPr>
        <xdr:cNvSpPr/>
      </xdr:nvSpPr>
      <xdr:spPr>
        <a:xfrm>
          <a:off x="44073697" y="23708125"/>
          <a:ext cx="1462526" cy="1393051"/>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32</xdr:col>
      <xdr:colOff>149039</xdr:colOff>
      <xdr:row>93</xdr:row>
      <xdr:rowOff>21768</xdr:rowOff>
    </xdr:from>
    <xdr:to>
      <xdr:col>35</xdr:col>
      <xdr:colOff>560294</xdr:colOff>
      <xdr:row>97</xdr:row>
      <xdr:rowOff>74279</xdr:rowOff>
    </xdr:to>
    <xdr:sp macro="" textlink="">
      <xdr:nvSpPr>
        <xdr:cNvPr id="55" name="正方形/長方形 54">
          <a:extLst>
            <a:ext uri="{FF2B5EF4-FFF2-40B4-BE49-F238E27FC236}">
              <a16:creationId xmlns:a16="http://schemas.microsoft.com/office/drawing/2014/main" id="{00000000-0008-0000-0B00-000037000000}"/>
            </a:ext>
          </a:extLst>
        </xdr:cNvPr>
        <xdr:cNvSpPr/>
      </xdr:nvSpPr>
      <xdr:spPr>
        <a:xfrm>
          <a:off x="44120921" y="30882768"/>
          <a:ext cx="2461932" cy="713658"/>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37</xdr:col>
      <xdr:colOff>223316</xdr:colOff>
      <xdr:row>86</xdr:row>
      <xdr:rowOff>101012</xdr:rowOff>
    </xdr:from>
    <xdr:to>
      <xdr:col>39</xdr:col>
      <xdr:colOff>481162</xdr:colOff>
      <xdr:row>89</xdr:row>
      <xdr:rowOff>32497</xdr:rowOff>
    </xdr:to>
    <xdr:sp macro="" textlink="">
      <xdr:nvSpPr>
        <xdr:cNvPr id="56" name="線吹き出し 1 (枠付き) 55">
          <a:extLst>
            <a:ext uri="{FF2B5EF4-FFF2-40B4-BE49-F238E27FC236}">
              <a16:creationId xmlns:a16="http://schemas.microsoft.com/office/drawing/2014/main" id="{00000000-0008-0000-0B00-000038000000}"/>
            </a:ext>
          </a:extLst>
        </xdr:cNvPr>
        <xdr:cNvSpPr/>
      </xdr:nvSpPr>
      <xdr:spPr>
        <a:xfrm>
          <a:off x="47612992" y="23431659"/>
          <a:ext cx="1624964" cy="458161"/>
        </a:xfrm>
        <a:prstGeom prst="borderCallout1">
          <a:avLst>
            <a:gd name="adj1" fmla="val 50084"/>
            <a:gd name="adj2" fmla="val -239"/>
            <a:gd name="adj3" fmla="val 124241"/>
            <a:gd name="adj4" fmla="val -2346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33</xdr:col>
      <xdr:colOff>626889</xdr:colOff>
      <xdr:row>85</xdr:row>
      <xdr:rowOff>56830</xdr:rowOff>
    </xdr:from>
    <xdr:to>
      <xdr:col>36</xdr:col>
      <xdr:colOff>286709</xdr:colOff>
      <xdr:row>87</xdr:row>
      <xdr:rowOff>124466</xdr:rowOff>
    </xdr:to>
    <xdr:sp macro="" textlink="">
      <xdr:nvSpPr>
        <xdr:cNvPr id="57" name="線吹き出し 1 (枠付き) 56">
          <a:extLst>
            <a:ext uri="{FF2B5EF4-FFF2-40B4-BE49-F238E27FC236}">
              <a16:creationId xmlns:a16="http://schemas.microsoft.com/office/drawing/2014/main" id="{00000000-0008-0000-0B00-000039000000}"/>
            </a:ext>
          </a:extLst>
        </xdr:cNvPr>
        <xdr:cNvSpPr/>
      </xdr:nvSpPr>
      <xdr:spPr>
        <a:xfrm>
          <a:off x="45282330" y="23196977"/>
          <a:ext cx="1710497" cy="448636"/>
        </a:xfrm>
        <a:prstGeom prst="borderCallout1">
          <a:avLst>
            <a:gd name="adj1" fmla="val 50084"/>
            <a:gd name="adj2" fmla="val -239"/>
            <a:gd name="adj3" fmla="val 131465"/>
            <a:gd name="adj4" fmla="val -212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29</xdr:col>
      <xdr:colOff>139431</xdr:colOff>
      <xdr:row>85</xdr:row>
      <xdr:rowOff>137991</xdr:rowOff>
    </xdr:from>
    <xdr:to>
      <xdr:col>31</xdr:col>
      <xdr:colOff>401232</xdr:colOff>
      <xdr:row>88</xdr:row>
      <xdr:rowOff>58429</xdr:rowOff>
    </xdr:to>
    <xdr:sp macro="" textlink="">
      <xdr:nvSpPr>
        <xdr:cNvPr id="58" name="線吹き出し 1 (枠付き) 57">
          <a:extLst>
            <a:ext uri="{FF2B5EF4-FFF2-40B4-BE49-F238E27FC236}">
              <a16:creationId xmlns:a16="http://schemas.microsoft.com/office/drawing/2014/main" id="{00000000-0008-0000-0B00-00003A000000}"/>
            </a:ext>
          </a:extLst>
        </xdr:cNvPr>
        <xdr:cNvSpPr/>
      </xdr:nvSpPr>
      <xdr:spPr>
        <a:xfrm>
          <a:off x="42060637" y="23278138"/>
          <a:ext cx="1628919" cy="469526"/>
        </a:xfrm>
        <a:prstGeom prst="borderCallout1">
          <a:avLst>
            <a:gd name="adj1" fmla="val 50084"/>
            <a:gd name="adj2" fmla="val -239"/>
            <a:gd name="adj3" fmla="val 103524"/>
            <a:gd name="adj4" fmla="val -1543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動作電源は</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IG-ON</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editAs="oneCell">
    <xdr:from>
      <xdr:col>27</xdr:col>
      <xdr:colOff>437352</xdr:colOff>
      <xdr:row>92</xdr:row>
      <xdr:rowOff>1651656</xdr:rowOff>
    </xdr:from>
    <xdr:to>
      <xdr:col>29</xdr:col>
      <xdr:colOff>186980</xdr:colOff>
      <xdr:row>92</xdr:row>
      <xdr:rowOff>4191002</xdr:rowOff>
    </xdr:to>
    <xdr:sp macro="" textlink="">
      <xdr:nvSpPr>
        <xdr:cNvPr id="60" name="正方形/長方形 59">
          <a:extLst>
            <a:ext uri="{FF2B5EF4-FFF2-40B4-BE49-F238E27FC236}">
              <a16:creationId xmlns:a16="http://schemas.microsoft.com/office/drawing/2014/main" id="{00000000-0008-0000-0B00-00003C000000}"/>
            </a:ext>
          </a:extLst>
        </xdr:cNvPr>
        <xdr:cNvSpPr/>
      </xdr:nvSpPr>
      <xdr:spPr>
        <a:xfrm>
          <a:off x="40991440" y="27940656"/>
          <a:ext cx="1116746" cy="2539346"/>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35</xdr:col>
      <xdr:colOff>553092</xdr:colOff>
      <xdr:row>92</xdr:row>
      <xdr:rowOff>1667951</xdr:rowOff>
    </xdr:from>
    <xdr:to>
      <xdr:col>37</xdr:col>
      <xdr:colOff>22412</xdr:colOff>
      <xdr:row>92</xdr:row>
      <xdr:rowOff>4164106</xdr:rowOff>
    </xdr:to>
    <xdr:sp macro="" textlink="">
      <xdr:nvSpPr>
        <xdr:cNvPr id="61" name="正方形/長方形 60">
          <a:extLst>
            <a:ext uri="{FF2B5EF4-FFF2-40B4-BE49-F238E27FC236}">
              <a16:creationId xmlns:a16="http://schemas.microsoft.com/office/drawing/2014/main" id="{00000000-0008-0000-0B00-00003D000000}"/>
            </a:ext>
          </a:extLst>
        </xdr:cNvPr>
        <xdr:cNvSpPr/>
      </xdr:nvSpPr>
      <xdr:spPr>
        <a:xfrm>
          <a:off x="46575651" y="27956951"/>
          <a:ext cx="836437" cy="249615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32</xdr:col>
      <xdr:colOff>168087</xdr:colOff>
      <xdr:row>92</xdr:row>
      <xdr:rowOff>1681271</xdr:rowOff>
    </xdr:from>
    <xdr:to>
      <xdr:col>34</xdr:col>
      <xdr:colOff>246528</xdr:colOff>
      <xdr:row>92</xdr:row>
      <xdr:rowOff>4191001</xdr:rowOff>
    </xdr:to>
    <xdr:sp macro="" textlink="">
      <xdr:nvSpPr>
        <xdr:cNvPr id="62" name="正方形/長方形 61">
          <a:extLst>
            <a:ext uri="{FF2B5EF4-FFF2-40B4-BE49-F238E27FC236}">
              <a16:creationId xmlns:a16="http://schemas.microsoft.com/office/drawing/2014/main" id="{00000000-0008-0000-0B00-00003E000000}"/>
            </a:ext>
          </a:extLst>
        </xdr:cNvPr>
        <xdr:cNvSpPr/>
      </xdr:nvSpPr>
      <xdr:spPr>
        <a:xfrm>
          <a:off x="44139969" y="27970271"/>
          <a:ext cx="1445559" cy="250973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32</xdr:col>
      <xdr:colOff>144075</xdr:colOff>
      <xdr:row>121</xdr:row>
      <xdr:rowOff>27861</xdr:rowOff>
    </xdr:from>
    <xdr:to>
      <xdr:col>35</xdr:col>
      <xdr:colOff>580465</xdr:colOff>
      <xdr:row>125</xdr:row>
      <xdr:rowOff>159123</xdr:rowOff>
    </xdr:to>
    <xdr:sp macro="" textlink="">
      <xdr:nvSpPr>
        <xdr:cNvPr id="63" name="正方形/長方形 62">
          <a:extLst>
            <a:ext uri="{FF2B5EF4-FFF2-40B4-BE49-F238E27FC236}">
              <a16:creationId xmlns:a16="http://schemas.microsoft.com/office/drawing/2014/main" id="{00000000-0008-0000-0B00-00003F000000}"/>
            </a:ext>
          </a:extLst>
        </xdr:cNvPr>
        <xdr:cNvSpPr/>
      </xdr:nvSpPr>
      <xdr:spPr>
        <a:xfrm>
          <a:off x="44115957" y="35158302"/>
          <a:ext cx="2487067" cy="758792"/>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37</xdr:col>
      <xdr:colOff>359226</xdr:colOff>
      <xdr:row>92</xdr:row>
      <xdr:rowOff>1724301</xdr:rowOff>
    </xdr:from>
    <xdr:to>
      <xdr:col>39</xdr:col>
      <xdr:colOff>557891</xdr:colOff>
      <xdr:row>92</xdr:row>
      <xdr:rowOff>2199860</xdr:rowOff>
    </xdr:to>
    <xdr:sp macro="" textlink="">
      <xdr:nvSpPr>
        <xdr:cNvPr id="64" name="線吹き出し 1 (枠付き) 63">
          <a:extLst>
            <a:ext uri="{FF2B5EF4-FFF2-40B4-BE49-F238E27FC236}">
              <a16:creationId xmlns:a16="http://schemas.microsoft.com/office/drawing/2014/main" id="{00000000-0008-0000-0B00-000040000000}"/>
            </a:ext>
          </a:extLst>
        </xdr:cNvPr>
        <xdr:cNvSpPr/>
      </xdr:nvSpPr>
      <xdr:spPr>
        <a:xfrm>
          <a:off x="42914685" y="27901242"/>
          <a:ext cx="1417865" cy="475559"/>
        </a:xfrm>
        <a:prstGeom prst="borderCallout1">
          <a:avLst>
            <a:gd name="adj1" fmla="val 50084"/>
            <a:gd name="adj2" fmla="val -239"/>
            <a:gd name="adj3" fmla="val 110809"/>
            <a:gd name="adj4" fmla="val -273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27</xdr:col>
      <xdr:colOff>384651</xdr:colOff>
      <xdr:row>109</xdr:row>
      <xdr:rowOff>87242</xdr:rowOff>
    </xdr:from>
    <xdr:to>
      <xdr:col>29</xdr:col>
      <xdr:colOff>123265</xdr:colOff>
      <xdr:row>118</xdr:row>
      <xdr:rowOff>35859</xdr:rowOff>
    </xdr:to>
    <xdr:sp macro="" textlink="">
      <xdr:nvSpPr>
        <xdr:cNvPr id="68" name="正方形/長方形 67">
          <a:extLst>
            <a:ext uri="{FF2B5EF4-FFF2-40B4-BE49-F238E27FC236}">
              <a16:creationId xmlns:a16="http://schemas.microsoft.com/office/drawing/2014/main" id="{00000000-0008-0000-0B00-000044000000}"/>
            </a:ext>
          </a:extLst>
        </xdr:cNvPr>
        <xdr:cNvSpPr/>
      </xdr:nvSpPr>
      <xdr:spPr>
        <a:xfrm>
          <a:off x="40938739" y="33323889"/>
          <a:ext cx="1105732" cy="1371764"/>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35</xdr:col>
      <xdr:colOff>549410</xdr:colOff>
      <xdr:row>109</xdr:row>
      <xdr:rowOff>86445</xdr:rowOff>
    </xdr:from>
    <xdr:to>
      <xdr:col>36</xdr:col>
      <xdr:colOff>606013</xdr:colOff>
      <xdr:row>118</xdr:row>
      <xdr:rowOff>44823</xdr:rowOff>
    </xdr:to>
    <xdr:sp macro="" textlink="">
      <xdr:nvSpPr>
        <xdr:cNvPr id="69" name="正方形/長方形 68">
          <a:extLst>
            <a:ext uri="{FF2B5EF4-FFF2-40B4-BE49-F238E27FC236}">
              <a16:creationId xmlns:a16="http://schemas.microsoft.com/office/drawing/2014/main" id="{00000000-0008-0000-0B00-000045000000}"/>
            </a:ext>
          </a:extLst>
        </xdr:cNvPr>
        <xdr:cNvSpPr/>
      </xdr:nvSpPr>
      <xdr:spPr>
        <a:xfrm>
          <a:off x="46571969" y="33323092"/>
          <a:ext cx="808742" cy="138152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32</xdr:col>
      <xdr:colOff>124387</xdr:colOff>
      <xdr:row>109</xdr:row>
      <xdr:rowOff>106615</xdr:rowOff>
    </xdr:from>
    <xdr:to>
      <xdr:col>34</xdr:col>
      <xdr:colOff>235324</xdr:colOff>
      <xdr:row>118</xdr:row>
      <xdr:rowOff>47065</xdr:rowOff>
    </xdr:to>
    <xdr:sp macro="" textlink="">
      <xdr:nvSpPr>
        <xdr:cNvPr id="70" name="正方形/長方形 69">
          <a:extLst>
            <a:ext uri="{FF2B5EF4-FFF2-40B4-BE49-F238E27FC236}">
              <a16:creationId xmlns:a16="http://schemas.microsoft.com/office/drawing/2014/main" id="{00000000-0008-0000-0B00-000046000000}"/>
            </a:ext>
          </a:extLst>
        </xdr:cNvPr>
        <xdr:cNvSpPr/>
      </xdr:nvSpPr>
      <xdr:spPr>
        <a:xfrm>
          <a:off x="44096269" y="33343262"/>
          <a:ext cx="1478055" cy="1363597"/>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32</xdr:col>
      <xdr:colOff>158325</xdr:colOff>
      <xdr:row>91</xdr:row>
      <xdr:rowOff>1119860</xdr:rowOff>
    </xdr:from>
    <xdr:to>
      <xdr:col>35</xdr:col>
      <xdr:colOff>575983</xdr:colOff>
      <xdr:row>92</xdr:row>
      <xdr:rowOff>168727</xdr:rowOff>
    </xdr:to>
    <xdr:sp macro="" textlink="">
      <xdr:nvSpPr>
        <xdr:cNvPr id="71" name="正方形/長方形 70">
          <a:extLst>
            <a:ext uri="{FF2B5EF4-FFF2-40B4-BE49-F238E27FC236}">
              <a16:creationId xmlns:a16="http://schemas.microsoft.com/office/drawing/2014/main" id="{00000000-0008-0000-0B00-000047000000}"/>
            </a:ext>
          </a:extLst>
        </xdr:cNvPr>
        <xdr:cNvSpPr/>
      </xdr:nvSpPr>
      <xdr:spPr>
        <a:xfrm>
          <a:off x="44130207" y="25671948"/>
          <a:ext cx="2468335" cy="785779"/>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37</xdr:col>
      <xdr:colOff>197063</xdr:colOff>
      <xdr:row>107</xdr:row>
      <xdr:rowOff>128467</xdr:rowOff>
    </xdr:from>
    <xdr:to>
      <xdr:col>39</xdr:col>
      <xdr:colOff>469687</xdr:colOff>
      <xdr:row>110</xdr:row>
      <xdr:rowOff>105652</xdr:rowOff>
    </xdr:to>
    <xdr:sp macro="" textlink="">
      <xdr:nvSpPr>
        <xdr:cNvPr id="72" name="線吹き出し 1 (枠付き) 71">
          <a:extLst>
            <a:ext uri="{FF2B5EF4-FFF2-40B4-BE49-F238E27FC236}">
              <a16:creationId xmlns:a16="http://schemas.microsoft.com/office/drawing/2014/main" id="{00000000-0008-0000-0B00-000048000000}"/>
            </a:ext>
          </a:extLst>
        </xdr:cNvPr>
        <xdr:cNvSpPr/>
      </xdr:nvSpPr>
      <xdr:spPr>
        <a:xfrm>
          <a:off x="47586739" y="33051349"/>
          <a:ext cx="1639742" cy="447833"/>
        </a:xfrm>
        <a:prstGeom prst="borderCallout1">
          <a:avLst>
            <a:gd name="adj1" fmla="val 50084"/>
            <a:gd name="adj2" fmla="val -239"/>
            <a:gd name="adj3" fmla="val 99947"/>
            <a:gd name="adj4" fmla="val -1460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34</xdr:col>
      <xdr:colOff>333529</xdr:colOff>
      <xdr:row>106</xdr:row>
      <xdr:rowOff>138952</xdr:rowOff>
    </xdr:from>
    <xdr:to>
      <xdr:col>37</xdr:col>
      <xdr:colOff>14405</xdr:colOff>
      <xdr:row>109</xdr:row>
      <xdr:rowOff>128721</xdr:rowOff>
    </xdr:to>
    <xdr:sp macro="" textlink="">
      <xdr:nvSpPr>
        <xdr:cNvPr id="73" name="線吹き出し 1 (枠付き) 72">
          <a:extLst>
            <a:ext uri="{FF2B5EF4-FFF2-40B4-BE49-F238E27FC236}">
              <a16:creationId xmlns:a16="http://schemas.microsoft.com/office/drawing/2014/main" id="{00000000-0008-0000-0B00-000049000000}"/>
            </a:ext>
          </a:extLst>
        </xdr:cNvPr>
        <xdr:cNvSpPr/>
      </xdr:nvSpPr>
      <xdr:spPr>
        <a:xfrm>
          <a:off x="45672529" y="32904952"/>
          <a:ext cx="1731552" cy="460416"/>
        </a:xfrm>
        <a:prstGeom prst="borderCallout1">
          <a:avLst>
            <a:gd name="adj1" fmla="val 50084"/>
            <a:gd name="adj2" fmla="val -239"/>
            <a:gd name="adj3" fmla="val 96145"/>
            <a:gd name="adj4" fmla="val -2069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29</xdr:col>
      <xdr:colOff>218994</xdr:colOff>
      <xdr:row>106</xdr:row>
      <xdr:rowOff>1759</xdr:rowOff>
    </xdr:from>
    <xdr:to>
      <xdr:col>31</xdr:col>
      <xdr:colOff>547134</xdr:colOff>
      <xdr:row>108</xdr:row>
      <xdr:rowOff>132705</xdr:rowOff>
    </xdr:to>
    <xdr:sp macro="" textlink="">
      <xdr:nvSpPr>
        <xdr:cNvPr id="74" name="線吹き出し 1 (枠付き) 73">
          <a:extLst>
            <a:ext uri="{FF2B5EF4-FFF2-40B4-BE49-F238E27FC236}">
              <a16:creationId xmlns:a16="http://schemas.microsoft.com/office/drawing/2014/main" id="{00000000-0008-0000-0B00-00004A000000}"/>
            </a:ext>
          </a:extLst>
        </xdr:cNvPr>
        <xdr:cNvSpPr/>
      </xdr:nvSpPr>
      <xdr:spPr>
        <a:xfrm>
          <a:off x="42140200" y="32767759"/>
          <a:ext cx="1695258" cy="444711"/>
        </a:xfrm>
        <a:prstGeom prst="borderCallout1">
          <a:avLst>
            <a:gd name="adj1" fmla="val 50084"/>
            <a:gd name="adj2" fmla="val -239"/>
            <a:gd name="adj3" fmla="val 138588"/>
            <a:gd name="adj4" fmla="val -1594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動作電源は</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IG-ON</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editAs="oneCell">
    <xdr:from>
      <xdr:col>36</xdr:col>
      <xdr:colOff>485055</xdr:colOff>
      <xdr:row>91</xdr:row>
      <xdr:rowOff>801382</xdr:rowOff>
    </xdr:from>
    <xdr:to>
      <xdr:col>39</xdr:col>
      <xdr:colOff>582707</xdr:colOff>
      <xdr:row>91</xdr:row>
      <xdr:rowOff>1243854</xdr:rowOff>
    </xdr:to>
    <xdr:sp macro="" textlink="">
      <xdr:nvSpPr>
        <xdr:cNvPr id="75" name="線吹き出し 1 (枠付き) 74">
          <a:extLst>
            <a:ext uri="{FF2B5EF4-FFF2-40B4-BE49-F238E27FC236}">
              <a16:creationId xmlns:a16="http://schemas.microsoft.com/office/drawing/2014/main" id="{00000000-0008-0000-0B00-00004B000000}"/>
            </a:ext>
          </a:extLst>
        </xdr:cNvPr>
        <xdr:cNvSpPr/>
      </xdr:nvSpPr>
      <xdr:spPr>
        <a:xfrm>
          <a:off x="47191173" y="25353470"/>
          <a:ext cx="2148328" cy="442472"/>
        </a:xfrm>
        <a:prstGeom prst="borderCallout1">
          <a:avLst>
            <a:gd name="adj1" fmla="val 38295"/>
            <a:gd name="adj2" fmla="val -1002"/>
            <a:gd name="adj3" fmla="val 94179"/>
            <a:gd name="adj4" fmla="val -3807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ja-JP" sz="1200" b="1">
              <a:solidFill>
                <a:schemeClr val="tx1"/>
              </a:solidFill>
              <a:effectLst/>
              <a:latin typeface="+mn-lt"/>
              <a:ea typeface="+mn-ea"/>
              <a:cs typeface="+mn-cs"/>
            </a:rPr>
            <a:t>通信途絶時は非吹鳴</a:t>
          </a:r>
          <a:endParaRPr lang="ja-JP" altLang="ja-JP" sz="1400" b="1">
            <a:solidFill>
              <a:schemeClr val="tx1"/>
            </a:solidFill>
            <a:effectLst/>
          </a:endParaRPr>
        </a:p>
      </xdr:txBody>
    </xdr:sp>
    <xdr:clientData/>
  </xdr:twoCellAnchor>
  <xdr:twoCellAnchor editAs="oneCell">
    <xdr:from>
      <xdr:col>24</xdr:col>
      <xdr:colOff>334444</xdr:colOff>
      <xdr:row>187</xdr:row>
      <xdr:rowOff>102228</xdr:rowOff>
    </xdr:from>
    <xdr:to>
      <xdr:col>25</xdr:col>
      <xdr:colOff>316513</xdr:colOff>
      <xdr:row>190</xdr:row>
      <xdr:rowOff>43345</xdr:rowOff>
    </xdr:to>
    <xdr:sp macro="" textlink="">
      <xdr:nvSpPr>
        <xdr:cNvPr id="82" name="正方形/長方形 81">
          <a:extLst>
            <a:ext uri="{FF2B5EF4-FFF2-40B4-BE49-F238E27FC236}">
              <a16:creationId xmlns:a16="http://schemas.microsoft.com/office/drawing/2014/main" id="{00000000-0008-0000-0B00-000052000000}"/>
            </a:ext>
          </a:extLst>
        </xdr:cNvPr>
        <xdr:cNvSpPr/>
      </xdr:nvSpPr>
      <xdr:spPr>
        <a:xfrm>
          <a:off x="38837856" y="45867052"/>
          <a:ext cx="665628" cy="445382"/>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33</xdr:col>
      <xdr:colOff>393704</xdr:colOff>
      <xdr:row>181</xdr:row>
      <xdr:rowOff>60394</xdr:rowOff>
    </xdr:from>
    <xdr:to>
      <xdr:col>35</xdr:col>
      <xdr:colOff>606207</xdr:colOff>
      <xdr:row>208</xdr:row>
      <xdr:rowOff>129668</xdr:rowOff>
    </xdr:to>
    <xdr:sp macro="" textlink="">
      <xdr:nvSpPr>
        <xdr:cNvPr id="84" name="正方形/長方形 83">
          <a:extLst>
            <a:ext uri="{FF2B5EF4-FFF2-40B4-BE49-F238E27FC236}">
              <a16:creationId xmlns:a16="http://schemas.microsoft.com/office/drawing/2014/main" id="{00000000-0008-0000-0B00-000054000000}"/>
            </a:ext>
          </a:extLst>
        </xdr:cNvPr>
        <xdr:cNvSpPr/>
      </xdr:nvSpPr>
      <xdr:spPr>
        <a:xfrm>
          <a:off x="45049145" y="44816688"/>
          <a:ext cx="1632961" cy="4607656"/>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34</xdr:col>
      <xdr:colOff>608116</xdr:colOff>
      <xdr:row>212</xdr:row>
      <xdr:rowOff>95250</xdr:rowOff>
    </xdr:from>
    <xdr:to>
      <xdr:col>39</xdr:col>
      <xdr:colOff>2450</xdr:colOff>
      <xdr:row>217</xdr:row>
      <xdr:rowOff>163286</xdr:rowOff>
    </xdr:to>
    <xdr:sp macro="" textlink="">
      <xdr:nvSpPr>
        <xdr:cNvPr id="85" name="正方形/長方形 84">
          <a:extLst>
            <a:ext uri="{FF2B5EF4-FFF2-40B4-BE49-F238E27FC236}">
              <a16:creationId xmlns:a16="http://schemas.microsoft.com/office/drawing/2014/main" id="{00000000-0008-0000-0B00-000055000000}"/>
            </a:ext>
          </a:extLst>
        </xdr:cNvPr>
        <xdr:cNvSpPr/>
      </xdr:nvSpPr>
      <xdr:spPr>
        <a:xfrm>
          <a:off x="45975691" y="50720625"/>
          <a:ext cx="2762374" cy="925286"/>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35</xdr:col>
      <xdr:colOff>414303</xdr:colOff>
      <xdr:row>173</xdr:row>
      <xdr:rowOff>97101</xdr:rowOff>
    </xdr:from>
    <xdr:to>
      <xdr:col>39</xdr:col>
      <xdr:colOff>56406</xdr:colOff>
      <xdr:row>177</xdr:row>
      <xdr:rowOff>76255</xdr:rowOff>
    </xdr:to>
    <xdr:sp macro="" textlink="">
      <xdr:nvSpPr>
        <xdr:cNvPr id="87" name="線吹き出し 1 (枠付き) 86">
          <a:extLst>
            <a:ext uri="{FF2B5EF4-FFF2-40B4-BE49-F238E27FC236}">
              <a16:creationId xmlns:a16="http://schemas.microsoft.com/office/drawing/2014/main" id="{00000000-0008-0000-0B00-000057000000}"/>
            </a:ext>
          </a:extLst>
        </xdr:cNvPr>
        <xdr:cNvSpPr/>
      </xdr:nvSpPr>
      <xdr:spPr>
        <a:xfrm>
          <a:off x="46420053" y="44538030"/>
          <a:ext cx="2363532" cy="686725"/>
        </a:xfrm>
        <a:prstGeom prst="borderCallout1">
          <a:avLst>
            <a:gd name="adj1" fmla="val 50084"/>
            <a:gd name="adj2" fmla="val -239"/>
            <a:gd name="adj3" fmla="val 217841"/>
            <a:gd name="adj4" fmla="val -330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特別条件は</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Detailed Spec</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シート参照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26</xdr:col>
      <xdr:colOff>36955</xdr:colOff>
      <xdr:row>174</xdr:row>
      <xdr:rowOff>13812</xdr:rowOff>
    </xdr:from>
    <xdr:to>
      <xdr:col>28</xdr:col>
      <xdr:colOff>541594</xdr:colOff>
      <xdr:row>177</xdr:row>
      <xdr:rowOff>678</xdr:rowOff>
    </xdr:to>
    <xdr:sp macro="" textlink="">
      <xdr:nvSpPr>
        <xdr:cNvPr id="88" name="線吹き出し 1 (枠付き) 87">
          <a:extLst>
            <a:ext uri="{FF2B5EF4-FFF2-40B4-BE49-F238E27FC236}">
              <a16:creationId xmlns:a16="http://schemas.microsoft.com/office/drawing/2014/main" id="{00000000-0008-0000-0B00-000058000000}"/>
            </a:ext>
          </a:extLst>
        </xdr:cNvPr>
        <xdr:cNvSpPr/>
      </xdr:nvSpPr>
      <xdr:spPr>
        <a:xfrm>
          <a:off x="39907484" y="43571077"/>
          <a:ext cx="1871757" cy="489298"/>
        </a:xfrm>
        <a:prstGeom prst="borderCallout1">
          <a:avLst>
            <a:gd name="adj1" fmla="val 52878"/>
            <a:gd name="adj2" fmla="val 100763"/>
            <a:gd name="adj3" fmla="val 297273"/>
            <a:gd name="adj4" fmla="val 13309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動作電源は</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IG-ON</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editAs="oneCell">
    <xdr:from>
      <xdr:col>40</xdr:col>
      <xdr:colOff>55108</xdr:colOff>
      <xdr:row>209</xdr:row>
      <xdr:rowOff>163287</xdr:rowOff>
    </xdr:from>
    <xdr:to>
      <xdr:col>42</xdr:col>
      <xdr:colOff>504146</xdr:colOff>
      <xdr:row>213</xdr:row>
      <xdr:rowOff>71436</xdr:rowOff>
    </xdr:to>
    <xdr:sp macro="" textlink="">
      <xdr:nvSpPr>
        <xdr:cNvPr id="89" name="線吹き出し 1 (枠付き) 88">
          <a:extLst>
            <a:ext uri="{FF2B5EF4-FFF2-40B4-BE49-F238E27FC236}">
              <a16:creationId xmlns:a16="http://schemas.microsoft.com/office/drawing/2014/main" id="{00000000-0008-0000-0B00-000059000000}"/>
            </a:ext>
          </a:extLst>
        </xdr:cNvPr>
        <xdr:cNvSpPr/>
      </xdr:nvSpPr>
      <xdr:spPr>
        <a:xfrm>
          <a:off x="50143001" y="50972358"/>
          <a:ext cx="1809752" cy="615721"/>
        </a:xfrm>
        <a:prstGeom prst="borderCallout1">
          <a:avLst>
            <a:gd name="adj1" fmla="val 38295"/>
            <a:gd name="adj2" fmla="val -1002"/>
            <a:gd name="adj3" fmla="val 104593"/>
            <a:gd name="adj4" fmla="val -5419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通信途絶時は非吹鳴</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28</xdr:col>
      <xdr:colOff>425824</xdr:colOff>
      <xdr:row>257</xdr:row>
      <xdr:rowOff>138545</xdr:rowOff>
    </xdr:from>
    <xdr:to>
      <xdr:col>30</xdr:col>
      <xdr:colOff>138545</xdr:colOff>
      <xdr:row>344</xdr:row>
      <xdr:rowOff>108017</xdr:rowOff>
    </xdr:to>
    <xdr:sp macro="" textlink="">
      <xdr:nvSpPr>
        <xdr:cNvPr id="93" name="正方形/長方形 92">
          <a:extLst>
            <a:ext uri="{FF2B5EF4-FFF2-40B4-BE49-F238E27FC236}">
              <a16:creationId xmlns:a16="http://schemas.microsoft.com/office/drawing/2014/main" id="{00000000-0008-0000-0B00-00005D000000}"/>
            </a:ext>
          </a:extLst>
        </xdr:cNvPr>
        <xdr:cNvSpPr/>
      </xdr:nvSpPr>
      <xdr:spPr>
        <a:xfrm>
          <a:off x="41798960" y="58431545"/>
          <a:ext cx="1098176" cy="15036291"/>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39</xdr:col>
      <xdr:colOff>663284</xdr:colOff>
      <xdr:row>257</xdr:row>
      <xdr:rowOff>138544</xdr:rowOff>
    </xdr:from>
    <xdr:to>
      <xdr:col>40</xdr:col>
      <xdr:colOff>489857</xdr:colOff>
      <xdr:row>344</xdr:row>
      <xdr:rowOff>130426</xdr:rowOff>
    </xdr:to>
    <xdr:sp macro="" textlink="">
      <xdr:nvSpPr>
        <xdr:cNvPr id="95" name="正方形/長方形 94">
          <a:extLst>
            <a:ext uri="{FF2B5EF4-FFF2-40B4-BE49-F238E27FC236}">
              <a16:creationId xmlns:a16="http://schemas.microsoft.com/office/drawing/2014/main" id="{00000000-0008-0000-0B00-00005F000000}"/>
            </a:ext>
          </a:extLst>
        </xdr:cNvPr>
        <xdr:cNvSpPr/>
      </xdr:nvSpPr>
      <xdr:spPr>
        <a:xfrm>
          <a:off x="49656420" y="58431544"/>
          <a:ext cx="519301" cy="15058701"/>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32</xdr:col>
      <xdr:colOff>369794</xdr:colOff>
      <xdr:row>318</xdr:row>
      <xdr:rowOff>155863</xdr:rowOff>
    </xdr:from>
    <xdr:to>
      <xdr:col>33</xdr:col>
      <xdr:colOff>604696</xdr:colOff>
      <xdr:row>333</xdr:row>
      <xdr:rowOff>85606</xdr:rowOff>
    </xdr:to>
    <xdr:sp macro="" textlink="">
      <xdr:nvSpPr>
        <xdr:cNvPr id="96" name="正方形/長方形 95">
          <a:extLst>
            <a:ext uri="{FF2B5EF4-FFF2-40B4-BE49-F238E27FC236}">
              <a16:creationId xmlns:a16="http://schemas.microsoft.com/office/drawing/2014/main" id="{00000000-0008-0000-0B00-000060000000}"/>
            </a:ext>
          </a:extLst>
        </xdr:cNvPr>
        <xdr:cNvSpPr/>
      </xdr:nvSpPr>
      <xdr:spPr>
        <a:xfrm>
          <a:off x="44513839" y="69012954"/>
          <a:ext cx="927630" cy="2527469"/>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37</xdr:col>
      <xdr:colOff>65850</xdr:colOff>
      <xdr:row>251</xdr:row>
      <xdr:rowOff>43406</xdr:rowOff>
    </xdr:from>
    <xdr:to>
      <xdr:col>40</xdr:col>
      <xdr:colOff>179483</xdr:colOff>
      <xdr:row>254</xdr:row>
      <xdr:rowOff>42085</xdr:rowOff>
    </xdr:to>
    <xdr:sp macro="" textlink="">
      <xdr:nvSpPr>
        <xdr:cNvPr id="97" name="線吹き出し 1 (枠付き) 96">
          <a:extLst>
            <a:ext uri="{FF2B5EF4-FFF2-40B4-BE49-F238E27FC236}">
              <a16:creationId xmlns:a16="http://schemas.microsoft.com/office/drawing/2014/main" id="{00000000-0008-0000-0B00-000061000000}"/>
            </a:ext>
          </a:extLst>
        </xdr:cNvPr>
        <xdr:cNvSpPr/>
      </xdr:nvSpPr>
      <xdr:spPr>
        <a:xfrm>
          <a:off x="47614650" y="60203306"/>
          <a:ext cx="2171033" cy="581386"/>
        </a:xfrm>
        <a:prstGeom prst="borderCallout1">
          <a:avLst>
            <a:gd name="adj1" fmla="val 110751"/>
            <a:gd name="adj2" fmla="val 91124"/>
            <a:gd name="adj3" fmla="val 195279"/>
            <a:gd name="adj4" fmla="val 9910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31</xdr:col>
      <xdr:colOff>98581</xdr:colOff>
      <xdr:row>181</xdr:row>
      <xdr:rowOff>56683</xdr:rowOff>
    </xdr:from>
    <xdr:to>
      <xdr:col>33</xdr:col>
      <xdr:colOff>373724</xdr:colOff>
      <xdr:row>208</xdr:row>
      <xdr:rowOff>134470</xdr:rowOff>
    </xdr:to>
    <xdr:sp macro="" textlink="">
      <xdr:nvSpPr>
        <xdr:cNvPr id="99" name="正方形/長方形 98">
          <a:extLst>
            <a:ext uri="{FF2B5EF4-FFF2-40B4-BE49-F238E27FC236}">
              <a16:creationId xmlns:a16="http://schemas.microsoft.com/office/drawing/2014/main" id="{00000000-0008-0000-0B00-000063000000}"/>
            </a:ext>
          </a:extLst>
        </xdr:cNvPr>
        <xdr:cNvSpPr/>
      </xdr:nvSpPr>
      <xdr:spPr>
        <a:xfrm>
          <a:off x="43386905" y="44812977"/>
          <a:ext cx="1642260" cy="4616169"/>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29</xdr:col>
      <xdr:colOff>252100</xdr:colOff>
      <xdr:row>170</xdr:row>
      <xdr:rowOff>92773</xdr:rowOff>
    </xdr:from>
    <xdr:to>
      <xdr:col>34</xdr:col>
      <xdr:colOff>480706</xdr:colOff>
      <xdr:row>176</xdr:row>
      <xdr:rowOff>124067</xdr:rowOff>
    </xdr:to>
    <xdr:sp macro="" textlink="">
      <xdr:nvSpPr>
        <xdr:cNvPr id="100" name="線吹き出し 1 (枠付き) 99">
          <a:extLst>
            <a:ext uri="{FF2B5EF4-FFF2-40B4-BE49-F238E27FC236}">
              <a16:creationId xmlns:a16="http://schemas.microsoft.com/office/drawing/2014/main" id="{00000000-0008-0000-0B00-000064000000}"/>
            </a:ext>
          </a:extLst>
        </xdr:cNvPr>
        <xdr:cNvSpPr/>
      </xdr:nvSpPr>
      <xdr:spPr>
        <a:xfrm>
          <a:off x="42175707" y="44003023"/>
          <a:ext cx="3630392" cy="1092652"/>
        </a:xfrm>
        <a:prstGeom prst="borderCallout1">
          <a:avLst>
            <a:gd name="adj1" fmla="val 103157"/>
            <a:gd name="adj2" fmla="val 49845"/>
            <a:gd name="adj3" fmla="val 186807"/>
            <a:gd name="adj4" fmla="val 5318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実施条件にエッジが含まれるが、変化前の値に制限は無く、レベル通知で判定可能であるため、</a:t>
          </a:r>
          <a:b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b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Alert</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ではエッジ判定不要とする</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editAs="oneCell">
    <xdr:from>
      <xdr:col>30</xdr:col>
      <xdr:colOff>356549</xdr:colOff>
      <xdr:row>347</xdr:row>
      <xdr:rowOff>28397</xdr:rowOff>
    </xdr:from>
    <xdr:to>
      <xdr:col>34</xdr:col>
      <xdr:colOff>166995</xdr:colOff>
      <xdr:row>351</xdr:row>
      <xdr:rowOff>18501</xdr:rowOff>
    </xdr:to>
    <xdr:sp macro="" textlink="">
      <xdr:nvSpPr>
        <xdr:cNvPr id="101" name="正方形/長方形 100">
          <a:extLst>
            <a:ext uri="{FF2B5EF4-FFF2-40B4-BE49-F238E27FC236}">
              <a16:creationId xmlns:a16="http://schemas.microsoft.com/office/drawing/2014/main" id="{00000000-0008-0000-0B00-000065000000}"/>
            </a:ext>
          </a:extLst>
        </xdr:cNvPr>
        <xdr:cNvSpPr/>
      </xdr:nvSpPr>
      <xdr:spPr>
        <a:xfrm>
          <a:off x="43115140" y="73925079"/>
          <a:ext cx="2581355" cy="856013"/>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35</xdr:col>
      <xdr:colOff>420163</xdr:colOff>
      <xdr:row>346</xdr:row>
      <xdr:rowOff>66782</xdr:rowOff>
    </xdr:from>
    <xdr:to>
      <xdr:col>38</xdr:col>
      <xdr:colOff>225250</xdr:colOff>
      <xdr:row>349</xdr:row>
      <xdr:rowOff>1153</xdr:rowOff>
    </xdr:to>
    <xdr:sp macro="" textlink="">
      <xdr:nvSpPr>
        <xdr:cNvPr id="102" name="線吹き出し 1 (枠付き) 101">
          <a:extLst>
            <a:ext uri="{FF2B5EF4-FFF2-40B4-BE49-F238E27FC236}">
              <a16:creationId xmlns:a16="http://schemas.microsoft.com/office/drawing/2014/main" id="{00000000-0008-0000-0B00-000066000000}"/>
            </a:ext>
          </a:extLst>
        </xdr:cNvPr>
        <xdr:cNvSpPr/>
      </xdr:nvSpPr>
      <xdr:spPr>
        <a:xfrm>
          <a:off x="46597363" y="78324182"/>
          <a:ext cx="1862487" cy="500676"/>
        </a:xfrm>
        <a:prstGeom prst="borderCallout1">
          <a:avLst>
            <a:gd name="adj1" fmla="val 38295"/>
            <a:gd name="adj2" fmla="val -1002"/>
            <a:gd name="adj3" fmla="val 150288"/>
            <a:gd name="adj4" fmla="val -642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通信途絶時は非表示</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13</xdr:col>
      <xdr:colOff>125186</xdr:colOff>
      <xdr:row>183</xdr:row>
      <xdr:rowOff>5443</xdr:rowOff>
    </xdr:from>
    <xdr:to>
      <xdr:col>14</xdr:col>
      <xdr:colOff>579664</xdr:colOff>
      <xdr:row>185</xdr:row>
      <xdr:rowOff>48984</xdr:rowOff>
    </xdr:to>
    <xdr:sp macro="" textlink="">
      <xdr:nvSpPr>
        <xdr:cNvPr id="103" name="線吹き出し 1 (枠付き) 102">
          <a:extLst>
            <a:ext uri="{FF2B5EF4-FFF2-40B4-BE49-F238E27FC236}">
              <a16:creationId xmlns:a16="http://schemas.microsoft.com/office/drawing/2014/main" id="{00000000-0008-0000-0B00-000067000000}"/>
            </a:ext>
          </a:extLst>
        </xdr:cNvPr>
        <xdr:cNvSpPr/>
      </xdr:nvSpPr>
      <xdr:spPr>
        <a:xfrm>
          <a:off x="20236543" y="46215300"/>
          <a:ext cx="6414407" cy="397328"/>
        </a:xfrm>
        <a:prstGeom prst="borderCallout1">
          <a:avLst>
            <a:gd name="adj1" fmla="val 49674"/>
            <a:gd name="adj2" fmla="val -507"/>
            <a:gd name="adj3" fmla="val 61180"/>
            <a:gd name="adj4" fmla="val -2003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CCMSG</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の通信仕様については </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MET-S_CCS-CSTD-1-04-A-C0.xlsm </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を参照する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14</xdr:col>
      <xdr:colOff>835477</xdr:colOff>
      <xdr:row>187</xdr:row>
      <xdr:rowOff>55787</xdr:rowOff>
    </xdr:from>
    <xdr:to>
      <xdr:col>15</xdr:col>
      <xdr:colOff>1387928</xdr:colOff>
      <xdr:row>192</xdr:row>
      <xdr:rowOff>27214</xdr:rowOff>
    </xdr:to>
    <xdr:sp macro="" textlink="">
      <xdr:nvSpPr>
        <xdr:cNvPr id="108" name="正方形/長方形 107">
          <a:extLst>
            <a:ext uri="{FF2B5EF4-FFF2-40B4-BE49-F238E27FC236}">
              <a16:creationId xmlns:a16="http://schemas.microsoft.com/office/drawing/2014/main" id="{00000000-0008-0000-0B00-00006C000000}"/>
            </a:ext>
          </a:extLst>
        </xdr:cNvPr>
        <xdr:cNvSpPr/>
      </xdr:nvSpPr>
      <xdr:spPr>
        <a:xfrm>
          <a:off x="26906763" y="46973216"/>
          <a:ext cx="2443844" cy="855891"/>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15</xdr:col>
      <xdr:colOff>693963</xdr:colOff>
      <xdr:row>193</xdr:row>
      <xdr:rowOff>127906</xdr:rowOff>
    </xdr:from>
    <xdr:to>
      <xdr:col>16</xdr:col>
      <xdr:colOff>770164</xdr:colOff>
      <xdr:row>197</xdr:row>
      <xdr:rowOff>87088</xdr:rowOff>
    </xdr:to>
    <xdr:sp macro="" textlink="">
      <xdr:nvSpPr>
        <xdr:cNvPr id="109" name="線吹き出し 1 (枠付き) 108">
          <a:extLst>
            <a:ext uri="{FF2B5EF4-FFF2-40B4-BE49-F238E27FC236}">
              <a16:creationId xmlns:a16="http://schemas.microsoft.com/office/drawing/2014/main" id="{00000000-0008-0000-0B00-00006D000000}"/>
            </a:ext>
          </a:extLst>
        </xdr:cNvPr>
        <xdr:cNvSpPr/>
      </xdr:nvSpPr>
      <xdr:spPr>
        <a:xfrm>
          <a:off x="28656642" y="48106692"/>
          <a:ext cx="2960915" cy="666753"/>
        </a:xfrm>
        <a:prstGeom prst="borderCallout1">
          <a:avLst>
            <a:gd name="adj1" fmla="val -1288"/>
            <a:gd name="adj2" fmla="val 46160"/>
            <a:gd name="adj3" fmla="val -37815"/>
            <a:gd name="adj4" fmla="val 1377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通信途絶時は前回値保持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→通信ソフト側で保持する値を使用する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26</xdr:col>
      <xdr:colOff>426807</xdr:colOff>
      <xdr:row>253</xdr:row>
      <xdr:rowOff>42170</xdr:rowOff>
    </xdr:from>
    <xdr:to>
      <xdr:col>29</xdr:col>
      <xdr:colOff>29479</xdr:colOff>
      <xdr:row>255</xdr:row>
      <xdr:rowOff>109752</xdr:rowOff>
    </xdr:to>
    <xdr:sp macro="" textlink="">
      <xdr:nvSpPr>
        <xdr:cNvPr id="139" name="線吹き出し 1 (枠付き) 138">
          <a:extLst>
            <a:ext uri="{FF2B5EF4-FFF2-40B4-BE49-F238E27FC236}">
              <a16:creationId xmlns:a16="http://schemas.microsoft.com/office/drawing/2014/main" id="{00000000-0008-0000-0B00-00008B000000}"/>
            </a:ext>
          </a:extLst>
        </xdr:cNvPr>
        <xdr:cNvSpPr/>
      </xdr:nvSpPr>
      <xdr:spPr>
        <a:xfrm>
          <a:off x="40431807" y="60583070"/>
          <a:ext cx="1660072" cy="448582"/>
        </a:xfrm>
        <a:prstGeom prst="borderCallout1">
          <a:avLst>
            <a:gd name="adj1" fmla="val 52878"/>
            <a:gd name="adj2" fmla="val 100763"/>
            <a:gd name="adj3" fmla="val 361895"/>
            <a:gd name="adj4" fmla="val 12067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動作電源は</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IG-ON</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editAs="oneCell">
    <xdr:from>
      <xdr:col>32</xdr:col>
      <xdr:colOff>105021</xdr:colOff>
      <xdr:row>73</xdr:row>
      <xdr:rowOff>108857</xdr:rowOff>
    </xdr:from>
    <xdr:to>
      <xdr:col>35</xdr:col>
      <xdr:colOff>526675</xdr:colOff>
      <xdr:row>78</xdr:row>
      <xdr:rowOff>13607</xdr:rowOff>
    </xdr:to>
    <xdr:sp macro="" textlink="">
      <xdr:nvSpPr>
        <xdr:cNvPr id="153" name="正方形/長方形 152">
          <a:extLst>
            <a:ext uri="{FF2B5EF4-FFF2-40B4-BE49-F238E27FC236}">
              <a16:creationId xmlns:a16="http://schemas.microsoft.com/office/drawing/2014/main" id="{00000000-0008-0000-0B00-000099000000}"/>
            </a:ext>
          </a:extLst>
        </xdr:cNvPr>
        <xdr:cNvSpPr/>
      </xdr:nvSpPr>
      <xdr:spPr>
        <a:xfrm>
          <a:off x="44069700" y="21635357"/>
          <a:ext cx="2462725" cy="789214"/>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32</xdr:col>
      <xdr:colOff>140883</xdr:colOff>
      <xdr:row>63</xdr:row>
      <xdr:rowOff>60305</xdr:rowOff>
    </xdr:from>
    <xdr:to>
      <xdr:col>35</xdr:col>
      <xdr:colOff>524274</xdr:colOff>
      <xdr:row>63</xdr:row>
      <xdr:rowOff>818511</xdr:rowOff>
    </xdr:to>
    <xdr:sp macro="" textlink="">
      <xdr:nvSpPr>
        <xdr:cNvPr id="155" name="正方形/長方形 154">
          <a:extLst>
            <a:ext uri="{FF2B5EF4-FFF2-40B4-BE49-F238E27FC236}">
              <a16:creationId xmlns:a16="http://schemas.microsoft.com/office/drawing/2014/main" id="{00000000-0008-0000-0B00-00009B000000}"/>
            </a:ext>
          </a:extLst>
        </xdr:cNvPr>
        <xdr:cNvSpPr/>
      </xdr:nvSpPr>
      <xdr:spPr>
        <a:xfrm>
          <a:off x="44105562" y="16783484"/>
          <a:ext cx="2424462" cy="758206"/>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30</xdr:col>
      <xdr:colOff>212269</xdr:colOff>
      <xdr:row>39</xdr:row>
      <xdr:rowOff>155664</xdr:rowOff>
    </xdr:from>
    <xdr:to>
      <xdr:col>32</xdr:col>
      <xdr:colOff>443591</xdr:colOff>
      <xdr:row>41</xdr:row>
      <xdr:rowOff>142056</xdr:rowOff>
    </xdr:to>
    <xdr:sp macro="" textlink="">
      <xdr:nvSpPr>
        <xdr:cNvPr id="22" name="線吹き出し 1 (枠付き) 21">
          <a:extLst>
            <a:ext uri="{FF2B5EF4-FFF2-40B4-BE49-F238E27FC236}">
              <a16:creationId xmlns:a16="http://schemas.microsoft.com/office/drawing/2014/main" id="{00000000-0008-0000-0B00-000016000000}"/>
            </a:ext>
          </a:extLst>
        </xdr:cNvPr>
        <xdr:cNvSpPr/>
      </xdr:nvSpPr>
      <xdr:spPr>
        <a:xfrm>
          <a:off x="38453783" y="9658893"/>
          <a:ext cx="1450522" cy="487134"/>
        </a:xfrm>
        <a:prstGeom prst="borderCallout1">
          <a:avLst>
            <a:gd name="adj1" fmla="val 50084"/>
            <a:gd name="adj2" fmla="val -239"/>
            <a:gd name="adj3" fmla="val 132063"/>
            <a:gd name="adj4" fmla="val -208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動作電源は</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IG-ON</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editAs="oneCell">
    <xdr:from>
      <xdr:col>28</xdr:col>
      <xdr:colOff>600955</xdr:colOff>
      <xdr:row>49</xdr:row>
      <xdr:rowOff>115741</xdr:rowOff>
    </xdr:from>
    <xdr:to>
      <xdr:col>31</xdr:col>
      <xdr:colOff>171577</xdr:colOff>
      <xdr:row>52</xdr:row>
      <xdr:rowOff>96689</xdr:rowOff>
    </xdr:to>
    <xdr:sp macro="" textlink="">
      <xdr:nvSpPr>
        <xdr:cNvPr id="30" name="線吹き出し 1 (枠付き) 29">
          <a:extLst>
            <a:ext uri="{FF2B5EF4-FFF2-40B4-BE49-F238E27FC236}">
              <a16:creationId xmlns:a16="http://schemas.microsoft.com/office/drawing/2014/main" id="{00000000-0008-0000-0B00-00001E000000}"/>
            </a:ext>
          </a:extLst>
        </xdr:cNvPr>
        <xdr:cNvSpPr/>
      </xdr:nvSpPr>
      <xdr:spPr>
        <a:xfrm>
          <a:off x="41838602" y="13898976"/>
          <a:ext cx="1621299" cy="485213"/>
        </a:xfrm>
        <a:prstGeom prst="borderCallout1">
          <a:avLst>
            <a:gd name="adj1" fmla="val 50084"/>
            <a:gd name="adj2" fmla="val -239"/>
            <a:gd name="adj3" fmla="val 142694"/>
            <a:gd name="adj4" fmla="val -2858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動作電源は</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IG-ON</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editAs="oneCell">
    <xdr:from>
      <xdr:col>28</xdr:col>
      <xdr:colOff>636172</xdr:colOff>
      <xdr:row>64</xdr:row>
      <xdr:rowOff>716857</xdr:rowOff>
    </xdr:from>
    <xdr:to>
      <xdr:col>31</xdr:col>
      <xdr:colOff>206794</xdr:colOff>
      <xdr:row>64</xdr:row>
      <xdr:rowOff>1163170</xdr:rowOff>
    </xdr:to>
    <xdr:sp macro="" textlink="">
      <xdr:nvSpPr>
        <xdr:cNvPr id="38" name="線吹き出し 1 (枠付き) 37">
          <a:extLst>
            <a:ext uri="{FF2B5EF4-FFF2-40B4-BE49-F238E27FC236}">
              <a16:creationId xmlns:a16="http://schemas.microsoft.com/office/drawing/2014/main" id="{00000000-0008-0000-0B00-000026000000}"/>
            </a:ext>
          </a:extLst>
        </xdr:cNvPr>
        <xdr:cNvSpPr/>
      </xdr:nvSpPr>
      <xdr:spPr>
        <a:xfrm>
          <a:off x="41879422" y="19168143"/>
          <a:ext cx="1611693" cy="446313"/>
        </a:xfrm>
        <a:prstGeom prst="borderCallout1">
          <a:avLst>
            <a:gd name="adj1" fmla="val 50084"/>
            <a:gd name="adj2" fmla="val -239"/>
            <a:gd name="adj3" fmla="val 172294"/>
            <a:gd name="adj4" fmla="val -310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動作電源は</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IG-ON</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editAs="oneCell">
    <xdr:from>
      <xdr:col>35</xdr:col>
      <xdr:colOff>559658</xdr:colOff>
      <xdr:row>64</xdr:row>
      <xdr:rowOff>1359068</xdr:rowOff>
    </xdr:from>
    <xdr:to>
      <xdr:col>37</xdr:col>
      <xdr:colOff>24812</xdr:colOff>
      <xdr:row>71</xdr:row>
      <xdr:rowOff>54428</xdr:rowOff>
    </xdr:to>
    <xdr:sp macro="" textlink="">
      <xdr:nvSpPr>
        <xdr:cNvPr id="161" name="正方形/長方形 160">
          <a:extLst>
            <a:ext uri="{FF2B5EF4-FFF2-40B4-BE49-F238E27FC236}">
              <a16:creationId xmlns:a16="http://schemas.microsoft.com/office/drawing/2014/main" id="{00000000-0008-0000-0B00-0000A1000000}"/>
            </a:ext>
          </a:extLst>
        </xdr:cNvPr>
        <xdr:cNvSpPr/>
      </xdr:nvSpPr>
      <xdr:spPr>
        <a:xfrm>
          <a:off x="46565408" y="19810354"/>
          <a:ext cx="825868" cy="1416788"/>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29</xdr:col>
      <xdr:colOff>183614</xdr:colOff>
      <xdr:row>92</xdr:row>
      <xdr:rowOff>1205724</xdr:rowOff>
    </xdr:from>
    <xdr:to>
      <xdr:col>31</xdr:col>
      <xdr:colOff>519374</xdr:colOff>
      <xdr:row>92</xdr:row>
      <xdr:rowOff>1692859</xdr:rowOff>
    </xdr:to>
    <xdr:sp macro="" textlink="">
      <xdr:nvSpPr>
        <xdr:cNvPr id="66" name="線吹き出し 1 (枠付き) 65">
          <a:extLst>
            <a:ext uri="{FF2B5EF4-FFF2-40B4-BE49-F238E27FC236}">
              <a16:creationId xmlns:a16="http://schemas.microsoft.com/office/drawing/2014/main" id="{00000000-0008-0000-0B00-000042000000}"/>
            </a:ext>
          </a:extLst>
        </xdr:cNvPr>
        <xdr:cNvSpPr/>
      </xdr:nvSpPr>
      <xdr:spPr>
        <a:xfrm>
          <a:off x="42104820" y="27494724"/>
          <a:ext cx="1702878" cy="487135"/>
        </a:xfrm>
        <a:prstGeom prst="borderCallout1">
          <a:avLst>
            <a:gd name="adj1" fmla="val 50084"/>
            <a:gd name="adj2" fmla="val -239"/>
            <a:gd name="adj3" fmla="val 122861"/>
            <a:gd name="adj4" fmla="val -1400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動作電源は</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IG-ON</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editAs="oneCell">
    <xdr:from>
      <xdr:col>33</xdr:col>
      <xdr:colOff>671070</xdr:colOff>
      <xdr:row>92</xdr:row>
      <xdr:rowOff>1109580</xdr:rowOff>
    </xdr:from>
    <xdr:to>
      <xdr:col>36</xdr:col>
      <xdr:colOff>330891</xdr:colOff>
      <xdr:row>92</xdr:row>
      <xdr:rowOff>1592058</xdr:rowOff>
    </xdr:to>
    <xdr:sp macro="" textlink="">
      <xdr:nvSpPr>
        <xdr:cNvPr id="65" name="線吹き出し 1 (枠付き) 64">
          <a:extLst>
            <a:ext uri="{FF2B5EF4-FFF2-40B4-BE49-F238E27FC236}">
              <a16:creationId xmlns:a16="http://schemas.microsoft.com/office/drawing/2014/main" id="{00000000-0008-0000-0B00-000041000000}"/>
            </a:ext>
          </a:extLst>
        </xdr:cNvPr>
        <xdr:cNvSpPr/>
      </xdr:nvSpPr>
      <xdr:spPr>
        <a:xfrm>
          <a:off x="45326511" y="27398580"/>
          <a:ext cx="1710498" cy="482478"/>
        </a:xfrm>
        <a:prstGeom prst="borderCallout1">
          <a:avLst>
            <a:gd name="adj1" fmla="val 50084"/>
            <a:gd name="adj2" fmla="val -239"/>
            <a:gd name="adj3" fmla="val 116144"/>
            <a:gd name="adj4" fmla="val -2237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33</xdr:col>
      <xdr:colOff>355226</xdr:colOff>
      <xdr:row>50</xdr:row>
      <xdr:rowOff>68999</xdr:rowOff>
    </xdr:from>
    <xdr:to>
      <xdr:col>36</xdr:col>
      <xdr:colOff>15047</xdr:colOff>
      <xdr:row>53</xdr:row>
      <xdr:rowOff>52670</xdr:rowOff>
    </xdr:to>
    <xdr:sp macro="" textlink="">
      <xdr:nvSpPr>
        <xdr:cNvPr id="29" name="線吹き出し 1 (枠付き) 28">
          <a:extLst>
            <a:ext uri="{FF2B5EF4-FFF2-40B4-BE49-F238E27FC236}">
              <a16:creationId xmlns:a16="http://schemas.microsoft.com/office/drawing/2014/main" id="{00000000-0008-0000-0B00-00001D000000}"/>
            </a:ext>
          </a:extLst>
        </xdr:cNvPr>
        <xdr:cNvSpPr/>
      </xdr:nvSpPr>
      <xdr:spPr>
        <a:xfrm>
          <a:off x="45010667" y="14020323"/>
          <a:ext cx="1710498" cy="487935"/>
        </a:xfrm>
        <a:prstGeom prst="borderCallout1">
          <a:avLst>
            <a:gd name="adj1" fmla="val 50084"/>
            <a:gd name="adj2" fmla="val -239"/>
            <a:gd name="adj3" fmla="val 126695"/>
            <a:gd name="adj4" fmla="val -2632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29</xdr:col>
      <xdr:colOff>312850</xdr:colOff>
      <xdr:row>181</xdr:row>
      <xdr:rowOff>82879</xdr:rowOff>
    </xdr:from>
    <xdr:to>
      <xdr:col>31</xdr:col>
      <xdr:colOff>112058</xdr:colOff>
      <xdr:row>208</xdr:row>
      <xdr:rowOff>163285</xdr:rowOff>
    </xdr:to>
    <xdr:sp macro="" textlink="">
      <xdr:nvSpPr>
        <xdr:cNvPr id="140" name="正方形/長方形 139">
          <a:extLst>
            <a:ext uri="{FF2B5EF4-FFF2-40B4-BE49-F238E27FC236}">
              <a16:creationId xmlns:a16="http://schemas.microsoft.com/office/drawing/2014/main" id="{00000000-0008-0000-0B00-00008C000000}"/>
            </a:ext>
          </a:extLst>
        </xdr:cNvPr>
        <xdr:cNvSpPr/>
      </xdr:nvSpPr>
      <xdr:spPr>
        <a:xfrm>
          <a:off x="42234056" y="44839173"/>
          <a:ext cx="1166326" cy="4618788"/>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大島</a:t>
          </a:r>
        </a:p>
      </xdr:txBody>
    </xdr:sp>
    <xdr:clientData/>
  </xdr:twoCellAnchor>
  <xdr:twoCellAnchor editAs="oneCell">
    <xdr:from>
      <xdr:col>44</xdr:col>
      <xdr:colOff>276780</xdr:colOff>
      <xdr:row>203</xdr:row>
      <xdr:rowOff>84044</xdr:rowOff>
    </xdr:from>
    <xdr:to>
      <xdr:col>51</xdr:col>
      <xdr:colOff>570541</xdr:colOff>
      <xdr:row>209</xdr:row>
      <xdr:rowOff>40340</xdr:rowOff>
    </xdr:to>
    <xdr:sp macro="" textlink="">
      <xdr:nvSpPr>
        <xdr:cNvPr id="141" name="線吹き出し 1 (枠付き) 140">
          <a:extLst>
            <a:ext uri="{FF2B5EF4-FFF2-40B4-BE49-F238E27FC236}">
              <a16:creationId xmlns:a16="http://schemas.microsoft.com/office/drawing/2014/main" id="{00000000-0008-0000-0B00-00008D000000}"/>
            </a:ext>
          </a:extLst>
        </xdr:cNvPr>
        <xdr:cNvSpPr/>
      </xdr:nvSpPr>
      <xdr:spPr>
        <a:xfrm>
          <a:off x="53134927" y="48515868"/>
          <a:ext cx="5078673" cy="964825"/>
        </a:xfrm>
        <a:prstGeom prst="borderCallout1">
          <a:avLst>
            <a:gd name="adj1" fmla="val 53338"/>
            <a:gd name="adj2" fmla="val -113"/>
            <a:gd name="adj3" fmla="val 392898"/>
            <a:gd name="adj4" fmla="val -1474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200" b="1">
              <a:solidFill>
                <a:schemeClr val="tx1"/>
              </a:solidFill>
              <a:effectLst/>
              <a:latin typeface="Meiryo UI" panose="020B0604030504040204" pitchFamily="50" charset="-128"/>
              <a:ea typeface="Meiryo UI" panose="020B0604030504040204" pitchFamily="50" charset="-128"/>
              <a:cs typeface="+mn-cs"/>
            </a:rPr>
            <a:t>Detailed Spec</a:t>
          </a:r>
          <a:r>
            <a:rPr kumimoji="1" lang="ja-JP" altLang="en-US" sz="1200" b="1">
              <a:solidFill>
                <a:schemeClr val="tx1"/>
              </a:solidFill>
              <a:effectLst/>
              <a:latin typeface="Meiryo UI" panose="020B0604030504040204" pitchFamily="50" charset="-128"/>
              <a:ea typeface="Meiryo UI" panose="020B0604030504040204" pitchFamily="50" charset="-128"/>
              <a:cs typeface="+mn-cs"/>
            </a:rPr>
            <a:t>の記載が、制御仕様書</a:t>
          </a:r>
          <a:r>
            <a:rPr kumimoji="1" lang="en-US" altLang="ja-JP" sz="1200" b="1">
              <a:solidFill>
                <a:schemeClr val="tx1"/>
              </a:solidFill>
              <a:effectLst/>
              <a:latin typeface="Meiryo UI" panose="020B0604030504040204" pitchFamily="50" charset="-128"/>
              <a:ea typeface="Meiryo UI" panose="020B0604030504040204" pitchFamily="50" charset="-128"/>
              <a:cs typeface="+mn-cs"/>
            </a:rPr>
            <a:t>BZR</a:t>
          </a:r>
          <a:r>
            <a:rPr kumimoji="1" lang="ja-JP" altLang="en-US" sz="1200" b="1">
              <a:solidFill>
                <a:schemeClr val="tx1"/>
              </a:solidFill>
              <a:effectLst/>
              <a:latin typeface="Meiryo UI" panose="020B0604030504040204" pitchFamily="50" charset="-128"/>
              <a:ea typeface="Meiryo UI" panose="020B0604030504040204" pitchFamily="50" charset="-128"/>
              <a:cs typeface="+mn-cs"/>
            </a:rPr>
            <a:t>シートおよび</a:t>
          </a:r>
          <a:r>
            <a:rPr kumimoji="1" lang="en-US" altLang="ja-JP" sz="1200" b="1">
              <a:solidFill>
                <a:schemeClr val="tx1"/>
              </a:solidFill>
              <a:effectLst/>
              <a:latin typeface="Meiryo UI" panose="020B0604030504040204" pitchFamily="50" charset="-128"/>
              <a:ea typeface="Meiryo UI" panose="020B0604030504040204" pitchFamily="50" charset="-128"/>
              <a:cs typeface="+mn-cs"/>
            </a:rPr>
            <a:t>CONTBUZZ</a:t>
          </a:r>
          <a:r>
            <a:rPr kumimoji="1" lang="ja-JP" altLang="en-US" sz="1200" b="1">
              <a:solidFill>
                <a:schemeClr val="tx1"/>
              </a:solidFill>
              <a:effectLst/>
              <a:latin typeface="Meiryo UI" panose="020B0604030504040204" pitchFamily="50" charset="-128"/>
              <a:ea typeface="Meiryo UI" panose="020B0604030504040204" pitchFamily="50" charset="-128"/>
              <a:cs typeface="+mn-cs"/>
            </a:rPr>
            <a:t>と異なっているが、</a:t>
          </a:r>
          <a:r>
            <a:rPr kumimoji="1" lang="en-US" altLang="ja-JP" sz="1200" b="1">
              <a:solidFill>
                <a:schemeClr val="tx1"/>
              </a:solidFill>
              <a:effectLst/>
              <a:latin typeface="Meiryo UI" panose="020B0604030504040204" pitchFamily="50" charset="-128"/>
              <a:ea typeface="Meiryo UI" panose="020B0604030504040204" pitchFamily="50" charset="-128"/>
              <a:cs typeface="+mn-cs"/>
            </a:rPr>
            <a:t>CONTBUZZ</a:t>
          </a:r>
          <a:r>
            <a:rPr kumimoji="1" lang="ja-JP" altLang="en-US" sz="1200" b="1">
              <a:solidFill>
                <a:schemeClr val="tx1"/>
              </a:solidFill>
              <a:effectLst/>
              <a:latin typeface="Meiryo UI" panose="020B0604030504040204" pitchFamily="50" charset="-128"/>
              <a:ea typeface="Meiryo UI" panose="020B0604030504040204" pitchFamily="50" charset="-128"/>
              <a:cs typeface="+mn-cs"/>
            </a:rPr>
            <a:t>に準拠する。</a:t>
          </a:r>
          <a:br>
            <a:rPr kumimoji="1" lang="en-US" altLang="ja-JP" sz="1200" b="1">
              <a:solidFill>
                <a:schemeClr val="tx1"/>
              </a:solidFill>
              <a:effectLst/>
              <a:latin typeface="Meiryo UI" panose="020B0604030504040204" pitchFamily="50" charset="-128"/>
              <a:ea typeface="Meiryo UI" panose="020B0604030504040204" pitchFamily="50" charset="-128"/>
              <a:cs typeface="+mn-cs"/>
            </a:rPr>
          </a:br>
          <a:r>
            <a:rPr kumimoji="1" lang="en-US" altLang="ja-JP" sz="1200" b="1">
              <a:solidFill>
                <a:schemeClr val="tx1"/>
              </a:solidFill>
              <a:effectLst/>
              <a:latin typeface="Meiryo UI" panose="020B0604030504040204" pitchFamily="50" charset="-128"/>
              <a:ea typeface="Meiryo UI" panose="020B0604030504040204" pitchFamily="50" charset="-128"/>
              <a:cs typeface="+mn-cs"/>
            </a:rPr>
            <a:t>Alert</a:t>
          </a:r>
          <a:r>
            <a:rPr kumimoji="1" lang="ja-JP" altLang="en-US" sz="1200" b="1">
              <a:solidFill>
                <a:schemeClr val="tx1"/>
              </a:solidFill>
              <a:effectLst/>
              <a:latin typeface="Meiryo UI" panose="020B0604030504040204" pitchFamily="50" charset="-128"/>
              <a:ea typeface="Meiryo UI" panose="020B0604030504040204" pitchFamily="50" charset="-128"/>
              <a:cs typeface="+mn-cs"/>
            </a:rPr>
            <a:t>としては要求</a:t>
          </a:r>
          <a:r>
            <a:rPr kumimoji="1" lang="en-US" altLang="ja-JP" sz="1200" b="1">
              <a:solidFill>
                <a:schemeClr val="tx1"/>
              </a:solidFill>
              <a:effectLst/>
              <a:latin typeface="Meiryo UI" panose="020B0604030504040204" pitchFamily="50" charset="-128"/>
              <a:ea typeface="Meiryo UI" panose="020B0604030504040204" pitchFamily="50" charset="-128"/>
              <a:cs typeface="+mn-cs"/>
            </a:rPr>
            <a:t>ID</a:t>
          </a:r>
          <a:r>
            <a:rPr kumimoji="1" lang="ja-JP" altLang="en-US" sz="1200" b="1">
              <a:solidFill>
                <a:schemeClr val="tx1"/>
              </a:solidFill>
              <a:effectLst/>
              <a:latin typeface="Meiryo UI" panose="020B0604030504040204" pitchFamily="50" charset="-128"/>
              <a:ea typeface="Meiryo UI" panose="020B0604030504040204" pitchFamily="50" charset="-128"/>
              <a:cs typeface="+mn-cs"/>
            </a:rPr>
            <a:t>での管理となるため、考慮不要。</a:t>
          </a:r>
          <a:endParaRPr lang="ja-JP" altLang="ja-JP" sz="1200">
            <a:solidFill>
              <a:schemeClr val="tx1"/>
            </a:solidFill>
            <a:effectLst/>
            <a:latin typeface="Meiryo UI" panose="020B0604030504040204" pitchFamily="50" charset="-128"/>
            <a:ea typeface="Meiryo UI" panose="020B0604030504040204" pitchFamily="50" charset="-128"/>
          </a:endParaRPr>
        </a:p>
      </xdr:txBody>
    </xdr:sp>
    <xdr:clientData/>
  </xdr:twoCellAnchor>
  <xdr:twoCellAnchor editAs="oneCell">
    <xdr:from>
      <xdr:col>25</xdr:col>
      <xdr:colOff>316513</xdr:colOff>
      <xdr:row>188</xdr:row>
      <xdr:rowOff>156831</xdr:rowOff>
    </xdr:from>
    <xdr:to>
      <xdr:col>44</xdr:col>
      <xdr:colOff>276780</xdr:colOff>
      <xdr:row>206</xdr:row>
      <xdr:rowOff>62192</xdr:rowOff>
    </xdr:to>
    <xdr:cxnSp macro="">
      <xdr:nvCxnSpPr>
        <xdr:cNvPr id="11" name="直線コネクタ 10">
          <a:extLst>
            <a:ext uri="{FF2B5EF4-FFF2-40B4-BE49-F238E27FC236}">
              <a16:creationId xmlns:a16="http://schemas.microsoft.com/office/drawing/2014/main" id="{00000000-0008-0000-0B00-00000B000000}"/>
            </a:ext>
          </a:extLst>
        </xdr:cNvPr>
        <xdr:cNvCxnSpPr>
          <a:stCxn id="141" idx="2"/>
          <a:endCxn id="82" idx="3"/>
        </xdr:cNvCxnSpPr>
      </xdr:nvCxnSpPr>
      <xdr:spPr>
        <a:xfrm flipH="1" flipV="1">
          <a:off x="39503484" y="46089743"/>
          <a:ext cx="12947884" cy="293094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1</xdr:row>
      <xdr:rowOff>41314</xdr:rowOff>
    </xdr:from>
    <xdr:to>
      <xdr:col>1</xdr:col>
      <xdr:colOff>4263736</xdr:colOff>
      <xdr:row>4</xdr:row>
      <xdr:rowOff>0</xdr:rowOff>
    </xdr:to>
    <xdr:sp macro="" textlink="">
      <xdr:nvSpPr>
        <xdr:cNvPr id="168" name="正方形/長方形 167">
          <a:extLst>
            <a:ext uri="{FF2B5EF4-FFF2-40B4-BE49-F238E27FC236}">
              <a16:creationId xmlns:a16="http://schemas.microsoft.com/office/drawing/2014/main" id="{00000000-0008-0000-0B00-0000A8000000}"/>
            </a:ext>
          </a:extLst>
        </xdr:cNvPr>
        <xdr:cNvSpPr/>
      </xdr:nvSpPr>
      <xdr:spPr>
        <a:xfrm>
          <a:off x="680357" y="218207"/>
          <a:ext cx="4263736" cy="489364"/>
        </a:xfrm>
        <a:prstGeom prst="rect">
          <a:avLst/>
        </a:prstGeom>
        <a:solidFill>
          <a:srgbClr val="CCEC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Meiryo UI" panose="020B0604030504040204" pitchFamily="50" charset="-128"/>
              <a:ea typeface="Meiryo UI" panose="020B0604030504040204" pitchFamily="50" charset="-128"/>
            </a:rPr>
            <a:t>今回の変更箇所を赤字で記載</a:t>
          </a:r>
          <a:endParaRPr kumimoji="1" lang="en-US" altLang="ja-JP" sz="1200" b="1">
            <a:solidFill>
              <a:srgbClr val="FF0000"/>
            </a:solidFill>
            <a:latin typeface="Meiryo UI" panose="020B0604030504040204" pitchFamily="50" charset="-128"/>
            <a:ea typeface="Meiryo UI" panose="020B0604030504040204" pitchFamily="50" charset="-128"/>
          </a:endParaRPr>
        </a:p>
      </xdr:txBody>
    </xdr:sp>
    <xdr:clientData/>
  </xdr:twoCellAnchor>
  <xdr:twoCellAnchor editAs="oneCell">
    <xdr:from>
      <xdr:col>62</xdr:col>
      <xdr:colOff>598714</xdr:colOff>
      <xdr:row>32</xdr:row>
      <xdr:rowOff>0</xdr:rowOff>
    </xdr:from>
    <xdr:to>
      <xdr:col>81</xdr:col>
      <xdr:colOff>89134</xdr:colOff>
      <xdr:row>56</xdr:row>
      <xdr:rowOff>46991</xdr:rowOff>
    </xdr:to>
    <xdr:grpSp>
      <xdr:nvGrpSpPr>
        <xdr:cNvPr id="129" name="グループ化 128">
          <a:extLst>
            <a:ext uri="{FF2B5EF4-FFF2-40B4-BE49-F238E27FC236}">
              <a16:creationId xmlns:a16="http://schemas.microsoft.com/office/drawing/2014/main" id="{00000000-0008-0000-0B00-000081000000}"/>
            </a:ext>
          </a:extLst>
        </xdr:cNvPr>
        <xdr:cNvGrpSpPr/>
      </xdr:nvGrpSpPr>
      <xdr:grpSpPr>
        <a:xfrm>
          <a:off x="64987714" y="8426824"/>
          <a:ext cx="12478038" cy="6591226"/>
          <a:chOff x="58347428" y="6498771"/>
          <a:chExt cx="11072820" cy="6436906"/>
        </a:xfrm>
      </xdr:grpSpPr>
      <xdr:pic>
        <xdr:nvPicPr>
          <xdr:cNvPr id="127" name="図 126" descr="画面の領域">
            <a:extLst>
              <a:ext uri="{FF2B5EF4-FFF2-40B4-BE49-F238E27FC236}">
                <a16:creationId xmlns:a16="http://schemas.microsoft.com/office/drawing/2014/main" id="{00000000-0008-0000-0B00-00007F000000}"/>
              </a:ext>
            </a:extLst>
          </xdr:cNvPr>
          <xdr:cNvPicPr>
            <a:picLocks noChangeAspect="1"/>
          </xdr:cNvPicPr>
        </xdr:nvPicPr>
        <xdr:blipFill>
          <a:blip xmlns:r="http://schemas.openxmlformats.org/officeDocument/2006/relationships" r:embed="rId28">
            <a:extLst>
              <a:ext uri="{28A0092B-C50C-407E-A947-70E740481C1C}">
                <a14:useLocalDpi xmlns:a14="http://schemas.microsoft.com/office/drawing/2010/main" val="0"/>
              </a:ext>
            </a:extLst>
          </a:blip>
          <a:stretch>
            <a:fillRect/>
          </a:stretch>
        </xdr:blipFill>
        <xdr:spPr>
          <a:xfrm>
            <a:off x="58358314" y="6498771"/>
            <a:ext cx="11057578" cy="4305673"/>
          </a:xfrm>
          <a:prstGeom prst="rect">
            <a:avLst/>
          </a:prstGeom>
        </xdr:spPr>
      </xdr:pic>
      <xdr:pic>
        <xdr:nvPicPr>
          <xdr:cNvPr id="128" name="図 127" descr="画面の領域">
            <a:extLst>
              <a:ext uri="{FF2B5EF4-FFF2-40B4-BE49-F238E27FC236}">
                <a16:creationId xmlns:a16="http://schemas.microsoft.com/office/drawing/2014/main" id="{00000000-0008-0000-0B00-000080000000}"/>
              </a:ext>
            </a:extLst>
          </xdr:cNvPr>
          <xdr:cNvPicPr>
            <a:picLocks noChangeAspect="1"/>
          </xdr:cNvPicPr>
        </xdr:nvPicPr>
        <xdr:blipFill>
          <a:blip xmlns:r="http://schemas.openxmlformats.org/officeDocument/2006/relationships" r:embed="rId29">
            <a:extLst>
              <a:ext uri="{28A0092B-C50C-407E-A947-70E740481C1C}">
                <a14:useLocalDpi xmlns:a14="http://schemas.microsoft.com/office/drawing/2010/main" val="0"/>
              </a:ext>
            </a:extLst>
          </a:blip>
          <a:stretch>
            <a:fillRect/>
          </a:stretch>
        </xdr:blipFill>
        <xdr:spPr>
          <a:xfrm>
            <a:off x="58347428" y="10809513"/>
            <a:ext cx="11072820" cy="2126164"/>
          </a:xfrm>
          <a:prstGeom prst="rect">
            <a:avLst/>
          </a:prstGeom>
        </xdr:spPr>
      </xdr:pic>
    </xdr:grpSp>
    <xdr:clientData/>
  </xdr:twoCellAnchor>
  <xdr:twoCellAnchor editAs="oneCell">
    <xdr:from>
      <xdr:col>44</xdr:col>
      <xdr:colOff>0</xdr:colOff>
      <xdr:row>58</xdr:row>
      <xdr:rowOff>0</xdr:rowOff>
    </xdr:from>
    <xdr:to>
      <xdr:col>62</xdr:col>
      <xdr:colOff>95664</xdr:colOff>
      <xdr:row>77</xdr:row>
      <xdr:rowOff>101418</xdr:rowOff>
    </xdr:to>
    <xdr:grpSp>
      <xdr:nvGrpSpPr>
        <xdr:cNvPr id="169" name="グループ化 168">
          <a:extLst>
            <a:ext uri="{FF2B5EF4-FFF2-40B4-BE49-F238E27FC236}">
              <a16:creationId xmlns:a16="http://schemas.microsoft.com/office/drawing/2014/main" id="{00000000-0008-0000-0B00-0000A9000000}"/>
            </a:ext>
          </a:extLst>
        </xdr:cNvPr>
        <xdr:cNvGrpSpPr/>
      </xdr:nvGrpSpPr>
      <xdr:grpSpPr>
        <a:xfrm>
          <a:off x="52084941" y="15329647"/>
          <a:ext cx="12399723" cy="6567212"/>
          <a:chOff x="69929828" y="6498771"/>
          <a:chExt cx="11068464" cy="6436904"/>
        </a:xfrm>
      </xdr:grpSpPr>
      <xdr:pic>
        <xdr:nvPicPr>
          <xdr:cNvPr id="170" name="図 169" descr="画面の領域">
            <a:extLst>
              <a:ext uri="{FF2B5EF4-FFF2-40B4-BE49-F238E27FC236}">
                <a16:creationId xmlns:a16="http://schemas.microsoft.com/office/drawing/2014/main" id="{00000000-0008-0000-0B00-0000AA000000}"/>
              </a:ext>
            </a:extLst>
          </xdr:cNvPr>
          <xdr:cNvPicPr>
            <a:picLocks noChangeAspect="1"/>
          </xdr:cNvPicPr>
        </xdr:nvPicPr>
        <xdr:blipFill>
          <a:blip xmlns:r="http://schemas.openxmlformats.org/officeDocument/2006/relationships" r:embed="rId30">
            <a:extLst>
              <a:ext uri="{28A0092B-C50C-407E-A947-70E740481C1C}">
                <a14:useLocalDpi xmlns:a14="http://schemas.microsoft.com/office/drawing/2010/main" val="0"/>
              </a:ext>
            </a:extLst>
          </a:blip>
          <a:stretch>
            <a:fillRect/>
          </a:stretch>
        </xdr:blipFill>
        <xdr:spPr>
          <a:xfrm>
            <a:off x="69940714" y="6498771"/>
            <a:ext cx="11057578" cy="4305673"/>
          </a:xfrm>
          <a:prstGeom prst="rect">
            <a:avLst/>
          </a:prstGeom>
        </xdr:spPr>
      </xdr:pic>
      <xdr:pic>
        <xdr:nvPicPr>
          <xdr:cNvPr id="171" name="図 170" descr="画面の領域">
            <a:extLst>
              <a:ext uri="{FF2B5EF4-FFF2-40B4-BE49-F238E27FC236}">
                <a16:creationId xmlns:a16="http://schemas.microsoft.com/office/drawing/2014/main" id="{00000000-0008-0000-0B00-0000AB000000}"/>
              </a:ext>
            </a:extLst>
          </xdr:cNvPr>
          <xdr:cNvPicPr>
            <a:picLocks noChangeAspect="1"/>
          </xdr:cNvPicPr>
        </xdr:nvPicPr>
        <xdr:blipFill>
          <a:blip xmlns:r="http://schemas.openxmlformats.org/officeDocument/2006/relationships" r:embed="rId31">
            <a:extLst>
              <a:ext uri="{28A0092B-C50C-407E-A947-70E740481C1C}">
                <a14:useLocalDpi xmlns:a14="http://schemas.microsoft.com/office/drawing/2010/main" val="0"/>
              </a:ext>
            </a:extLst>
          </a:blip>
          <a:stretch>
            <a:fillRect/>
          </a:stretch>
        </xdr:blipFill>
        <xdr:spPr>
          <a:xfrm>
            <a:off x="69929828" y="10809511"/>
            <a:ext cx="11065199" cy="2126164"/>
          </a:xfrm>
          <a:prstGeom prst="rect">
            <a:avLst/>
          </a:prstGeom>
        </xdr:spPr>
      </xdr:pic>
    </xdr:grpSp>
    <xdr:clientData/>
  </xdr:twoCellAnchor>
  <xdr:twoCellAnchor editAs="oneCell">
    <xdr:from>
      <xdr:col>63</xdr:col>
      <xdr:colOff>0</xdr:colOff>
      <xdr:row>58</xdr:row>
      <xdr:rowOff>0</xdr:rowOff>
    </xdr:from>
    <xdr:to>
      <xdr:col>81</xdr:col>
      <xdr:colOff>84778</xdr:colOff>
      <xdr:row>77</xdr:row>
      <xdr:rowOff>101420</xdr:rowOff>
    </xdr:to>
    <xdr:grpSp>
      <xdr:nvGrpSpPr>
        <xdr:cNvPr id="137" name="グループ化 136">
          <a:extLst>
            <a:ext uri="{FF2B5EF4-FFF2-40B4-BE49-F238E27FC236}">
              <a16:creationId xmlns:a16="http://schemas.microsoft.com/office/drawing/2014/main" id="{00000000-0008-0000-0B00-000089000000}"/>
            </a:ext>
          </a:extLst>
        </xdr:cNvPr>
        <xdr:cNvGrpSpPr/>
      </xdr:nvGrpSpPr>
      <xdr:grpSpPr>
        <a:xfrm>
          <a:off x="65072559" y="15329647"/>
          <a:ext cx="12388837" cy="6567214"/>
          <a:chOff x="58358314" y="13247914"/>
          <a:chExt cx="11057578" cy="6436906"/>
        </a:xfrm>
      </xdr:grpSpPr>
      <xdr:pic>
        <xdr:nvPicPr>
          <xdr:cNvPr id="134" name="図 133" descr="画面の領域">
            <a:extLst>
              <a:ext uri="{FF2B5EF4-FFF2-40B4-BE49-F238E27FC236}">
                <a16:creationId xmlns:a16="http://schemas.microsoft.com/office/drawing/2014/main" id="{00000000-0008-0000-0B00-000086000000}"/>
              </a:ext>
            </a:extLst>
          </xdr:cNvPr>
          <xdr:cNvPicPr>
            <a:picLocks noChangeAspect="1"/>
          </xdr:cNvPicPr>
        </xdr:nvPicPr>
        <xdr:blipFill>
          <a:blip xmlns:r="http://schemas.openxmlformats.org/officeDocument/2006/relationships" r:embed="rId32">
            <a:extLst>
              <a:ext uri="{28A0092B-C50C-407E-A947-70E740481C1C}">
                <a14:useLocalDpi xmlns:a14="http://schemas.microsoft.com/office/drawing/2010/main" val="0"/>
              </a:ext>
            </a:extLst>
          </a:blip>
          <a:stretch>
            <a:fillRect/>
          </a:stretch>
        </xdr:blipFill>
        <xdr:spPr>
          <a:xfrm>
            <a:off x="58358314" y="13247914"/>
            <a:ext cx="11057578" cy="4305673"/>
          </a:xfrm>
          <a:prstGeom prst="rect">
            <a:avLst/>
          </a:prstGeom>
        </xdr:spPr>
      </xdr:pic>
      <xdr:pic>
        <xdr:nvPicPr>
          <xdr:cNvPr id="135" name="図 134" descr="画面の領域">
            <a:extLst>
              <a:ext uri="{FF2B5EF4-FFF2-40B4-BE49-F238E27FC236}">
                <a16:creationId xmlns:a16="http://schemas.microsoft.com/office/drawing/2014/main" id="{00000000-0008-0000-0B00-000087000000}"/>
              </a:ext>
            </a:extLst>
          </xdr:cNvPr>
          <xdr:cNvPicPr>
            <a:picLocks noChangeAspect="1"/>
          </xdr:cNvPicPr>
        </xdr:nvPicPr>
        <xdr:blipFill>
          <a:blip xmlns:r="http://schemas.openxmlformats.org/officeDocument/2006/relationships" r:embed="rId33">
            <a:extLst>
              <a:ext uri="{28A0092B-C50C-407E-A947-70E740481C1C}">
                <a14:useLocalDpi xmlns:a14="http://schemas.microsoft.com/office/drawing/2010/main" val="0"/>
              </a:ext>
            </a:extLst>
          </a:blip>
          <a:stretch>
            <a:fillRect/>
          </a:stretch>
        </xdr:blipFill>
        <xdr:spPr>
          <a:xfrm>
            <a:off x="58358314" y="17558656"/>
            <a:ext cx="11057578" cy="2126164"/>
          </a:xfrm>
          <a:prstGeom prst="rect">
            <a:avLst/>
          </a:prstGeom>
        </xdr:spPr>
      </xdr:pic>
    </xdr:grpSp>
    <xdr:clientData/>
  </xdr:twoCellAnchor>
  <xdr:twoCellAnchor editAs="oneCell">
    <xdr:from>
      <xdr:col>63</xdr:col>
      <xdr:colOff>0</xdr:colOff>
      <xdr:row>80</xdr:row>
      <xdr:rowOff>0</xdr:rowOff>
    </xdr:from>
    <xdr:to>
      <xdr:col>81</xdr:col>
      <xdr:colOff>92399</xdr:colOff>
      <xdr:row>92</xdr:row>
      <xdr:rowOff>2532204</xdr:rowOff>
    </xdr:to>
    <xdr:grpSp>
      <xdr:nvGrpSpPr>
        <xdr:cNvPr id="173" name="グループ化 172">
          <a:extLst>
            <a:ext uri="{FF2B5EF4-FFF2-40B4-BE49-F238E27FC236}">
              <a16:creationId xmlns:a16="http://schemas.microsoft.com/office/drawing/2014/main" id="{00000000-0008-0000-0B00-0000AD000000}"/>
            </a:ext>
          </a:extLst>
        </xdr:cNvPr>
        <xdr:cNvGrpSpPr/>
      </xdr:nvGrpSpPr>
      <xdr:grpSpPr>
        <a:xfrm>
          <a:off x="65072559" y="22310912"/>
          <a:ext cx="12396458" cy="6521498"/>
          <a:chOff x="58358314" y="20084143"/>
          <a:chExt cx="11065199" cy="6429290"/>
        </a:xfrm>
      </xdr:grpSpPr>
      <xdr:pic>
        <xdr:nvPicPr>
          <xdr:cNvPr id="160" name="図 159" descr="画面の領域">
            <a:extLst>
              <a:ext uri="{FF2B5EF4-FFF2-40B4-BE49-F238E27FC236}">
                <a16:creationId xmlns:a16="http://schemas.microsoft.com/office/drawing/2014/main" id="{00000000-0008-0000-0B00-0000A0000000}"/>
              </a:ext>
            </a:extLst>
          </xdr:cNvPr>
          <xdr:cNvPicPr>
            <a:picLocks noChangeAspect="1"/>
          </xdr:cNvPicPr>
        </xdr:nvPicPr>
        <xdr:blipFill>
          <a:blip xmlns:r="http://schemas.openxmlformats.org/officeDocument/2006/relationships" r:embed="rId34">
            <a:extLst>
              <a:ext uri="{28A0092B-C50C-407E-A947-70E740481C1C}">
                <a14:useLocalDpi xmlns:a14="http://schemas.microsoft.com/office/drawing/2010/main" val="0"/>
              </a:ext>
            </a:extLst>
          </a:blip>
          <a:stretch>
            <a:fillRect/>
          </a:stretch>
        </xdr:blipFill>
        <xdr:spPr>
          <a:xfrm>
            <a:off x="58358314" y="20084143"/>
            <a:ext cx="11065199" cy="4305673"/>
          </a:xfrm>
          <a:prstGeom prst="rect">
            <a:avLst/>
          </a:prstGeom>
        </xdr:spPr>
      </xdr:pic>
      <xdr:pic>
        <xdr:nvPicPr>
          <xdr:cNvPr id="172" name="図 171" descr="画面の領域">
            <a:extLst>
              <a:ext uri="{FF2B5EF4-FFF2-40B4-BE49-F238E27FC236}">
                <a16:creationId xmlns:a16="http://schemas.microsoft.com/office/drawing/2014/main" id="{00000000-0008-0000-0B00-0000AC000000}"/>
              </a:ext>
            </a:extLst>
          </xdr:cNvPr>
          <xdr:cNvPicPr>
            <a:picLocks noChangeAspect="1"/>
          </xdr:cNvPicPr>
        </xdr:nvPicPr>
        <xdr:blipFill>
          <a:blip xmlns:r="http://schemas.openxmlformats.org/officeDocument/2006/relationships" r:embed="rId35">
            <a:extLst>
              <a:ext uri="{28A0092B-C50C-407E-A947-70E740481C1C}">
                <a14:useLocalDpi xmlns:a14="http://schemas.microsoft.com/office/drawing/2010/main" val="0"/>
              </a:ext>
            </a:extLst>
          </a:blip>
          <a:stretch>
            <a:fillRect/>
          </a:stretch>
        </xdr:blipFill>
        <xdr:spPr>
          <a:xfrm>
            <a:off x="58358314" y="24394889"/>
            <a:ext cx="11065199" cy="2118544"/>
          </a:xfrm>
          <a:prstGeom prst="rect">
            <a:avLst/>
          </a:prstGeom>
        </xdr:spPr>
      </xdr:pic>
    </xdr:grpSp>
    <xdr:clientData/>
  </xdr:twoCellAnchor>
  <xdr:twoCellAnchor editAs="oneCell">
    <xdr:from>
      <xdr:col>52</xdr:col>
      <xdr:colOff>478971</xdr:colOff>
      <xdr:row>31</xdr:row>
      <xdr:rowOff>155121</xdr:rowOff>
    </xdr:from>
    <xdr:to>
      <xdr:col>57</xdr:col>
      <xdr:colOff>283029</xdr:colOff>
      <xdr:row>55</xdr:row>
      <xdr:rowOff>32657</xdr:rowOff>
    </xdr:to>
    <xdr:sp macro="" textlink="">
      <xdr:nvSpPr>
        <xdr:cNvPr id="190" name="正方形/長方形 189">
          <a:extLst>
            <a:ext uri="{FF2B5EF4-FFF2-40B4-BE49-F238E27FC236}">
              <a16:creationId xmlns:a16="http://schemas.microsoft.com/office/drawing/2014/main" id="{00000000-0008-0000-0B00-0000BE000000}"/>
            </a:ext>
          </a:extLst>
        </xdr:cNvPr>
        <xdr:cNvSpPr/>
      </xdr:nvSpPr>
      <xdr:spPr>
        <a:xfrm>
          <a:off x="52131685" y="6490607"/>
          <a:ext cx="2852058" cy="626745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58</xdr:col>
      <xdr:colOff>299353</xdr:colOff>
      <xdr:row>28</xdr:row>
      <xdr:rowOff>141515</xdr:rowOff>
    </xdr:from>
    <xdr:to>
      <xdr:col>60</xdr:col>
      <xdr:colOff>487812</xdr:colOff>
      <xdr:row>31</xdr:row>
      <xdr:rowOff>86764</xdr:rowOff>
    </xdr:to>
    <xdr:sp macro="" textlink="">
      <xdr:nvSpPr>
        <xdr:cNvPr id="191" name="線吹き出し 1 (枠付き) 190">
          <a:extLst>
            <a:ext uri="{FF2B5EF4-FFF2-40B4-BE49-F238E27FC236}">
              <a16:creationId xmlns:a16="http://schemas.microsoft.com/office/drawing/2014/main" id="{00000000-0008-0000-0B00-0000BF000000}"/>
            </a:ext>
          </a:extLst>
        </xdr:cNvPr>
        <xdr:cNvSpPr/>
      </xdr:nvSpPr>
      <xdr:spPr>
        <a:xfrm>
          <a:off x="55609667" y="5987144"/>
          <a:ext cx="1407659" cy="446312"/>
        </a:xfrm>
        <a:prstGeom prst="borderCallout1">
          <a:avLst>
            <a:gd name="adj1" fmla="val 50084"/>
            <a:gd name="adj2" fmla="val -239"/>
            <a:gd name="adj3" fmla="val 142119"/>
            <a:gd name="adj4" fmla="val -5687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特別処理無し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71</xdr:col>
      <xdr:colOff>478972</xdr:colOff>
      <xdr:row>32</xdr:row>
      <xdr:rowOff>155120</xdr:rowOff>
    </xdr:from>
    <xdr:to>
      <xdr:col>76</xdr:col>
      <xdr:colOff>283030</xdr:colOff>
      <xdr:row>56</xdr:row>
      <xdr:rowOff>32655</xdr:rowOff>
    </xdr:to>
    <xdr:sp macro="" textlink="">
      <xdr:nvSpPr>
        <xdr:cNvPr id="192" name="正方形/長方形 191">
          <a:extLst>
            <a:ext uri="{FF2B5EF4-FFF2-40B4-BE49-F238E27FC236}">
              <a16:creationId xmlns:a16="http://schemas.microsoft.com/office/drawing/2014/main" id="{00000000-0008-0000-0B00-0000C0000000}"/>
            </a:ext>
          </a:extLst>
        </xdr:cNvPr>
        <xdr:cNvSpPr/>
      </xdr:nvSpPr>
      <xdr:spPr>
        <a:xfrm>
          <a:off x="63714086" y="6653891"/>
          <a:ext cx="2852058" cy="626745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77</xdr:col>
      <xdr:colOff>299354</xdr:colOff>
      <xdr:row>29</xdr:row>
      <xdr:rowOff>141514</xdr:rowOff>
    </xdr:from>
    <xdr:to>
      <xdr:col>79</xdr:col>
      <xdr:colOff>487813</xdr:colOff>
      <xdr:row>32</xdr:row>
      <xdr:rowOff>86763</xdr:rowOff>
    </xdr:to>
    <xdr:sp macro="" textlink="">
      <xdr:nvSpPr>
        <xdr:cNvPr id="193" name="線吹き出し 1 (枠付き) 192">
          <a:extLst>
            <a:ext uri="{FF2B5EF4-FFF2-40B4-BE49-F238E27FC236}">
              <a16:creationId xmlns:a16="http://schemas.microsoft.com/office/drawing/2014/main" id="{00000000-0008-0000-0B00-0000C1000000}"/>
            </a:ext>
          </a:extLst>
        </xdr:cNvPr>
        <xdr:cNvSpPr/>
      </xdr:nvSpPr>
      <xdr:spPr>
        <a:xfrm>
          <a:off x="67192068" y="6150428"/>
          <a:ext cx="1407659" cy="446312"/>
        </a:xfrm>
        <a:prstGeom prst="borderCallout1">
          <a:avLst>
            <a:gd name="adj1" fmla="val 50084"/>
            <a:gd name="adj2" fmla="val -239"/>
            <a:gd name="adj3" fmla="val 142119"/>
            <a:gd name="adj4" fmla="val -5687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特別処理無し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52</xdr:col>
      <xdr:colOff>537881</xdr:colOff>
      <xdr:row>58</xdr:row>
      <xdr:rowOff>155120</xdr:rowOff>
    </xdr:from>
    <xdr:to>
      <xdr:col>57</xdr:col>
      <xdr:colOff>293914</xdr:colOff>
      <xdr:row>77</xdr:row>
      <xdr:rowOff>87084</xdr:rowOff>
    </xdr:to>
    <xdr:sp macro="" textlink="">
      <xdr:nvSpPr>
        <xdr:cNvPr id="194" name="正方形/長方形 193">
          <a:extLst>
            <a:ext uri="{FF2B5EF4-FFF2-40B4-BE49-F238E27FC236}">
              <a16:creationId xmlns:a16="http://schemas.microsoft.com/office/drawing/2014/main" id="{00000000-0008-0000-0B00-0000C2000000}"/>
            </a:ext>
          </a:extLst>
        </xdr:cNvPr>
        <xdr:cNvSpPr/>
      </xdr:nvSpPr>
      <xdr:spPr>
        <a:xfrm>
          <a:off x="58180940" y="15473561"/>
          <a:ext cx="3173827" cy="6397758"/>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58</xdr:col>
      <xdr:colOff>310239</xdr:colOff>
      <xdr:row>56</xdr:row>
      <xdr:rowOff>10885</xdr:rowOff>
    </xdr:from>
    <xdr:to>
      <xdr:col>60</xdr:col>
      <xdr:colOff>498698</xdr:colOff>
      <xdr:row>58</xdr:row>
      <xdr:rowOff>97969</xdr:rowOff>
    </xdr:to>
    <xdr:sp macro="" textlink="">
      <xdr:nvSpPr>
        <xdr:cNvPr id="195" name="線吹き出し 1 (枠付き) 194">
          <a:extLst>
            <a:ext uri="{FF2B5EF4-FFF2-40B4-BE49-F238E27FC236}">
              <a16:creationId xmlns:a16="http://schemas.microsoft.com/office/drawing/2014/main" id="{00000000-0008-0000-0B00-0000C3000000}"/>
            </a:ext>
          </a:extLst>
        </xdr:cNvPr>
        <xdr:cNvSpPr/>
      </xdr:nvSpPr>
      <xdr:spPr>
        <a:xfrm>
          <a:off x="55620553" y="12899571"/>
          <a:ext cx="1407659" cy="446312"/>
        </a:xfrm>
        <a:prstGeom prst="borderCallout1">
          <a:avLst>
            <a:gd name="adj1" fmla="val 50084"/>
            <a:gd name="adj2" fmla="val -239"/>
            <a:gd name="adj3" fmla="val 142119"/>
            <a:gd name="adj4" fmla="val -5687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特別処理無し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71</xdr:col>
      <xdr:colOff>478972</xdr:colOff>
      <xdr:row>58</xdr:row>
      <xdr:rowOff>144234</xdr:rowOff>
    </xdr:from>
    <xdr:to>
      <xdr:col>76</xdr:col>
      <xdr:colOff>283030</xdr:colOff>
      <xdr:row>77</xdr:row>
      <xdr:rowOff>76198</xdr:rowOff>
    </xdr:to>
    <xdr:sp macro="" textlink="">
      <xdr:nvSpPr>
        <xdr:cNvPr id="196" name="正方形/長方形 195">
          <a:extLst>
            <a:ext uri="{FF2B5EF4-FFF2-40B4-BE49-F238E27FC236}">
              <a16:creationId xmlns:a16="http://schemas.microsoft.com/office/drawing/2014/main" id="{00000000-0008-0000-0B00-0000C4000000}"/>
            </a:ext>
          </a:extLst>
        </xdr:cNvPr>
        <xdr:cNvSpPr/>
      </xdr:nvSpPr>
      <xdr:spPr>
        <a:xfrm>
          <a:off x="63714086" y="13392148"/>
          <a:ext cx="2852058" cy="626745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77</xdr:col>
      <xdr:colOff>299354</xdr:colOff>
      <xdr:row>56</xdr:row>
      <xdr:rowOff>-1</xdr:rowOff>
    </xdr:from>
    <xdr:to>
      <xdr:col>79</xdr:col>
      <xdr:colOff>487813</xdr:colOff>
      <xdr:row>58</xdr:row>
      <xdr:rowOff>87083</xdr:rowOff>
    </xdr:to>
    <xdr:sp macro="" textlink="">
      <xdr:nvSpPr>
        <xdr:cNvPr id="197" name="線吹き出し 1 (枠付き) 196">
          <a:extLst>
            <a:ext uri="{FF2B5EF4-FFF2-40B4-BE49-F238E27FC236}">
              <a16:creationId xmlns:a16="http://schemas.microsoft.com/office/drawing/2014/main" id="{00000000-0008-0000-0B00-0000C5000000}"/>
            </a:ext>
          </a:extLst>
        </xdr:cNvPr>
        <xdr:cNvSpPr/>
      </xdr:nvSpPr>
      <xdr:spPr>
        <a:xfrm>
          <a:off x="67192068" y="12888685"/>
          <a:ext cx="1407659" cy="446312"/>
        </a:xfrm>
        <a:prstGeom prst="borderCallout1">
          <a:avLst>
            <a:gd name="adj1" fmla="val 50084"/>
            <a:gd name="adj2" fmla="val -239"/>
            <a:gd name="adj3" fmla="val 142119"/>
            <a:gd name="adj4" fmla="val -5687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特別処理無し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52</xdr:col>
      <xdr:colOff>535002</xdr:colOff>
      <xdr:row>80</xdr:row>
      <xdr:rowOff>155120</xdr:rowOff>
    </xdr:from>
    <xdr:to>
      <xdr:col>57</xdr:col>
      <xdr:colOff>324971</xdr:colOff>
      <xdr:row>92</xdr:row>
      <xdr:rowOff>2525484</xdr:rowOff>
    </xdr:to>
    <xdr:sp macro="" textlink="">
      <xdr:nvSpPr>
        <xdr:cNvPr id="198" name="正方形/長方形 197">
          <a:extLst>
            <a:ext uri="{FF2B5EF4-FFF2-40B4-BE49-F238E27FC236}">
              <a16:creationId xmlns:a16="http://schemas.microsoft.com/office/drawing/2014/main" id="{00000000-0008-0000-0B00-0000C6000000}"/>
            </a:ext>
          </a:extLst>
        </xdr:cNvPr>
        <xdr:cNvSpPr/>
      </xdr:nvSpPr>
      <xdr:spPr>
        <a:xfrm>
          <a:off x="58178061" y="22454826"/>
          <a:ext cx="3207763" cy="6359658"/>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58</xdr:col>
      <xdr:colOff>299354</xdr:colOff>
      <xdr:row>77</xdr:row>
      <xdr:rowOff>152400</xdr:rowOff>
    </xdr:from>
    <xdr:to>
      <xdr:col>60</xdr:col>
      <xdr:colOff>487813</xdr:colOff>
      <xdr:row>80</xdr:row>
      <xdr:rowOff>97969</xdr:rowOff>
    </xdr:to>
    <xdr:sp macro="" textlink="">
      <xdr:nvSpPr>
        <xdr:cNvPr id="199" name="線吹き出し 1 (枠付き) 198">
          <a:extLst>
            <a:ext uri="{FF2B5EF4-FFF2-40B4-BE49-F238E27FC236}">
              <a16:creationId xmlns:a16="http://schemas.microsoft.com/office/drawing/2014/main" id="{00000000-0008-0000-0B00-0000C7000000}"/>
            </a:ext>
          </a:extLst>
        </xdr:cNvPr>
        <xdr:cNvSpPr/>
      </xdr:nvSpPr>
      <xdr:spPr>
        <a:xfrm>
          <a:off x="55609668" y="19735800"/>
          <a:ext cx="1407659" cy="446312"/>
        </a:xfrm>
        <a:prstGeom prst="borderCallout1">
          <a:avLst>
            <a:gd name="adj1" fmla="val 50084"/>
            <a:gd name="adj2" fmla="val -239"/>
            <a:gd name="adj3" fmla="val 142119"/>
            <a:gd name="adj4" fmla="val -5687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特別処理無し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71</xdr:col>
      <xdr:colOff>489857</xdr:colOff>
      <xdr:row>80</xdr:row>
      <xdr:rowOff>144234</xdr:rowOff>
    </xdr:from>
    <xdr:to>
      <xdr:col>76</xdr:col>
      <xdr:colOff>293915</xdr:colOff>
      <xdr:row>92</xdr:row>
      <xdr:rowOff>2514598</xdr:rowOff>
    </xdr:to>
    <xdr:sp macro="" textlink="">
      <xdr:nvSpPr>
        <xdr:cNvPr id="200" name="正方形/長方形 199">
          <a:extLst>
            <a:ext uri="{FF2B5EF4-FFF2-40B4-BE49-F238E27FC236}">
              <a16:creationId xmlns:a16="http://schemas.microsoft.com/office/drawing/2014/main" id="{00000000-0008-0000-0B00-0000C8000000}"/>
            </a:ext>
          </a:extLst>
        </xdr:cNvPr>
        <xdr:cNvSpPr/>
      </xdr:nvSpPr>
      <xdr:spPr>
        <a:xfrm>
          <a:off x="63724971" y="20228377"/>
          <a:ext cx="2852058" cy="626745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77</xdr:col>
      <xdr:colOff>310239</xdr:colOff>
      <xdr:row>77</xdr:row>
      <xdr:rowOff>141514</xdr:rowOff>
    </xdr:from>
    <xdr:to>
      <xdr:col>79</xdr:col>
      <xdr:colOff>498698</xdr:colOff>
      <xdr:row>80</xdr:row>
      <xdr:rowOff>87083</xdr:rowOff>
    </xdr:to>
    <xdr:sp macro="" textlink="">
      <xdr:nvSpPr>
        <xdr:cNvPr id="201" name="線吹き出し 1 (枠付き) 200">
          <a:extLst>
            <a:ext uri="{FF2B5EF4-FFF2-40B4-BE49-F238E27FC236}">
              <a16:creationId xmlns:a16="http://schemas.microsoft.com/office/drawing/2014/main" id="{00000000-0008-0000-0B00-0000C9000000}"/>
            </a:ext>
          </a:extLst>
        </xdr:cNvPr>
        <xdr:cNvSpPr/>
      </xdr:nvSpPr>
      <xdr:spPr>
        <a:xfrm>
          <a:off x="67202953" y="19724914"/>
          <a:ext cx="1407659" cy="446312"/>
        </a:xfrm>
        <a:prstGeom prst="borderCallout1">
          <a:avLst>
            <a:gd name="adj1" fmla="val 50084"/>
            <a:gd name="adj2" fmla="val -239"/>
            <a:gd name="adj3" fmla="val 142119"/>
            <a:gd name="adj4" fmla="val -5687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特別処理無し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59</xdr:col>
      <xdr:colOff>137352</xdr:colOff>
      <xdr:row>239</xdr:row>
      <xdr:rowOff>80762</xdr:rowOff>
    </xdr:from>
    <xdr:to>
      <xdr:col>63</xdr:col>
      <xdr:colOff>526676</xdr:colOff>
      <xdr:row>243</xdr:row>
      <xdr:rowOff>33618</xdr:rowOff>
    </xdr:to>
    <xdr:sp macro="" textlink="">
      <xdr:nvSpPr>
        <xdr:cNvPr id="202" name="正方形/長方形 201">
          <a:extLst>
            <a:ext uri="{FF2B5EF4-FFF2-40B4-BE49-F238E27FC236}">
              <a16:creationId xmlns:a16="http://schemas.microsoft.com/office/drawing/2014/main" id="{00000000-0008-0000-0B00-0000CA000000}"/>
            </a:ext>
          </a:extLst>
        </xdr:cNvPr>
        <xdr:cNvSpPr/>
      </xdr:nvSpPr>
      <xdr:spPr>
        <a:xfrm>
          <a:off x="62565323" y="54563762"/>
          <a:ext cx="3123559" cy="625209"/>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66</xdr:col>
      <xdr:colOff>530999</xdr:colOff>
      <xdr:row>230</xdr:row>
      <xdr:rowOff>140073</xdr:rowOff>
    </xdr:from>
    <xdr:to>
      <xdr:col>73</xdr:col>
      <xdr:colOff>260727</xdr:colOff>
      <xdr:row>236</xdr:row>
      <xdr:rowOff>6861</xdr:rowOff>
    </xdr:to>
    <xdr:sp macro="" textlink="">
      <xdr:nvSpPr>
        <xdr:cNvPr id="203" name="線吹き出し 1 (枠付き) 202">
          <a:extLst>
            <a:ext uri="{FF2B5EF4-FFF2-40B4-BE49-F238E27FC236}">
              <a16:creationId xmlns:a16="http://schemas.microsoft.com/office/drawing/2014/main" id="{00000000-0008-0000-0B00-0000CB000000}"/>
            </a:ext>
          </a:extLst>
        </xdr:cNvPr>
        <xdr:cNvSpPr/>
      </xdr:nvSpPr>
      <xdr:spPr>
        <a:xfrm>
          <a:off x="67743881" y="53110279"/>
          <a:ext cx="4514640" cy="875318"/>
        </a:xfrm>
        <a:prstGeom prst="borderCallout1">
          <a:avLst>
            <a:gd name="adj1" fmla="val 50084"/>
            <a:gd name="adj2" fmla="val -239"/>
            <a:gd name="adj3" fmla="val 171594"/>
            <a:gd name="adj4" fmla="val -705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ブザーの切り替え処理、送信元</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160ms</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以上保持については</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対象外、</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QA</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確認済（</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METHUD800B-6382</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51</xdr:col>
      <xdr:colOff>570541</xdr:colOff>
      <xdr:row>206</xdr:row>
      <xdr:rowOff>62193</xdr:rowOff>
    </xdr:from>
    <xdr:to>
      <xdr:col>61</xdr:col>
      <xdr:colOff>332015</xdr:colOff>
      <xdr:row>239</xdr:row>
      <xdr:rowOff>80762</xdr:rowOff>
    </xdr:to>
    <xdr:cxnSp macro="">
      <xdr:nvCxnSpPr>
        <xdr:cNvPr id="204" name="直線コネクタ 203">
          <a:extLst>
            <a:ext uri="{FF2B5EF4-FFF2-40B4-BE49-F238E27FC236}">
              <a16:creationId xmlns:a16="http://schemas.microsoft.com/office/drawing/2014/main" id="{00000000-0008-0000-0B00-0000CC000000}"/>
            </a:ext>
          </a:extLst>
        </xdr:cNvPr>
        <xdr:cNvCxnSpPr>
          <a:stCxn id="202" idx="0"/>
          <a:endCxn id="141" idx="0"/>
        </xdr:cNvCxnSpPr>
      </xdr:nvCxnSpPr>
      <xdr:spPr>
        <a:xfrm flipH="1" flipV="1">
          <a:off x="57530041" y="48998281"/>
          <a:ext cx="6597062" cy="556548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59</xdr:col>
      <xdr:colOff>24742</xdr:colOff>
      <xdr:row>294</xdr:row>
      <xdr:rowOff>16329</xdr:rowOff>
    </xdr:from>
    <xdr:to>
      <xdr:col>65</xdr:col>
      <xdr:colOff>312965</xdr:colOff>
      <xdr:row>310</xdr:row>
      <xdr:rowOff>13607</xdr:rowOff>
    </xdr:to>
    <xdr:sp macro="" textlink="">
      <xdr:nvSpPr>
        <xdr:cNvPr id="163" name="正方形/長方形 162">
          <a:extLst>
            <a:ext uri="{FF2B5EF4-FFF2-40B4-BE49-F238E27FC236}">
              <a16:creationId xmlns:a16="http://schemas.microsoft.com/office/drawing/2014/main" id="{00000000-0008-0000-0B00-0000A3000000}"/>
            </a:ext>
          </a:extLst>
        </xdr:cNvPr>
        <xdr:cNvSpPr/>
      </xdr:nvSpPr>
      <xdr:spPr>
        <a:xfrm>
          <a:off x="62359063" y="65861293"/>
          <a:ext cx="4370366" cy="2827564"/>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47</xdr:col>
      <xdr:colOff>45303</xdr:colOff>
      <xdr:row>317</xdr:row>
      <xdr:rowOff>59392</xdr:rowOff>
    </xdr:from>
    <xdr:to>
      <xdr:col>54</xdr:col>
      <xdr:colOff>339064</xdr:colOff>
      <xdr:row>323</xdr:row>
      <xdr:rowOff>61311</xdr:rowOff>
    </xdr:to>
    <xdr:sp macro="" textlink="">
      <xdr:nvSpPr>
        <xdr:cNvPr id="164" name="線吹き出し 1 (枠付き) 163">
          <a:extLst>
            <a:ext uri="{FF2B5EF4-FFF2-40B4-BE49-F238E27FC236}">
              <a16:creationId xmlns:a16="http://schemas.microsoft.com/office/drawing/2014/main" id="{00000000-0008-0000-0B00-0000A4000000}"/>
            </a:ext>
          </a:extLst>
        </xdr:cNvPr>
        <xdr:cNvSpPr/>
      </xdr:nvSpPr>
      <xdr:spPr>
        <a:xfrm>
          <a:off x="54580258" y="68743301"/>
          <a:ext cx="5142851" cy="1041011"/>
        </a:xfrm>
        <a:prstGeom prst="borderCallout1">
          <a:avLst>
            <a:gd name="adj1" fmla="val 37812"/>
            <a:gd name="adj2" fmla="val -1437"/>
            <a:gd name="adj3" fmla="val 135038"/>
            <a:gd name="adj4" fmla="val -18100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en-US" sz="1200" b="1">
              <a:solidFill>
                <a:schemeClr val="tx1"/>
              </a:solidFill>
              <a:effectLst/>
              <a:latin typeface="Meiryo UI" panose="020B0604030504040204" pitchFamily="50" charset="-128"/>
              <a:ea typeface="Meiryo UI" panose="020B0604030504040204" pitchFamily="50" charset="-128"/>
              <a:cs typeface="+mn-cs"/>
            </a:rPr>
            <a:t>特別条件記載追記</a:t>
          </a:r>
          <a:endParaRPr kumimoji="1" lang="en-US" altLang="ja-JP" sz="1200" b="1">
            <a:solidFill>
              <a:schemeClr val="tx1"/>
            </a:solidFill>
            <a:effectLst/>
            <a:latin typeface="Meiryo UI" panose="020B0604030504040204" pitchFamily="50" charset="-128"/>
            <a:ea typeface="Meiryo UI" panose="020B0604030504040204" pitchFamily="50" charset="-128"/>
            <a:cs typeface="+mn-cs"/>
          </a:endParaRPr>
        </a:p>
        <a:p>
          <a:r>
            <a:rPr lang="ja-JP" altLang="en-US" sz="1200" b="1">
              <a:solidFill>
                <a:schemeClr val="tx1"/>
              </a:solidFill>
              <a:effectLst/>
              <a:latin typeface="Meiryo UI" panose="020B0604030504040204" pitchFamily="50" charset="-128"/>
              <a:ea typeface="Meiryo UI" panose="020B0604030504040204" pitchFamily="50" charset="-128"/>
            </a:rPr>
            <a:t>対応は</a:t>
          </a:r>
          <a:r>
            <a:rPr lang="en-US" altLang="ja-JP" sz="1200" b="1">
              <a:solidFill>
                <a:schemeClr val="tx1"/>
              </a:solidFill>
              <a:effectLst/>
              <a:latin typeface="Meiryo UI" panose="020B0604030504040204" pitchFamily="50" charset="-128"/>
              <a:ea typeface="Meiryo UI" panose="020B0604030504040204" pitchFamily="50" charset="-128"/>
            </a:rPr>
            <a:t>VSV</a:t>
          </a:r>
          <a:r>
            <a:rPr lang="ja-JP" altLang="en-US" sz="1200" b="1">
              <a:solidFill>
                <a:schemeClr val="tx1"/>
              </a:solidFill>
              <a:effectLst/>
              <a:latin typeface="Meiryo UI" panose="020B0604030504040204" pitchFamily="50" charset="-128"/>
              <a:ea typeface="Meiryo UI" panose="020B0604030504040204" pitchFamily="50" charset="-128"/>
            </a:rPr>
            <a:t>側で実施する。</a:t>
          </a:r>
          <a:br>
            <a:rPr lang="en-US" altLang="ja-JP" sz="1200" b="1">
              <a:solidFill>
                <a:schemeClr val="tx1"/>
              </a:solidFill>
              <a:effectLst/>
              <a:latin typeface="Meiryo UI" panose="020B0604030504040204" pitchFamily="50" charset="-128"/>
              <a:ea typeface="Meiryo UI" panose="020B0604030504040204" pitchFamily="50" charset="-128"/>
            </a:rPr>
          </a:br>
          <a:r>
            <a:rPr lang="en-US" altLang="ja-JP" sz="1200" b="1">
              <a:solidFill>
                <a:schemeClr val="tx1"/>
              </a:solidFill>
              <a:effectLst/>
              <a:latin typeface="Meiryo UI" panose="020B0604030504040204" pitchFamily="50" charset="-128"/>
              <a:ea typeface="Meiryo UI" panose="020B0604030504040204" pitchFamily="50" charset="-128"/>
            </a:rPr>
            <a:t>Alert</a:t>
          </a:r>
          <a:r>
            <a:rPr lang="ja-JP" altLang="en-US" sz="1200" b="1">
              <a:solidFill>
                <a:schemeClr val="tx1"/>
              </a:solidFill>
              <a:effectLst/>
              <a:latin typeface="Meiryo UI" panose="020B0604030504040204" pitchFamily="50" charset="-128"/>
              <a:ea typeface="Meiryo UI" panose="020B0604030504040204" pitchFamily="50" charset="-128"/>
            </a:rPr>
            <a:t>としては</a:t>
          </a:r>
          <a:r>
            <a:rPr lang="en-US" altLang="ja-JP" sz="1200" b="1">
              <a:solidFill>
                <a:schemeClr val="tx1"/>
              </a:solidFill>
              <a:effectLst/>
              <a:latin typeface="Meiryo UI" panose="020B0604030504040204" pitchFamily="50" charset="-128"/>
              <a:ea typeface="Meiryo UI" panose="020B0604030504040204" pitchFamily="50" charset="-128"/>
            </a:rPr>
            <a:t>CAN</a:t>
          </a:r>
          <a:r>
            <a:rPr lang="ja-JP" altLang="en-US" sz="1200" b="1">
              <a:solidFill>
                <a:schemeClr val="tx1"/>
              </a:solidFill>
              <a:effectLst/>
              <a:latin typeface="Meiryo UI" panose="020B0604030504040204" pitchFamily="50" charset="-128"/>
              <a:ea typeface="Meiryo UI" panose="020B0604030504040204" pitchFamily="50" charset="-128"/>
            </a:rPr>
            <a:t>信号の状態によりレベルで通知する。</a:t>
          </a:r>
          <a:endParaRPr lang="en-US" altLang="ja-JP" sz="1200" b="1">
            <a:solidFill>
              <a:schemeClr val="tx1"/>
            </a:solidFill>
            <a:effectLst/>
            <a:latin typeface="Meiryo UI" panose="020B0604030504040204" pitchFamily="50" charset="-128"/>
            <a:ea typeface="Meiryo UI" panose="020B0604030504040204" pitchFamily="50" charset="-128"/>
          </a:endParaRPr>
        </a:p>
      </xdr:txBody>
    </xdr:sp>
    <xdr:clientData/>
  </xdr:twoCellAnchor>
  <xdr:twoCellAnchor editAs="oneCell">
    <xdr:from>
      <xdr:col>54</xdr:col>
      <xdr:colOff>339064</xdr:colOff>
      <xdr:row>302</xdr:row>
      <xdr:rowOff>14968</xdr:rowOff>
    </xdr:from>
    <xdr:to>
      <xdr:col>59</xdr:col>
      <xdr:colOff>24742</xdr:colOff>
      <xdr:row>320</xdr:row>
      <xdr:rowOff>60353</xdr:rowOff>
    </xdr:to>
    <xdr:cxnSp macro="">
      <xdr:nvCxnSpPr>
        <xdr:cNvPr id="165" name="直線コネクタ 164">
          <a:extLst>
            <a:ext uri="{FF2B5EF4-FFF2-40B4-BE49-F238E27FC236}">
              <a16:creationId xmlns:a16="http://schemas.microsoft.com/office/drawing/2014/main" id="{00000000-0008-0000-0B00-0000A5000000}"/>
            </a:ext>
          </a:extLst>
        </xdr:cNvPr>
        <xdr:cNvCxnSpPr>
          <a:stCxn id="163" idx="1"/>
          <a:endCxn id="164" idx="0"/>
        </xdr:cNvCxnSpPr>
      </xdr:nvCxnSpPr>
      <xdr:spPr>
        <a:xfrm flipH="1">
          <a:off x="59723109" y="66101150"/>
          <a:ext cx="3149315" cy="316265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22</xdr:col>
      <xdr:colOff>665950</xdr:colOff>
      <xdr:row>352</xdr:row>
      <xdr:rowOff>766001</xdr:rowOff>
    </xdr:from>
    <xdr:to>
      <xdr:col>26</xdr:col>
      <xdr:colOff>30417</xdr:colOff>
      <xdr:row>352</xdr:row>
      <xdr:rowOff>1218558</xdr:rowOff>
    </xdr:to>
    <xdr:sp macro="" textlink="">
      <xdr:nvSpPr>
        <xdr:cNvPr id="175" name="線吹き出し 1 (枠付き) 174">
          <a:extLst>
            <a:ext uri="{FF2B5EF4-FFF2-40B4-BE49-F238E27FC236}">
              <a16:creationId xmlns:a16="http://schemas.microsoft.com/office/drawing/2014/main" id="{00000000-0008-0000-0B00-0000AF000000}"/>
            </a:ext>
          </a:extLst>
        </xdr:cNvPr>
        <xdr:cNvSpPr/>
      </xdr:nvSpPr>
      <xdr:spPr>
        <a:xfrm>
          <a:off x="37802244" y="76047119"/>
          <a:ext cx="2098702" cy="452557"/>
        </a:xfrm>
        <a:prstGeom prst="borderCallout1">
          <a:avLst>
            <a:gd name="adj1" fmla="val 109302"/>
            <a:gd name="adj2" fmla="val 46097"/>
            <a:gd name="adj3" fmla="val 325120"/>
            <a:gd name="adj4" fmla="val -88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責務外</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23</xdr:col>
      <xdr:colOff>616323</xdr:colOff>
      <xdr:row>390</xdr:row>
      <xdr:rowOff>55147</xdr:rowOff>
    </xdr:from>
    <xdr:to>
      <xdr:col>26</xdr:col>
      <xdr:colOff>339900</xdr:colOff>
      <xdr:row>393</xdr:row>
      <xdr:rowOff>30294</xdr:rowOff>
    </xdr:to>
    <xdr:sp macro="" textlink="">
      <xdr:nvSpPr>
        <xdr:cNvPr id="178" name="線吹き出し 1 (枠付き) 177">
          <a:extLst>
            <a:ext uri="{FF2B5EF4-FFF2-40B4-BE49-F238E27FC236}">
              <a16:creationId xmlns:a16="http://schemas.microsoft.com/office/drawing/2014/main" id="{00000000-0008-0000-0B00-0000B2000000}"/>
            </a:ext>
          </a:extLst>
        </xdr:cNvPr>
        <xdr:cNvSpPr/>
      </xdr:nvSpPr>
      <xdr:spPr>
        <a:xfrm>
          <a:off x="38436176" y="83135559"/>
          <a:ext cx="1774253" cy="498782"/>
        </a:xfrm>
        <a:prstGeom prst="borderCallout1">
          <a:avLst>
            <a:gd name="adj1" fmla="val 112552"/>
            <a:gd name="adj2" fmla="val 44348"/>
            <a:gd name="adj3" fmla="val 278060"/>
            <a:gd name="adj4" fmla="val -5761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SW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責務外</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42</xdr:col>
      <xdr:colOff>557894</xdr:colOff>
      <xdr:row>226</xdr:row>
      <xdr:rowOff>40822</xdr:rowOff>
    </xdr:from>
    <xdr:to>
      <xdr:col>43</xdr:col>
      <xdr:colOff>605791</xdr:colOff>
      <xdr:row>227</xdr:row>
      <xdr:rowOff>0</xdr:rowOff>
    </xdr:to>
    <xdr:sp macro="" textlink="">
      <xdr:nvSpPr>
        <xdr:cNvPr id="166" name="正方形/長方形 165">
          <a:extLst>
            <a:ext uri="{FF2B5EF4-FFF2-40B4-BE49-F238E27FC236}">
              <a16:creationId xmlns:a16="http://schemas.microsoft.com/office/drawing/2014/main" id="{00000000-0008-0000-0B00-0000A6000000}"/>
            </a:ext>
          </a:extLst>
        </xdr:cNvPr>
        <xdr:cNvSpPr/>
      </xdr:nvSpPr>
      <xdr:spPr>
        <a:xfrm>
          <a:off x="51365365" y="52361087"/>
          <a:ext cx="792415" cy="127266"/>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59</xdr:col>
      <xdr:colOff>106631</xdr:colOff>
      <xdr:row>189</xdr:row>
      <xdr:rowOff>149677</xdr:rowOff>
    </xdr:from>
    <xdr:to>
      <xdr:col>65</xdr:col>
      <xdr:colOff>340179</xdr:colOff>
      <xdr:row>203</xdr:row>
      <xdr:rowOff>108856</xdr:rowOff>
    </xdr:to>
    <xdr:sp macro="" textlink="">
      <xdr:nvSpPr>
        <xdr:cNvPr id="174" name="正方形/長方形 173">
          <a:extLst>
            <a:ext uri="{FF2B5EF4-FFF2-40B4-BE49-F238E27FC236}">
              <a16:creationId xmlns:a16="http://schemas.microsoft.com/office/drawing/2014/main" id="{00000000-0008-0000-0B00-0000AE000000}"/>
            </a:ext>
          </a:extLst>
        </xdr:cNvPr>
        <xdr:cNvSpPr/>
      </xdr:nvSpPr>
      <xdr:spPr>
        <a:xfrm>
          <a:off x="62440952" y="47420891"/>
          <a:ext cx="4315691" cy="2435679"/>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66</xdr:col>
      <xdr:colOff>148936</xdr:colOff>
      <xdr:row>182</xdr:row>
      <xdr:rowOff>117269</xdr:rowOff>
    </xdr:from>
    <xdr:to>
      <xdr:col>72</xdr:col>
      <xdr:colOff>575830</xdr:colOff>
      <xdr:row>188</xdr:row>
      <xdr:rowOff>30919</xdr:rowOff>
    </xdr:to>
    <xdr:sp macro="" textlink="">
      <xdr:nvSpPr>
        <xdr:cNvPr id="176" name="線吹き出し 1 (枠付き) 175">
          <a:extLst>
            <a:ext uri="{FF2B5EF4-FFF2-40B4-BE49-F238E27FC236}">
              <a16:creationId xmlns:a16="http://schemas.microsoft.com/office/drawing/2014/main" id="{00000000-0008-0000-0B00-0000B0000000}"/>
            </a:ext>
          </a:extLst>
        </xdr:cNvPr>
        <xdr:cNvSpPr/>
      </xdr:nvSpPr>
      <xdr:spPr>
        <a:xfrm>
          <a:off x="67245757" y="46150233"/>
          <a:ext cx="4509037" cy="975007"/>
        </a:xfrm>
        <a:prstGeom prst="borderCallout1">
          <a:avLst>
            <a:gd name="adj1" fmla="val 50084"/>
            <a:gd name="adj2" fmla="val -239"/>
            <a:gd name="adj3" fmla="val 156913"/>
            <a:gd name="adj4" fmla="val -4820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設定による鳴り分けは、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責務とし、</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では考慮しない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20</xdr:col>
      <xdr:colOff>0</xdr:colOff>
      <xdr:row>206</xdr:row>
      <xdr:rowOff>42863</xdr:rowOff>
    </xdr:from>
    <xdr:to>
      <xdr:col>44</xdr:col>
      <xdr:colOff>0</xdr:colOff>
      <xdr:row>208</xdr:row>
      <xdr:rowOff>161925</xdr:rowOff>
    </xdr:to>
    <xdr:sp macro="" textlink="">
      <xdr:nvSpPr>
        <xdr:cNvPr id="177" name="正方形/長方形 176">
          <a:extLst>
            <a:ext uri="{FF2B5EF4-FFF2-40B4-BE49-F238E27FC236}">
              <a16:creationId xmlns:a16="http://schemas.microsoft.com/office/drawing/2014/main" id="{00000000-0008-0000-0B00-0000B1000000}"/>
            </a:ext>
          </a:extLst>
        </xdr:cNvPr>
        <xdr:cNvSpPr/>
      </xdr:nvSpPr>
      <xdr:spPr>
        <a:xfrm>
          <a:off x="35769176" y="49001363"/>
          <a:ext cx="16405412" cy="455239"/>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20</xdr:col>
      <xdr:colOff>22057</xdr:colOff>
      <xdr:row>201</xdr:row>
      <xdr:rowOff>764</xdr:rowOff>
    </xdr:from>
    <xdr:to>
      <xdr:col>44</xdr:col>
      <xdr:colOff>0</xdr:colOff>
      <xdr:row>203</xdr:row>
      <xdr:rowOff>90486</xdr:rowOff>
    </xdr:to>
    <xdr:sp macro="" textlink="">
      <xdr:nvSpPr>
        <xdr:cNvPr id="179" name="正方形/長方形 178">
          <a:extLst>
            <a:ext uri="{FF2B5EF4-FFF2-40B4-BE49-F238E27FC236}">
              <a16:creationId xmlns:a16="http://schemas.microsoft.com/office/drawing/2014/main" id="{00000000-0008-0000-0B00-0000B3000000}"/>
            </a:ext>
          </a:extLst>
        </xdr:cNvPr>
        <xdr:cNvSpPr/>
      </xdr:nvSpPr>
      <xdr:spPr>
        <a:xfrm>
          <a:off x="35791233" y="48118823"/>
          <a:ext cx="16383355" cy="425899"/>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15</xdr:col>
      <xdr:colOff>1735684</xdr:colOff>
      <xdr:row>212</xdr:row>
      <xdr:rowOff>53439</xdr:rowOff>
    </xdr:from>
    <xdr:to>
      <xdr:col>18</xdr:col>
      <xdr:colOff>724644</xdr:colOff>
      <xdr:row>217</xdr:row>
      <xdr:rowOff>164360</xdr:rowOff>
    </xdr:to>
    <xdr:sp macro="" textlink="">
      <xdr:nvSpPr>
        <xdr:cNvPr id="180" name="線吹き出し 1 (枠付き) 179">
          <a:extLst>
            <a:ext uri="{FF2B5EF4-FFF2-40B4-BE49-F238E27FC236}">
              <a16:creationId xmlns:a16="http://schemas.microsoft.com/office/drawing/2014/main" id="{00000000-0008-0000-0B00-0000B4000000}"/>
            </a:ext>
          </a:extLst>
        </xdr:cNvPr>
        <xdr:cNvSpPr/>
      </xdr:nvSpPr>
      <xdr:spPr>
        <a:xfrm>
          <a:off x="29698363" y="51393189"/>
          <a:ext cx="5044138" cy="995384"/>
        </a:xfrm>
        <a:prstGeom prst="borderCallout1">
          <a:avLst>
            <a:gd name="adj1" fmla="val 21671"/>
            <a:gd name="adj2" fmla="val 100732"/>
            <a:gd name="adj3" fmla="val -178139"/>
            <a:gd name="adj4" fmla="val 12349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en-US" sz="1200" b="1">
              <a:solidFill>
                <a:schemeClr val="tx1"/>
              </a:solidFill>
              <a:effectLst/>
              <a:latin typeface="Meiryo UI" panose="020B0604030504040204" pitchFamily="50" charset="-128"/>
              <a:ea typeface="Meiryo UI" panose="020B0604030504040204" pitchFamily="50" charset="-128"/>
              <a:cs typeface="+mn-cs"/>
            </a:rPr>
            <a:t>要求</a:t>
          </a:r>
          <a:r>
            <a:rPr kumimoji="1" lang="en-US" altLang="ja-JP" sz="1200" b="1">
              <a:solidFill>
                <a:schemeClr val="tx1"/>
              </a:solidFill>
              <a:effectLst/>
              <a:latin typeface="Meiryo UI" panose="020B0604030504040204" pitchFamily="50" charset="-128"/>
              <a:ea typeface="Meiryo UI" panose="020B0604030504040204" pitchFamily="50" charset="-128"/>
              <a:cs typeface="+mn-cs"/>
            </a:rPr>
            <a:t>ID</a:t>
          </a:r>
          <a:r>
            <a:rPr kumimoji="1" lang="ja-JP" altLang="en-US" sz="1200" b="1">
              <a:solidFill>
                <a:schemeClr val="tx1"/>
              </a:solidFill>
              <a:effectLst/>
              <a:latin typeface="Meiryo UI" panose="020B0604030504040204" pitchFamily="50" charset="-128"/>
              <a:ea typeface="Meiryo UI" panose="020B0604030504040204" pitchFamily="50" charset="-128"/>
              <a:cs typeface="+mn-cs"/>
            </a:rPr>
            <a:t>の変更（</a:t>
          </a:r>
          <a:r>
            <a:rPr kumimoji="1" lang="en-US" altLang="ja-JP" sz="1200" b="1">
              <a:solidFill>
                <a:schemeClr val="tx1"/>
              </a:solidFill>
              <a:effectLst/>
              <a:latin typeface="Meiryo UI" panose="020B0604030504040204" pitchFamily="50" charset="-128"/>
              <a:ea typeface="Meiryo UI" panose="020B0604030504040204" pitchFamily="50" charset="-128"/>
              <a:cs typeface="+mn-cs"/>
            </a:rPr>
            <a:t>No7</a:t>
          </a:r>
          <a:r>
            <a:rPr kumimoji="1" lang="ja-JP" altLang="en-US" sz="1200" b="1">
              <a:solidFill>
                <a:schemeClr val="tx1"/>
              </a:solidFill>
              <a:effectLst/>
              <a:latin typeface="Meiryo UI" panose="020B0604030504040204" pitchFamily="50" charset="-128"/>
              <a:ea typeface="Meiryo UI" panose="020B0604030504040204" pitchFamily="50" charset="-128"/>
              <a:cs typeface="+mn-cs"/>
            </a:rPr>
            <a:t>削除、</a:t>
          </a:r>
          <a:r>
            <a:rPr kumimoji="1" lang="en-US" altLang="ja-JP" sz="1200" b="1">
              <a:solidFill>
                <a:schemeClr val="tx1"/>
              </a:solidFill>
              <a:effectLst/>
              <a:latin typeface="Meiryo UI" panose="020B0604030504040204" pitchFamily="50" charset="-128"/>
              <a:ea typeface="Meiryo UI" panose="020B0604030504040204" pitchFamily="50" charset="-128"/>
              <a:cs typeface="+mn-cs"/>
            </a:rPr>
            <a:t>No9</a:t>
          </a:r>
          <a:r>
            <a:rPr kumimoji="1" lang="ja-JP" altLang="en-US" sz="1200" b="1">
              <a:solidFill>
                <a:schemeClr val="tx1"/>
              </a:solidFill>
              <a:effectLst/>
              <a:latin typeface="Meiryo UI" panose="020B0604030504040204" pitchFamily="50" charset="-128"/>
              <a:ea typeface="Meiryo UI" panose="020B0604030504040204" pitchFamily="50" charset="-128"/>
              <a:cs typeface="+mn-cs"/>
            </a:rPr>
            <a:t>追加）</a:t>
          </a:r>
          <a:br>
            <a:rPr kumimoji="1" lang="en-US" altLang="ja-JP" sz="1200" b="1">
              <a:solidFill>
                <a:schemeClr val="tx1"/>
              </a:solidFill>
              <a:effectLst/>
              <a:latin typeface="Meiryo UI" panose="020B0604030504040204" pitchFamily="50" charset="-128"/>
              <a:ea typeface="Meiryo UI" panose="020B0604030504040204" pitchFamily="50" charset="-128"/>
              <a:cs typeface="+mn-cs"/>
            </a:rPr>
          </a:br>
          <a:r>
            <a:rPr kumimoji="1" lang="ja-JP" altLang="en-US" sz="1200" b="1">
              <a:solidFill>
                <a:schemeClr val="tx1"/>
              </a:solidFill>
              <a:effectLst/>
              <a:latin typeface="Meiryo UI" panose="020B0604030504040204" pitchFamily="50" charset="-128"/>
              <a:ea typeface="Meiryo UI" panose="020B0604030504040204" pitchFamily="50" charset="-128"/>
              <a:cs typeface="+mn-cs"/>
            </a:rPr>
            <a:t>実施条件は同一のため要求</a:t>
          </a:r>
          <a:r>
            <a:rPr kumimoji="1" lang="en-US" altLang="ja-JP" sz="1200" b="1">
              <a:solidFill>
                <a:schemeClr val="tx1"/>
              </a:solidFill>
              <a:effectLst/>
              <a:latin typeface="Meiryo UI" panose="020B0604030504040204" pitchFamily="50" charset="-128"/>
              <a:ea typeface="Meiryo UI" panose="020B0604030504040204" pitchFamily="50" charset="-128"/>
              <a:cs typeface="+mn-cs"/>
            </a:rPr>
            <a:t>ID</a:t>
          </a:r>
          <a:r>
            <a:rPr kumimoji="1" lang="ja-JP" altLang="en-US" sz="1200" b="1">
              <a:solidFill>
                <a:schemeClr val="tx1"/>
              </a:solidFill>
              <a:effectLst/>
              <a:latin typeface="Meiryo UI" panose="020B0604030504040204" pitchFamily="50" charset="-128"/>
              <a:ea typeface="Meiryo UI" panose="020B0604030504040204" pitchFamily="50" charset="-128"/>
              <a:cs typeface="+mn-cs"/>
            </a:rPr>
            <a:t>の変更のみ</a:t>
          </a:r>
          <a:endParaRPr lang="ja-JP" altLang="ja-JP" sz="1200">
            <a:solidFill>
              <a:schemeClr val="tx1"/>
            </a:solidFill>
            <a:effectLst/>
            <a:latin typeface="Meiryo UI" panose="020B0604030504040204" pitchFamily="50" charset="-128"/>
            <a:ea typeface="Meiryo UI" panose="020B0604030504040204" pitchFamily="50" charset="-128"/>
          </a:endParaRPr>
        </a:p>
      </xdr:txBody>
    </xdr:sp>
    <xdr:clientData/>
  </xdr:twoCellAnchor>
  <xdr:twoCellAnchor editAs="oneCell">
    <xdr:from>
      <xdr:col>18</xdr:col>
      <xdr:colOff>724644</xdr:colOff>
      <xdr:row>207</xdr:row>
      <xdr:rowOff>27214</xdr:rowOff>
    </xdr:from>
    <xdr:to>
      <xdr:col>20</xdr:col>
      <xdr:colOff>108857</xdr:colOff>
      <xdr:row>215</xdr:row>
      <xdr:rowOff>20452</xdr:rowOff>
    </xdr:to>
    <xdr:cxnSp macro="">
      <xdr:nvCxnSpPr>
        <xdr:cNvPr id="184" name="直線コネクタ 183">
          <a:extLst>
            <a:ext uri="{FF2B5EF4-FFF2-40B4-BE49-F238E27FC236}">
              <a16:creationId xmlns:a16="http://schemas.microsoft.com/office/drawing/2014/main" id="{00000000-0008-0000-0B00-0000B8000000}"/>
            </a:ext>
          </a:extLst>
        </xdr:cNvPr>
        <xdr:cNvCxnSpPr>
          <a:stCxn id="180" idx="0"/>
        </xdr:cNvCxnSpPr>
      </xdr:nvCxnSpPr>
      <xdr:spPr>
        <a:xfrm flipV="1">
          <a:off x="34742501" y="50482500"/>
          <a:ext cx="1166749" cy="140838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19</xdr:col>
      <xdr:colOff>653141</xdr:colOff>
      <xdr:row>337</xdr:row>
      <xdr:rowOff>14293</xdr:rowOff>
    </xdr:from>
    <xdr:to>
      <xdr:col>46</xdr:col>
      <xdr:colOff>33618</xdr:colOff>
      <xdr:row>341</xdr:row>
      <xdr:rowOff>3161</xdr:rowOff>
    </xdr:to>
    <xdr:sp macro="" textlink="">
      <xdr:nvSpPr>
        <xdr:cNvPr id="181" name="正方形/長方形 180">
          <a:extLst>
            <a:ext uri="{FF2B5EF4-FFF2-40B4-BE49-F238E27FC236}">
              <a16:creationId xmlns:a16="http://schemas.microsoft.com/office/drawing/2014/main" id="{00000000-0008-0000-0B00-0000B5000000}"/>
            </a:ext>
          </a:extLst>
        </xdr:cNvPr>
        <xdr:cNvSpPr/>
      </xdr:nvSpPr>
      <xdr:spPr>
        <a:xfrm flipV="1">
          <a:off x="35857541" y="76557193"/>
          <a:ext cx="17897077" cy="750868"/>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11</xdr:col>
      <xdr:colOff>953861</xdr:colOff>
      <xdr:row>194</xdr:row>
      <xdr:rowOff>125186</xdr:rowOff>
    </xdr:from>
    <xdr:to>
      <xdr:col>13</xdr:col>
      <xdr:colOff>2160814</xdr:colOff>
      <xdr:row>196</xdr:row>
      <xdr:rowOff>163288</xdr:rowOff>
    </xdr:to>
    <xdr:sp macro="" textlink="">
      <xdr:nvSpPr>
        <xdr:cNvPr id="183" name="線吹き出し 1 (枠付き) 102">
          <a:extLst>
            <a:ext uri="{FF2B5EF4-FFF2-40B4-BE49-F238E27FC236}">
              <a16:creationId xmlns:a16="http://schemas.microsoft.com/office/drawing/2014/main" id="{00000000-0008-0000-0B00-0000B7000000}"/>
            </a:ext>
          </a:extLst>
        </xdr:cNvPr>
        <xdr:cNvSpPr/>
      </xdr:nvSpPr>
      <xdr:spPr>
        <a:xfrm>
          <a:off x="15948932" y="48280865"/>
          <a:ext cx="6323239" cy="391886"/>
        </a:xfrm>
        <a:prstGeom prst="borderCallout1">
          <a:avLst>
            <a:gd name="adj1" fmla="val 49674"/>
            <a:gd name="adj2" fmla="val -507"/>
            <a:gd name="adj3" fmla="val 143680"/>
            <a:gd name="adj4" fmla="val -183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については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MET-M_REMWAR-CSTD-1-08-A-C0.xlsx </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を参照する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10</xdr:col>
      <xdr:colOff>252757</xdr:colOff>
      <xdr:row>84</xdr:row>
      <xdr:rowOff>122465</xdr:rowOff>
    </xdr:from>
    <xdr:to>
      <xdr:col>11</xdr:col>
      <xdr:colOff>2400300</xdr:colOff>
      <xdr:row>86</xdr:row>
      <xdr:rowOff>161127</xdr:rowOff>
    </xdr:to>
    <xdr:sp macro="" textlink="">
      <xdr:nvSpPr>
        <xdr:cNvPr id="5" name="線吹き出し 1 (枠付き) 41">
          <a:extLst>
            <a:ext uri="{FF2B5EF4-FFF2-40B4-BE49-F238E27FC236}">
              <a16:creationId xmlns:a16="http://schemas.microsoft.com/office/drawing/2014/main" id="{00000000-0008-0000-0B00-000005000000}"/>
            </a:ext>
          </a:extLst>
        </xdr:cNvPr>
        <xdr:cNvSpPr/>
      </xdr:nvSpPr>
      <xdr:spPr>
        <a:xfrm>
          <a:off x="13187707" y="360590"/>
          <a:ext cx="3776318" cy="400612"/>
        </a:xfrm>
        <a:prstGeom prst="borderCallout1">
          <a:avLst>
            <a:gd name="adj1" fmla="val 38295"/>
            <a:gd name="adj2" fmla="val -1002"/>
            <a:gd name="adj3" fmla="val 86620"/>
            <a:gd name="adj4" fmla="val -109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7Bit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以上のため、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Matrix Search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21</xdr:col>
      <xdr:colOff>1</xdr:colOff>
      <xdr:row>5</xdr:row>
      <xdr:rowOff>0</xdr:rowOff>
    </xdr:from>
    <xdr:to>
      <xdr:col>37</xdr:col>
      <xdr:colOff>1</xdr:colOff>
      <xdr:row>23</xdr:row>
      <xdr:rowOff>0</xdr:rowOff>
    </xdr:to>
    <xdr:pic>
      <xdr:nvPicPr>
        <xdr:cNvPr id="105" name="図 104">
          <a:extLst>
            <a:ext uri="{FF2B5EF4-FFF2-40B4-BE49-F238E27FC236}">
              <a16:creationId xmlns:a16="http://schemas.microsoft.com/office/drawing/2014/main" id="{00000000-0008-0000-0B00-000069000000}"/>
            </a:ext>
          </a:extLst>
        </xdr:cNvPr>
        <xdr:cNvPicPr>
          <a:picLocks noChangeAspect="1"/>
        </xdr:cNvPicPr>
      </xdr:nvPicPr>
      <xdr:blipFill>
        <a:blip xmlns:r="http://schemas.openxmlformats.org/officeDocument/2006/relationships" r:embed="rId36"/>
        <a:stretch>
          <a:fillRect/>
        </a:stretch>
      </xdr:blipFill>
      <xdr:spPr>
        <a:xfrm>
          <a:off x="36480751" y="884464"/>
          <a:ext cx="10885714" cy="6136822"/>
        </a:xfrm>
        <a:prstGeom prst="rect">
          <a:avLst/>
        </a:prstGeom>
      </xdr:spPr>
    </xdr:pic>
    <xdr:clientData/>
  </xdr:twoCellAnchor>
  <xdr:twoCellAnchor editAs="oneCell">
    <xdr:from>
      <xdr:col>39</xdr:col>
      <xdr:colOff>340177</xdr:colOff>
      <xdr:row>17</xdr:row>
      <xdr:rowOff>340176</xdr:rowOff>
    </xdr:from>
    <xdr:to>
      <xdr:col>44</xdr:col>
      <xdr:colOff>421822</xdr:colOff>
      <xdr:row>18</xdr:row>
      <xdr:rowOff>707571</xdr:rowOff>
    </xdr:to>
    <xdr:sp macro="" textlink="">
      <xdr:nvSpPr>
        <xdr:cNvPr id="106" name="線吹き出し 1 (枠付き) 14">
          <a:extLst>
            <a:ext uri="{FF2B5EF4-FFF2-40B4-BE49-F238E27FC236}">
              <a16:creationId xmlns:a16="http://schemas.microsoft.com/office/drawing/2014/main" id="{00000000-0008-0000-0B00-00006A000000}"/>
            </a:ext>
          </a:extLst>
        </xdr:cNvPr>
        <xdr:cNvSpPr/>
      </xdr:nvSpPr>
      <xdr:spPr>
        <a:xfrm>
          <a:off x="49067356" y="3374569"/>
          <a:ext cx="3483430" cy="707573"/>
        </a:xfrm>
        <a:prstGeom prst="borderCallout1">
          <a:avLst>
            <a:gd name="adj1" fmla="val 50084"/>
            <a:gd name="adj2" fmla="val -239"/>
            <a:gd name="adj3" fmla="val 90617"/>
            <a:gd name="adj4" fmla="val -4879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リモートウォーニング送信要求有りの為、検討する。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判定参照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28</xdr:col>
      <xdr:colOff>54428</xdr:colOff>
      <xdr:row>18</xdr:row>
      <xdr:rowOff>517073</xdr:rowOff>
    </xdr:from>
    <xdr:to>
      <xdr:col>37</xdr:col>
      <xdr:colOff>0</xdr:colOff>
      <xdr:row>18</xdr:row>
      <xdr:rowOff>775609</xdr:rowOff>
    </xdr:to>
    <xdr:sp macro="" textlink="">
      <xdr:nvSpPr>
        <xdr:cNvPr id="112" name="正方形/長方形 111">
          <a:extLst>
            <a:ext uri="{FF2B5EF4-FFF2-40B4-BE49-F238E27FC236}">
              <a16:creationId xmlns:a16="http://schemas.microsoft.com/office/drawing/2014/main" id="{00000000-0008-0000-0B00-000070000000}"/>
            </a:ext>
          </a:extLst>
        </xdr:cNvPr>
        <xdr:cNvSpPr/>
      </xdr:nvSpPr>
      <xdr:spPr>
        <a:xfrm>
          <a:off x="41297678" y="3891644"/>
          <a:ext cx="6068786" cy="258536"/>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20</xdr:col>
      <xdr:colOff>0</xdr:colOff>
      <xdr:row>129</xdr:row>
      <xdr:rowOff>40821</xdr:rowOff>
    </xdr:from>
    <xdr:to>
      <xdr:col>42</xdr:col>
      <xdr:colOff>27214</xdr:colOff>
      <xdr:row>158</xdr:row>
      <xdr:rowOff>9552</xdr:rowOff>
    </xdr:to>
    <xdr:pic>
      <xdr:nvPicPr>
        <xdr:cNvPr id="113" name="図 112">
          <a:extLst>
            <a:ext uri="{FF2B5EF4-FFF2-40B4-BE49-F238E27FC236}">
              <a16:creationId xmlns:a16="http://schemas.microsoft.com/office/drawing/2014/main" id="{00000000-0008-0000-0B00-000071000000}"/>
            </a:ext>
          </a:extLst>
        </xdr:cNvPr>
        <xdr:cNvPicPr>
          <a:picLocks noChangeAspect="1"/>
        </xdr:cNvPicPr>
      </xdr:nvPicPr>
      <xdr:blipFill>
        <a:blip xmlns:r="http://schemas.openxmlformats.org/officeDocument/2006/relationships" r:embed="rId37"/>
        <a:stretch>
          <a:fillRect/>
        </a:stretch>
      </xdr:blipFill>
      <xdr:spPr>
        <a:xfrm>
          <a:off x="35800393" y="37174714"/>
          <a:ext cx="14995071" cy="4799267"/>
        </a:xfrm>
        <a:prstGeom prst="rect">
          <a:avLst/>
        </a:prstGeom>
      </xdr:spPr>
    </xdr:pic>
    <xdr:clientData/>
  </xdr:twoCellAnchor>
  <xdr:twoCellAnchor editAs="oneCell">
    <xdr:from>
      <xdr:col>20</xdr:col>
      <xdr:colOff>0</xdr:colOff>
      <xdr:row>129</xdr:row>
      <xdr:rowOff>1</xdr:rowOff>
    </xdr:from>
    <xdr:to>
      <xdr:col>42</xdr:col>
      <xdr:colOff>0</xdr:colOff>
      <xdr:row>158</xdr:row>
      <xdr:rowOff>1</xdr:rowOff>
    </xdr:to>
    <xdr:sp macro="" textlink="">
      <xdr:nvSpPr>
        <xdr:cNvPr id="114" name="正方形/長方形 113">
          <a:extLst>
            <a:ext uri="{FF2B5EF4-FFF2-40B4-BE49-F238E27FC236}">
              <a16:creationId xmlns:a16="http://schemas.microsoft.com/office/drawing/2014/main" id="{00000000-0008-0000-0B00-000072000000}"/>
            </a:ext>
          </a:extLst>
        </xdr:cNvPr>
        <xdr:cNvSpPr/>
      </xdr:nvSpPr>
      <xdr:spPr>
        <a:xfrm>
          <a:off x="35800393" y="37133894"/>
          <a:ext cx="14967857" cy="4830536"/>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44</xdr:col>
      <xdr:colOff>-1</xdr:colOff>
      <xdr:row>92</xdr:row>
      <xdr:rowOff>2865818</xdr:rowOff>
    </xdr:from>
    <xdr:to>
      <xdr:col>62</xdr:col>
      <xdr:colOff>3201</xdr:colOff>
      <xdr:row>123</xdr:row>
      <xdr:rowOff>35204</xdr:rowOff>
    </xdr:to>
    <xdr:pic>
      <xdr:nvPicPr>
        <xdr:cNvPr id="116" name="図 115">
          <a:extLst>
            <a:ext uri="{FF2B5EF4-FFF2-40B4-BE49-F238E27FC236}">
              <a16:creationId xmlns:a16="http://schemas.microsoft.com/office/drawing/2014/main" id="{00000000-0008-0000-0B00-000074000000}"/>
            </a:ext>
          </a:extLst>
        </xdr:cNvPr>
        <xdr:cNvPicPr>
          <a:picLocks noChangeAspect="1"/>
        </xdr:cNvPicPr>
      </xdr:nvPicPr>
      <xdr:blipFill>
        <a:blip xmlns:r="http://schemas.openxmlformats.org/officeDocument/2006/relationships" r:embed="rId38"/>
        <a:stretch>
          <a:fillRect/>
        </a:stretch>
      </xdr:blipFill>
      <xdr:spPr>
        <a:xfrm>
          <a:off x="52456772" y="29449227"/>
          <a:ext cx="12469091" cy="6480456"/>
        </a:xfrm>
        <a:prstGeom prst="rect">
          <a:avLst/>
        </a:prstGeom>
      </xdr:spPr>
    </xdr:pic>
    <xdr:clientData/>
  </xdr:twoCellAnchor>
  <xdr:twoCellAnchor editAs="oneCell">
    <xdr:from>
      <xdr:col>52</xdr:col>
      <xdr:colOff>502227</xdr:colOff>
      <xdr:row>123</xdr:row>
      <xdr:rowOff>34637</xdr:rowOff>
    </xdr:from>
    <xdr:to>
      <xdr:col>57</xdr:col>
      <xdr:colOff>259773</xdr:colOff>
      <xdr:row>124</xdr:row>
      <xdr:rowOff>86591</xdr:rowOff>
    </xdr:to>
    <xdr:sp macro="" textlink="">
      <xdr:nvSpPr>
        <xdr:cNvPr id="119" name="正方形/長方形 118">
          <a:extLst>
            <a:ext uri="{FF2B5EF4-FFF2-40B4-BE49-F238E27FC236}">
              <a16:creationId xmlns:a16="http://schemas.microsoft.com/office/drawing/2014/main" id="{00000000-0008-0000-0B00-000077000000}"/>
            </a:ext>
          </a:extLst>
        </xdr:cNvPr>
        <xdr:cNvSpPr/>
      </xdr:nvSpPr>
      <xdr:spPr>
        <a:xfrm>
          <a:off x="58500818" y="35762046"/>
          <a:ext cx="3221182" cy="207818"/>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54</xdr:col>
      <xdr:colOff>201324</xdr:colOff>
      <xdr:row>116</xdr:row>
      <xdr:rowOff>28142</xdr:rowOff>
    </xdr:from>
    <xdr:to>
      <xdr:col>61</xdr:col>
      <xdr:colOff>245129</xdr:colOff>
      <xdr:row>120</xdr:row>
      <xdr:rowOff>21012</xdr:rowOff>
    </xdr:to>
    <xdr:sp macro="" textlink="">
      <xdr:nvSpPr>
        <xdr:cNvPr id="120" name="線吹き出し 1 (枠付き) 66">
          <a:extLst>
            <a:ext uri="{FF2B5EF4-FFF2-40B4-BE49-F238E27FC236}">
              <a16:creationId xmlns:a16="http://schemas.microsoft.com/office/drawing/2014/main" id="{00000000-0008-0000-0B00-000078000000}"/>
            </a:ext>
          </a:extLst>
        </xdr:cNvPr>
        <xdr:cNvSpPr/>
      </xdr:nvSpPr>
      <xdr:spPr>
        <a:xfrm>
          <a:off x="59470637" y="34461017"/>
          <a:ext cx="4877742" cy="659619"/>
        </a:xfrm>
        <a:prstGeom prst="borderCallout1">
          <a:avLst>
            <a:gd name="adj1" fmla="val 38295"/>
            <a:gd name="adj2" fmla="val -1002"/>
            <a:gd name="adj3" fmla="val 175361"/>
            <a:gd name="adj4" fmla="val -648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MET-S_ACC-CSTD-2-02-A-C0_Appendix.docx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を確認する。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20</xdr:col>
      <xdr:colOff>612322</xdr:colOff>
      <xdr:row>163</xdr:row>
      <xdr:rowOff>152399</xdr:rowOff>
    </xdr:from>
    <xdr:to>
      <xdr:col>29</xdr:col>
      <xdr:colOff>566057</xdr:colOff>
      <xdr:row>167</xdr:row>
      <xdr:rowOff>148319</xdr:rowOff>
    </xdr:to>
    <xdr:sp macro="" textlink="">
      <xdr:nvSpPr>
        <xdr:cNvPr id="125" name="正方形/長方形 124">
          <a:extLst>
            <a:ext uri="{FF2B5EF4-FFF2-40B4-BE49-F238E27FC236}">
              <a16:creationId xmlns:a16="http://schemas.microsoft.com/office/drawing/2014/main" id="{00000000-0008-0000-0B00-00007D000000}"/>
            </a:ext>
          </a:extLst>
        </xdr:cNvPr>
        <xdr:cNvSpPr/>
      </xdr:nvSpPr>
      <xdr:spPr>
        <a:xfrm>
          <a:off x="36412715" y="43001292"/>
          <a:ext cx="6076949" cy="703491"/>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30</xdr:col>
      <xdr:colOff>612323</xdr:colOff>
      <xdr:row>163</xdr:row>
      <xdr:rowOff>13607</xdr:rowOff>
    </xdr:from>
    <xdr:to>
      <xdr:col>32</xdr:col>
      <xdr:colOff>454478</xdr:colOff>
      <xdr:row>165</xdr:row>
      <xdr:rowOff>87487</xdr:rowOff>
    </xdr:to>
    <xdr:sp macro="" textlink="">
      <xdr:nvSpPr>
        <xdr:cNvPr id="126" name="線吹き出し 1 (枠付き) 78">
          <a:extLst>
            <a:ext uri="{FF2B5EF4-FFF2-40B4-BE49-F238E27FC236}">
              <a16:creationId xmlns:a16="http://schemas.microsoft.com/office/drawing/2014/main" id="{00000000-0008-0000-0B00-00007E000000}"/>
            </a:ext>
          </a:extLst>
        </xdr:cNvPr>
        <xdr:cNvSpPr/>
      </xdr:nvSpPr>
      <xdr:spPr>
        <a:xfrm>
          <a:off x="43216287" y="42862500"/>
          <a:ext cx="1202870" cy="427665"/>
        </a:xfrm>
        <a:prstGeom prst="borderCallout1">
          <a:avLst>
            <a:gd name="adj1" fmla="val 38295"/>
            <a:gd name="adj2" fmla="val -1002"/>
            <a:gd name="adj3" fmla="val 82473"/>
            <a:gd name="adj4" fmla="val -5723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20</xdr:col>
      <xdr:colOff>22265</xdr:colOff>
      <xdr:row>265</xdr:row>
      <xdr:rowOff>120679</xdr:rowOff>
    </xdr:from>
    <xdr:to>
      <xdr:col>46</xdr:col>
      <xdr:colOff>0</xdr:colOff>
      <xdr:row>269</xdr:row>
      <xdr:rowOff>34636</xdr:rowOff>
    </xdr:to>
    <xdr:sp macro="" textlink="">
      <xdr:nvSpPr>
        <xdr:cNvPr id="187" name="正方形/長方形 186">
          <a:extLst>
            <a:ext uri="{FF2B5EF4-FFF2-40B4-BE49-F238E27FC236}">
              <a16:creationId xmlns:a16="http://schemas.microsoft.com/office/drawing/2014/main" id="{00000000-0008-0000-0B00-0000BB000000}"/>
            </a:ext>
          </a:extLst>
        </xdr:cNvPr>
        <xdr:cNvSpPr/>
      </xdr:nvSpPr>
      <xdr:spPr>
        <a:xfrm flipV="1">
          <a:off x="35853583" y="59799134"/>
          <a:ext cx="17988644" cy="606684"/>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16</xdr:col>
      <xdr:colOff>966107</xdr:colOff>
      <xdr:row>263</xdr:row>
      <xdr:rowOff>43985</xdr:rowOff>
    </xdr:from>
    <xdr:to>
      <xdr:col>18</xdr:col>
      <xdr:colOff>745673</xdr:colOff>
      <xdr:row>267</xdr:row>
      <xdr:rowOff>30377</xdr:rowOff>
    </xdr:to>
    <xdr:sp macro="" textlink="">
      <xdr:nvSpPr>
        <xdr:cNvPr id="188" name="線吹き出し 1 (枠付き) 138">
          <a:extLst>
            <a:ext uri="{FF2B5EF4-FFF2-40B4-BE49-F238E27FC236}">
              <a16:creationId xmlns:a16="http://schemas.microsoft.com/office/drawing/2014/main" id="{00000000-0008-0000-0B00-0000BC000000}"/>
            </a:ext>
          </a:extLst>
        </xdr:cNvPr>
        <xdr:cNvSpPr/>
      </xdr:nvSpPr>
      <xdr:spPr>
        <a:xfrm>
          <a:off x="31903307" y="62489885"/>
          <a:ext cx="2941866" cy="748392"/>
        </a:xfrm>
        <a:prstGeom prst="borderCallout1">
          <a:avLst>
            <a:gd name="adj1" fmla="val 52878"/>
            <a:gd name="adj2" fmla="val 100763"/>
            <a:gd name="adj3" fmla="val 98058"/>
            <a:gd name="adj4" fmla="val 13283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1600" b="1">
              <a:solidFill>
                <a:schemeClr val="tx1"/>
              </a:solidFill>
              <a:effectLst/>
              <a:latin typeface="+mn-lt"/>
              <a:ea typeface="+mn-ea"/>
              <a:cs typeface="+mn-cs"/>
            </a:rPr>
            <a:t>要求</a:t>
          </a:r>
          <a:r>
            <a:rPr kumimoji="1" lang="en-US" altLang="ja-JP" sz="1600" b="1">
              <a:solidFill>
                <a:schemeClr val="tx1"/>
              </a:solidFill>
              <a:effectLst/>
              <a:latin typeface="+mn-lt"/>
              <a:ea typeface="+mn-ea"/>
              <a:cs typeface="+mn-cs"/>
            </a:rPr>
            <a:t>ID</a:t>
          </a:r>
          <a:r>
            <a:rPr kumimoji="1" lang="ja-JP" altLang="ja-JP" sz="1600" b="1">
              <a:solidFill>
                <a:schemeClr val="tx1"/>
              </a:solidFill>
              <a:effectLst/>
              <a:latin typeface="+mn-lt"/>
              <a:ea typeface="+mn-ea"/>
              <a:cs typeface="+mn-cs"/>
            </a:rPr>
            <a:t>の</a:t>
          </a:r>
          <a:r>
            <a:rPr kumimoji="1" lang="ja-JP" altLang="en-US" sz="1600" b="1">
              <a:solidFill>
                <a:schemeClr val="tx1"/>
              </a:solidFill>
              <a:effectLst/>
              <a:latin typeface="+mn-lt"/>
              <a:ea typeface="+mn-ea"/>
              <a:cs typeface="+mn-cs"/>
            </a:rPr>
            <a:t>削除</a:t>
          </a:r>
          <a:r>
            <a:rPr kumimoji="1" lang="ja-JP" altLang="ja-JP" sz="1600" b="1">
              <a:solidFill>
                <a:schemeClr val="tx1"/>
              </a:solidFill>
              <a:effectLst/>
              <a:latin typeface="+mn-lt"/>
              <a:ea typeface="+mn-ea"/>
              <a:cs typeface="+mn-cs"/>
            </a:rPr>
            <a:t>（</a:t>
          </a:r>
          <a:r>
            <a:rPr kumimoji="1" lang="en-US" altLang="ja-JP" sz="1600" b="1">
              <a:solidFill>
                <a:schemeClr val="tx1"/>
              </a:solidFill>
              <a:effectLst/>
              <a:latin typeface="+mn-lt"/>
              <a:ea typeface="+mn-ea"/>
              <a:cs typeface="+mn-cs"/>
            </a:rPr>
            <a:t>No2,5,6,7</a:t>
          </a:r>
          <a:r>
            <a:rPr kumimoji="1" lang="ja-JP" altLang="en-US" sz="1600" b="1">
              <a:solidFill>
                <a:schemeClr val="tx1"/>
              </a:solidFill>
              <a:effectLst/>
              <a:latin typeface="+mn-lt"/>
              <a:ea typeface="+mn-ea"/>
              <a:cs typeface="+mn-cs"/>
            </a:rPr>
            <a:t>削除</a:t>
          </a:r>
          <a:r>
            <a:rPr kumimoji="1" lang="en-US" altLang="ja-JP" sz="1600" b="1">
              <a:solidFill>
                <a:schemeClr val="tx1"/>
              </a:solidFill>
              <a:effectLst/>
              <a:latin typeface="+mn-lt"/>
              <a:ea typeface="+mn-ea"/>
              <a:cs typeface="+mn-cs"/>
            </a:rPr>
            <a:t>)</a:t>
          </a:r>
          <a:r>
            <a:rPr kumimoji="1" lang="ja-JP" altLang="en-US" sz="1600" b="1">
              <a:solidFill>
                <a:schemeClr val="tx1"/>
              </a:solidFill>
              <a:effectLst/>
              <a:latin typeface="Meiryo UI" panose="020B0604030504040204" pitchFamily="50" charset="-128"/>
              <a:ea typeface="Meiryo UI" panose="020B0604030504040204" pitchFamily="50" charset="-128"/>
              <a:cs typeface="+mn-cs"/>
            </a:rPr>
            <a:t>。</a:t>
          </a:r>
          <a:endParaRPr lang="ja-JP" altLang="ja-JP" sz="1600">
            <a:solidFill>
              <a:schemeClr val="tx1"/>
            </a:solidFill>
            <a:effectLst/>
            <a:latin typeface="Meiryo UI" panose="020B0604030504040204" pitchFamily="50" charset="-128"/>
            <a:ea typeface="Meiryo UI" panose="020B0604030504040204" pitchFamily="50" charset="-128"/>
          </a:endParaRPr>
        </a:p>
      </xdr:txBody>
    </xdr:sp>
    <xdr:clientData/>
  </xdr:twoCellAnchor>
  <xdr:twoCellAnchor editAs="oneCell">
    <xdr:from>
      <xdr:col>20</xdr:col>
      <xdr:colOff>17319</xdr:colOff>
      <xdr:row>276</xdr:row>
      <xdr:rowOff>62538</xdr:rowOff>
    </xdr:from>
    <xdr:to>
      <xdr:col>46</xdr:col>
      <xdr:colOff>17319</xdr:colOff>
      <xdr:row>287</xdr:row>
      <xdr:rowOff>25800</xdr:rowOff>
    </xdr:to>
    <xdr:sp macro="" textlink="">
      <xdr:nvSpPr>
        <xdr:cNvPr id="189" name="正方形/長方形 188">
          <a:extLst>
            <a:ext uri="{FF2B5EF4-FFF2-40B4-BE49-F238E27FC236}">
              <a16:creationId xmlns:a16="http://schemas.microsoft.com/office/drawing/2014/main" id="{00000000-0008-0000-0B00-0000BD000000}"/>
            </a:ext>
          </a:extLst>
        </xdr:cNvPr>
        <xdr:cNvSpPr/>
      </xdr:nvSpPr>
      <xdr:spPr>
        <a:xfrm flipV="1">
          <a:off x="35848637" y="61645993"/>
          <a:ext cx="18010909" cy="1868261"/>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17</xdr:col>
      <xdr:colOff>102549</xdr:colOff>
      <xdr:row>267</xdr:row>
      <xdr:rowOff>30377</xdr:rowOff>
    </xdr:from>
    <xdr:to>
      <xdr:col>20</xdr:col>
      <xdr:colOff>17319</xdr:colOff>
      <xdr:row>281</xdr:row>
      <xdr:rowOff>130760</xdr:rowOff>
    </xdr:to>
    <xdr:cxnSp macro="">
      <xdr:nvCxnSpPr>
        <xdr:cNvPr id="205" name="直線コネクタ 204">
          <a:extLst>
            <a:ext uri="{FF2B5EF4-FFF2-40B4-BE49-F238E27FC236}">
              <a16:creationId xmlns:a16="http://schemas.microsoft.com/office/drawing/2014/main" id="{00000000-0008-0000-0B00-0000CD000000}"/>
            </a:ext>
          </a:extLst>
        </xdr:cNvPr>
        <xdr:cNvCxnSpPr>
          <a:stCxn id="189" idx="1"/>
          <a:endCxn id="188" idx="1"/>
        </xdr:cNvCxnSpPr>
      </xdr:nvCxnSpPr>
      <xdr:spPr>
        <a:xfrm flipH="1" flipV="1">
          <a:off x="33318822" y="60055195"/>
          <a:ext cx="2529815" cy="2524928"/>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19</xdr:col>
      <xdr:colOff>653141</xdr:colOff>
      <xdr:row>341</xdr:row>
      <xdr:rowOff>14292</xdr:rowOff>
    </xdr:from>
    <xdr:to>
      <xdr:col>46</xdr:col>
      <xdr:colOff>13607</xdr:colOff>
      <xdr:row>344</xdr:row>
      <xdr:rowOff>119221</xdr:rowOff>
    </xdr:to>
    <xdr:sp macro="" textlink="">
      <xdr:nvSpPr>
        <xdr:cNvPr id="209" name="正方形/長方形 208">
          <a:extLst>
            <a:ext uri="{FF2B5EF4-FFF2-40B4-BE49-F238E27FC236}">
              <a16:creationId xmlns:a16="http://schemas.microsoft.com/office/drawing/2014/main" id="{00000000-0008-0000-0B00-0000D1000000}"/>
            </a:ext>
          </a:extLst>
        </xdr:cNvPr>
        <xdr:cNvSpPr/>
      </xdr:nvSpPr>
      <xdr:spPr>
        <a:xfrm flipV="1">
          <a:off x="35857541" y="77319192"/>
          <a:ext cx="17877066" cy="67643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16</xdr:col>
      <xdr:colOff>1279070</xdr:colOff>
      <xdr:row>329</xdr:row>
      <xdr:rowOff>112019</xdr:rowOff>
    </xdr:from>
    <xdr:to>
      <xdr:col>18</xdr:col>
      <xdr:colOff>979411</xdr:colOff>
      <xdr:row>335</xdr:row>
      <xdr:rowOff>46047</xdr:rowOff>
    </xdr:to>
    <xdr:sp macro="" textlink="">
      <xdr:nvSpPr>
        <xdr:cNvPr id="210" name="線吹き出し 1 (枠付き) 181">
          <a:extLst>
            <a:ext uri="{FF2B5EF4-FFF2-40B4-BE49-F238E27FC236}">
              <a16:creationId xmlns:a16="http://schemas.microsoft.com/office/drawing/2014/main" id="{00000000-0008-0000-0B00-0000D2000000}"/>
            </a:ext>
          </a:extLst>
        </xdr:cNvPr>
        <xdr:cNvSpPr/>
      </xdr:nvSpPr>
      <xdr:spPr>
        <a:xfrm>
          <a:off x="32216270" y="75130919"/>
          <a:ext cx="2954081" cy="1077029"/>
        </a:xfrm>
        <a:prstGeom prst="borderCallout1">
          <a:avLst>
            <a:gd name="adj1" fmla="val 56565"/>
            <a:gd name="adj2" fmla="val 101675"/>
            <a:gd name="adj3" fmla="val 164039"/>
            <a:gd name="adj4" fmla="val 12226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要求</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ID</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の追加（</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No22,23</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追加）</a:t>
          </a:r>
          <a:b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b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実施条件に合わせ</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IF</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の追加</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editAs="oneCell">
    <xdr:from>
      <xdr:col>18</xdr:col>
      <xdr:colOff>666750</xdr:colOff>
      <xdr:row>335</xdr:row>
      <xdr:rowOff>57591</xdr:rowOff>
    </xdr:from>
    <xdr:to>
      <xdr:col>19</xdr:col>
      <xdr:colOff>607421</xdr:colOff>
      <xdr:row>343</xdr:row>
      <xdr:rowOff>5124</xdr:rowOff>
    </xdr:to>
    <xdr:cxnSp macro="">
      <xdr:nvCxnSpPr>
        <xdr:cNvPr id="212" name="直線コネクタ 211">
          <a:extLst>
            <a:ext uri="{FF2B5EF4-FFF2-40B4-BE49-F238E27FC236}">
              <a16:creationId xmlns:a16="http://schemas.microsoft.com/office/drawing/2014/main" id="{00000000-0008-0000-0B00-0000D4000000}"/>
            </a:ext>
          </a:extLst>
        </xdr:cNvPr>
        <xdr:cNvCxnSpPr>
          <a:stCxn id="209" idx="1"/>
        </xdr:cNvCxnSpPr>
      </xdr:nvCxnSpPr>
      <xdr:spPr>
        <a:xfrm flipH="1" flipV="1">
          <a:off x="34766250" y="76219491"/>
          <a:ext cx="1091291" cy="144912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32</xdr:col>
      <xdr:colOff>358589</xdr:colOff>
      <xdr:row>337</xdr:row>
      <xdr:rowOff>10281</xdr:rowOff>
    </xdr:from>
    <xdr:to>
      <xdr:col>33</xdr:col>
      <xdr:colOff>604696</xdr:colOff>
      <xdr:row>340</xdr:row>
      <xdr:rowOff>164047</xdr:rowOff>
    </xdr:to>
    <xdr:sp macro="" textlink="">
      <xdr:nvSpPr>
        <xdr:cNvPr id="220" name="正方形/長方形 219">
          <a:extLst>
            <a:ext uri="{FF2B5EF4-FFF2-40B4-BE49-F238E27FC236}">
              <a16:creationId xmlns:a16="http://schemas.microsoft.com/office/drawing/2014/main" id="{00000000-0008-0000-0B00-0000DC000000}"/>
            </a:ext>
          </a:extLst>
        </xdr:cNvPr>
        <xdr:cNvSpPr/>
      </xdr:nvSpPr>
      <xdr:spPr>
        <a:xfrm>
          <a:off x="44478389" y="76553181"/>
          <a:ext cx="931907" cy="725266"/>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33</xdr:col>
      <xdr:colOff>604696</xdr:colOff>
      <xdr:row>320</xdr:row>
      <xdr:rowOff>60352</xdr:rowOff>
    </xdr:from>
    <xdr:to>
      <xdr:col>47</xdr:col>
      <xdr:colOff>45303</xdr:colOff>
      <xdr:row>339</xdr:row>
      <xdr:rowOff>573</xdr:rowOff>
    </xdr:to>
    <xdr:cxnSp macro="">
      <xdr:nvCxnSpPr>
        <xdr:cNvPr id="222" name="直線コネクタ 221">
          <a:extLst>
            <a:ext uri="{FF2B5EF4-FFF2-40B4-BE49-F238E27FC236}">
              <a16:creationId xmlns:a16="http://schemas.microsoft.com/office/drawing/2014/main" id="{00000000-0008-0000-0B00-0000DE000000}"/>
            </a:ext>
          </a:extLst>
        </xdr:cNvPr>
        <xdr:cNvCxnSpPr>
          <a:stCxn id="220" idx="3"/>
          <a:endCxn id="164" idx="2"/>
        </xdr:cNvCxnSpPr>
      </xdr:nvCxnSpPr>
      <xdr:spPr>
        <a:xfrm flipV="1">
          <a:off x="45441469" y="69263807"/>
          <a:ext cx="9138789" cy="323067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47</xdr:col>
      <xdr:colOff>0</xdr:colOff>
      <xdr:row>253</xdr:row>
      <xdr:rowOff>0</xdr:rowOff>
    </xdr:from>
    <xdr:to>
      <xdr:col>71</xdr:col>
      <xdr:colOff>552085</xdr:colOff>
      <xdr:row>279</xdr:row>
      <xdr:rowOff>59160</xdr:rowOff>
    </xdr:to>
    <xdr:pic>
      <xdr:nvPicPr>
        <xdr:cNvPr id="229" name="図 228">
          <a:extLst>
            <a:ext uri="{FF2B5EF4-FFF2-40B4-BE49-F238E27FC236}">
              <a16:creationId xmlns:a16="http://schemas.microsoft.com/office/drawing/2014/main" id="{00000000-0008-0000-0B00-0000E5000000}"/>
            </a:ext>
          </a:extLst>
        </xdr:cNvPr>
        <xdr:cNvPicPr>
          <a:picLocks noChangeAspect="1"/>
        </xdr:cNvPicPr>
      </xdr:nvPicPr>
      <xdr:blipFill>
        <a:blip xmlns:r="http://schemas.openxmlformats.org/officeDocument/2006/relationships" r:embed="rId39"/>
        <a:stretch>
          <a:fillRect/>
        </a:stretch>
      </xdr:blipFill>
      <xdr:spPr>
        <a:xfrm>
          <a:off x="54170036" y="58592357"/>
          <a:ext cx="16880656" cy="4658375"/>
        </a:xfrm>
        <a:prstGeom prst="rect">
          <a:avLst/>
        </a:prstGeom>
      </xdr:spPr>
    </xdr:pic>
    <xdr:clientData/>
  </xdr:twoCellAnchor>
  <xdr:twoCellAnchor editAs="oneCell">
    <xdr:from>
      <xdr:col>36</xdr:col>
      <xdr:colOff>542516</xdr:colOff>
      <xdr:row>42</xdr:row>
      <xdr:rowOff>83535</xdr:rowOff>
    </xdr:from>
    <xdr:to>
      <xdr:col>40</xdr:col>
      <xdr:colOff>88</xdr:colOff>
      <xdr:row>42</xdr:row>
      <xdr:rowOff>526007</xdr:rowOff>
    </xdr:to>
    <xdr:sp macro="" textlink="">
      <xdr:nvSpPr>
        <xdr:cNvPr id="35" name="線吹き出し 1 (枠付き) 74">
          <a:extLst>
            <a:ext uri="{FF2B5EF4-FFF2-40B4-BE49-F238E27FC236}">
              <a16:creationId xmlns:a16="http://schemas.microsoft.com/office/drawing/2014/main" id="{00000000-0008-0000-0B00-000023000000}"/>
            </a:ext>
          </a:extLst>
        </xdr:cNvPr>
        <xdr:cNvSpPr/>
      </xdr:nvSpPr>
      <xdr:spPr>
        <a:xfrm>
          <a:off x="47248634" y="11972976"/>
          <a:ext cx="2148328" cy="442472"/>
        </a:xfrm>
        <a:prstGeom prst="borderCallout1">
          <a:avLst>
            <a:gd name="adj1" fmla="val 38295"/>
            <a:gd name="adj2" fmla="val -1002"/>
            <a:gd name="adj3" fmla="val 94179"/>
            <a:gd name="adj4" fmla="val -3807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ja-JP" sz="1200" b="1">
              <a:solidFill>
                <a:schemeClr val="tx1"/>
              </a:solidFill>
              <a:effectLst/>
              <a:latin typeface="+mn-lt"/>
              <a:ea typeface="+mn-ea"/>
              <a:cs typeface="+mn-cs"/>
            </a:rPr>
            <a:t>通信途絶時は非吹鳴</a:t>
          </a:r>
          <a:endParaRPr lang="ja-JP" altLang="ja-JP" sz="1400" b="1">
            <a:solidFill>
              <a:schemeClr val="tx1"/>
            </a:solidFill>
            <a:effectLst/>
          </a:endParaRPr>
        </a:p>
      </xdr:txBody>
    </xdr:sp>
    <xdr:clientData/>
  </xdr:twoCellAnchor>
  <xdr:twoCellAnchor editAs="oneCell">
    <xdr:from>
      <xdr:col>35</xdr:col>
      <xdr:colOff>245560</xdr:colOff>
      <xdr:row>62</xdr:row>
      <xdr:rowOff>21902</xdr:rowOff>
    </xdr:from>
    <xdr:to>
      <xdr:col>38</xdr:col>
      <xdr:colOff>343212</xdr:colOff>
      <xdr:row>63</xdr:row>
      <xdr:rowOff>116992</xdr:rowOff>
    </xdr:to>
    <xdr:sp macro="" textlink="">
      <xdr:nvSpPr>
        <xdr:cNvPr id="45" name="線吹き出し 1 (枠付き) 74">
          <a:extLst>
            <a:ext uri="{FF2B5EF4-FFF2-40B4-BE49-F238E27FC236}">
              <a16:creationId xmlns:a16="http://schemas.microsoft.com/office/drawing/2014/main" id="{00000000-0008-0000-0B00-00002D000000}"/>
            </a:ext>
          </a:extLst>
        </xdr:cNvPr>
        <xdr:cNvSpPr/>
      </xdr:nvSpPr>
      <xdr:spPr>
        <a:xfrm>
          <a:off x="46251310" y="16404902"/>
          <a:ext cx="2138723" cy="435269"/>
        </a:xfrm>
        <a:prstGeom prst="borderCallout1">
          <a:avLst>
            <a:gd name="adj1" fmla="val 38295"/>
            <a:gd name="adj2" fmla="val -1002"/>
            <a:gd name="adj3" fmla="val 103558"/>
            <a:gd name="adj4" fmla="val -3807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ja-JP" sz="1200" b="1">
              <a:solidFill>
                <a:schemeClr val="tx1"/>
              </a:solidFill>
              <a:effectLst/>
              <a:latin typeface="+mn-lt"/>
              <a:ea typeface="+mn-ea"/>
              <a:cs typeface="+mn-cs"/>
            </a:rPr>
            <a:t>通信途絶時は非吹鳴</a:t>
          </a:r>
          <a:endParaRPr lang="ja-JP" altLang="ja-JP" sz="1400" b="1">
            <a:solidFill>
              <a:schemeClr val="tx1"/>
            </a:solidFill>
            <a:effectLst/>
          </a:endParaRPr>
        </a:p>
      </xdr:txBody>
    </xdr:sp>
    <xdr:clientData/>
  </xdr:twoCellAnchor>
  <xdr:twoCellAnchor editAs="oneCell">
    <xdr:from>
      <xdr:col>36</xdr:col>
      <xdr:colOff>352016</xdr:colOff>
      <xdr:row>71</xdr:row>
      <xdr:rowOff>128358</xdr:rowOff>
    </xdr:from>
    <xdr:to>
      <xdr:col>39</xdr:col>
      <xdr:colOff>449668</xdr:colOff>
      <xdr:row>74</xdr:row>
      <xdr:rowOff>66566</xdr:rowOff>
    </xdr:to>
    <xdr:sp macro="" textlink="">
      <xdr:nvSpPr>
        <xdr:cNvPr id="46" name="線吹き出し 1 (枠付き) 74">
          <a:extLst>
            <a:ext uri="{FF2B5EF4-FFF2-40B4-BE49-F238E27FC236}">
              <a16:creationId xmlns:a16="http://schemas.microsoft.com/office/drawing/2014/main" id="{00000000-0008-0000-0B00-00002E000000}"/>
            </a:ext>
          </a:extLst>
        </xdr:cNvPr>
        <xdr:cNvSpPr/>
      </xdr:nvSpPr>
      <xdr:spPr>
        <a:xfrm>
          <a:off x="47058134" y="20904064"/>
          <a:ext cx="2148328" cy="442472"/>
        </a:xfrm>
        <a:prstGeom prst="borderCallout1">
          <a:avLst>
            <a:gd name="adj1" fmla="val 38295"/>
            <a:gd name="adj2" fmla="val -1002"/>
            <a:gd name="adj3" fmla="val 94179"/>
            <a:gd name="adj4" fmla="val -3807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ja-JP" sz="1200" b="1">
              <a:solidFill>
                <a:schemeClr val="tx1"/>
              </a:solidFill>
              <a:effectLst/>
              <a:latin typeface="+mn-lt"/>
              <a:ea typeface="+mn-ea"/>
              <a:cs typeface="+mn-cs"/>
            </a:rPr>
            <a:t>通信途絶時は非吹鳴</a:t>
          </a:r>
          <a:endParaRPr lang="ja-JP" altLang="ja-JP" sz="1400" b="1">
            <a:solidFill>
              <a:schemeClr val="tx1"/>
            </a:solidFill>
            <a:effectLst/>
          </a:endParaRPr>
        </a:p>
      </xdr:txBody>
    </xdr:sp>
    <xdr:clientData/>
  </xdr:twoCellAnchor>
  <xdr:twoCellAnchor editAs="oneCell">
    <xdr:from>
      <xdr:col>36</xdr:col>
      <xdr:colOff>305760</xdr:colOff>
      <xdr:row>92</xdr:row>
      <xdr:rowOff>4252793</xdr:rowOff>
    </xdr:from>
    <xdr:to>
      <xdr:col>39</xdr:col>
      <xdr:colOff>403412</xdr:colOff>
      <xdr:row>93</xdr:row>
      <xdr:rowOff>123265</xdr:rowOff>
    </xdr:to>
    <xdr:sp macro="" textlink="">
      <xdr:nvSpPr>
        <xdr:cNvPr id="49" name="線吹き出し 1 (枠付き) 74">
          <a:extLst>
            <a:ext uri="{FF2B5EF4-FFF2-40B4-BE49-F238E27FC236}">
              <a16:creationId xmlns:a16="http://schemas.microsoft.com/office/drawing/2014/main" id="{00000000-0008-0000-0B00-000031000000}"/>
            </a:ext>
          </a:extLst>
        </xdr:cNvPr>
        <xdr:cNvSpPr/>
      </xdr:nvSpPr>
      <xdr:spPr>
        <a:xfrm>
          <a:off x="47011878" y="30541793"/>
          <a:ext cx="2148328" cy="442472"/>
        </a:xfrm>
        <a:prstGeom prst="borderCallout1">
          <a:avLst>
            <a:gd name="adj1" fmla="val 38295"/>
            <a:gd name="adj2" fmla="val -1002"/>
            <a:gd name="adj3" fmla="val 94179"/>
            <a:gd name="adj4" fmla="val -3807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ja-JP" sz="1200" b="1">
              <a:solidFill>
                <a:schemeClr val="tx1"/>
              </a:solidFill>
              <a:effectLst/>
              <a:latin typeface="+mn-lt"/>
              <a:ea typeface="+mn-ea"/>
              <a:cs typeface="+mn-cs"/>
            </a:rPr>
            <a:t>通信途絶時は非吹鳴</a:t>
          </a:r>
          <a:endParaRPr lang="ja-JP" altLang="ja-JP" sz="1400" b="1">
            <a:solidFill>
              <a:schemeClr val="tx1"/>
            </a:solidFill>
            <a:effectLst/>
          </a:endParaRPr>
        </a:p>
      </xdr:txBody>
    </xdr:sp>
    <xdr:clientData/>
  </xdr:twoCellAnchor>
  <xdr:twoCellAnchor editAs="oneCell">
    <xdr:from>
      <xdr:col>36</xdr:col>
      <xdr:colOff>529877</xdr:colOff>
      <xdr:row>118</xdr:row>
      <xdr:rowOff>117823</xdr:rowOff>
    </xdr:from>
    <xdr:to>
      <xdr:col>40</xdr:col>
      <xdr:colOff>2689</xdr:colOff>
      <xdr:row>121</xdr:row>
      <xdr:rowOff>89648</xdr:rowOff>
    </xdr:to>
    <xdr:sp macro="" textlink="">
      <xdr:nvSpPr>
        <xdr:cNvPr id="76" name="線吹き出し 1 (枠付き) 74">
          <a:extLst>
            <a:ext uri="{FF2B5EF4-FFF2-40B4-BE49-F238E27FC236}">
              <a16:creationId xmlns:a16="http://schemas.microsoft.com/office/drawing/2014/main" id="{00000000-0008-0000-0B00-00004C000000}"/>
            </a:ext>
          </a:extLst>
        </xdr:cNvPr>
        <xdr:cNvSpPr/>
      </xdr:nvSpPr>
      <xdr:spPr>
        <a:xfrm>
          <a:off x="47235995" y="34777617"/>
          <a:ext cx="2148328" cy="442472"/>
        </a:xfrm>
        <a:prstGeom prst="borderCallout1">
          <a:avLst>
            <a:gd name="adj1" fmla="val 38295"/>
            <a:gd name="adj2" fmla="val -1002"/>
            <a:gd name="adj3" fmla="val 94179"/>
            <a:gd name="adj4" fmla="val -3807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ja-JP" sz="1200" b="1">
              <a:solidFill>
                <a:schemeClr val="tx1"/>
              </a:solidFill>
              <a:effectLst/>
              <a:latin typeface="+mn-lt"/>
              <a:ea typeface="+mn-ea"/>
              <a:cs typeface="+mn-cs"/>
            </a:rPr>
            <a:t>通信途絶時は非吹鳴</a:t>
          </a:r>
          <a:endParaRPr lang="ja-JP" altLang="ja-JP" sz="1400" b="1">
            <a:solidFill>
              <a:schemeClr val="tx1"/>
            </a:solidFill>
            <a:effectLst/>
          </a:endParaRPr>
        </a:p>
      </xdr:txBody>
    </xdr:sp>
    <xdr:clientData/>
  </xdr:twoCellAnchor>
  <xdr:twoCellAnchor editAs="oneCell">
    <xdr:from>
      <xdr:col>27</xdr:col>
      <xdr:colOff>411693</xdr:colOff>
      <xdr:row>138</xdr:row>
      <xdr:rowOff>82175</xdr:rowOff>
    </xdr:from>
    <xdr:to>
      <xdr:col>29</xdr:col>
      <xdr:colOff>150307</xdr:colOff>
      <xdr:row>147</xdr:row>
      <xdr:rowOff>122810</xdr:rowOff>
    </xdr:to>
    <xdr:sp macro="" textlink="">
      <xdr:nvSpPr>
        <xdr:cNvPr id="12" name="正方形/長方形 11">
          <a:extLst>
            <a:ext uri="{FF2B5EF4-FFF2-40B4-BE49-F238E27FC236}">
              <a16:creationId xmlns:a16="http://schemas.microsoft.com/office/drawing/2014/main" id="{00000000-0008-0000-0B00-00000C000000}"/>
            </a:ext>
          </a:extLst>
        </xdr:cNvPr>
        <xdr:cNvSpPr/>
      </xdr:nvSpPr>
      <xdr:spPr>
        <a:xfrm>
          <a:off x="40965781" y="37890822"/>
          <a:ext cx="1105732" cy="1463782"/>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29</xdr:col>
      <xdr:colOff>87554</xdr:colOff>
      <xdr:row>134</xdr:row>
      <xdr:rowOff>159145</xdr:rowOff>
    </xdr:from>
    <xdr:to>
      <xdr:col>31</xdr:col>
      <xdr:colOff>415695</xdr:colOff>
      <xdr:row>137</xdr:row>
      <xdr:rowOff>155861</xdr:rowOff>
    </xdr:to>
    <xdr:sp macro="" textlink="">
      <xdr:nvSpPr>
        <xdr:cNvPr id="23" name="線吹き出し 1 (枠付き) 73">
          <a:extLst>
            <a:ext uri="{FF2B5EF4-FFF2-40B4-BE49-F238E27FC236}">
              <a16:creationId xmlns:a16="http://schemas.microsoft.com/office/drawing/2014/main" id="{00000000-0008-0000-0B00-000017000000}"/>
            </a:ext>
          </a:extLst>
        </xdr:cNvPr>
        <xdr:cNvSpPr/>
      </xdr:nvSpPr>
      <xdr:spPr>
        <a:xfrm>
          <a:off x="42011161" y="38109466"/>
          <a:ext cx="1688855" cy="486574"/>
        </a:xfrm>
        <a:prstGeom prst="borderCallout1">
          <a:avLst>
            <a:gd name="adj1" fmla="val 50084"/>
            <a:gd name="adj2" fmla="val -239"/>
            <a:gd name="adj3" fmla="val 138588"/>
            <a:gd name="adj4" fmla="val -1594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動作電源は</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IG-ON</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editAs="oneCell">
    <xdr:from>
      <xdr:col>32</xdr:col>
      <xdr:colOff>176892</xdr:colOff>
      <xdr:row>150</xdr:row>
      <xdr:rowOff>68035</xdr:rowOff>
    </xdr:from>
    <xdr:to>
      <xdr:col>35</xdr:col>
      <xdr:colOff>585107</xdr:colOff>
      <xdr:row>157</xdr:row>
      <xdr:rowOff>163285</xdr:rowOff>
    </xdr:to>
    <xdr:sp macro="" textlink="">
      <xdr:nvSpPr>
        <xdr:cNvPr id="31" name="正方形/長方形 30">
          <a:extLst>
            <a:ext uri="{FF2B5EF4-FFF2-40B4-BE49-F238E27FC236}">
              <a16:creationId xmlns:a16="http://schemas.microsoft.com/office/drawing/2014/main" id="{00000000-0008-0000-0B00-00001F000000}"/>
            </a:ext>
          </a:extLst>
        </xdr:cNvPr>
        <xdr:cNvSpPr/>
      </xdr:nvSpPr>
      <xdr:spPr>
        <a:xfrm>
          <a:off x="44141571" y="40644535"/>
          <a:ext cx="2449286" cy="1306286"/>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37</xdr:col>
      <xdr:colOff>509710</xdr:colOff>
      <xdr:row>150</xdr:row>
      <xdr:rowOff>40821</xdr:rowOff>
    </xdr:from>
    <xdr:to>
      <xdr:col>40</xdr:col>
      <xdr:colOff>278390</xdr:colOff>
      <xdr:row>153</xdr:row>
      <xdr:rowOff>153078</xdr:rowOff>
    </xdr:to>
    <xdr:sp macro="" textlink="">
      <xdr:nvSpPr>
        <xdr:cNvPr id="39" name="線吹き出し 1 (枠付き) 88">
          <a:extLst>
            <a:ext uri="{FF2B5EF4-FFF2-40B4-BE49-F238E27FC236}">
              <a16:creationId xmlns:a16="http://schemas.microsoft.com/office/drawing/2014/main" id="{00000000-0008-0000-0B00-000027000000}"/>
            </a:ext>
          </a:extLst>
        </xdr:cNvPr>
        <xdr:cNvSpPr/>
      </xdr:nvSpPr>
      <xdr:spPr>
        <a:xfrm>
          <a:off x="47876174" y="40617321"/>
          <a:ext cx="1809752" cy="615721"/>
        </a:xfrm>
        <a:prstGeom prst="borderCallout1">
          <a:avLst>
            <a:gd name="adj1" fmla="val 38295"/>
            <a:gd name="adj2" fmla="val -1002"/>
            <a:gd name="adj3" fmla="val 86913"/>
            <a:gd name="adj4" fmla="val -7750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通信途絶時は非吹鳴</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35</xdr:col>
      <xdr:colOff>582705</xdr:colOff>
      <xdr:row>138</xdr:row>
      <xdr:rowOff>78441</xdr:rowOff>
    </xdr:from>
    <xdr:to>
      <xdr:col>37</xdr:col>
      <xdr:colOff>33618</xdr:colOff>
      <xdr:row>147</xdr:row>
      <xdr:rowOff>89488</xdr:rowOff>
    </xdr:to>
    <xdr:sp macro="" textlink="">
      <xdr:nvSpPr>
        <xdr:cNvPr id="78" name="正方形/長方形 77">
          <a:extLst>
            <a:ext uri="{FF2B5EF4-FFF2-40B4-BE49-F238E27FC236}">
              <a16:creationId xmlns:a16="http://schemas.microsoft.com/office/drawing/2014/main" id="{00000000-0008-0000-0B00-00004E000000}"/>
            </a:ext>
          </a:extLst>
        </xdr:cNvPr>
        <xdr:cNvSpPr/>
      </xdr:nvSpPr>
      <xdr:spPr>
        <a:xfrm>
          <a:off x="46605264" y="37887088"/>
          <a:ext cx="818030" cy="1434194"/>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37</xdr:col>
      <xdr:colOff>178330</xdr:colOff>
      <xdr:row>135</xdr:row>
      <xdr:rowOff>78441</xdr:rowOff>
    </xdr:from>
    <xdr:to>
      <xdr:col>39</xdr:col>
      <xdr:colOff>436176</xdr:colOff>
      <xdr:row>138</xdr:row>
      <xdr:rowOff>65955</xdr:rowOff>
    </xdr:to>
    <xdr:sp macro="" textlink="">
      <xdr:nvSpPr>
        <xdr:cNvPr id="79" name="線吹き出し 1 (枠付き) 55">
          <a:extLst>
            <a:ext uri="{FF2B5EF4-FFF2-40B4-BE49-F238E27FC236}">
              <a16:creationId xmlns:a16="http://schemas.microsoft.com/office/drawing/2014/main" id="{00000000-0008-0000-0B00-00004F000000}"/>
            </a:ext>
          </a:extLst>
        </xdr:cNvPr>
        <xdr:cNvSpPr/>
      </xdr:nvSpPr>
      <xdr:spPr>
        <a:xfrm>
          <a:off x="47568006" y="37416441"/>
          <a:ext cx="1624964" cy="458161"/>
        </a:xfrm>
        <a:prstGeom prst="borderCallout1">
          <a:avLst>
            <a:gd name="adj1" fmla="val 50084"/>
            <a:gd name="adj2" fmla="val -239"/>
            <a:gd name="adj3" fmla="val 124241"/>
            <a:gd name="adj4" fmla="val -2346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32</xdr:col>
      <xdr:colOff>145678</xdr:colOff>
      <xdr:row>138</xdr:row>
      <xdr:rowOff>68516</xdr:rowOff>
    </xdr:from>
    <xdr:to>
      <xdr:col>34</xdr:col>
      <xdr:colOff>256615</xdr:colOff>
      <xdr:row>147</xdr:row>
      <xdr:rowOff>123265</xdr:rowOff>
    </xdr:to>
    <xdr:sp macro="" textlink="">
      <xdr:nvSpPr>
        <xdr:cNvPr id="80" name="正方形/長方形 79">
          <a:extLst>
            <a:ext uri="{FF2B5EF4-FFF2-40B4-BE49-F238E27FC236}">
              <a16:creationId xmlns:a16="http://schemas.microsoft.com/office/drawing/2014/main" id="{00000000-0008-0000-0B00-000050000000}"/>
            </a:ext>
          </a:extLst>
        </xdr:cNvPr>
        <xdr:cNvSpPr/>
      </xdr:nvSpPr>
      <xdr:spPr>
        <a:xfrm>
          <a:off x="44117560" y="37877163"/>
          <a:ext cx="1478055" cy="1477896"/>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201147</xdr:colOff>
      <xdr:row>124</xdr:row>
      <xdr:rowOff>86591</xdr:rowOff>
    </xdr:from>
    <xdr:to>
      <xdr:col>55</xdr:col>
      <xdr:colOff>39221</xdr:colOff>
      <xdr:row>138</xdr:row>
      <xdr:rowOff>68516</xdr:rowOff>
    </xdr:to>
    <xdr:cxnSp macro="">
      <xdr:nvCxnSpPr>
        <xdr:cNvPr id="86" name="コネクタ: カギ線 85">
          <a:extLst>
            <a:ext uri="{FF2B5EF4-FFF2-40B4-BE49-F238E27FC236}">
              <a16:creationId xmlns:a16="http://schemas.microsoft.com/office/drawing/2014/main" id="{00000000-0008-0000-0B00-000056000000}"/>
            </a:ext>
          </a:extLst>
        </xdr:cNvPr>
        <xdr:cNvCxnSpPr>
          <a:stCxn id="80" idx="0"/>
          <a:endCxn id="119" idx="2"/>
        </xdr:cNvCxnSpPr>
      </xdr:nvCxnSpPr>
      <xdr:spPr>
        <a:xfrm rot="5400000" flipH="1" flipV="1">
          <a:off x="51200030" y="29344237"/>
          <a:ext cx="2189484" cy="14876368"/>
        </a:xfrm>
        <a:prstGeom prst="bentConnector3">
          <a:avLst>
            <a:gd name="adj1" fmla="val 79685"/>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51</xdr:col>
      <xdr:colOff>313764</xdr:colOff>
      <xdr:row>128</xdr:row>
      <xdr:rowOff>22411</xdr:rowOff>
    </xdr:from>
    <xdr:to>
      <xdr:col>54</xdr:col>
      <xdr:colOff>392206</xdr:colOff>
      <xdr:row>132</xdr:row>
      <xdr:rowOff>145676</xdr:rowOff>
    </xdr:to>
    <xdr:sp macro="" textlink="">
      <xdr:nvSpPr>
        <xdr:cNvPr id="117" name="正方形/長方形 116">
          <a:extLst>
            <a:ext uri="{FF2B5EF4-FFF2-40B4-BE49-F238E27FC236}">
              <a16:creationId xmlns:a16="http://schemas.microsoft.com/office/drawing/2014/main" id="{00000000-0008-0000-0B00-000075000000}"/>
            </a:ext>
          </a:extLst>
        </xdr:cNvPr>
        <xdr:cNvSpPr/>
      </xdr:nvSpPr>
      <xdr:spPr>
        <a:xfrm>
          <a:off x="57273264" y="36262235"/>
          <a:ext cx="2129118" cy="750794"/>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54</xdr:col>
      <xdr:colOff>686360</xdr:colOff>
      <xdr:row>127</xdr:row>
      <xdr:rowOff>56029</xdr:rowOff>
    </xdr:from>
    <xdr:to>
      <xdr:col>61</xdr:col>
      <xdr:colOff>523875</xdr:colOff>
      <xdr:row>131</xdr:row>
      <xdr:rowOff>145676</xdr:rowOff>
    </xdr:to>
    <xdr:sp macro="" textlink="">
      <xdr:nvSpPr>
        <xdr:cNvPr id="118" name="線吹き出し 1 (枠付き) 66">
          <a:extLst>
            <a:ext uri="{FF2B5EF4-FFF2-40B4-BE49-F238E27FC236}">
              <a16:creationId xmlns:a16="http://schemas.microsoft.com/office/drawing/2014/main" id="{00000000-0008-0000-0B00-000076000000}"/>
            </a:ext>
          </a:extLst>
        </xdr:cNvPr>
        <xdr:cNvSpPr/>
      </xdr:nvSpPr>
      <xdr:spPr>
        <a:xfrm>
          <a:off x="59955673" y="36322467"/>
          <a:ext cx="4671452" cy="756397"/>
        </a:xfrm>
        <a:prstGeom prst="borderCallout1">
          <a:avLst>
            <a:gd name="adj1" fmla="val 38295"/>
            <a:gd name="adj2" fmla="val -1002"/>
            <a:gd name="adj3" fmla="val 95434"/>
            <a:gd name="adj4" fmla="val -2087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特別条件：〇</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MET-S_ACC-CSTD-2-02-A-C0_Appendix2.xlsx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を確認する。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63</xdr:col>
      <xdr:colOff>0</xdr:colOff>
      <xdr:row>114</xdr:row>
      <xdr:rowOff>0</xdr:rowOff>
    </xdr:from>
    <xdr:to>
      <xdr:col>88</xdr:col>
      <xdr:colOff>0</xdr:colOff>
      <xdr:row>154</xdr:row>
      <xdr:rowOff>0</xdr:rowOff>
    </xdr:to>
    <xdr:pic>
      <xdr:nvPicPr>
        <xdr:cNvPr id="133" name="図 132">
          <a:extLst>
            <a:ext uri="{FF2B5EF4-FFF2-40B4-BE49-F238E27FC236}">
              <a16:creationId xmlns:a16="http://schemas.microsoft.com/office/drawing/2014/main" id="{00000000-0008-0000-0B00-000085000000}"/>
            </a:ext>
          </a:extLst>
        </xdr:cNvPr>
        <xdr:cNvPicPr>
          <a:picLocks noChangeAspect="1"/>
        </xdr:cNvPicPr>
      </xdr:nvPicPr>
      <xdr:blipFill>
        <a:blip xmlns:r="http://schemas.openxmlformats.org/officeDocument/2006/relationships" r:embed="rId40"/>
        <a:stretch>
          <a:fillRect/>
        </a:stretch>
      </xdr:blipFill>
      <xdr:spPr>
        <a:xfrm>
          <a:off x="65162206" y="34032265"/>
          <a:ext cx="17088970" cy="6320117"/>
        </a:xfrm>
        <a:prstGeom prst="rect">
          <a:avLst/>
        </a:prstGeom>
        <a:ln>
          <a:solidFill>
            <a:schemeClr val="tx1"/>
          </a:solidFill>
        </a:ln>
      </xdr:spPr>
    </xdr:pic>
    <xdr:clientData/>
  </xdr:twoCellAnchor>
  <xdr:twoCellAnchor editAs="oneCell">
    <xdr:from>
      <xdr:col>63</xdr:col>
      <xdr:colOff>0</xdr:colOff>
      <xdr:row>154</xdr:row>
      <xdr:rowOff>0</xdr:rowOff>
    </xdr:from>
    <xdr:to>
      <xdr:col>88</xdr:col>
      <xdr:colOff>3199</xdr:colOff>
      <xdr:row>164</xdr:row>
      <xdr:rowOff>0</xdr:rowOff>
    </xdr:to>
    <xdr:pic>
      <xdr:nvPicPr>
        <xdr:cNvPr id="136" name="図 135">
          <a:extLst>
            <a:ext uri="{FF2B5EF4-FFF2-40B4-BE49-F238E27FC236}">
              <a16:creationId xmlns:a16="http://schemas.microsoft.com/office/drawing/2014/main" id="{00000000-0008-0000-0B00-000088000000}"/>
            </a:ext>
          </a:extLst>
        </xdr:cNvPr>
        <xdr:cNvPicPr>
          <a:picLocks noChangeAspect="1"/>
        </xdr:cNvPicPr>
      </xdr:nvPicPr>
      <xdr:blipFill>
        <a:blip xmlns:r="http://schemas.openxmlformats.org/officeDocument/2006/relationships" r:embed="rId41"/>
        <a:stretch>
          <a:fillRect/>
        </a:stretch>
      </xdr:blipFill>
      <xdr:spPr>
        <a:xfrm>
          <a:off x="65055750" y="41256857"/>
          <a:ext cx="17008928" cy="1768929"/>
        </a:xfrm>
        <a:prstGeom prst="rect">
          <a:avLst/>
        </a:prstGeom>
        <a:ln>
          <a:solidFill>
            <a:schemeClr val="tx1"/>
          </a:solidFill>
        </a:ln>
      </xdr:spPr>
    </xdr:pic>
    <xdr:clientData/>
  </xdr:twoCellAnchor>
  <xdr:twoCellAnchor editAs="oneCell">
    <xdr:from>
      <xdr:col>63</xdr:col>
      <xdr:colOff>11205</xdr:colOff>
      <xdr:row>120</xdr:row>
      <xdr:rowOff>145676</xdr:rowOff>
    </xdr:from>
    <xdr:to>
      <xdr:col>69</xdr:col>
      <xdr:colOff>549087</xdr:colOff>
      <xdr:row>164</xdr:row>
      <xdr:rowOff>11206</xdr:rowOff>
    </xdr:to>
    <xdr:sp macro="" textlink="">
      <xdr:nvSpPr>
        <xdr:cNvPr id="143" name="正方形/長方形 142">
          <a:extLst>
            <a:ext uri="{FF2B5EF4-FFF2-40B4-BE49-F238E27FC236}">
              <a16:creationId xmlns:a16="http://schemas.microsoft.com/office/drawing/2014/main" id="{00000000-0008-0000-0B00-00008F000000}"/>
            </a:ext>
          </a:extLst>
        </xdr:cNvPr>
        <xdr:cNvSpPr/>
      </xdr:nvSpPr>
      <xdr:spPr>
        <a:xfrm>
          <a:off x="65173411" y="35119235"/>
          <a:ext cx="4639235" cy="6925236"/>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77</xdr:col>
      <xdr:colOff>78441</xdr:colOff>
      <xdr:row>120</xdr:row>
      <xdr:rowOff>145676</xdr:rowOff>
    </xdr:from>
    <xdr:to>
      <xdr:col>79</xdr:col>
      <xdr:colOff>190500</xdr:colOff>
      <xdr:row>164</xdr:row>
      <xdr:rowOff>11206</xdr:rowOff>
    </xdr:to>
    <xdr:sp macro="" textlink="">
      <xdr:nvSpPr>
        <xdr:cNvPr id="144" name="正方形/長方形 143">
          <a:extLst>
            <a:ext uri="{FF2B5EF4-FFF2-40B4-BE49-F238E27FC236}">
              <a16:creationId xmlns:a16="http://schemas.microsoft.com/office/drawing/2014/main" id="{00000000-0008-0000-0B00-000090000000}"/>
            </a:ext>
          </a:extLst>
        </xdr:cNvPr>
        <xdr:cNvSpPr/>
      </xdr:nvSpPr>
      <xdr:spPr>
        <a:xfrm>
          <a:off x="74810470" y="35119235"/>
          <a:ext cx="1479177" cy="6925236"/>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20</xdr:col>
      <xdr:colOff>0</xdr:colOff>
      <xdr:row>180</xdr:row>
      <xdr:rowOff>0</xdr:rowOff>
    </xdr:from>
    <xdr:to>
      <xdr:col>44</xdr:col>
      <xdr:colOff>0</xdr:colOff>
      <xdr:row>227</xdr:row>
      <xdr:rowOff>0</xdr:rowOff>
    </xdr:to>
    <xdr:sp macro="" textlink="">
      <xdr:nvSpPr>
        <xdr:cNvPr id="162" name="正方形/長方形 161">
          <a:extLst>
            <a:ext uri="{FF2B5EF4-FFF2-40B4-BE49-F238E27FC236}">
              <a16:creationId xmlns:a16="http://schemas.microsoft.com/office/drawing/2014/main" id="{00000000-0008-0000-0B00-0000A2000000}"/>
            </a:ext>
          </a:extLst>
        </xdr:cNvPr>
        <xdr:cNvSpPr/>
      </xdr:nvSpPr>
      <xdr:spPr>
        <a:xfrm>
          <a:off x="35769176" y="44577000"/>
          <a:ext cx="16405412" cy="7911353"/>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20</xdr:col>
      <xdr:colOff>0</xdr:colOff>
      <xdr:row>253</xdr:row>
      <xdr:rowOff>0</xdr:rowOff>
    </xdr:from>
    <xdr:to>
      <xdr:col>46</xdr:col>
      <xdr:colOff>0</xdr:colOff>
      <xdr:row>351</xdr:row>
      <xdr:rowOff>0</xdr:rowOff>
    </xdr:to>
    <xdr:sp macro="" textlink="">
      <xdr:nvSpPr>
        <xdr:cNvPr id="213" name="正方形/長方形 212">
          <a:extLst>
            <a:ext uri="{FF2B5EF4-FFF2-40B4-BE49-F238E27FC236}">
              <a16:creationId xmlns:a16="http://schemas.microsoft.com/office/drawing/2014/main" id="{00000000-0008-0000-0B00-0000D5000000}"/>
            </a:ext>
          </a:extLst>
        </xdr:cNvPr>
        <xdr:cNvSpPr/>
      </xdr:nvSpPr>
      <xdr:spPr>
        <a:xfrm>
          <a:off x="35831318" y="57600273"/>
          <a:ext cx="18010909" cy="17162318"/>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69</xdr:col>
      <xdr:colOff>349705</xdr:colOff>
      <xdr:row>116</xdr:row>
      <xdr:rowOff>36741</xdr:rowOff>
    </xdr:from>
    <xdr:to>
      <xdr:col>74</xdr:col>
      <xdr:colOff>133351</xdr:colOff>
      <xdr:row>119</xdr:row>
      <xdr:rowOff>66676</xdr:rowOff>
    </xdr:to>
    <xdr:sp macro="" textlink="">
      <xdr:nvSpPr>
        <xdr:cNvPr id="216" name="線吹き出し 1 (枠付き) 66">
          <a:extLst>
            <a:ext uri="{FF2B5EF4-FFF2-40B4-BE49-F238E27FC236}">
              <a16:creationId xmlns:a16="http://schemas.microsoft.com/office/drawing/2014/main" id="{00000000-0008-0000-0B00-0000D8000000}"/>
            </a:ext>
          </a:extLst>
        </xdr:cNvPr>
        <xdr:cNvSpPr/>
      </xdr:nvSpPr>
      <xdr:spPr>
        <a:xfrm>
          <a:off x="69720280" y="34698216"/>
          <a:ext cx="3212646" cy="515710"/>
        </a:xfrm>
        <a:prstGeom prst="borderCallout1">
          <a:avLst>
            <a:gd name="adj1" fmla="val 38295"/>
            <a:gd name="adj2" fmla="val -1002"/>
            <a:gd name="adj3" fmla="val 166878"/>
            <a:gd name="adj4" fmla="val -1969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実施条件に従い、真理値表を作成する。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53</xdr:col>
      <xdr:colOff>0</xdr:colOff>
      <xdr:row>12</xdr:row>
      <xdr:rowOff>0</xdr:rowOff>
    </xdr:from>
    <xdr:to>
      <xdr:col>79</xdr:col>
      <xdr:colOff>569447</xdr:colOff>
      <xdr:row>19</xdr:row>
      <xdr:rowOff>927487</xdr:rowOff>
    </xdr:to>
    <xdr:pic>
      <xdr:nvPicPr>
        <xdr:cNvPr id="27" name="Picture 26">
          <a:extLst>
            <a:ext uri="{FF2B5EF4-FFF2-40B4-BE49-F238E27FC236}">
              <a16:creationId xmlns:a16="http://schemas.microsoft.com/office/drawing/2014/main" id="{67941B47-387E-FFC3-F728-B67B4DD22CA8}"/>
            </a:ext>
          </a:extLst>
        </xdr:cNvPr>
        <xdr:cNvPicPr>
          <a:picLocks noChangeAspect="1"/>
        </xdr:cNvPicPr>
      </xdr:nvPicPr>
      <xdr:blipFill>
        <a:blip xmlns:r="http://schemas.openxmlformats.org/officeDocument/2006/relationships" r:embed="rId42"/>
        <a:stretch>
          <a:fillRect/>
        </a:stretch>
      </xdr:blipFill>
      <xdr:spPr>
        <a:xfrm>
          <a:off x="52262314" y="1959429"/>
          <a:ext cx="16419047" cy="4171429"/>
        </a:xfrm>
        <a:prstGeom prst="rect">
          <a:avLst/>
        </a:prstGeom>
      </xdr:spPr>
    </xdr:pic>
    <xdr:clientData/>
  </xdr:twoCellAnchor>
  <xdr:twoCellAnchor editAs="oneCell">
    <xdr:from>
      <xdr:col>53</xdr:col>
      <xdr:colOff>10886</xdr:colOff>
      <xdr:row>19</xdr:row>
      <xdr:rowOff>163286</xdr:rowOff>
    </xdr:from>
    <xdr:to>
      <xdr:col>79</xdr:col>
      <xdr:colOff>533400</xdr:colOff>
      <xdr:row>19</xdr:row>
      <xdr:rowOff>903515</xdr:rowOff>
    </xdr:to>
    <xdr:sp macro="" textlink="">
      <xdr:nvSpPr>
        <xdr:cNvPr id="33" name="正方形/長方形 189">
          <a:extLst>
            <a:ext uri="{FF2B5EF4-FFF2-40B4-BE49-F238E27FC236}">
              <a16:creationId xmlns:a16="http://schemas.microsoft.com/office/drawing/2014/main" id="{BDCAFA00-F05C-44EA-8B00-87AA32672EB1}"/>
            </a:ext>
          </a:extLst>
        </xdr:cNvPr>
        <xdr:cNvSpPr/>
      </xdr:nvSpPr>
      <xdr:spPr>
        <a:xfrm>
          <a:off x="52273200" y="5366657"/>
          <a:ext cx="16372114" cy="740229"/>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340426</xdr:colOff>
      <xdr:row>18</xdr:row>
      <xdr:rowOff>1758538</xdr:rowOff>
    </xdr:from>
    <xdr:to>
      <xdr:col>49</xdr:col>
      <xdr:colOff>604773</xdr:colOff>
      <xdr:row>28</xdr:row>
      <xdr:rowOff>3822</xdr:rowOff>
    </xdr:to>
    <xdr:sp macro="" textlink="">
      <xdr:nvSpPr>
        <xdr:cNvPr id="4" name="線吹き出し 1 (枠付き) 7">
          <a:extLst>
            <a:ext uri="{FF2B5EF4-FFF2-40B4-BE49-F238E27FC236}">
              <a16:creationId xmlns:a16="http://schemas.microsoft.com/office/drawing/2014/main" id="{00000000-0008-0000-0B00-000004000000}"/>
            </a:ext>
          </a:extLst>
        </xdr:cNvPr>
        <xdr:cNvSpPr/>
      </xdr:nvSpPr>
      <xdr:spPr>
        <a:xfrm>
          <a:off x="43458740" y="4937167"/>
          <a:ext cx="6969947" cy="2708426"/>
        </a:xfrm>
        <a:prstGeom prst="borderCallout1">
          <a:avLst>
            <a:gd name="adj1" fmla="val 46507"/>
            <a:gd name="adj2" fmla="val 100022"/>
            <a:gd name="adj3" fmla="val 20883"/>
            <a:gd name="adj4" fmla="val 126396"/>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200" b="1">
              <a:solidFill>
                <a:srgbClr val="FF0000"/>
              </a:solidFill>
              <a:effectLst/>
              <a:latin typeface="Meiryo UI" panose="020B0604030504040204" pitchFamily="50" charset="-128"/>
              <a:ea typeface="Meiryo UI" panose="020B0604030504040204" pitchFamily="50" charset="-128"/>
              <a:cs typeface="+mn-cs"/>
            </a:rPr>
            <a:t>RW</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送信は</a:t>
          </a:r>
          <a:endParaRPr lang="ja-JP" altLang="ja-JP" sz="1200">
            <a:solidFill>
              <a:srgbClr val="FF0000"/>
            </a:solidFill>
            <a:effectLst/>
            <a:latin typeface="Meiryo UI" panose="020B0604030504040204" pitchFamily="50" charset="-128"/>
            <a:ea typeface="Meiryo UI" panose="020B0604030504040204" pitchFamily="50" charset="-128"/>
          </a:endParaRPr>
        </a:p>
        <a:p>
          <a:r>
            <a:rPr kumimoji="1" lang="en-US" altLang="ja-JP" sz="1200" b="1">
              <a:solidFill>
                <a:srgbClr val="FF0000"/>
              </a:solidFill>
              <a:effectLst/>
              <a:latin typeface="Meiryo UI" panose="020B0604030504040204" pitchFamily="50" charset="-128"/>
              <a:ea typeface="Meiryo UI" panose="020B0604030504040204" pitchFamily="50" charset="-128"/>
              <a:cs typeface="+mn-cs"/>
            </a:rPr>
            <a:t>ACC</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と</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ISA</a:t>
          </a:r>
          <a:r>
            <a:rPr kumimoji="1" lang="ja-JP" altLang="en-US" sz="1100" b="1">
              <a:solidFill>
                <a:srgbClr val="FF0000"/>
              </a:solidFill>
              <a:effectLst/>
              <a:latin typeface="+mn-lt"/>
              <a:ea typeface="+mn-ea"/>
              <a:cs typeface="+mn-cs"/>
            </a:rPr>
            <a:t>と</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CCS</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が関連しているが、</a:t>
          </a:r>
          <a:endParaRPr lang="ja-JP" altLang="ja-JP" sz="1200">
            <a:solidFill>
              <a:srgbClr val="FF0000"/>
            </a:solidFill>
            <a:effectLst/>
            <a:latin typeface="Meiryo UI" panose="020B0604030504040204" pitchFamily="50" charset="-128"/>
            <a:ea typeface="Meiryo UI" panose="020B0604030504040204" pitchFamily="50" charset="-128"/>
          </a:endParaRPr>
        </a:p>
        <a:p>
          <a:r>
            <a:rPr kumimoji="1" lang="en-US" altLang="ja-JP" sz="1200" b="1">
              <a:solidFill>
                <a:srgbClr val="FF0000"/>
              </a:solidFill>
              <a:effectLst/>
              <a:latin typeface="Meiryo UI" panose="020B0604030504040204" pitchFamily="50" charset="-128"/>
              <a:ea typeface="Meiryo UI" panose="020B0604030504040204" pitchFamily="50" charset="-128"/>
              <a:cs typeface="+mn-cs"/>
            </a:rPr>
            <a:t>RW</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送信を</a:t>
          </a:r>
          <a:endParaRPr lang="ja-JP" altLang="ja-JP" sz="1200">
            <a:solidFill>
              <a:srgbClr val="FF0000"/>
            </a:solidFill>
            <a:effectLst/>
            <a:latin typeface="Meiryo UI" panose="020B0604030504040204" pitchFamily="50" charset="-128"/>
            <a:ea typeface="Meiryo UI" panose="020B0604030504040204" pitchFamily="50" charset="-128"/>
          </a:endParaRPr>
        </a:p>
        <a:p>
          <a:r>
            <a:rPr kumimoji="1" lang="en-US" altLang="ja-JP" sz="1200" b="1">
              <a:solidFill>
                <a:srgbClr val="FF0000"/>
              </a:solidFill>
              <a:effectLst/>
              <a:latin typeface="Meiryo UI" panose="020B0604030504040204" pitchFamily="50" charset="-128"/>
              <a:ea typeface="Meiryo UI" panose="020B0604030504040204" pitchFamily="50" charset="-128"/>
              <a:cs typeface="+mn-cs"/>
            </a:rPr>
            <a:t>alert_S_ACC</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でまとめて実施している</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ため、</a:t>
          </a:r>
          <a:endParaRPr lang="ja-JP" altLang="ja-JP" sz="1200">
            <a:solidFill>
              <a:srgbClr val="FF0000"/>
            </a:solidFill>
            <a:effectLst/>
            <a:latin typeface="Meiryo UI" panose="020B0604030504040204" pitchFamily="50" charset="-128"/>
            <a:ea typeface="Meiryo UI" panose="020B0604030504040204" pitchFamily="50" charset="-128"/>
          </a:endParaRPr>
        </a:p>
        <a:p>
          <a:r>
            <a:rPr kumimoji="1" lang="ja-JP" altLang="ja-JP" sz="1200" b="1">
              <a:solidFill>
                <a:srgbClr val="FF0000"/>
              </a:solidFill>
              <a:effectLst/>
              <a:latin typeface="Meiryo UI" panose="020B0604030504040204" pitchFamily="50" charset="-128"/>
              <a:ea typeface="Meiryo UI" panose="020B0604030504040204" pitchFamily="50" charset="-128"/>
              <a:cs typeface="+mn-cs"/>
            </a:rPr>
            <a:t>「</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ACC</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仕様書」</a:t>
          </a:r>
          <a:r>
            <a:rPr kumimoji="1" lang="ja-JP" altLang="en-US" sz="1200" b="1">
              <a:solidFill>
                <a:srgbClr val="FF0000"/>
              </a:solidFill>
              <a:effectLst/>
              <a:latin typeface="Meiryo UI" panose="020B0604030504040204" pitchFamily="50" charset="-128"/>
              <a:ea typeface="Meiryo UI" panose="020B0604030504040204" pitchFamily="50" charset="-128"/>
              <a:cs typeface="+mn-cs"/>
            </a:rPr>
            <a:t>「</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CCS</a:t>
          </a:r>
          <a:r>
            <a:rPr kumimoji="1" lang="ja-JP" altLang="en-US" sz="1200" b="1">
              <a:solidFill>
                <a:srgbClr val="FF0000"/>
              </a:solidFill>
              <a:effectLst/>
              <a:latin typeface="Meiryo UI" panose="020B0604030504040204" pitchFamily="50" charset="-128"/>
              <a:ea typeface="Meiryo UI" panose="020B0604030504040204" pitchFamily="50" charset="-128"/>
              <a:cs typeface="+mn-cs"/>
            </a:rPr>
            <a:t>仕様書」</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ISA</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仕様書」「</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REMWAR</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仕様書の</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C_CW</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」のどれかが変更された場合には、両方ともの</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alert</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モジュールを考慮したうえで設計必要</a:t>
          </a:r>
          <a:endParaRPr lang="ja-JP" altLang="ja-JP" sz="1200">
            <a:solidFill>
              <a:srgbClr val="FF0000"/>
            </a:solidFill>
            <a:effectLst/>
            <a:latin typeface="Meiryo UI" panose="020B0604030504040204" pitchFamily="50" charset="-128"/>
            <a:ea typeface="Meiryo UI" panose="020B0604030504040204" pitchFamily="50" charset="-128"/>
          </a:endParaRPr>
        </a:p>
        <a:p>
          <a:r>
            <a:rPr kumimoji="1" lang="ja-JP" altLang="ja-JP" sz="1200" b="1">
              <a:solidFill>
                <a:srgbClr val="FF0000"/>
              </a:solidFill>
              <a:effectLst/>
              <a:latin typeface="Meiryo UI" panose="020B0604030504040204" pitchFamily="50" charset="-128"/>
              <a:ea typeface="Meiryo UI" panose="020B0604030504040204" pitchFamily="50" charset="-128"/>
              <a:cs typeface="+mn-cs"/>
            </a:rPr>
            <a:t> </a:t>
          </a:r>
          <a:endParaRPr lang="ja-JP" altLang="ja-JP" sz="1200">
            <a:solidFill>
              <a:srgbClr val="FF0000"/>
            </a:solidFill>
            <a:effectLst/>
            <a:latin typeface="Meiryo UI" panose="020B0604030504040204" pitchFamily="50" charset="-128"/>
            <a:ea typeface="Meiryo UI" panose="020B0604030504040204" pitchFamily="50" charset="-128"/>
          </a:endParaRPr>
        </a:p>
        <a:p>
          <a:r>
            <a:rPr kumimoji="1" lang="en-US" altLang="ja-JP" sz="1200" b="1">
              <a:solidFill>
                <a:srgbClr val="FF0000"/>
              </a:solidFill>
              <a:effectLst/>
              <a:latin typeface="Meiryo UI" panose="020B0604030504040204" pitchFamily="50" charset="-128"/>
              <a:ea typeface="Meiryo UI" panose="020B0604030504040204" pitchFamily="50" charset="-128"/>
              <a:cs typeface="+mn-cs"/>
            </a:rPr>
            <a:t>(*)</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別々の</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Matrix</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を複数入力して</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RW</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送信を判定すると、片方の</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Matrix</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の値しか採用されない</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後勝ちなる</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ため、統合するか、複数の</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Matrix</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を作成せず、片方の</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alert</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アプリで実施する必要がある</a:t>
          </a:r>
          <a:endParaRPr lang="ja-JP" altLang="ja-JP" sz="1200">
            <a:solidFill>
              <a:srgbClr val="FF0000"/>
            </a:solidFill>
            <a:effectLst/>
            <a:latin typeface="Meiryo UI" panose="020B0604030504040204" pitchFamily="50" charset="-128"/>
            <a:ea typeface="Meiryo UI" panose="020B0604030504040204" pitchFamily="50" charset="-128"/>
          </a:endParaRPr>
        </a:p>
      </xdr:txBody>
    </xdr:sp>
    <xdr:clientData/>
  </xdr:twoCellAnchor>
  <xdr:twoCellAnchor>
    <xdr:from>
      <xdr:col>36</xdr:col>
      <xdr:colOff>446315</xdr:colOff>
      <xdr:row>18</xdr:row>
      <xdr:rowOff>783771</xdr:rowOff>
    </xdr:from>
    <xdr:to>
      <xdr:col>38</xdr:col>
      <xdr:colOff>315686</xdr:colOff>
      <xdr:row>19</xdr:row>
      <xdr:rowOff>500743</xdr:rowOff>
    </xdr:to>
    <xdr:cxnSp macro="">
      <xdr:nvCxnSpPr>
        <xdr:cNvPr id="81" name="直線コネクタ 42">
          <a:extLst>
            <a:ext uri="{FF2B5EF4-FFF2-40B4-BE49-F238E27FC236}">
              <a16:creationId xmlns:a16="http://schemas.microsoft.com/office/drawing/2014/main" id="{8331E0CD-E0FA-4494-9C21-CCDC1BB268B9}"/>
            </a:ext>
          </a:extLst>
        </xdr:cNvPr>
        <xdr:cNvCxnSpPr/>
      </xdr:nvCxnSpPr>
      <xdr:spPr>
        <a:xfrm>
          <a:off x="42345429" y="3962400"/>
          <a:ext cx="1088571" cy="1741714"/>
        </a:xfrm>
        <a:prstGeom prst="line">
          <a:avLst/>
        </a:prstGeom>
        <a:ln w="19050">
          <a:solidFill>
            <a:srgbClr val="385D8A"/>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C1F9F-09B5-4CC2-988E-73D785546469}">
  <dimension ref="T13:AM56"/>
  <sheetViews>
    <sheetView showGridLines="0" tabSelected="1" view="pageBreakPreview" zoomScale="85" zoomScaleNormal="100" zoomScaleSheetLayoutView="85" workbookViewId="0">
      <selection activeCell="AD21" sqref="AD21"/>
    </sheetView>
  </sheetViews>
  <sheetFormatPr defaultColWidth="9" defaultRowHeight="13.5"/>
  <cols>
    <col min="1" max="39" width="2.25" style="276" customWidth="1"/>
    <col min="40" max="16384" width="9" style="276"/>
  </cols>
  <sheetData>
    <row r="13" spans="20:20">
      <c r="T13" s="275" t="str">
        <f ca="1">LEFT(MID(CELL("filename"),FIND("[",CELL("filename"))+1,FIND("]",CELL("filename"))-FIND("[",CELL("filename"))-1),LEN(MID(CELL("filename"),FIND("[",CELL("filename"))+1,FIND("]",CELL("filename"))-FIND("[",CELL("filename"))-1))-5)</f>
        <v>alert_S_ACC-CSTD-2-04-A-C0</v>
      </c>
    </row>
    <row r="34" spans="25:39" ht="15.75">
      <c r="Y34" s="377" t="s">
        <v>655</v>
      </c>
      <c r="Z34" s="364"/>
      <c r="AA34" s="364"/>
      <c r="AB34" s="364"/>
      <c r="AC34" s="364"/>
      <c r="AD34" s="364"/>
      <c r="AE34" s="364"/>
      <c r="AF34" s="364"/>
      <c r="AG34" s="364"/>
      <c r="AH34" s="364"/>
      <c r="AI34" s="364"/>
      <c r="AJ34" s="364"/>
      <c r="AK34" s="364"/>
      <c r="AL34" s="364"/>
      <c r="AM34" s="364"/>
    </row>
    <row r="35" spans="25:39" ht="15.75">
      <c r="Y35" s="388" t="s">
        <v>562</v>
      </c>
      <c r="Z35" s="389"/>
      <c r="AA35" s="389"/>
      <c r="AB35" s="389"/>
      <c r="AC35" s="390"/>
      <c r="AD35" s="388" t="s">
        <v>563</v>
      </c>
      <c r="AE35" s="389"/>
      <c r="AF35" s="389"/>
      <c r="AG35" s="389"/>
      <c r="AH35" s="390"/>
      <c r="AI35" s="388" t="s">
        <v>564</v>
      </c>
      <c r="AJ35" s="389"/>
      <c r="AK35" s="389"/>
      <c r="AL35" s="389"/>
      <c r="AM35" s="390"/>
    </row>
    <row r="36" spans="25:39" ht="15.75">
      <c r="Y36" s="365"/>
      <c r="Z36" s="366"/>
      <c r="AA36" s="366"/>
      <c r="AB36" s="366"/>
      <c r="AC36" s="367"/>
      <c r="AD36" s="365"/>
      <c r="AE36" s="366"/>
      <c r="AF36" s="366"/>
      <c r="AG36" s="366"/>
      <c r="AH36" s="367"/>
      <c r="AI36" s="365"/>
      <c r="AJ36" s="366"/>
      <c r="AK36" s="366"/>
      <c r="AL36" s="366"/>
      <c r="AM36" s="367"/>
    </row>
    <row r="37" spans="25:39" ht="15.75">
      <c r="Y37" s="368"/>
      <c r="Z37" s="364"/>
      <c r="AA37" s="364"/>
      <c r="AB37" s="364"/>
      <c r="AC37" s="369"/>
      <c r="AD37" s="368"/>
      <c r="AE37" s="364"/>
      <c r="AF37" s="364"/>
      <c r="AG37" s="364"/>
      <c r="AH37" s="369"/>
      <c r="AI37" s="368"/>
      <c r="AJ37" s="364"/>
      <c r="AK37" s="364"/>
      <c r="AL37" s="364"/>
      <c r="AM37" s="369"/>
    </row>
    <row r="38" spans="25:39" ht="15.75">
      <c r="Y38" s="368"/>
      <c r="Z38" s="370"/>
      <c r="AA38" s="371" t="s">
        <v>643</v>
      </c>
      <c r="AB38" s="370"/>
      <c r="AC38" s="372"/>
      <c r="AD38" s="368"/>
      <c r="AE38" s="370"/>
      <c r="AF38" s="371" t="s">
        <v>644</v>
      </c>
      <c r="AG38" s="370"/>
      <c r="AH38" s="372"/>
      <c r="AI38" s="373"/>
      <c r="AJ38" s="370"/>
      <c r="AK38" s="371" t="s">
        <v>645</v>
      </c>
      <c r="AL38" s="370"/>
      <c r="AM38" s="372"/>
    </row>
    <row r="39" spans="25:39" ht="15.75">
      <c r="Y39" s="368"/>
      <c r="Z39" s="364"/>
      <c r="AA39" s="364"/>
      <c r="AB39" s="364"/>
      <c r="AC39" s="369"/>
      <c r="AD39" s="368"/>
      <c r="AE39" s="364"/>
      <c r="AF39" s="364"/>
      <c r="AG39" s="364"/>
      <c r="AH39" s="369"/>
      <c r="AI39" s="368"/>
      <c r="AJ39" s="364"/>
      <c r="AK39" s="364"/>
      <c r="AL39" s="364"/>
      <c r="AM39" s="369"/>
    </row>
    <row r="40" spans="25:39" ht="15.75">
      <c r="Y40" s="374"/>
      <c r="Z40" s="375"/>
      <c r="AA40" s="375"/>
      <c r="AB40" s="375"/>
      <c r="AC40" s="376"/>
      <c r="AD40" s="374"/>
      <c r="AE40" s="375"/>
      <c r="AF40" s="375"/>
      <c r="AG40" s="375"/>
      <c r="AH40" s="376"/>
      <c r="AI40" s="374"/>
      <c r="AJ40" s="375"/>
      <c r="AK40" s="375"/>
      <c r="AL40" s="375"/>
      <c r="AM40" s="376"/>
    </row>
    <row r="41" spans="25:39" ht="15.75">
      <c r="Y41" s="364"/>
      <c r="Z41" s="364"/>
      <c r="AA41" s="364"/>
      <c r="AB41" s="364"/>
      <c r="AC41" s="364"/>
      <c r="AD41" s="364"/>
      <c r="AE41" s="364"/>
      <c r="AF41" s="364"/>
      <c r="AG41" s="364"/>
      <c r="AH41" s="364"/>
      <c r="AI41" s="364"/>
      <c r="AJ41" s="364"/>
      <c r="AK41" s="364"/>
      <c r="AL41" s="364"/>
      <c r="AM41" s="364"/>
    </row>
    <row r="42" spans="25:39" ht="15.75">
      <c r="Y42" s="378" t="s">
        <v>656</v>
      </c>
      <c r="Z42" s="364"/>
      <c r="AA42" s="364"/>
      <c r="AB42" s="364"/>
      <c r="AC42" s="364"/>
      <c r="AD42" s="364"/>
      <c r="AE42" s="364"/>
      <c r="AF42" s="364"/>
      <c r="AG42" s="364"/>
      <c r="AH42" s="364"/>
      <c r="AI42" s="364"/>
      <c r="AJ42" s="364"/>
      <c r="AK42" s="364"/>
      <c r="AL42" s="364"/>
      <c r="AM42" s="364"/>
    </row>
    <row r="43" spans="25:39" ht="15.75">
      <c r="Y43" s="388" t="s">
        <v>562</v>
      </c>
      <c r="Z43" s="389"/>
      <c r="AA43" s="389"/>
      <c r="AB43" s="389"/>
      <c r="AC43" s="390"/>
      <c r="AD43" s="388" t="s">
        <v>563</v>
      </c>
      <c r="AE43" s="389"/>
      <c r="AF43" s="389"/>
      <c r="AG43" s="389"/>
      <c r="AH43" s="390"/>
      <c r="AI43" s="388" t="s">
        <v>564</v>
      </c>
      <c r="AJ43" s="389"/>
      <c r="AK43" s="389"/>
      <c r="AL43" s="389"/>
      <c r="AM43" s="390"/>
    </row>
    <row r="44" spans="25:39" ht="15.75">
      <c r="Y44" s="365"/>
      <c r="Z44" s="366"/>
      <c r="AA44" s="366"/>
      <c r="AB44" s="366"/>
      <c r="AC44" s="367"/>
      <c r="AD44" s="366"/>
      <c r="AE44" s="366"/>
      <c r="AF44" s="366"/>
      <c r="AG44" s="366"/>
      <c r="AH44" s="367"/>
      <c r="AI44" s="365"/>
      <c r="AJ44" s="366"/>
      <c r="AK44" s="366"/>
      <c r="AL44" s="366"/>
      <c r="AM44" s="367"/>
    </row>
    <row r="45" spans="25:39" ht="15.75">
      <c r="Y45" s="368"/>
      <c r="Z45" s="364"/>
      <c r="AA45" s="364"/>
      <c r="AB45" s="364"/>
      <c r="AC45" s="369"/>
      <c r="AD45" s="364"/>
      <c r="AE45" s="364"/>
      <c r="AF45" s="364"/>
      <c r="AG45" s="364"/>
      <c r="AH45" s="369"/>
      <c r="AI45" s="368"/>
      <c r="AJ45" s="364"/>
      <c r="AK45" s="364"/>
      <c r="AL45" s="364"/>
      <c r="AM45" s="369"/>
    </row>
    <row r="46" spans="25:39" ht="15.75">
      <c r="Y46" s="368"/>
      <c r="Z46" s="370"/>
      <c r="AA46" s="371" t="s">
        <v>646</v>
      </c>
      <c r="AB46" s="370"/>
      <c r="AC46" s="372"/>
      <c r="AD46" s="370"/>
      <c r="AE46" s="370"/>
      <c r="AF46" s="371" t="s">
        <v>647</v>
      </c>
      <c r="AG46" s="370"/>
      <c r="AH46" s="372"/>
      <c r="AI46" s="373"/>
      <c r="AJ46" s="370"/>
      <c r="AK46" s="371" t="s">
        <v>648</v>
      </c>
      <c r="AL46" s="370"/>
      <c r="AM46" s="372"/>
    </row>
    <row r="47" spans="25:39" ht="15.75">
      <c r="Y47" s="368"/>
      <c r="Z47" s="364"/>
      <c r="AA47" s="364"/>
      <c r="AB47" s="364"/>
      <c r="AC47" s="369"/>
      <c r="AD47" s="364"/>
      <c r="AE47" s="364"/>
      <c r="AF47" s="364"/>
      <c r="AG47" s="364"/>
      <c r="AH47" s="369"/>
      <c r="AI47" s="368"/>
      <c r="AJ47" s="364"/>
      <c r="AK47" s="364"/>
      <c r="AL47" s="364"/>
      <c r="AM47" s="369"/>
    </row>
    <row r="48" spans="25:39" ht="15.75">
      <c r="Y48" s="374"/>
      <c r="Z48" s="375"/>
      <c r="AA48" s="375"/>
      <c r="AB48" s="375"/>
      <c r="AC48" s="376"/>
      <c r="AD48" s="375"/>
      <c r="AE48" s="375"/>
      <c r="AF48" s="375"/>
      <c r="AG48" s="375"/>
      <c r="AH48" s="376"/>
      <c r="AI48" s="374"/>
      <c r="AJ48" s="375"/>
      <c r="AK48" s="375"/>
      <c r="AL48" s="375"/>
      <c r="AM48" s="376"/>
    </row>
    <row r="50" spans="25:39" ht="15.75">
      <c r="Y50" s="363" t="s">
        <v>654</v>
      </c>
    </row>
    <row r="51" spans="25:39">
      <c r="Y51" s="385" t="s">
        <v>562</v>
      </c>
      <c r="Z51" s="386"/>
      <c r="AA51" s="386"/>
      <c r="AB51" s="386"/>
      <c r="AC51" s="387"/>
      <c r="AD51" s="385" t="s">
        <v>563</v>
      </c>
      <c r="AE51" s="386"/>
      <c r="AF51" s="386"/>
      <c r="AG51" s="386"/>
      <c r="AH51" s="387"/>
      <c r="AI51" s="385" t="s">
        <v>564</v>
      </c>
      <c r="AJ51" s="386"/>
      <c r="AK51" s="386"/>
      <c r="AL51" s="386"/>
      <c r="AM51" s="387"/>
    </row>
    <row r="52" spans="25:39">
      <c r="Y52" s="278"/>
      <c r="Z52" s="279"/>
      <c r="AA52" s="279"/>
      <c r="AB52" s="279"/>
      <c r="AC52" s="280"/>
      <c r="AD52" s="278"/>
      <c r="AE52" s="279"/>
      <c r="AF52" s="279"/>
      <c r="AG52" s="279"/>
      <c r="AH52" s="280"/>
      <c r="AI52" s="278"/>
      <c r="AJ52" s="279"/>
      <c r="AK52" s="279"/>
      <c r="AL52" s="279"/>
      <c r="AM52" s="280"/>
    </row>
    <row r="53" spans="25:39">
      <c r="Y53" s="281"/>
      <c r="AC53" s="282"/>
      <c r="AD53" s="281"/>
      <c r="AH53" s="282"/>
      <c r="AI53" s="281"/>
      <c r="AK53" s="277"/>
      <c r="AM53" s="282"/>
    </row>
    <row r="54" spans="25:39">
      <c r="Y54" s="281"/>
      <c r="Z54" s="283"/>
      <c r="AA54" s="284"/>
      <c r="AB54" s="283"/>
      <c r="AC54" s="285"/>
      <c r="AD54" s="281"/>
      <c r="AE54" s="283"/>
      <c r="AF54" s="284"/>
      <c r="AG54" s="283"/>
      <c r="AH54" s="285"/>
      <c r="AI54" s="281"/>
      <c r="AJ54" s="283"/>
      <c r="AK54" s="284"/>
      <c r="AL54" s="283"/>
      <c r="AM54" s="285"/>
    </row>
    <row r="55" spans="25:39">
      <c r="Y55" s="281"/>
      <c r="AC55" s="282"/>
      <c r="AD55" s="281"/>
      <c r="AH55" s="282"/>
      <c r="AI55" s="281"/>
      <c r="AM55" s="282"/>
    </row>
    <row r="56" spans="25:39">
      <c r="Y56" s="286"/>
      <c r="Z56" s="287"/>
      <c r="AA56" s="287"/>
      <c r="AB56" s="287"/>
      <c r="AC56" s="288"/>
      <c r="AD56" s="286"/>
      <c r="AE56" s="287"/>
      <c r="AF56" s="287"/>
      <c r="AG56" s="287"/>
      <c r="AH56" s="288"/>
      <c r="AI56" s="286"/>
      <c r="AJ56" s="287"/>
      <c r="AK56" s="287"/>
      <c r="AL56" s="287"/>
      <c r="AM56" s="288"/>
    </row>
  </sheetData>
  <mergeCells count="9">
    <mergeCell ref="AI51:AM51"/>
    <mergeCell ref="Y35:AC35"/>
    <mergeCell ref="AD35:AH35"/>
    <mergeCell ref="Y43:AC43"/>
    <mergeCell ref="AD43:AH43"/>
    <mergeCell ref="Y51:AC51"/>
    <mergeCell ref="AD51:AH51"/>
    <mergeCell ref="AI35:AM35"/>
    <mergeCell ref="AI43:AM43"/>
  </mergeCells>
  <phoneticPr fontId="2"/>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22"/>
  <sheetViews>
    <sheetView showGridLines="0" topLeftCell="A13" zoomScale="85" zoomScaleNormal="85" workbookViewId="0">
      <selection activeCell="AB17" sqref="AB17"/>
    </sheetView>
  </sheetViews>
  <sheetFormatPr defaultRowHeight="13.5"/>
  <cols>
    <col min="1" max="1" width="4.5" customWidth="1"/>
    <col min="2" max="2" width="9" style="8" hidden="1" customWidth="1"/>
    <col min="4" max="4" width="69.5" customWidth="1"/>
    <col min="5" max="6" width="12.75" customWidth="1"/>
    <col min="7" max="22" width="13.125" hidden="1" customWidth="1"/>
    <col min="23" max="24" width="13.125" customWidth="1"/>
  </cols>
  <sheetData>
    <row r="2" spans="2:24" ht="25.5" customHeight="1">
      <c r="C2" s="5"/>
      <c r="D2" s="5"/>
      <c r="E2" s="5"/>
      <c r="F2" s="5"/>
      <c r="H2" s="6" t="s">
        <v>12</v>
      </c>
      <c r="I2" s="391" t="s">
        <v>13</v>
      </c>
      <c r="J2" s="391"/>
      <c r="K2" s="391"/>
      <c r="L2" s="391"/>
      <c r="M2" s="391"/>
      <c r="N2" s="391"/>
      <c r="O2" s="391"/>
      <c r="P2" s="391"/>
      <c r="Q2" s="391"/>
      <c r="R2" s="391"/>
    </row>
    <row r="3" spans="2:24" ht="25.5" customHeight="1">
      <c r="C3" s="5"/>
      <c r="D3" s="9" t="str">
        <f ca="1">REPLACE(LEFT(CELL("filename",$B$1),FIND(".xls",CELL("filename",$B$1))-1),1,FIND("[",CELL("filename",$B$1)),)</f>
        <v>alert_S_ACC-CSTD-2-04-A-C0</v>
      </c>
      <c r="E3" s="5"/>
      <c r="F3" s="5"/>
      <c r="H3" s="7" t="s">
        <v>168</v>
      </c>
      <c r="I3" s="392" t="s">
        <v>192</v>
      </c>
      <c r="J3" s="393"/>
      <c r="K3" s="393"/>
      <c r="L3" s="393"/>
      <c r="M3" s="393"/>
      <c r="N3" s="393"/>
      <c r="O3" s="393"/>
      <c r="P3" s="393"/>
      <c r="Q3" s="393"/>
      <c r="R3" s="393"/>
    </row>
    <row r="4" spans="2:24" ht="25.5" customHeight="1">
      <c r="C4" s="5"/>
      <c r="D4" s="5"/>
      <c r="E4" s="19" t="str">
        <f>DGET(B8:C27,"Ver.",H4:H5)</f>
        <v>1.8.2</v>
      </c>
      <c r="F4" s="5"/>
      <c r="H4" s="8" t="s">
        <v>15</v>
      </c>
    </row>
    <row r="5" spans="2:24" ht="25.5" customHeight="1">
      <c r="C5" s="5"/>
      <c r="D5" s="5"/>
      <c r="E5" s="5"/>
      <c r="F5" s="5"/>
      <c r="H5" s="10">
        <f>MAX(B9:B27)</f>
        <v>11</v>
      </c>
    </row>
    <row r="6" spans="2:24" ht="14.25" thickBot="1"/>
    <row r="7" spans="2:24">
      <c r="C7" s="396" t="s">
        <v>0</v>
      </c>
      <c r="D7" s="397"/>
      <c r="E7" s="398" t="s">
        <v>2</v>
      </c>
      <c r="F7" s="398"/>
      <c r="G7" s="399" t="s">
        <v>5</v>
      </c>
      <c r="H7" s="399"/>
      <c r="I7" s="399"/>
      <c r="J7" s="399"/>
      <c r="K7" s="399"/>
      <c r="L7" s="399"/>
      <c r="M7" s="400" t="s">
        <v>680</v>
      </c>
      <c r="N7" s="400"/>
      <c r="O7" s="400"/>
      <c r="P7" s="400"/>
      <c r="Q7" s="400"/>
      <c r="R7" s="401"/>
      <c r="S7" s="394" t="s">
        <v>652</v>
      </c>
      <c r="T7" s="394"/>
      <c r="U7" s="394"/>
      <c r="V7" s="394"/>
      <c r="W7" s="394"/>
      <c r="X7" s="395"/>
    </row>
    <row r="8" spans="2:24" ht="27.75" thickBot="1">
      <c r="B8" s="8" t="s">
        <v>15</v>
      </c>
      <c r="C8" s="13" t="s">
        <v>16</v>
      </c>
      <c r="D8" s="14" t="s">
        <v>1</v>
      </c>
      <c r="E8" s="15" t="s">
        <v>3</v>
      </c>
      <c r="F8" s="382" t="s">
        <v>4</v>
      </c>
      <c r="G8" s="16" t="s">
        <v>6</v>
      </c>
      <c r="H8" s="16" t="s">
        <v>7</v>
      </c>
      <c r="I8" s="16" t="s">
        <v>8</v>
      </c>
      <c r="J8" s="16" t="s">
        <v>9</v>
      </c>
      <c r="K8" s="16" t="s">
        <v>10</v>
      </c>
      <c r="L8" s="16" t="s">
        <v>11</v>
      </c>
      <c r="M8" s="17" t="s">
        <v>6</v>
      </c>
      <c r="N8" s="17" t="s">
        <v>7</v>
      </c>
      <c r="O8" s="17" t="s">
        <v>8</v>
      </c>
      <c r="P8" s="17" t="s">
        <v>9</v>
      </c>
      <c r="Q8" s="17" t="s">
        <v>10</v>
      </c>
      <c r="R8" s="383" t="s">
        <v>11</v>
      </c>
      <c r="S8" s="14" t="s">
        <v>653</v>
      </c>
      <c r="T8" s="14" t="s">
        <v>7</v>
      </c>
      <c r="U8" s="14" t="s">
        <v>8</v>
      </c>
      <c r="V8" s="14" t="s">
        <v>9</v>
      </c>
      <c r="W8" s="14" t="s">
        <v>10</v>
      </c>
      <c r="X8" s="384" t="s">
        <v>11</v>
      </c>
    </row>
    <row r="9" spans="2:24" ht="176.25" thickTop="1">
      <c r="B9" s="8">
        <f>IF(C9=0,0,ROW()-ROW($B$8))</f>
        <v>1</v>
      </c>
      <c r="C9" s="238" t="s">
        <v>14</v>
      </c>
      <c r="D9" s="186" t="s">
        <v>506</v>
      </c>
      <c r="E9" s="1" t="s">
        <v>31</v>
      </c>
      <c r="F9" s="1" t="s">
        <v>191</v>
      </c>
      <c r="G9" s="1" t="s">
        <v>31</v>
      </c>
      <c r="H9" s="1" t="s">
        <v>31</v>
      </c>
      <c r="I9" s="1" t="s">
        <v>31</v>
      </c>
      <c r="J9" s="1" t="s">
        <v>31</v>
      </c>
      <c r="K9" s="1" t="s">
        <v>31</v>
      </c>
      <c r="L9" s="1" t="s">
        <v>31</v>
      </c>
      <c r="M9" s="1"/>
      <c r="N9" s="381"/>
      <c r="O9" s="1"/>
      <c r="P9" s="381"/>
      <c r="Q9" s="1" t="s">
        <v>464</v>
      </c>
      <c r="R9" s="381">
        <v>44265</v>
      </c>
      <c r="S9" s="1"/>
      <c r="T9" s="1"/>
      <c r="U9" s="1"/>
      <c r="V9" s="1"/>
      <c r="W9" s="1" t="s">
        <v>125</v>
      </c>
      <c r="X9" s="225" t="s">
        <v>31</v>
      </c>
    </row>
    <row r="10" spans="2:24" ht="175.5">
      <c r="B10" s="8">
        <f t="shared" ref="B10:B12" si="0">IF(C10=0,0,ROW()-ROW($B$8))</f>
        <v>2</v>
      </c>
      <c r="C10" s="238" t="s">
        <v>507</v>
      </c>
      <c r="D10" s="186" t="s">
        <v>509</v>
      </c>
      <c r="E10" s="1" t="s">
        <v>31</v>
      </c>
      <c r="F10" s="1" t="s">
        <v>191</v>
      </c>
      <c r="G10" s="1" t="s">
        <v>31</v>
      </c>
      <c r="H10" s="1" t="s">
        <v>31</v>
      </c>
      <c r="I10" s="1" t="s">
        <v>31</v>
      </c>
      <c r="J10" s="1" t="s">
        <v>31</v>
      </c>
      <c r="K10" s="1" t="s">
        <v>31</v>
      </c>
      <c r="L10" s="1" t="s">
        <v>31</v>
      </c>
      <c r="M10" s="1"/>
      <c r="N10" s="381"/>
      <c r="O10" s="1"/>
      <c r="P10" s="381"/>
      <c r="Q10" s="1" t="s">
        <v>508</v>
      </c>
      <c r="R10" s="381">
        <v>44489</v>
      </c>
      <c r="S10" s="1"/>
      <c r="T10" s="1"/>
      <c r="U10" s="1"/>
      <c r="V10" s="1"/>
      <c r="W10" s="1" t="s">
        <v>31</v>
      </c>
      <c r="X10" s="225" t="s">
        <v>31</v>
      </c>
    </row>
    <row r="11" spans="2:24" ht="121.5">
      <c r="B11" s="8">
        <f t="shared" si="0"/>
        <v>3</v>
      </c>
      <c r="C11" s="238" t="s">
        <v>514</v>
      </c>
      <c r="D11" s="232" t="s">
        <v>513</v>
      </c>
      <c r="E11" s="1" t="s">
        <v>31</v>
      </c>
      <c r="F11" s="1" t="s">
        <v>191</v>
      </c>
      <c r="G11" s="1" t="s">
        <v>31</v>
      </c>
      <c r="H11" s="1" t="s">
        <v>31</v>
      </c>
      <c r="I11" s="1" t="s">
        <v>31</v>
      </c>
      <c r="J11" s="1" t="s">
        <v>31</v>
      </c>
      <c r="K11" s="1" t="s">
        <v>31</v>
      </c>
      <c r="L11" s="1" t="s">
        <v>31</v>
      </c>
      <c r="M11" s="1"/>
      <c r="N11" s="1"/>
      <c r="O11" s="1"/>
      <c r="P11" s="1"/>
      <c r="Q11" s="1" t="s">
        <v>510</v>
      </c>
      <c r="R11" s="381">
        <v>44557</v>
      </c>
      <c r="S11" s="1"/>
      <c r="T11" s="1"/>
      <c r="U11" s="1"/>
      <c r="V11" s="1"/>
      <c r="W11" s="1" t="s">
        <v>31</v>
      </c>
      <c r="X11" s="65" t="s">
        <v>31</v>
      </c>
    </row>
    <row r="12" spans="2:24" ht="54">
      <c r="B12" s="8">
        <f t="shared" si="0"/>
        <v>4</v>
      </c>
      <c r="C12" s="238" t="s">
        <v>515</v>
      </c>
      <c r="D12" s="186" t="s">
        <v>520</v>
      </c>
      <c r="E12" s="1" t="s">
        <v>31</v>
      </c>
      <c r="F12" s="1" t="s">
        <v>191</v>
      </c>
      <c r="G12" s="1" t="s">
        <v>31</v>
      </c>
      <c r="H12" s="1" t="s">
        <v>31</v>
      </c>
      <c r="I12" s="1" t="s">
        <v>31</v>
      </c>
      <c r="J12" s="1" t="s">
        <v>31</v>
      </c>
      <c r="K12" s="1" t="s">
        <v>31</v>
      </c>
      <c r="L12" s="1" t="s">
        <v>31</v>
      </c>
      <c r="M12" s="1"/>
      <c r="N12" s="1"/>
      <c r="O12" s="1"/>
      <c r="P12" s="1"/>
      <c r="Q12" s="1" t="s">
        <v>516</v>
      </c>
      <c r="R12" s="381">
        <v>44711</v>
      </c>
      <c r="S12" s="1"/>
      <c r="T12" s="1"/>
      <c r="U12" s="1"/>
      <c r="V12" s="1"/>
      <c r="W12" s="1" t="s">
        <v>31</v>
      </c>
      <c r="X12" s="65" t="s">
        <v>31</v>
      </c>
    </row>
    <row r="13" spans="2:24" ht="67.5">
      <c r="B13" s="8">
        <f t="shared" ref="B13:B15" si="1">IF(C13=0,0,ROW()-ROW($B$8))</f>
        <v>5</v>
      </c>
      <c r="C13" s="238" t="s">
        <v>522</v>
      </c>
      <c r="D13" s="186" t="s">
        <v>524</v>
      </c>
      <c r="E13" s="1" t="s">
        <v>31</v>
      </c>
      <c r="F13" s="1" t="s">
        <v>191</v>
      </c>
      <c r="G13" s="1" t="s">
        <v>31</v>
      </c>
      <c r="H13" s="1" t="s">
        <v>31</v>
      </c>
      <c r="I13" s="1" t="s">
        <v>31</v>
      </c>
      <c r="J13" s="1" t="s">
        <v>31</v>
      </c>
      <c r="K13" s="1" t="s">
        <v>31</v>
      </c>
      <c r="L13" s="1" t="s">
        <v>31</v>
      </c>
      <c r="M13" s="1"/>
      <c r="N13" s="1"/>
      <c r="O13" s="1"/>
      <c r="P13" s="1"/>
      <c r="Q13" s="1" t="s">
        <v>523</v>
      </c>
      <c r="R13" s="381">
        <v>44775</v>
      </c>
      <c r="S13" s="1"/>
      <c r="T13" s="1"/>
      <c r="U13" s="1"/>
      <c r="V13" s="1"/>
      <c r="W13" s="1" t="s">
        <v>31</v>
      </c>
      <c r="X13" s="65" t="s">
        <v>31</v>
      </c>
    </row>
    <row r="14" spans="2:24" ht="148.5">
      <c r="B14" s="8">
        <f t="shared" si="1"/>
        <v>6</v>
      </c>
      <c r="C14" s="238" t="s">
        <v>548</v>
      </c>
      <c r="D14" s="186" t="s">
        <v>549</v>
      </c>
      <c r="E14" s="1" t="s">
        <v>125</v>
      </c>
      <c r="F14" s="1" t="s">
        <v>191</v>
      </c>
      <c r="G14" s="1"/>
      <c r="H14" s="1"/>
      <c r="I14" s="1"/>
      <c r="J14" s="1"/>
      <c r="K14" s="1" t="s">
        <v>550</v>
      </c>
      <c r="L14" s="381">
        <v>45239</v>
      </c>
      <c r="M14" s="1" t="s">
        <v>31</v>
      </c>
      <c r="N14" s="1" t="s">
        <v>31</v>
      </c>
      <c r="O14" s="1" t="s">
        <v>31</v>
      </c>
      <c r="P14" s="1" t="s">
        <v>31</v>
      </c>
      <c r="Q14" s="1" t="s">
        <v>31</v>
      </c>
      <c r="R14" s="381" t="s">
        <v>31</v>
      </c>
      <c r="S14" s="1"/>
      <c r="T14" s="1"/>
      <c r="U14" s="1"/>
      <c r="V14" s="1"/>
      <c r="W14" s="1" t="s">
        <v>31</v>
      </c>
      <c r="X14" s="65" t="s">
        <v>31</v>
      </c>
    </row>
    <row r="15" spans="2:24" ht="94.5">
      <c r="B15" s="8">
        <f t="shared" si="1"/>
        <v>7</v>
      </c>
      <c r="C15" s="238" t="s">
        <v>559</v>
      </c>
      <c r="D15" s="186" t="s">
        <v>561</v>
      </c>
      <c r="E15" s="1" t="s">
        <v>125</v>
      </c>
      <c r="F15" s="1" t="s">
        <v>191</v>
      </c>
      <c r="G15" s="1"/>
      <c r="H15" s="1"/>
      <c r="I15" s="1"/>
      <c r="J15" s="1"/>
      <c r="K15" s="1" t="s">
        <v>550</v>
      </c>
      <c r="L15" s="381">
        <v>45336</v>
      </c>
      <c r="M15" s="1" t="s">
        <v>31</v>
      </c>
      <c r="N15" s="1" t="s">
        <v>31</v>
      </c>
      <c r="O15" s="1" t="s">
        <v>31</v>
      </c>
      <c r="P15" s="1" t="s">
        <v>31</v>
      </c>
      <c r="Q15" s="1" t="s">
        <v>31</v>
      </c>
      <c r="R15" s="1" t="s">
        <v>31</v>
      </c>
      <c r="S15" s="1"/>
      <c r="T15" s="1"/>
      <c r="U15" s="1"/>
      <c r="V15" s="1"/>
      <c r="W15" s="1" t="s">
        <v>31</v>
      </c>
      <c r="X15" s="65" t="s">
        <v>31</v>
      </c>
    </row>
    <row r="16" spans="2:24" ht="121.5">
      <c r="B16" s="8">
        <f t="shared" ref="B16:B18" si="2">IF(C16=0,0,ROW()-ROW($B$8))</f>
        <v>8</v>
      </c>
      <c r="C16" s="238" t="s">
        <v>560</v>
      </c>
      <c r="D16" s="232" t="s">
        <v>638</v>
      </c>
      <c r="E16" s="1" t="s">
        <v>125</v>
      </c>
      <c r="F16" s="1" t="s">
        <v>191</v>
      </c>
      <c r="G16" s="1"/>
      <c r="H16" s="1"/>
      <c r="I16" s="1"/>
      <c r="J16" s="1"/>
      <c r="K16" s="1" t="s">
        <v>550</v>
      </c>
      <c r="L16" s="381">
        <v>45369</v>
      </c>
      <c r="M16" s="1" t="s">
        <v>31</v>
      </c>
      <c r="N16" s="1" t="s">
        <v>31</v>
      </c>
      <c r="O16" s="1" t="s">
        <v>31</v>
      </c>
      <c r="P16" s="1" t="s">
        <v>31</v>
      </c>
      <c r="Q16" s="1" t="s">
        <v>31</v>
      </c>
      <c r="R16" s="1" t="s">
        <v>31</v>
      </c>
      <c r="S16" s="1"/>
      <c r="T16" s="1"/>
      <c r="U16" s="1"/>
      <c r="V16" s="1"/>
      <c r="W16" s="1" t="s">
        <v>31</v>
      </c>
      <c r="X16" s="65" t="s">
        <v>31</v>
      </c>
    </row>
    <row r="17" spans="2:24" ht="27">
      <c r="B17" s="8">
        <f t="shared" si="2"/>
        <v>9</v>
      </c>
      <c r="C17" s="238" t="s">
        <v>651</v>
      </c>
      <c r="D17" s="186" t="s">
        <v>649</v>
      </c>
      <c r="E17" s="1" t="s">
        <v>125</v>
      </c>
      <c r="F17" s="1" t="s">
        <v>191</v>
      </c>
      <c r="G17" s="1" t="s">
        <v>31</v>
      </c>
      <c r="H17" s="1" t="s">
        <v>31</v>
      </c>
      <c r="I17" s="1" t="s">
        <v>31</v>
      </c>
      <c r="J17" s="1" t="s">
        <v>31</v>
      </c>
      <c r="K17" s="1" t="s">
        <v>31</v>
      </c>
      <c r="L17" s="1" t="s">
        <v>31</v>
      </c>
      <c r="M17" s="1" t="s">
        <v>31</v>
      </c>
      <c r="N17" s="1" t="s">
        <v>31</v>
      </c>
      <c r="O17" s="1" t="s">
        <v>31</v>
      </c>
      <c r="P17" s="1" t="s">
        <v>31</v>
      </c>
      <c r="Q17" s="1" t="s">
        <v>31</v>
      </c>
      <c r="R17" s="1" t="s">
        <v>31</v>
      </c>
      <c r="S17" s="1"/>
      <c r="T17" s="1"/>
      <c r="U17" s="1"/>
      <c r="V17" s="1"/>
      <c r="W17" s="1" t="s">
        <v>650</v>
      </c>
      <c r="X17" s="225">
        <v>45387</v>
      </c>
    </row>
    <row r="18" spans="2:24" ht="67.5">
      <c r="B18" s="8">
        <f t="shared" si="2"/>
        <v>10</v>
      </c>
      <c r="C18" s="238" t="s">
        <v>657</v>
      </c>
      <c r="D18" s="186" t="s">
        <v>658</v>
      </c>
      <c r="E18" s="1" t="s">
        <v>125</v>
      </c>
      <c r="F18" s="1" t="s">
        <v>191</v>
      </c>
      <c r="G18" s="1" t="s">
        <v>31</v>
      </c>
      <c r="H18" s="1" t="s">
        <v>31</v>
      </c>
      <c r="I18" s="1" t="s">
        <v>31</v>
      </c>
      <c r="J18" s="1" t="s">
        <v>31</v>
      </c>
      <c r="K18" s="1" t="s">
        <v>31</v>
      </c>
      <c r="L18" s="1" t="s">
        <v>31</v>
      </c>
      <c r="M18" s="1" t="s">
        <v>31</v>
      </c>
      <c r="N18" s="1" t="s">
        <v>31</v>
      </c>
      <c r="O18" s="1" t="s">
        <v>31</v>
      </c>
      <c r="P18" s="1" t="s">
        <v>31</v>
      </c>
      <c r="Q18" s="1" t="s">
        <v>31</v>
      </c>
      <c r="R18" s="1" t="s">
        <v>31</v>
      </c>
      <c r="S18" s="1"/>
      <c r="T18" s="1"/>
      <c r="U18" s="1"/>
      <c r="V18" s="1"/>
      <c r="W18" s="1" t="s">
        <v>659</v>
      </c>
      <c r="X18" s="225">
        <v>45555</v>
      </c>
    </row>
    <row r="19" spans="2:24" ht="121.5">
      <c r="B19" s="8">
        <f t="shared" ref="B19:B22" si="3">IF(C19=0,0,ROW()-ROW($B$8))</f>
        <v>11</v>
      </c>
      <c r="C19" s="238" t="s">
        <v>660</v>
      </c>
      <c r="D19" s="186" t="s">
        <v>662</v>
      </c>
      <c r="E19" s="1" t="s">
        <v>31</v>
      </c>
      <c r="F19" s="1" t="s">
        <v>191</v>
      </c>
      <c r="G19" s="1" t="s">
        <v>31</v>
      </c>
      <c r="H19" s="1" t="s">
        <v>31</v>
      </c>
      <c r="I19" s="1" t="s">
        <v>31</v>
      </c>
      <c r="J19" s="1" t="s">
        <v>31</v>
      </c>
      <c r="K19" s="1" t="s">
        <v>31</v>
      </c>
      <c r="L19" s="1" t="s">
        <v>31</v>
      </c>
      <c r="M19" s="1" t="s">
        <v>31</v>
      </c>
      <c r="N19" s="1" t="s">
        <v>31</v>
      </c>
      <c r="O19" s="1" t="s">
        <v>31</v>
      </c>
      <c r="P19" s="1" t="s">
        <v>31</v>
      </c>
      <c r="Q19" s="1" t="s">
        <v>31</v>
      </c>
      <c r="R19" s="1" t="s">
        <v>31</v>
      </c>
      <c r="S19" s="1" t="s">
        <v>31</v>
      </c>
      <c r="T19" s="1" t="s">
        <v>31</v>
      </c>
      <c r="U19" s="1" t="s">
        <v>31</v>
      </c>
      <c r="V19" s="381" t="s">
        <v>31</v>
      </c>
      <c r="W19" s="1" t="s">
        <v>661</v>
      </c>
      <c r="X19" s="225">
        <v>45811</v>
      </c>
    </row>
    <row r="20" spans="2:24">
      <c r="B20" s="8">
        <f t="shared" si="3"/>
        <v>0</v>
      </c>
      <c r="C20" s="238"/>
      <c r="D20" s="1"/>
      <c r="E20" s="1"/>
      <c r="F20" s="1"/>
      <c r="G20" s="1"/>
      <c r="H20" s="1"/>
      <c r="I20" s="1"/>
      <c r="J20" s="1"/>
      <c r="K20" s="1"/>
      <c r="L20" s="1"/>
      <c r="M20" s="1"/>
      <c r="N20" s="1"/>
      <c r="O20" s="1"/>
      <c r="P20" s="1"/>
      <c r="Q20" s="1"/>
      <c r="R20" s="1"/>
      <c r="S20" s="1"/>
      <c r="T20" s="381"/>
      <c r="U20" s="1"/>
      <c r="V20" s="381"/>
      <c r="W20" s="1"/>
      <c r="X20" s="225"/>
    </row>
    <row r="21" spans="2:24">
      <c r="B21" s="8">
        <f t="shared" si="3"/>
        <v>0</v>
      </c>
      <c r="C21" s="238"/>
      <c r="D21" s="1"/>
      <c r="E21" s="1"/>
      <c r="F21" s="1"/>
      <c r="G21" s="1"/>
      <c r="H21" s="1"/>
      <c r="I21" s="1"/>
      <c r="J21" s="1"/>
      <c r="K21" s="1"/>
      <c r="L21" s="1"/>
      <c r="M21" s="1"/>
      <c r="N21" s="1"/>
      <c r="O21" s="1"/>
      <c r="P21" s="1"/>
      <c r="Q21" s="1"/>
      <c r="R21" s="1"/>
      <c r="S21" s="1"/>
      <c r="T21" s="381"/>
      <c r="U21" s="1"/>
      <c r="V21" s="381"/>
      <c r="W21" s="1"/>
      <c r="X21" s="225"/>
    </row>
    <row r="22" spans="2:24" ht="14.25" thickBot="1">
      <c r="B22" s="8">
        <f t="shared" si="3"/>
        <v>0</v>
      </c>
      <c r="C22" s="3"/>
      <c r="D22" s="379"/>
      <c r="E22" s="379"/>
      <c r="F22" s="379"/>
      <c r="G22" s="379"/>
      <c r="H22" s="379"/>
      <c r="I22" s="379"/>
      <c r="J22" s="379"/>
      <c r="K22" s="379"/>
      <c r="L22" s="379"/>
      <c r="M22" s="379"/>
      <c r="N22" s="379"/>
      <c r="O22" s="379"/>
      <c r="P22" s="379"/>
      <c r="Q22" s="379"/>
      <c r="R22" s="379"/>
      <c r="S22" s="379"/>
      <c r="T22" s="379"/>
      <c r="U22" s="379"/>
      <c r="V22" s="379"/>
      <c r="W22" s="379"/>
      <c r="X22" s="380"/>
    </row>
  </sheetData>
  <mergeCells count="7">
    <mergeCell ref="I2:R2"/>
    <mergeCell ref="I3:R3"/>
    <mergeCell ref="S7:X7"/>
    <mergeCell ref="C7:D7"/>
    <mergeCell ref="E7:F7"/>
    <mergeCell ref="G7:L7"/>
    <mergeCell ref="M7:R7"/>
  </mergeCells>
  <phoneticPr fontId="2"/>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75" customWidth="1"/>
    <col min="3" max="3" width="3.375" customWidth="1"/>
    <col min="4" max="4" width="17.375" customWidth="1"/>
    <col min="5" max="5" width="106" customWidth="1"/>
  </cols>
  <sheetData>
    <row r="2" spans="2:5">
      <c r="B2" s="140" t="s">
        <v>127</v>
      </c>
    </row>
    <row r="3" spans="2:5">
      <c r="C3" t="s">
        <v>137</v>
      </c>
    </row>
    <row r="6" spans="2:5" ht="14.25" thickBot="1">
      <c r="B6" s="140" t="s">
        <v>128</v>
      </c>
      <c r="C6" s="140"/>
    </row>
    <row r="7" spans="2:5" ht="14.25" thickBot="1">
      <c r="C7" s="66" t="s">
        <v>130</v>
      </c>
      <c r="D7" s="74"/>
      <c r="E7" s="67" t="s">
        <v>138</v>
      </c>
    </row>
    <row r="8" spans="2:5" ht="20.25" customHeight="1" thickTop="1">
      <c r="C8" s="143">
        <v>0</v>
      </c>
      <c r="D8" s="75" t="s">
        <v>139</v>
      </c>
      <c r="E8" s="235" t="s">
        <v>517</v>
      </c>
    </row>
    <row r="9" spans="2:5">
      <c r="C9" s="149"/>
      <c r="D9" s="151"/>
      <c r="E9" s="150"/>
    </row>
    <row r="10" spans="2:5" ht="14.25" thickBot="1">
      <c r="C10" s="147"/>
      <c r="D10" s="77"/>
      <c r="E10" s="4"/>
    </row>
    <row r="11" spans="2:5">
      <c r="C11" s="145"/>
    </row>
    <row r="12" spans="2:5" ht="14.25" thickBot="1">
      <c r="B12" s="141" t="s">
        <v>129</v>
      </c>
      <c r="C12" s="73"/>
      <c r="D12" s="73"/>
    </row>
    <row r="13" spans="2:5" ht="14.25" thickBot="1">
      <c r="B13" s="142"/>
      <c r="C13" s="146" t="s">
        <v>130</v>
      </c>
      <c r="D13" s="74" t="s">
        <v>131</v>
      </c>
      <c r="E13" s="67" t="s">
        <v>132</v>
      </c>
    </row>
    <row r="14" spans="2:5" ht="14.25" thickTop="1">
      <c r="C14" s="143">
        <v>0</v>
      </c>
      <c r="D14" s="75" t="s">
        <v>144</v>
      </c>
      <c r="E14" s="148" t="s">
        <v>145</v>
      </c>
    </row>
    <row r="15" spans="2:5">
      <c r="C15" s="144">
        <v>1</v>
      </c>
      <c r="D15" s="76" t="s">
        <v>23</v>
      </c>
      <c r="E15" s="65" t="s">
        <v>133</v>
      </c>
    </row>
    <row r="16" spans="2:5">
      <c r="C16" s="144">
        <v>2</v>
      </c>
      <c r="D16" s="76" t="s">
        <v>24</v>
      </c>
      <c r="E16" s="65" t="s">
        <v>134</v>
      </c>
    </row>
    <row r="17" spans="2:5">
      <c r="C17" s="144">
        <v>3</v>
      </c>
      <c r="D17" s="76" t="s">
        <v>25</v>
      </c>
      <c r="E17" s="65" t="s">
        <v>135</v>
      </c>
    </row>
    <row r="18" spans="2:5">
      <c r="C18" s="144">
        <v>4</v>
      </c>
      <c r="D18" s="76" t="s">
        <v>26</v>
      </c>
      <c r="E18" s="65" t="s">
        <v>136</v>
      </c>
    </row>
    <row r="19" spans="2:5">
      <c r="C19" s="144">
        <v>5</v>
      </c>
      <c r="D19" s="76" t="s">
        <v>146</v>
      </c>
      <c r="E19" s="65" t="s">
        <v>148</v>
      </c>
    </row>
    <row r="20" spans="2:5">
      <c r="C20" s="144">
        <v>6</v>
      </c>
      <c r="D20" s="76" t="s">
        <v>152</v>
      </c>
      <c r="E20" s="65" t="s">
        <v>163</v>
      </c>
    </row>
    <row r="21" spans="2:5" ht="14.25" thickBot="1">
      <c r="C21" s="147"/>
      <c r="D21" s="77"/>
      <c r="E21" s="4"/>
    </row>
    <row r="24" spans="2:5" ht="14.25" thickBot="1">
      <c r="B24" s="140" t="s">
        <v>140</v>
      </c>
    </row>
    <row r="25" spans="2:5" ht="14.25" thickBot="1">
      <c r="C25" s="146" t="s">
        <v>130</v>
      </c>
      <c r="D25" s="74" t="s">
        <v>131</v>
      </c>
      <c r="E25" s="67" t="s">
        <v>132</v>
      </c>
    </row>
    <row r="26" spans="2:5" ht="30.75" customHeight="1" thickTop="1">
      <c r="C26" s="143">
        <v>0</v>
      </c>
      <c r="D26" s="75" t="s">
        <v>141</v>
      </c>
      <c r="E26" s="148" t="s">
        <v>149</v>
      </c>
    </row>
    <row r="27" spans="2:5" ht="120" customHeight="1">
      <c r="C27" s="144">
        <v>1</v>
      </c>
      <c r="D27" s="76" t="s">
        <v>165</v>
      </c>
      <c r="E27" s="78" t="s">
        <v>167</v>
      </c>
    </row>
    <row r="28" spans="2:5" ht="81" customHeight="1">
      <c r="C28" s="144">
        <v>2</v>
      </c>
      <c r="D28" s="76" t="s">
        <v>162</v>
      </c>
      <c r="E28" s="78" t="s">
        <v>172</v>
      </c>
    </row>
    <row r="29" spans="2:5" ht="45" customHeight="1">
      <c r="C29" s="144">
        <v>3</v>
      </c>
      <c r="D29" s="76" t="s">
        <v>147</v>
      </c>
      <c r="E29" s="78" t="s">
        <v>150</v>
      </c>
    </row>
    <row r="30" spans="2:5" ht="16.5" customHeight="1">
      <c r="C30" s="144">
        <v>4</v>
      </c>
      <c r="D30" s="76" t="s">
        <v>142</v>
      </c>
      <c r="E30" s="65" t="s">
        <v>155</v>
      </c>
    </row>
    <row r="31" spans="2:5" ht="16.5" customHeight="1">
      <c r="C31" s="144">
        <v>5</v>
      </c>
      <c r="D31" s="76" t="s">
        <v>143</v>
      </c>
      <c r="E31" s="65" t="s">
        <v>151</v>
      </c>
    </row>
    <row r="32" spans="2:5">
      <c r="C32" s="144"/>
      <c r="D32" s="76"/>
      <c r="E32" s="65"/>
    </row>
    <row r="33" spans="2:5">
      <c r="C33" s="144"/>
      <c r="D33" s="76"/>
      <c r="E33" s="65"/>
    </row>
    <row r="34" spans="2:5" ht="14.25" thickBot="1">
      <c r="C34" s="147"/>
      <c r="D34" s="77"/>
      <c r="E34" s="4"/>
    </row>
    <row r="37" spans="2:5" ht="14.25" thickBot="1">
      <c r="B37" s="140" t="s">
        <v>159</v>
      </c>
    </row>
    <row r="38" spans="2:5">
      <c r="C38" s="402"/>
      <c r="D38" s="403"/>
      <c r="E38" s="102" t="s">
        <v>116</v>
      </c>
    </row>
    <row r="39" spans="2:5" ht="14.25" thickBot="1">
      <c r="C39" s="404"/>
      <c r="D39" s="405"/>
      <c r="E39" s="4" t="s">
        <v>117</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85" zoomScaleNormal="85"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431" t="s">
        <v>18</v>
      </c>
      <c r="C2" s="432"/>
      <c r="D2" s="419" t="s">
        <v>681</v>
      </c>
      <c r="E2" s="420"/>
      <c r="F2" s="420"/>
      <c r="G2" s="420"/>
      <c r="H2" s="421"/>
    </row>
    <row r="3" spans="2:14">
      <c r="B3" s="406" t="s">
        <v>114</v>
      </c>
      <c r="C3" s="407"/>
      <c r="D3" s="422" t="s">
        <v>682</v>
      </c>
      <c r="E3" s="423"/>
      <c r="F3" s="423"/>
      <c r="G3" s="423"/>
      <c r="H3" s="424"/>
    </row>
    <row r="4" spans="2:14" ht="14.25" thickBot="1">
      <c r="B4" s="417" t="s">
        <v>17</v>
      </c>
      <c r="C4" s="418"/>
      <c r="D4" s="425" t="str">
        <f ca="1">表紙!D3&amp;".c"</f>
        <v>alert_S_ACC-CSTD-2-04-A-C0.c</v>
      </c>
      <c r="E4" s="426"/>
      <c r="F4" s="426"/>
      <c r="G4" s="426"/>
      <c r="H4" s="427"/>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431" t="s">
        <v>36</v>
      </c>
      <c r="C6" s="432"/>
      <c r="D6" s="428" t="str">
        <f ca="1">MID(D4, LEN("alert_") + 1, FIND("-",D4,1) - LEN("alert_") - 1)</f>
        <v>S_ACC</v>
      </c>
      <c r="E6" s="429"/>
      <c r="F6" s="429"/>
      <c r="G6" s="429"/>
      <c r="H6" s="430"/>
    </row>
    <row r="7" spans="2:14">
      <c r="B7" s="406" t="s">
        <v>37</v>
      </c>
      <c r="C7" s="407"/>
      <c r="D7" s="408">
        <f>COUNTA($D$13:$D$37)</f>
        <v>5</v>
      </c>
      <c r="E7" s="409"/>
      <c r="F7" s="409"/>
      <c r="G7" s="409"/>
      <c r="H7" s="410"/>
    </row>
    <row r="8" spans="2:14">
      <c r="B8" s="406" t="s">
        <v>93</v>
      </c>
      <c r="C8" s="407"/>
      <c r="D8" s="408" t="str">
        <f ca="1">"st_gp_ALERT_"&amp;UPPER(D6)&amp;"_MTRX"</f>
        <v>st_gp_ALERT_S_ACC_MTRX</v>
      </c>
      <c r="E8" s="409"/>
      <c r="F8" s="409"/>
      <c r="G8" s="409"/>
      <c r="H8" s="410"/>
    </row>
    <row r="9" spans="2:14">
      <c r="B9" s="406" t="s">
        <v>38</v>
      </c>
      <c r="C9" s="407"/>
      <c r="D9" s="411" t="s">
        <v>222</v>
      </c>
      <c r="E9" s="412"/>
      <c r="F9" s="412"/>
      <c r="G9" s="412"/>
      <c r="H9" s="413"/>
    </row>
    <row r="10" spans="2:14" ht="14.25" thickBot="1">
      <c r="B10" s="417" t="s">
        <v>44</v>
      </c>
      <c r="C10" s="418"/>
      <c r="D10" s="414"/>
      <c r="E10" s="415"/>
      <c r="F10" s="415"/>
      <c r="G10" s="415"/>
      <c r="H10" s="416"/>
    </row>
    <row r="11" spans="2:14" ht="14.25" thickBot="1"/>
    <row r="12" spans="2:14" ht="14.25" thickBot="1">
      <c r="B12" s="131" t="s">
        <v>34</v>
      </c>
      <c r="C12" s="92" t="s">
        <v>43</v>
      </c>
      <c r="D12" s="93" t="s">
        <v>35</v>
      </c>
      <c r="E12" s="93" t="s">
        <v>39</v>
      </c>
      <c r="F12" s="93" t="s">
        <v>40</v>
      </c>
      <c r="G12" s="93" t="s">
        <v>41</v>
      </c>
      <c r="H12" s="94" t="s">
        <v>42</v>
      </c>
      <c r="I12" s="136" t="s">
        <v>51</v>
      </c>
      <c r="K12" s="36" t="s">
        <v>45</v>
      </c>
      <c r="L12" s="36" t="s">
        <v>38</v>
      </c>
      <c r="M12" t="s">
        <v>86</v>
      </c>
    </row>
    <row r="13" spans="2:14" ht="14.25" thickTop="1">
      <c r="B13" s="95">
        <v>1</v>
      </c>
      <c r="C13" s="100" t="s">
        <v>223</v>
      </c>
      <c r="D13" s="101" t="s">
        <v>48</v>
      </c>
      <c r="E13" s="101" t="s">
        <v>158</v>
      </c>
      <c r="F13" s="42" t="str">
        <f t="shared" ref="F13:F37" ca="1" si="0">IF($D13&lt;&gt;"","u4_s_Alert"&amp;UPPER(LEFT($D$6,1))&amp;LOWER(MID($D$6,2,100))&amp;IF($D$7=1,"",N13)&amp;"Srcchk","")</f>
        <v>u4_s_AlertS_accTtCcSrcchk</v>
      </c>
      <c r="G13" s="42" t="str">
        <f t="shared" ref="G13:G37" si="1">IF($D13&lt;&gt;"",IF($E13="○","vd_s_Alert"&amp;UPPER(LEFT($D$6,1))&amp;LOWER(MID($D$6,2,100))&amp;IF($D$7=1,"",N13)&amp;"RwTx","NULL"),"")</f>
        <v>NULL</v>
      </c>
      <c r="H13" s="99" t="str">
        <f ca="1">IF($D13&lt;&gt;"","ALERT_CH_"&amp;UPPER($D$6)&amp;IF($D$7=1,"","_"&amp;UPPER($C13)),"")</f>
        <v>ALERT_CH_S_ACC_TT_CC</v>
      </c>
      <c r="I13" s="137" t="str">
        <f ca="1">IF($D13&lt;&gt;"","ALERT_REQ_"&amp;UPPER($D$6)&amp;IF($D$7=1,"","_"&amp;UPPER($C13)),"")</f>
        <v>ALERT_REQ_S_ACC_TT_CC</v>
      </c>
      <c r="K13" t="s">
        <v>46</v>
      </c>
      <c r="L13" t="s">
        <v>50</v>
      </c>
      <c r="M13">
        <f t="shared" ref="M13:M37" si="2">FIND("_",C13,1)</f>
        <v>3</v>
      </c>
      <c r="N13" t="str">
        <f t="shared" ref="N13:N37" si="3">IF(IFERROR(M13,0),UPPER(LEFT(C13,1))&amp;LOWER(MID(C13,2,M13-2))&amp;UPPER(MID(C13,M13+1,1))&amp;LOWER(MID(C13,M13+2,100)),UPPER(LEFT(C13,1))&amp;LOWER(MID(C13,2,100)))</f>
        <v>TtCc</v>
      </c>
    </row>
    <row r="14" spans="2:14">
      <c r="B14" s="85">
        <v>2</v>
      </c>
      <c r="C14" s="134" t="s">
        <v>224</v>
      </c>
      <c r="D14" s="135" t="s">
        <v>292</v>
      </c>
      <c r="E14" s="135" t="s">
        <v>158</v>
      </c>
      <c r="F14" s="37" t="str">
        <f t="shared" ca="1" si="0"/>
        <v>u4_s_AlertS_accTtRccSrcchk</v>
      </c>
      <c r="G14" s="37" t="str">
        <f t="shared" si="1"/>
        <v>NULL</v>
      </c>
      <c r="H14" s="58" t="str">
        <f t="shared" ref="H14:H37" ca="1" si="4">IF($D14&lt;&gt;"","ALERT_CH_"&amp;UPPER($D$6)&amp;IF($D$7=1,"","_"&amp;UPPER($C14)),"")</f>
        <v>ALERT_CH_S_ACC_TT_RCC</v>
      </c>
      <c r="I14" s="138" t="str">
        <f t="shared" ref="I14:I37" ca="1" si="5">IF($D14&lt;&gt;"","ALERT_REQ_"&amp;UPPER($D$6)&amp;IF($D$7=1,"","_"&amp;UPPER($C14)),"")</f>
        <v>ALERT_REQ_S_ACC_TT_RCC</v>
      </c>
      <c r="K14" t="s">
        <v>47</v>
      </c>
      <c r="L14" t="str">
        <f ca="1">"vd_g_Alert"&amp;UPPER(LEFT(D6,1))&amp;LOWER(MID(D6,2,100))&amp;"Init"</f>
        <v>vd_g_AlertS_accInit</v>
      </c>
      <c r="M14">
        <f t="shared" si="2"/>
        <v>3</v>
      </c>
      <c r="N14" t="str">
        <f t="shared" si="3"/>
        <v>TtRcc</v>
      </c>
    </row>
    <row r="15" spans="2:14">
      <c r="B15" s="85">
        <v>3</v>
      </c>
      <c r="C15" s="134" t="s">
        <v>590</v>
      </c>
      <c r="D15" s="135" t="s">
        <v>48</v>
      </c>
      <c r="E15" s="135" t="s">
        <v>158</v>
      </c>
      <c r="F15" s="37" t="str">
        <f t="shared" ca="1" si="0"/>
        <v>u4_s_AlertS_accTtVdSrcchk</v>
      </c>
      <c r="G15" s="37" t="str">
        <f t="shared" si="1"/>
        <v>NULL</v>
      </c>
      <c r="H15" s="58" t="str">
        <f t="shared" ca="1" si="4"/>
        <v>ALERT_CH_S_ACC_TT_VD</v>
      </c>
      <c r="I15" s="138" t="str">
        <f t="shared" ca="1" si="5"/>
        <v>ALERT_REQ_S_ACC_TT_VD</v>
      </c>
      <c r="K15" t="s">
        <v>118</v>
      </c>
      <c r="M15">
        <f t="shared" si="2"/>
        <v>3</v>
      </c>
      <c r="N15" t="str">
        <f t="shared" si="3"/>
        <v>TtVd</v>
      </c>
    </row>
    <row r="16" spans="2:14">
      <c r="B16" s="85">
        <v>4</v>
      </c>
      <c r="C16" s="134" t="s">
        <v>225</v>
      </c>
      <c r="D16" s="135" t="s">
        <v>48</v>
      </c>
      <c r="E16" s="135" t="s">
        <v>158</v>
      </c>
      <c r="F16" s="37" t="str">
        <f t="shared" ca="1" si="0"/>
        <v>u4_s_AlertS_accBcSrcchk</v>
      </c>
      <c r="G16" s="37" t="str">
        <f t="shared" si="1"/>
        <v>NULL</v>
      </c>
      <c r="H16" s="58" t="str">
        <f t="shared" ca="1" si="4"/>
        <v>ALERT_CH_S_ACC_BC</v>
      </c>
      <c r="I16" s="138" t="str">
        <f t="shared" ca="1" si="5"/>
        <v>ALERT_REQ_S_ACC_BC</v>
      </c>
      <c r="K16" t="s">
        <v>119</v>
      </c>
      <c r="M16" t="e">
        <f t="shared" si="2"/>
        <v>#VALUE!</v>
      </c>
      <c r="N16" t="str">
        <f t="shared" si="3"/>
        <v>Bc</v>
      </c>
    </row>
    <row r="17" spans="2:14">
      <c r="B17" s="85">
        <v>5</v>
      </c>
      <c r="C17" s="134" t="s">
        <v>157</v>
      </c>
      <c r="D17" s="135" t="s">
        <v>48</v>
      </c>
      <c r="E17" s="101" t="s">
        <v>226</v>
      </c>
      <c r="F17" s="37" t="str">
        <f t="shared" ca="1" si="0"/>
        <v>u4_s_AlertS_accPdSrcchk</v>
      </c>
      <c r="G17" s="37" t="str">
        <f t="shared" ca="1" si="1"/>
        <v>vd_s_AlertS_accPdRwTx</v>
      </c>
      <c r="H17" s="58" t="str">
        <f t="shared" ca="1" si="4"/>
        <v>ALERT_CH_S_ACC_PD</v>
      </c>
      <c r="I17" s="138" t="str">
        <f t="shared" ca="1" si="5"/>
        <v>ALERT_REQ_S_ACC_PD</v>
      </c>
      <c r="K17" t="s">
        <v>48</v>
      </c>
      <c r="M17" t="e">
        <f t="shared" si="2"/>
        <v>#VALUE!</v>
      </c>
      <c r="N17" t="str">
        <f t="shared" si="3"/>
        <v>Pd</v>
      </c>
    </row>
    <row r="18" spans="2:14">
      <c r="B18" s="85">
        <v>6</v>
      </c>
      <c r="C18" s="134"/>
      <c r="D18" s="135"/>
      <c r="E18" s="135"/>
      <c r="F18" s="37" t="str">
        <f t="shared" si="0"/>
        <v/>
      </c>
      <c r="G18" s="37" t="str">
        <f t="shared" si="1"/>
        <v/>
      </c>
      <c r="H18" s="58" t="str">
        <f t="shared" si="4"/>
        <v/>
      </c>
      <c r="I18" s="138" t="str">
        <f t="shared" si="5"/>
        <v/>
      </c>
      <c r="K18" t="s">
        <v>49</v>
      </c>
      <c r="M18" t="e">
        <f t="shared" si="2"/>
        <v>#VALUE!</v>
      </c>
      <c r="N18" t="str">
        <f t="shared" si="3"/>
        <v/>
      </c>
    </row>
    <row r="19" spans="2:14">
      <c r="B19" s="85">
        <v>7</v>
      </c>
      <c r="C19" s="134"/>
      <c r="D19" s="135"/>
      <c r="E19" s="135"/>
      <c r="F19" s="37" t="str">
        <f t="shared" si="0"/>
        <v/>
      </c>
      <c r="G19" s="37" t="str">
        <f t="shared" si="1"/>
        <v/>
      </c>
      <c r="H19" s="58" t="str">
        <f t="shared" si="4"/>
        <v/>
      </c>
      <c r="I19" s="138" t="str">
        <f t="shared" si="5"/>
        <v/>
      </c>
      <c r="K19" t="s">
        <v>49</v>
      </c>
      <c r="M19" t="e">
        <f t="shared" si="2"/>
        <v>#VALUE!</v>
      </c>
      <c r="N19" t="str">
        <f t="shared" si="3"/>
        <v/>
      </c>
    </row>
    <row r="20" spans="2:14">
      <c r="B20" s="85">
        <v>8</v>
      </c>
      <c r="C20" s="134"/>
      <c r="D20" s="135"/>
      <c r="E20" s="135"/>
      <c r="F20" s="37" t="str">
        <f t="shared" si="0"/>
        <v/>
      </c>
      <c r="G20" s="37" t="str">
        <f t="shared" si="1"/>
        <v/>
      </c>
      <c r="H20" s="58" t="str">
        <f t="shared" si="4"/>
        <v/>
      </c>
      <c r="I20" s="138" t="str">
        <f t="shared" si="5"/>
        <v/>
      </c>
      <c r="K20" t="s">
        <v>49</v>
      </c>
      <c r="M20" t="e">
        <f t="shared" si="2"/>
        <v>#VALUE!</v>
      </c>
      <c r="N20" t="str">
        <f t="shared" si="3"/>
        <v/>
      </c>
    </row>
    <row r="21" spans="2:14">
      <c r="B21" s="85">
        <v>9</v>
      </c>
      <c r="C21" s="134"/>
      <c r="D21" s="135"/>
      <c r="E21" s="135"/>
      <c r="F21" s="37" t="str">
        <f t="shared" si="0"/>
        <v/>
      </c>
      <c r="G21" s="37" t="str">
        <f t="shared" si="1"/>
        <v/>
      </c>
      <c r="H21" s="58" t="str">
        <f t="shared" si="4"/>
        <v/>
      </c>
      <c r="I21" s="138" t="str">
        <f t="shared" si="5"/>
        <v/>
      </c>
      <c r="K21" t="s">
        <v>49</v>
      </c>
      <c r="M21" t="e">
        <f t="shared" si="2"/>
        <v>#VALUE!</v>
      </c>
      <c r="N21" t="str">
        <f t="shared" si="3"/>
        <v/>
      </c>
    </row>
    <row r="22" spans="2:14">
      <c r="B22" s="85">
        <v>10</v>
      </c>
      <c r="C22" s="134"/>
      <c r="D22" s="135"/>
      <c r="E22" s="135"/>
      <c r="F22" s="37" t="str">
        <f t="shared" si="0"/>
        <v/>
      </c>
      <c r="G22" s="37" t="str">
        <f t="shared" si="1"/>
        <v/>
      </c>
      <c r="H22" s="58" t="str">
        <f t="shared" si="4"/>
        <v/>
      </c>
      <c r="I22" s="138" t="str">
        <f t="shared" si="5"/>
        <v/>
      </c>
      <c r="K22" t="s">
        <v>49</v>
      </c>
      <c r="M22" t="e">
        <f t="shared" si="2"/>
        <v>#VALUE!</v>
      </c>
      <c r="N22" t="str">
        <f t="shared" si="3"/>
        <v/>
      </c>
    </row>
    <row r="23" spans="2:14">
      <c r="B23" s="85">
        <v>11</v>
      </c>
      <c r="C23" s="134"/>
      <c r="D23" s="135"/>
      <c r="E23" s="135"/>
      <c r="F23" s="37" t="str">
        <f t="shared" si="0"/>
        <v/>
      </c>
      <c r="G23" s="37" t="str">
        <f t="shared" si="1"/>
        <v/>
      </c>
      <c r="H23" s="58" t="str">
        <f t="shared" si="4"/>
        <v/>
      </c>
      <c r="I23" s="138" t="str">
        <f t="shared" si="5"/>
        <v/>
      </c>
      <c r="K23" t="s">
        <v>49</v>
      </c>
      <c r="M23" t="e">
        <f t="shared" si="2"/>
        <v>#VALUE!</v>
      </c>
      <c r="N23" t="str">
        <f t="shared" si="3"/>
        <v/>
      </c>
    </row>
    <row r="24" spans="2:14">
      <c r="B24" s="85">
        <v>12</v>
      </c>
      <c r="C24" s="134"/>
      <c r="D24" s="135"/>
      <c r="E24" s="135"/>
      <c r="F24" s="37" t="str">
        <f t="shared" si="0"/>
        <v/>
      </c>
      <c r="G24" s="37" t="str">
        <f t="shared" si="1"/>
        <v/>
      </c>
      <c r="H24" s="58" t="str">
        <f t="shared" si="4"/>
        <v/>
      </c>
      <c r="I24" s="138" t="str">
        <f t="shared" si="5"/>
        <v/>
      </c>
      <c r="K24" t="s">
        <v>49</v>
      </c>
      <c r="M24" t="e">
        <f t="shared" si="2"/>
        <v>#VALUE!</v>
      </c>
      <c r="N24" t="str">
        <f t="shared" si="3"/>
        <v/>
      </c>
    </row>
    <row r="25" spans="2:14">
      <c r="B25" s="85">
        <v>13</v>
      </c>
      <c r="C25" s="134"/>
      <c r="D25" s="135"/>
      <c r="E25" s="135"/>
      <c r="F25" s="37" t="str">
        <f t="shared" si="0"/>
        <v/>
      </c>
      <c r="G25" s="37" t="str">
        <f t="shared" si="1"/>
        <v/>
      </c>
      <c r="H25" s="58" t="str">
        <f t="shared" si="4"/>
        <v/>
      </c>
      <c r="I25" s="138" t="str">
        <f t="shared" si="5"/>
        <v/>
      </c>
      <c r="K25" t="s">
        <v>49</v>
      </c>
      <c r="M25" t="e">
        <f t="shared" si="2"/>
        <v>#VALUE!</v>
      </c>
      <c r="N25" t="str">
        <f t="shared" si="3"/>
        <v/>
      </c>
    </row>
    <row r="26" spans="2:14">
      <c r="B26" s="85">
        <v>14</v>
      </c>
      <c r="C26" s="134"/>
      <c r="D26" s="135"/>
      <c r="E26" s="135"/>
      <c r="F26" s="37" t="str">
        <f t="shared" si="0"/>
        <v/>
      </c>
      <c r="G26" s="37" t="str">
        <f t="shared" si="1"/>
        <v/>
      </c>
      <c r="H26" s="58" t="str">
        <f t="shared" si="4"/>
        <v/>
      </c>
      <c r="I26" s="138" t="str">
        <f t="shared" si="5"/>
        <v/>
      </c>
      <c r="K26" t="s">
        <v>49</v>
      </c>
      <c r="M26" t="e">
        <f t="shared" si="2"/>
        <v>#VALUE!</v>
      </c>
      <c r="N26" t="str">
        <f t="shared" si="3"/>
        <v/>
      </c>
    </row>
    <row r="27" spans="2:14">
      <c r="B27" s="85">
        <v>15</v>
      </c>
      <c r="C27" s="134"/>
      <c r="D27" s="135"/>
      <c r="E27" s="135"/>
      <c r="F27" s="37" t="str">
        <f t="shared" si="0"/>
        <v/>
      </c>
      <c r="G27" s="37" t="str">
        <f t="shared" si="1"/>
        <v/>
      </c>
      <c r="H27" s="58" t="str">
        <f t="shared" si="4"/>
        <v/>
      </c>
      <c r="I27" s="138" t="str">
        <f t="shared" si="5"/>
        <v/>
      </c>
      <c r="K27" t="s">
        <v>49</v>
      </c>
      <c r="M27" t="e">
        <f t="shared" si="2"/>
        <v>#VALUE!</v>
      </c>
      <c r="N27" t="str">
        <f t="shared" si="3"/>
        <v/>
      </c>
    </row>
    <row r="28" spans="2:14">
      <c r="B28" s="85">
        <v>16</v>
      </c>
      <c r="C28" s="134"/>
      <c r="D28" s="135"/>
      <c r="E28" s="135"/>
      <c r="F28" s="37" t="str">
        <f t="shared" si="0"/>
        <v/>
      </c>
      <c r="G28" s="37" t="str">
        <f t="shared" si="1"/>
        <v/>
      </c>
      <c r="H28" s="58" t="str">
        <f t="shared" si="4"/>
        <v/>
      </c>
      <c r="I28" s="138" t="str">
        <f t="shared" si="5"/>
        <v/>
      </c>
      <c r="K28" t="s">
        <v>49</v>
      </c>
      <c r="M28" t="e">
        <f t="shared" si="2"/>
        <v>#VALUE!</v>
      </c>
      <c r="N28" t="str">
        <f t="shared" si="3"/>
        <v/>
      </c>
    </row>
    <row r="29" spans="2:14">
      <c r="B29" s="85">
        <v>17</v>
      </c>
      <c r="C29" s="134"/>
      <c r="D29" s="135"/>
      <c r="E29" s="135"/>
      <c r="F29" s="37" t="str">
        <f t="shared" si="0"/>
        <v/>
      </c>
      <c r="G29" s="37" t="str">
        <f t="shared" si="1"/>
        <v/>
      </c>
      <c r="H29" s="58" t="str">
        <f t="shared" si="4"/>
        <v/>
      </c>
      <c r="I29" s="138" t="str">
        <f t="shared" si="5"/>
        <v/>
      </c>
      <c r="K29" t="s">
        <v>49</v>
      </c>
      <c r="M29" t="e">
        <f t="shared" si="2"/>
        <v>#VALUE!</v>
      </c>
      <c r="N29" t="str">
        <f t="shared" si="3"/>
        <v/>
      </c>
    </row>
    <row r="30" spans="2:14">
      <c r="B30" s="85">
        <v>18</v>
      </c>
      <c r="C30" s="134"/>
      <c r="D30" s="135"/>
      <c r="E30" s="135"/>
      <c r="F30" s="37" t="str">
        <f t="shared" si="0"/>
        <v/>
      </c>
      <c r="G30" s="37" t="str">
        <f t="shared" si="1"/>
        <v/>
      </c>
      <c r="H30" s="58" t="str">
        <f t="shared" si="4"/>
        <v/>
      </c>
      <c r="I30" s="138" t="str">
        <f t="shared" si="5"/>
        <v/>
      </c>
      <c r="K30" t="s">
        <v>49</v>
      </c>
      <c r="M30" t="e">
        <f t="shared" si="2"/>
        <v>#VALUE!</v>
      </c>
      <c r="N30" t="str">
        <f t="shared" si="3"/>
        <v/>
      </c>
    </row>
    <row r="31" spans="2:14">
      <c r="B31" s="85">
        <v>19</v>
      </c>
      <c r="C31" s="134"/>
      <c r="D31" s="135"/>
      <c r="E31" s="135"/>
      <c r="F31" s="37" t="str">
        <f t="shared" si="0"/>
        <v/>
      </c>
      <c r="G31" s="37" t="str">
        <f t="shared" si="1"/>
        <v/>
      </c>
      <c r="H31" s="58" t="str">
        <f t="shared" si="4"/>
        <v/>
      </c>
      <c r="I31" s="138" t="str">
        <f t="shared" si="5"/>
        <v/>
      </c>
      <c r="K31" t="s">
        <v>49</v>
      </c>
      <c r="M31" t="e">
        <f t="shared" si="2"/>
        <v>#VALUE!</v>
      </c>
      <c r="N31" t="str">
        <f t="shared" si="3"/>
        <v/>
      </c>
    </row>
    <row r="32" spans="2:14">
      <c r="B32" s="85">
        <v>20</v>
      </c>
      <c r="C32" s="134"/>
      <c r="D32" s="135"/>
      <c r="E32" s="135"/>
      <c r="F32" s="37" t="str">
        <f t="shared" si="0"/>
        <v/>
      </c>
      <c r="G32" s="37" t="str">
        <f t="shared" si="1"/>
        <v/>
      </c>
      <c r="H32" s="58" t="str">
        <f t="shared" si="4"/>
        <v/>
      </c>
      <c r="I32" s="138" t="str">
        <f t="shared" si="5"/>
        <v/>
      </c>
      <c r="K32" t="s">
        <v>49</v>
      </c>
      <c r="M32" t="e">
        <f t="shared" si="2"/>
        <v>#VALUE!</v>
      </c>
      <c r="N32" t="str">
        <f t="shared" si="3"/>
        <v/>
      </c>
    </row>
    <row r="33" spans="2:14">
      <c r="B33" s="85">
        <v>21</v>
      </c>
      <c r="C33" s="134"/>
      <c r="D33" s="135"/>
      <c r="E33" s="135"/>
      <c r="F33" s="37" t="str">
        <f t="shared" si="0"/>
        <v/>
      </c>
      <c r="G33" s="37" t="str">
        <f t="shared" si="1"/>
        <v/>
      </c>
      <c r="H33" s="58" t="str">
        <f t="shared" si="4"/>
        <v/>
      </c>
      <c r="I33" s="138" t="str">
        <f t="shared" si="5"/>
        <v/>
      </c>
      <c r="K33" t="s">
        <v>49</v>
      </c>
      <c r="M33" t="e">
        <f t="shared" si="2"/>
        <v>#VALUE!</v>
      </c>
      <c r="N33" t="str">
        <f t="shared" si="3"/>
        <v/>
      </c>
    </row>
    <row r="34" spans="2:14">
      <c r="B34" s="85">
        <v>22</v>
      </c>
      <c r="C34" s="134"/>
      <c r="D34" s="135"/>
      <c r="E34" s="135"/>
      <c r="F34" s="37" t="str">
        <f t="shared" si="0"/>
        <v/>
      </c>
      <c r="G34" s="37" t="str">
        <f t="shared" si="1"/>
        <v/>
      </c>
      <c r="H34" s="58" t="str">
        <f t="shared" si="4"/>
        <v/>
      </c>
      <c r="I34" s="138" t="str">
        <f t="shared" si="5"/>
        <v/>
      </c>
      <c r="K34" t="s">
        <v>49</v>
      </c>
      <c r="M34" t="e">
        <f t="shared" si="2"/>
        <v>#VALUE!</v>
      </c>
      <c r="N34" t="str">
        <f t="shared" si="3"/>
        <v/>
      </c>
    </row>
    <row r="35" spans="2:14">
      <c r="B35" s="85">
        <v>23</v>
      </c>
      <c r="C35" s="134"/>
      <c r="D35" s="135"/>
      <c r="E35" s="135"/>
      <c r="F35" s="37" t="str">
        <f t="shared" si="0"/>
        <v/>
      </c>
      <c r="G35" s="37" t="str">
        <f t="shared" si="1"/>
        <v/>
      </c>
      <c r="H35" s="58" t="str">
        <f t="shared" si="4"/>
        <v/>
      </c>
      <c r="I35" s="138" t="str">
        <f t="shared" si="5"/>
        <v/>
      </c>
      <c r="K35" t="s">
        <v>49</v>
      </c>
      <c r="M35" t="e">
        <f t="shared" si="2"/>
        <v>#VALUE!</v>
      </c>
      <c r="N35" t="str">
        <f t="shared" si="3"/>
        <v/>
      </c>
    </row>
    <row r="36" spans="2:14">
      <c r="B36" s="85">
        <v>24</v>
      </c>
      <c r="C36" s="134"/>
      <c r="D36" s="135"/>
      <c r="E36" s="135"/>
      <c r="F36" s="37" t="str">
        <f t="shared" si="0"/>
        <v/>
      </c>
      <c r="G36" s="37" t="str">
        <f t="shared" si="1"/>
        <v/>
      </c>
      <c r="H36" s="58" t="str">
        <f t="shared" si="4"/>
        <v/>
      </c>
      <c r="I36" s="138" t="str">
        <f t="shared" si="5"/>
        <v/>
      </c>
      <c r="K36" t="s">
        <v>49</v>
      </c>
      <c r="M36" t="e">
        <f t="shared" si="2"/>
        <v>#VALUE!</v>
      </c>
      <c r="N36" t="str">
        <f t="shared" si="3"/>
        <v/>
      </c>
    </row>
    <row r="37" spans="2:14" ht="14.25" thickBot="1">
      <c r="B37" s="86">
        <v>25</v>
      </c>
      <c r="C37" s="132"/>
      <c r="D37" s="133"/>
      <c r="E37" s="133"/>
      <c r="F37" s="45" t="str">
        <f t="shared" si="0"/>
        <v/>
      </c>
      <c r="G37" s="45" t="str">
        <f t="shared" si="1"/>
        <v/>
      </c>
      <c r="H37" s="59" t="str">
        <f t="shared" si="4"/>
        <v/>
      </c>
      <c r="I37" s="139" t="str">
        <f t="shared" si="5"/>
        <v/>
      </c>
      <c r="K37" t="s">
        <v>49</v>
      </c>
      <c r="M37" t="e">
        <f t="shared" si="2"/>
        <v>#VALUE!</v>
      </c>
      <c r="N37" t="str">
        <f t="shared" si="3"/>
        <v/>
      </c>
    </row>
  </sheetData>
  <sheetProtection sheet="1" objects="1" scenarios="1"/>
  <protectedRanges>
    <protectedRange sqref="D2:H3 D9:H10 C13:E16 C18:E37 C17:D17" name="編集許可"/>
    <protectedRange sqref="E17" name="編集許可_1_1"/>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40" priority="4">
      <formula>14&lt;LEN($D$6)+LEN($C13)</formula>
    </cfRule>
  </conditionalFormatting>
  <conditionalFormatting sqref="D5">
    <cfRule type="containsText" dxfId="39" priority="1" operator="containsText" text="NG">
      <formula>NOT(ISERROR(SEARCH("NG",D5)))</formula>
    </cfRule>
  </conditionalFormatting>
  <conditionalFormatting sqref="D6">
    <cfRule type="expression" dxfId="38"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375" customWidth="1"/>
    <col min="6" max="6" width="52.75" customWidth="1"/>
    <col min="7" max="7" width="7.125" bestFit="1" customWidth="1"/>
    <col min="8" max="15" width="3.875" customWidth="1"/>
    <col min="16" max="16" width="9.875" customWidth="1"/>
    <col min="17" max="17" width="44.75" customWidth="1"/>
    <col min="18" max="18" width="73.75" customWidth="1"/>
  </cols>
  <sheetData>
    <row r="2" spans="2:18" ht="14.25" thickBot="1">
      <c r="B2" t="s">
        <v>184</v>
      </c>
      <c r="O2" t="s">
        <v>186</v>
      </c>
    </row>
    <row r="3" spans="2:18" ht="14.25" thickBot="1">
      <c r="B3" s="131" t="s">
        <v>34</v>
      </c>
      <c r="C3" s="93" t="s">
        <v>174</v>
      </c>
      <c r="D3" s="93" t="s">
        <v>180</v>
      </c>
      <c r="E3" s="94" t="s">
        <v>181</v>
      </c>
      <c r="F3" s="173" t="s">
        <v>176</v>
      </c>
      <c r="G3" s="170" t="s">
        <v>189</v>
      </c>
      <c r="H3" s="36"/>
      <c r="I3" s="36"/>
      <c r="J3" s="36"/>
      <c r="K3" s="36"/>
      <c r="L3" s="36"/>
      <c r="M3" s="36"/>
      <c r="O3" s="131" t="s">
        <v>34</v>
      </c>
      <c r="P3" s="169" t="s">
        <v>170</v>
      </c>
      <c r="Q3" s="169" t="s">
        <v>183</v>
      </c>
      <c r="R3" s="170" t="s">
        <v>176</v>
      </c>
    </row>
    <row r="4" spans="2:18" ht="14.25" hidden="1" thickTop="1">
      <c r="B4" s="161">
        <v>0</v>
      </c>
      <c r="C4" s="162" t="s">
        <v>160</v>
      </c>
      <c r="D4" s="162"/>
      <c r="E4" s="163"/>
      <c r="F4" s="174"/>
      <c r="G4" s="175"/>
      <c r="H4" s="36"/>
      <c r="I4" s="36"/>
      <c r="J4" s="36"/>
      <c r="K4" s="36"/>
      <c r="L4" s="36"/>
      <c r="M4" s="36"/>
      <c r="O4" s="171">
        <v>0</v>
      </c>
      <c r="P4" s="168" t="s">
        <v>160</v>
      </c>
      <c r="Q4" s="168" t="s">
        <v>160</v>
      </c>
      <c r="R4" s="128"/>
    </row>
    <row r="5" spans="2:18" ht="14.25" thickTop="1">
      <c r="B5" s="164">
        <v>1</v>
      </c>
      <c r="C5" s="135"/>
      <c r="D5" s="20"/>
      <c r="E5" s="58" t="str">
        <f>IF($C5&lt;&gt;"","ALERT_" &amp; D5 &amp; "_ID_"&amp;UPPER(Matrix!$D$6) &amp; "_" &amp; $C5,"")</f>
        <v/>
      </c>
      <c r="F5" s="104"/>
      <c r="G5" s="58" t="str">
        <f>IF(E5&lt;&gt;"",LEN(E5),"")</f>
        <v/>
      </c>
      <c r="O5" s="164">
        <v>1</v>
      </c>
      <c r="P5" s="135"/>
      <c r="Q5" s="135"/>
      <c r="R5" s="105"/>
    </row>
    <row r="6" spans="2:18">
      <c r="B6" s="164">
        <v>2</v>
      </c>
      <c r="C6" s="135"/>
      <c r="D6" s="20"/>
      <c r="E6" s="58" t="str">
        <f>IF($C6&lt;&gt;"","ALERT_" &amp; D6 &amp; "_ID_"&amp;UPPER(Matrix!$D$6) &amp; "_" &amp; $C6,"")</f>
        <v/>
      </c>
      <c r="F6" s="104"/>
      <c r="G6" s="58" t="str">
        <f t="shared" ref="G6:G29" si="0">IF(E6&lt;&gt;"",LEN(E6),"")</f>
        <v/>
      </c>
      <c r="O6" s="164">
        <v>2</v>
      </c>
      <c r="P6" s="135"/>
      <c r="Q6" s="135"/>
      <c r="R6" s="105"/>
    </row>
    <row r="7" spans="2:18">
      <c r="B7" s="164">
        <v>3</v>
      </c>
      <c r="C7" s="135"/>
      <c r="D7" s="20"/>
      <c r="E7" s="58" t="str">
        <f>IF($C7&lt;&gt;"","ALERT_" &amp; D7 &amp; "_ID_"&amp;UPPER(Matrix!$D$6) &amp; "_" &amp; $C7,"")</f>
        <v/>
      </c>
      <c r="F7" s="104"/>
      <c r="G7" s="58" t="str">
        <f t="shared" si="0"/>
        <v/>
      </c>
      <c r="O7" s="164">
        <v>3</v>
      </c>
      <c r="P7" s="135"/>
      <c r="Q7" s="135"/>
      <c r="R7" s="105"/>
    </row>
    <row r="8" spans="2:18">
      <c r="B8" s="164">
        <v>4</v>
      </c>
      <c r="C8" s="135"/>
      <c r="D8" s="20"/>
      <c r="E8" s="58" t="str">
        <f>IF($C8&lt;&gt;"","ALERT_" &amp; D8 &amp; "_ID_"&amp;UPPER(Matrix!$D$6) &amp; "_" &amp; $C8,"")</f>
        <v/>
      </c>
      <c r="F8" s="104"/>
      <c r="G8" s="58" t="str">
        <f t="shared" si="0"/>
        <v/>
      </c>
      <c r="O8" s="164">
        <v>4</v>
      </c>
      <c r="P8" s="135"/>
      <c r="Q8" s="135"/>
      <c r="R8" s="105"/>
    </row>
    <row r="9" spans="2:18">
      <c r="B9" s="164">
        <v>5</v>
      </c>
      <c r="C9" s="135"/>
      <c r="D9" s="20"/>
      <c r="E9" s="58" t="str">
        <f>IF($C9&lt;&gt;"","ALERT_" &amp; D9 &amp; "_ID_"&amp;UPPER(Matrix!$D$6) &amp; "_" &amp; $C9,"")</f>
        <v/>
      </c>
      <c r="F9" s="104"/>
      <c r="G9" s="58" t="str">
        <f t="shared" si="0"/>
        <v/>
      </c>
      <c r="O9" s="164">
        <v>5</v>
      </c>
      <c r="P9" s="135"/>
      <c r="Q9" s="135"/>
      <c r="R9" s="105"/>
    </row>
    <row r="10" spans="2:18">
      <c r="B10" s="164">
        <v>6</v>
      </c>
      <c r="C10" s="135"/>
      <c r="D10" s="20"/>
      <c r="E10" s="58" t="str">
        <f>IF($C10&lt;&gt;"","ALERT_" &amp; D10 &amp; "_ID_"&amp;UPPER(Matrix!$D$6) &amp; "_" &amp; $C10,"")</f>
        <v/>
      </c>
      <c r="F10" s="104"/>
      <c r="G10" s="58" t="str">
        <f t="shared" si="0"/>
        <v/>
      </c>
      <c r="O10" s="164">
        <v>6</v>
      </c>
      <c r="P10" s="135"/>
      <c r="Q10" s="135"/>
      <c r="R10" s="105"/>
    </row>
    <row r="11" spans="2:18">
      <c r="B11" s="164">
        <v>7</v>
      </c>
      <c r="C11" s="135"/>
      <c r="D11" s="20"/>
      <c r="E11" s="58" t="str">
        <f>IF($C11&lt;&gt;"","ALERT_" &amp; D11 &amp; "_ID_"&amp;UPPER(Matrix!$D$6) &amp; "_" &amp; $C11,"")</f>
        <v/>
      </c>
      <c r="F11" s="104"/>
      <c r="G11" s="58" t="str">
        <f t="shared" si="0"/>
        <v/>
      </c>
      <c r="O11" s="164">
        <v>7</v>
      </c>
      <c r="P11" s="135"/>
      <c r="Q11" s="135"/>
      <c r="R11" s="105"/>
    </row>
    <row r="12" spans="2:18">
      <c r="B12" s="164">
        <v>8</v>
      </c>
      <c r="C12" s="135"/>
      <c r="D12" s="20"/>
      <c r="E12" s="58" t="str">
        <f>IF($C12&lt;&gt;"","ALERT_" &amp; D12 &amp; "_ID_"&amp;UPPER(Matrix!$D$6) &amp; "_" &amp; $C12,"")</f>
        <v/>
      </c>
      <c r="F12" s="104"/>
      <c r="G12" s="58" t="str">
        <f t="shared" si="0"/>
        <v/>
      </c>
      <c r="O12" s="164">
        <v>8</v>
      </c>
      <c r="P12" s="135"/>
      <c r="Q12" s="135"/>
      <c r="R12" s="105"/>
    </row>
    <row r="13" spans="2:18">
      <c r="B13" s="164">
        <v>9</v>
      </c>
      <c r="C13" s="135"/>
      <c r="D13" s="20"/>
      <c r="E13" s="58" t="str">
        <f>IF($C13&lt;&gt;"","ALERT_" &amp; D13 &amp; "_ID_"&amp;UPPER(Matrix!$D$6) &amp; "_" &amp; $C13,"")</f>
        <v/>
      </c>
      <c r="F13" s="104"/>
      <c r="G13" s="58" t="str">
        <f t="shared" si="0"/>
        <v/>
      </c>
      <c r="O13" s="164">
        <v>9</v>
      </c>
      <c r="P13" s="135"/>
      <c r="Q13" s="135"/>
      <c r="R13" s="105"/>
    </row>
    <row r="14" spans="2:18">
      <c r="B14" s="164">
        <v>10</v>
      </c>
      <c r="C14" s="135"/>
      <c r="D14" s="20"/>
      <c r="E14" s="58" t="str">
        <f>IF($C14&lt;&gt;"","ALERT_" &amp; D14 &amp; "_ID_"&amp;UPPER(Matrix!$D$6) &amp; "_" &amp; $C14,"")</f>
        <v/>
      </c>
      <c r="F14" s="104"/>
      <c r="G14" s="58" t="str">
        <f t="shared" si="0"/>
        <v/>
      </c>
      <c r="O14" s="164">
        <v>10</v>
      </c>
      <c r="P14" s="135"/>
      <c r="Q14" s="135"/>
      <c r="R14" s="105"/>
    </row>
    <row r="15" spans="2:18">
      <c r="B15" s="164">
        <v>11</v>
      </c>
      <c r="C15" s="135"/>
      <c r="D15" s="20"/>
      <c r="E15" s="58" t="str">
        <f>IF($C15&lt;&gt;"","ALERT_" &amp; D15 &amp; "_ID_"&amp;UPPER(Matrix!$D$6) &amp; "_" &amp; $C15,"")</f>
        <v/>
      </c>
      <c r="F15" s="104"/>
      <c r="G15" s="58" t="str">
        <f t="shared" si="0"/>
        <v/>
      </c>
      <c r="O15" s="164">
        <v>11</v>
      </c>
      <c r="P15" s="135"/>
      <c r="Q15" s="135"/>
      <c r="R15" s="105"/>
    </row>
    <row r="16" spans="2:18">
      <c r="B16" s="164">
        <v>12</v>
      </c>
      <c r="C16" s="135"/>
      <c r="D16" s="20"/>
      <c r="E16" s="58" t="str">
        <f>IF($C16&lt;&gt;"","ALERT_" &amp; D16 &amp; "_ID_"&amp;UPPER(Matrix!$D$6) &amp; "_" &amp; $C16,"")</f>
        <v/>
      </c>
      <c r="F16" s="104"/>
      <c r="G16" s="58" t="str">
        <f t="shared" si="0"/>
        <v/>
      </c>
      <c r="O16" s="164">
        <v>12</v>
      </c>
      <c r="P16" s="135"/>
      <c r="Q16" s="135"/>
      <c r="R16" s="105"/>
    </row>
    <row r="17" spans="2:18">
      <c r="B17" s="164">
        <v>13</v>
      </c>
      <c r="C17" s="135"/>
      <c r="D17" s="20"/>
      <c r="E17" s="58" t="str">
        <f>IF($C17&lt;&gt;"","ALERT_" &amp; D17 &amp; "_ID_"&amp;UPPER(Matrix!$D$6) &amp; "_" &amp; $C17,"")</f>
        <v/>
      </c>
      <c r="F17" s="104"/>
      <c r="G17" s="58" t="str">
        <f t="shared" si="0"/>
        <v/>
      </c>
      <c r="O17" s="164">
        <v>13</v>
      </c>
      <c r="P17" s="135"/>
      <c r="Q17" s="135"/>
      <c r="R17" s="105"/>
    </row>
    <row r="18" spans="2:18">
      <c r="B18" s="164">
        <v>14</v>
      </c>
      <c r="C18" s="135"/>
      <c r="D18" s="20"/>
      <c r="E18" s="58" t="str">
        <f>IF($C18&lt;&gt;"","ALERT_" &amp; D18 &amp; "_ID_"&amp;UPPER(Matrix!$D$6) &amp; "_" &amp; $C18,"")</f>
        <v/>
      </c>
      <c r="F18" s="104"/>
      <c r="G18" s="58" t="str">
        <f t="shared" si="0"/>
        <v/>
      </c>
      <c r="O18" s="164">
        <v>14</v>
      </c>
      <c r="P18" s="135"/>
      <c r="Q18" s="135"/>
      <c r="R18" s="105"/>
    </row>
    <row r="19" spans="2:18">
      <c r="B19" s="164">
        <v>15</v>
      </c>
      <c r="C19" s="135"/>
      <c r="D19" s="20"/>
      <c r="E19" s="58" t="str">
        <f>IF($C19&lt;&gt;"","ALERT_" &amp; D19 &amp; "_ID_"&amp;UPPER(Matrix!$D$6) &amp; "_" &amp; $C19,"")</f>
        <v/>
      </c>
      <c r="F19" s="104"/>
      <c r="G19" s="58" t="str">
        <f t="shared" si="0"/>
        <v/>
      </c>
      <c r="O19" s="164">
        <v>15</v>
      </c>
      <c r="P19" s="135"/>
      <c r="Q19" s="135"/>
      <c r="R19" s="105"/>
    </row>
    <row r="20" spans="2:18">
      <c r="B20" s="164">
        <v>16</v>
      </c>
      <c r="C20" s="135"/>
      <c r="D20" s="20"/>
      <c r="E20" s="58" t="str">
        <f>IF($C20&lt;&gt;"","ALERT_" &amp; D20 &amp; "_ID_"&amp;UPPER(Matrix!$D$6) &amp; "_" &amp; $C20,"")</f>
        <v/>
      </c>
      <c r="F20" s="104"/>
      <c r="G20" s="58" t="str">
        <f t="shared" si="0"/>
        <v/>
      </c>
      <c r="O20" s="164">
        <v>16</v>
      </c>
      <c r="P20" s="135"/>
      <c r="Q20" s="135"/>
      <c r="R20" s="105"/>
    </row>
    <row r="21" spans="2:18">
      <c r="B21" s="164">
        <v>17</v>
      </c>
      <c r="C21" s="135"/>
      <c r="D21" s="20"/>
      <c r="E21" s="58" t="str">
        <f>IF($C21&lt;&gt;"","ALERT_" &amp; D21 &amp; "_ID_"&amp;UPPER(Matrix!$D$6) &amp; "_" &amp; $C21,"")</f>
        <v/>
      </c>
      <c r="F21" s="104"/>
      <c r="G21" s="58" t="str">
        <f t="shared" si="0"/>
        <v/>
      </c>
      <c r="O21" s="164">
        <v>17</v>
      </c>
      <c r="P21" s="135"/>
      <c r="Q21" s="135"/>
      <c r="R21" s="105"/>
    </row>
    <row r="22" spans="2:18">
      <c r="B22" s="164">
        <v>18</v>
      </c>
      <c r="C22" s="135"/>
      <c r="D22" s="20"/>
      <c r="E22" s="58" t="str">
        <f>IF($C22&lt;&gt;"","ALERT_" &amp; D22 &amp; "_ID_"&amp;UPPER(Matrix!$D$6) &amp; "_" &amp; $C22,"")</f>
        <v/>
      </c>
      <c r="F22" s="104"/>
      <c r="G22" s="58" t="str">
        <f t="shared" si="0"/>
        <v/>
      </c>
      <c r="O22" s="164">
        <v>18</v>
      </c>
      <c r="P22" s="135"/>
      <c r="Q22" s="135"/>
      <c r="R22" s="105"/>
    </row>
    <row r="23" spans="2:18">
      <c r="B23" s="164">
        <v>19</v>
      </c>
      <c r="C23" s="135"/>
      <c r="D23" s="20"/>
      <c r="E23" s="58" t="str">
        <f>IF($C23&lt;&gt;"","ALERT_" &amp; D23 &amp; "_ID_"&amp;UPPER(Matrix!$D$6) &amp; "_" &amp; $C23,"")</f>
        <v/>
      </c>
      <c r="F23" s="104"/>
      <c r="G23" s="58" t="str">
        <f t="shared" si="0"/>
        <v/>
      </c>
      <c r="O23" s="164">
        <v>19</v>
      </c>
      <c r="P23" s="135"/>
      <c r="Q23" s="135"/>
      <c r="R23" s="105"/>
    </row>
    <row r="24" spans="2:18">
      <c r="B24" s="164">
        <v>20</v>
      </c>
      <c r="C24" s="135"/>
      <c r="D24" s="20"/>
      <c r="E24" s="58" t="str">
        <f>IF($C24&lt;&gt;"","ALERT_" &amp; D24 &amp; "_ID_"&amp;UPPER(Matrix!$D$6) &amp; "_" &amp; $C24,"")</f>
        <v/>
      </c>
      <c r="F24" s="104"/>
      <c r="G24" s="58" t="str">
        <f t="shared" si="0"/>
        <v/>
      </c>
      <c r="O24" s="164">
        <v>20</v>
      </c>
      <c r="P24" s="135"/>
      <c r="Q24" s="135"/>
      <c r="R24" s="105"/>
    </row>
    <row r="25" spans="2:18">
      <c r="B25" s="164">
        <v>21</v>
      </c>
      <c r="C25" s="135"/>
      <c r="D25" s="20"/>
      <c r="E25" s="58" t="str">
        <f>IF($C25&lt;&gt;"","ALERT_" &amp; D25 &amp; "_ID_"&amp;UPPER(Matrix!$D$6) &amp; "_" &amp; $C25,"")</f>
        <v/>
      </c>
      <c r="F25" s="104"/>
      <c r="G25" s="58" t="str">
        <f t="shared" si="0"/>
        <v/>
      </c>
      <c r="O25" s="164">
        <v>21</v>
      </c>
      <c r="P25" s="135"/>
      <c r="Q25" s="135"/>
      <c r="R25" s="105"/>
    </row>
    <row r="26" spans="2:18">
      <c r="B26" s="164">
        <v>22</v>
      </c>
      <c r="C26" s="135"/>
      <c r="D26" s="20"/>
      <c r="E26" s="58" t="str">
        <f>IF($C26&lt;&gt;"","ALERT_" &amp; D26 &amp; "_ID_"&amp;UPPER(Matrix!$D$6) &amp; "_" &amp; $C26,"")</f>
        <v/>
      </c>
      <c r="F26" s="104"/>
      <c r="G26" s="58" t="str">
        <f t="shared" si="0"/>
        <v/>
      </c>
      <c r="O26" s="164">
        <v>22</v>
      </c>
      <c r="P26" s="135"/>
      <c r="Q26" s="135"/>
      <c r="R26" s="105"/>
    </row>
    <row r="27" spans="2:18">
      <c r="B27" s="164">
        <v>23</v>
      </c>
      <c r="C27" s="135"/>
      <c r="D27" s="20"/>
      <c r="E27" s="58" t="str">
        <f>IF($C27&lt;&gt;"","ALERT_" &amp; D27 &amp; "_ID_"&amp;UPPER(Matrix!$D$6) &amp; "_" &amp; $C27,"")</f>
        <v/>
      </c>
      <c r="F27" s="104"/>
      <c r="G27" s="58" t="str">
        <f t="shared" si="0"/>
        <v/>
      </c>
      <c r="O27" s="164">
        <v>23</v>
      </c>
      <c r="P27" s="135"/>
      <c r="Q27" s="135"/>
      <c r="R27" s="105"/>
    </row>
    <row r="28" spans="2:18">
      <c r="B28" s="164">
        <v>24</v>
      </c>
      <c r="C28" s="135"/>
      <c r="D28" s="20"/>
      <c r="E28" s="58" t="str">
        <f>IF($C28&lt;&gt;"","ALERT_" &amp; D28 &amp; "_ID_"&amp;UPPER(Matrix!$D$6) &amp; "_" &amp; $C28,"")</f>
        <v/>
      </c>
      <c r="F28" s="104"/>
      <c r="G28" s="58" t="str">
        <f t="shared" si="0"/>
        <v/>
      </c>
      <c r="O28" s="164">
        <v>24</v>
      </c>
      <c r="P28" s="135"/>
      <c r="Q28" s="135"/>
      <c r="R28" s="105"/>
    </row>
    <row r="29" spans="2:18" ht="14.25" thickBot="1">
      <c r="B29" s="165">
        <v>25</v>
      </c>
      <c r="C29" s="133"/>
      <c r="D29" s="44"/>
      <c r="E29" s="59" t="str">
        <f>IF($C29&lt;&gt;"","ALERT_" &amp; D29 &amp; "_ID_"&amp;UPPER(Matrix!$D$6) &amp; "_" &amp; $C29,"")</f>
        <v/>
      </c>
      <c r="F29" s="106"/>
      <c r="G29" s="59" t="str">
        <f t="shared" si="0"/>
        <v/>
      </c>
      <c r="O29" s="165">
        <v>25</v>
      </c>
      <c r="P29" s="133"/>
      <c r="Q29" s="133"/>
      <c r="R29" s="107"/>
    </row>
    <row r="32" spans="2:18" ht="14.25" thickBot="1">
      <c r="B32" t="s">
        <v>185</v>
      </c>
      <c r="O32" t="s">
        <v>182</v>
      </c>
    </row>
    <row r="33" spans="2:18" ht="14.25" thickBot="1">
      <c r="B33" s="131" t="s">
        <v>34</v>
      </c>
      <c r="C33" s="93" t="s">
        <v>174</v>
      </c>
      <c r="D33" s="93" t="s">
        <v>179</v>
      </c>
      <c r="E33" s="94" t="s">
        <v>177</v>
      </c>
      <c r="F33" s="170" t="s">
        <v>178</v>
      </c>
      <c r="G33" s="170" t="s">
        <v>189</v>
      </c>
      <c r="O33" s="131" t="s">
        <v>34</v>
      </c>
      <c r="P33" s="169" t="s">
        <v>171</v>
      </c>
      <c r="Q33" s="169" t="s">
        <v>187</v>
      </c>
      <c r="R33" s="170" t="s">
        <v>175</v>
      </c>
    </row>
    <row r="34" spans="2:18" ht="14.25" hidden="1" thickTop="1">
      <c r="B34" s="161">
        <v>0</v>
      </c>
      <c r="C34" s="162" t="s">
        <v>160</v>
      </c>
      <c r="D34" s="162"/>
      <c r="E34" s="163"/>
      <c r="F34" s="172" t="s">
        <v>160</v>
      </c>
      <c r="G34" s="175"/>
      <c r="O34" s="171">
        <v>0</v>
      </c>
      <c r="P34" s="168" t="s">
        <v>160</v>
      </c>
      <c r="Q34" s="168" t="s">
        <v>160</v>
      </c>
      <c r="R34" s="172" t="s">
        <v>160</v>
      </c>
    </row>
    <row r="35" spans="2:18" ht="14.25" thickTop="1">
      <c r="B35" s="164">
        <v>1</v>
      </c>
      <c r="C35" s="135"/>
      <c r="D35" s="20"/>
      <c r="E35" s="58" t="str">
        <f>IF($C35&lt;&gt;"","ALERT_" &amp; UPPER(Matrix!$D$6) &amp; "_" &amp; $C35,"")</f>
        <v/>
      </c>
      <c r="F35" s="166"/>
      <c r="G35" s="58" t="str">
        <f>IF(E35&lt;&gt;"",LEN(E35),"")</f>
        <v/>
      </c>
      <c r="O35" s="164">
        <v>1</v>
      </c>
      <c r="P35" s="135"/>
      <c r="Q35" s="135"/>
      <c r="R35" s="166"/>
    </row>
    <row r="36" spans="2:18">
      <c r="B36" s="164">
        <v>2</v>
      </c>
      <c r="C36" s="135"/>
      <c r="D36" s="20"/>
      <c r="E36" s="58" t="str">
        <f>IF($C36&lt;&gt;"","ALERT_" &amp; UPPER(Matrix!$D$6) &amp; "_" &amp; $C36,"")</f>
        <v/>
      </c>
      <c r="F36" s="166"/>
      <c r="G36" s="58" t="str">
        <f>IF(E36&lt;&gt;"",LEN(E36),"")</f>
        <v/>
      </c>
      <c r="O36" s="164">
        <v>2</v>
      </c>
      <c r="P36" s="135"/>
      <c r="Q36" s="135"/>
      <c r="R36" s="166"/>
    </row>
    <row r="37" spans="2:18">
      <c r="B37" s="164">
        <v>3</v>
      </c>
      <c r="C37" s="135"/>
      <c r="D37" s="20"/>
      <c r="E37" s="58" t="str">
        <f>IF($C37&lt;&gt;"","ALERT_" &amp; UPPER(Matrix!$D$6) &amp; "_" &amp; $C37,"")</f>
        <v/>
      </c>
      <c r="F37" s="166"/>
      <c r="G37" s="58" t="str">
        <f>IF(E37&lt;&gt;"",LEN(E37),"")</f>
        <v/>
      </c>
      <c r="O37" s="164">
        <v>3</v>
      </c>
      <c r="P37" s="135"/>
      <c r="Q37" s="135"/>
      <c r="R37" s="166"/>
    </row>
    <row r="38" spans="2:18">
      <c r="B38" s="164">
        <v>4</v>
      </c>
      <c r="C38" s="135"/>
      <c r="D38" s="20"/>
      <c r="E38" s="58" t="str">
        <f>IF($C38&lt;&gt;"","ALERT_" &amp; UPPER(Matrix!$D$6) &amp; "_" &amp; $C38,"")</f>
        <v/>
      </c>
      <c r="F38" s="166"/>
      <c r="G38" s="58" t="str">
        <f t="shared" ref="G38:G59" si="1">IF(E38&lt;&gt;"",LEN(E38),"")</f>
        <v/>
      </c>
      <c r="O38" s="164">
        <v>4</v>
      </c>
      <c r="P38" s="135"/>
      <c r="Q38" s="135"/>
      <c r="R38" s="166"/>
    </row>
    <row r="39" spans="2:18">
      <c r="B39" s="164">
        <v>5</v>
      </c>
      <c r="C39" s="135"/>
      <c r="D39" s="20"/>
      <c r="E39" s="58" t="str">
        <f>IF($C39&lt;&gt;"","ALERT_" &amp; UPPER(Matrix!$D$6) &amp; "_" &amp; $C39,"")</f>
        <v/>
      </c>
      <c r="F39" s="166"/>
      <c r="G39" s="58" t="str">
        <f t="shared" si="1"/>
        <v/>
      </c>
      <c r="O39" s="164">
        <v>5</v>
      </c>
      <c r="P39" s="135"/>
      <c r="Q39" s="135"/>
      <c r="R39" s="166"/>
    </row>
    <row r="40" spans="2:18">
      <c r="B40" s="164">
        <v>6</v>
      </c>
      <c r="C40" s="135"/>
      <c r="D40" s="20"/>
      <c r="E40" s="58" t="str">
        <f>IF($C40&lt;&gt;"","ALERT_" &amp; UPPER(Matrix!$D$6) &amp; "_" &amp; $C40,"")</f>
        <v/>
      </c>
      <c r="F40" s="166"/>
      <c r="G40" s="58" t="str">
        <f t="shared" si="1"/>
        <v/>
      </c>
      <c r="O40" s="164">
        <v>6</v>
      </c>
      <c r="P40" s="135"/>
      <c r="Q40" s="135"/>
      <c r="R40" s="166"/>
    </row>
    <row r="41" spans="2:18">
      <c r="B41" s="164">
        <v>7</v>
      </c>
      <c r="C41" s="135"/>
      <c r="D41" s="20"/>
      <c r="E41" s="58" t="str">
        <f>IF($C41&lt;&gt;"","ALERT_" &amp; UPPER(Matrix!$D$6) &amp; "_" &amp; $C41,"")</f>
        <v/>
      </c>
      <c r="F41" s="166"/>
      <c r="G41" s="58" t="str">
        <f t="shared" si="1"/>
        <v/>
      </c>
      <c r="O41" s="164">
        <v>7</v>
      </c>
      <c r="P41" s="135"/>
      <c r="Q41" s="135"/>
      <c r="R41" s="166"/>
    </row>
    <row r="42" spans="2:18">
      <c r="B42" s="164">
        <v>8</v>
      </c>
      <c r="C42" s="135"/>
      <c r="D42" s="20"/>
      <c r="E42" s="58" t="str">
        <f>IF($C42&lt;&gt;"","ALERT_" &amp; UPPER(Matrix!$D$6) &amp; "_" &amp; $C42,"")</f>
        <v/>
      </c>
      <c r="F42" s="166"/>
      <c r="G42" s="58" t="str">
        <f t="shared" si="1"/>
        <v/>
      </c>
      <c r="O42" s="164">
        <v>8</v>
      </c>
      <c r="P42" s="135"/>
      <c r="Q42" s="135"/>
      <c r="R42" s="166"/>
    </row>
    <row r="43" spans="2:18">
      <c r="B43" s="164">
        <v>9</v>
      </c>
      <c r="C43" s="135"/>
      <c r="D43" s="20"/>
      <c r="E43" s="58" t="str">
        <f>IF($C43&lt;&gt;"","ALERT_" &amp; UPPER(Matrix!$D$6) &amp; "_" &amp; $C43,"")</f>
        <v/>
      </c>
      <c r="F43" s="166"/>
      <c r="G43" s="58" t="str">
        <f t="shared" si="1"/>
        <v/>
      </c>
      <c r="O43" s="164">
        <v>9</v>
      </c>
      <c r="P43" s="135"/>
      <c r="Q43" s="135"/>
      <c r="R43" s="166"/>
    </row>
    <row r="44" spans="2:18">
      <c r="B44" s="164">
        <v>10</v>
      </c>
      <c r="C44" s="135"/>
      <c r="D44" s="20"/>
      <c r="E44" s="58" t="str">
        <f>IF($C44&lt;&gt;"","ALERT_" &amp; UPPER(Matrix!$D$6) &amp; "_" &amp; $C44,"")</f>
        <v/>
      </c>
      <c r="F44" s="166"/>
      <c r="G44" s="58" t="str">
        <f t="shared" si="1"/>
        <v/>
      </c>
      <c r="O44" s="164">
        <v>10</v>
      </c>
      <c r="P44" s="135"/>
      <c r="Q44" s="135"/>
      <c r="R44" s="166"/>
    </row>
    <row r="45" spans="2:18">
      <c r="B45" s="164">
        <v>11</v>
      </c>
      <c r="C45" s="135"/>
      <c r="D45" s="20"/>
      <c r="E45" s="58" t="str">
        <f>IF($C45&lt;&gt;"","ALERT_" &amp; UPPER(Matrix!$D$6) &amp; "_" &amp; $C45,"")</f>
        <v/>
      </c>
      <c r="F45" s="166"/>
      <c r="G45" s="58" t="str">
        <f t="shared" si="1"/>
        <v/>
      </c>
      <c r="O45" s="164">
        <v>11</v>
      </c>
      <c r="P45" s="135"/>
      <c r="Q45" s="135"/>
      <c r="R45" s="166"/>
    </row>
    <row r="46" spans="2:18">
      <c r="B46" s="164">
        <v>12</v>
      </c>
      <c r="C46" s="135"/>
      <c r="D46" s="20"/>
      <c r="E46" s="58" t="str">
        <f>IF($C46&lt;&gt;"","ALERT_" &amp; UPPER(Matrix!$D$6) &amp; "_" &amp; $C46,"")</f>
        <v/>
      </c>
      <c r="F46" s="166"/>
      <c r="G46" s="58" t="str">
        <f t="shared" si="1"/>
        <v/>
      </c>
      <c r="O46" s="164">
        <v>12</v>
      </c>
      <c r="P46" s="135"/>
      <c r="Q46" s="135"/>
      <c r="R46" s="166"/>
    </row>
    <row r="47" spans="2:18">
      <c r="B47" s="164">
        <v>13</v>
      </c>
      <c r="C47" s="135"/>
      <c r="D47" s="20"/>
      <c r="E47" s="58" t="str">
        <f>IF($C47&lt;&gt;"","ALERT_" &amp; UPPER(Matrix!$D$6) &amp; "_" &amp; $C47,"")</f>
        <v/>
      </c>
      <c r="F47" s="166"/>
      <c r="G47" s="58" t="str">
        <f t="shared" si="1"/>
        <v/>
      </c>
      <c r="O47" s="164">
        <v>13</v>
      </c>
      <c r="P47" s="135"/>
      <c r="Q47" s="135"/>
      <c r="R47" s="166"/>
    </row>
    <row r="48" spans="2:18">
      <c r="B48" s="164">
        <v>14</v>
      </c>
      <c r="C48" s="135"/>
      <c r="D48" s="20"/>
      <c r="E48" s="58" t="str">
        <f>IF($C48&lt;&gt;"","ALERT_" &amp; UPPER(Matrix!$D$6) &amp; "_" &amp; $C48,"")</f>
        <v/>
      </c>
      <c r="F48" s="166"/>
      <c r="G48" s="58" t="str">
        <f t="shared" si="1"/>
        <v/>
      </c>
      <c r="O48" s="164">
        <v>14</v>
      </c>
      <c r="P48" s="135"/>
      <c r="Q48" s="135"/>
      <c r="R48" s="166"/>
    </row>
    <row r="49" spans="2:18">
      <c r="B49" s="164">
        <v>15</v>
      </c>
      <c r="C49" s="135"/>
      <c r="D49" s="20"/>
      <c r="E49" s="58" t="str">
        <f>IF($C49&lt;&gt;"","ALERT_" &amp; UPPER(Matrix!$D$6) &amp; "_" &amp; $C49,"")</f>
        <v/>
      </c>
      <c r="F49" s="166"/>
      <c r="G49" s="58" t="str">
        <f t="shared" si="1"/>
        <v/>
      </c>
      <c r="O49" s="164">
        <v>15</v>
      </c>
      <c r="P49" s="135"/>
      <c r="Q49" s="135"/>
      <c r="R49" s="166"/>
    </row>
    <row r="50" spans="2:18">
      <c r="B50" s="164">
        <v>16</v>
      </c>
      <c r="C50" s="135"/>
      <c r="D50" s="20"/>
      <c r="E50" s="58" t="str">
        <f>IF($C50&lt;&gt;"","ALERT_" &amp; UPPER(Matrix!$D$6) &amp; "_" &amp; $C50,"")</f>
        <v/>
      </c>
      <c r="F50" s="166"/>
      <c r="G50" s="58" t="str">
        <f t="shared" si="1"/>
        <v/>
      </c>
      <c r="O50" s="164">
        <v>16</v>
      </c>
      <c r="P50" s="135"/>
      <c r="Q50" s="135"/>
      <c r="R50" s="166"/>
    </row>
    <row r="51" spans="2:18">
      <c r="B51" s="164">
        <v>17</v>
      </c>
      <c r="C51" s="135"/>
      <c r="D51" s="20"/>
      <c r="E51" s="58" t="str">
        <f>IF($C51&lt;&gt;"","ALERT_" &amp; UPPER(Matrix!$D$6) &amp; "_" &amp; $C51,"")</f>
        <v/>
      </c>
      <c r="F51" s="166"/>
      <c r="G51" s="58" t="str">
        <f t="shared" si="1"/>
        <v/>
      </c>
      <c r="O51" s="164">
        <v>17</v>
      </c>
      <c r="P51" s="135"/>
      <c r="Q51" s="135"/>
      <c r="R51" s="166"/>
    </row>
    <row r="52" spans="2:18">
      <c r="B52" s="164">
        <v>18</v>
      </c>
      <c r="C52" s="135"/>
      <c r="D52" s="20"/>
      <c r="E52" s="58" t="str">
        <f>IF($C52&lt;&gt;"","ALERT_" &amp; UPPER(Matrix!$D$6) &amp; "_" &amp; $C52,"")</f>
        <v/>
      </c>
      <c r="F52" s="166"/>
      <c r="G52" s="58" t="str">
        <f t="shared" si="1"/>
        <v/>
      </c>
      <c r="O52" s="164">
        <v>18</v>
      </c>
      <c r="P52" s="135"/>
      <c r="Q52" s="135"/>
      <c r="R52" s="166"/>
    </row>
    <row r="53" spans="2:18">
      <c r="B53" s="164">
        <v>19</v>
      </c>
      <c r="C53" s="135"/>
      <c r="D53" s="20"/>
      <c r="E53" s="58" t="str">
        <f>IF($C53&lt;&gt;"","ALERT_" &amp; UPPER(Matrix!$D$6) &amp; "_" &amp; $C53,"")</f>
        <v/>
      </c>
      <c r="F53" s="166"/>
      <c r="G53" s="58" t="str">
        <f t="shared" si="1"/>
        <v/>
      </c>
      <c r="O53" s="164">
        <v>19</v>
      </c>
      <c r="P53" s="135"/>
      <c r="Q53" s="135"/>
      <c r="R53" s="166"/>
    </row>
    <row r="54" spans="2:18">
      <c r="B54" s="164">
        <v>20</v>
      </c>
      <c r="C54" s="135"/>
      <c r="D54" s="20"/>
      <c r="E54" s="58" t="str">
        <f>IF($C54&lt;&gt;"","ALERT_" &amp; UPPER(Matrix!$D$6) &amp; "_" &amp; $C54,"")</f>
        <v/>
      </c>
      <c r="F54" s="166"/>
      <c r="G54" s="58" t="str">
        <f t="shared" si="1"/>
        <v/>
      </c>
      <c r="O54" s="164">
        <v>20</v>
      </c>
      <c r="P54" s="135"/>
      <c r="Q54" s="135"/>
      <c r="R54" s="166"/>
    </row>
    <row r="55" spans="2:18">
      <c r="B55" s="164">
        <v>21</v>
      </c>
      <c r="C55" s="135"/>
      <c r="D55" s="20"/>
      <c r="E55" s="58" t="str">
        <f>IF($C55&lt;&gt;"","ALERT_" &amp; UPPER(Matrix!$D$6) &amp; "_" &amp; $C55,"")</f>
        <v/>
      </c>
      <c r="F55" s="166"/>
      <c r="G55" s="58" t="str">
        <f t="shared" si="1"/>
        <v/>
      </c>
      <c r="O55" s="164">
        <v>21</v>
      </c>
      <c r="P55" s="135"/>
      <c r="Q55" s="135"/>
      <c r="R55" s="166"/>
    </row>
    <row r="56" spans="2:18">
      <c r="B56" s="164">
        <v>22</v>
      </c>
      <c r="C56" s="135"/>
      <c r="D56" s="20"/>
      <c r="E56" s="58" t="str">
        <f>IF($C56&lt;&gt;"","ALERT_" &amp; UPPER(Matrix!$D$6) &amp; "_" &amp; $C56,"")</f>
        <v/>
      </c>
      <c r="F56" s="166"/>
      <c r="G56" s="58" t="str">
        <f t="shared" si="1"/>
        <v/>
      </c>
      <c r="O56" s="164">
        <v>22</v>
      </c>
      <c r="P56" s="135"/>
      <c r="Q56" s="135"/>
      <c r="R56" s="166"/>
    </row>
    <row r="57" spans="2:18">
      <c r="B57" s="164">
        <v>23</v>
      </c>
      <c r="C57" s="135"/>
      <c r="D57" s="20"/>
      <c r="E57" s="58" t="str">
        <f>IF($C57&lt;&gt;"","ALERT_" &amp; UPPER(Matrix!$D$6) &amp; "_" &amp; $C57,"")</f>
        <v/>
      </c>
      <c r="F57" s="166"/>
      <c r="G57" s="58" t="str">
        <f t="shared" si="1"/>
        <v/>
      </c>
      <c r="O57" s="164">
        <v>23</v>
      </c>
      <c r="P57" s="135"/>
      <c r="Q57" s="135"/>
      <c r="R57" s="166"/>
    </row>
    <row r="58" spans="2:18">
      <c r="B58" s="164">
        <v>24</v>
      </c>
      <c r="C58" s="135"/>
      <c r="D58" s="20"/>
      <c r="E58" s="58" t="str">
        <f>IF($C58&lt;&gt;"","ALERT_" &amp; UPPER(Matrix!$D$6) &amp; "_" &amp; $C58,"")</f>
        <v/>
      </c>
      <c r="F58" s="166"/>
      <c r="G58" s="58" t="str">
        <f t="shared" si="1"/>
        <v/>
      </c>
      <c r="O58" s="164">
        <v>24</v>
      </c>
      <c r="P58" s="135"/>
      <c r="Q58" s="135"/>
      <c r="R58" s="166"/>
    </row>
    <row r="59" spans="2:18" ht="14.25" thickBot="1">
      <c r="B59" s="165">
        <v>25</v>
      </c>
      <c r="C59" s="133"/>
      <c r="D59" s="44"/>
      <c r="E59" s="59" t="str">
        <f>IF($C59&lt;&gt;"","ALERT_" &amp; UPPER(Matrix!$D$6) &amp; "_" &amp; $C59,"")</f>
        <v/>
      </c>
      <c r="F59" s="167"/>
      <c r="G59" s="59" t="str">
        <f t="shared" si="1"/>
        <v/>
      </c>
      <c r="O59" s="165">
        <v>25</v>
      </c>
      <c r="P59" s="133"/>
      <c r="Q59" s="133"/>
      <c r="R59" s="167"/>
    </row>
  </sheetData>
  <sheetProtection sheet="1" objects="1" scenarios="1"/>
  <protectedRanges>
    <protectedRange sqref="C5:D29 P5:R29 F5:F29 C35:D59 F35:F59 P35:R59" name="編集許可"/>
  </protectedRanges>
  <phoneticPr fontId="2"/>
  <dataValidations disablePrompts="1"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4" activePane="bottomLeft" state="frozen"/>
      <selection pane="bottomLeft" activeCell="A4" sqref="A4"/>
    </sheetView>
  </sheetViews>
  <sheetFormatPr defaultRowHeight="13.5"/>
  <cols>
    <col min="2" max="2" width="28.25" customWidth="1"/>
    <col min="3" max="3" width="15.875" customWidth="1"/>
    <col min="5" max="5" width="12.25" customWidth="1"/>
    <col min="6" max="6" width="19.75" customWidth="1"/>
    <col min="7" max="7" width="12.25" customWidth="1"/>
    <col min="8" max="8" width="30.375" customWidth="1"/>
    <col min="9" max="9" width="12.25" customWidth="1"/>
    <col min="10" max="10" width="32.25" bestFit="1" customWidth="1"/>
    <col min="11" max="11" width="12.25" customWidth="1"/>
    <col min="12" max="12" width="16.125" customWidth="1"/>
    <col min="14" max="14" width="30.125" bestFit="1" customWidth="1"/>
    <col min="15" max="15" width="57.125" hidden="1" customWidth="1"/>
    <col min="21" max="21" width="13" hidden="1" customWidth="1"/>
  </cols>
  <sheetData>
    <row r="1" spans="2:21" ht="14.25" thickBot="1">
      <c r="C1" s="79" t="s">
        <v>102</v>
      </c>
    </row>
    <row r="2" spans="2:21" ht="14.25" thickBot="1">
      <c r="B2" s="87" t="s">
        <v>58</v>
      </c>
      <c r="C2" s="88" t="s">
        <v>120</v>
      </c>
      <c r="D2" s="89" t="s">
        <v>52</v>
      </c>
      <c r="E2" s="90" t="s">
        <v>53</v>
      </c>
      <c r="F2" s="91" t="s">
        <v>23</v>
      </c>
      <c r="G2" s="90" t="s">
        <v>54</v>
      </c>
      <c r="H2" s="91" t="s">
        <v>25</v>
      </c>
      <c r="I2" s="90" t="s">
        <v>55</v>
      </c>
      <c r="J2" s="91" t="s">
        <v>157</v>
      </c>
      <c r="K2" s="90" t="s">
        <v>56</v>
      </c>
      <c r="L2" s="91" t="s">
        <v>26</v>
      </c>
      <c r="M2" s="88" t="s">
        <v>57</v>
      </c>
      <c r="N2" s="91" t="s">
        <v>115</v>
      </c>
      <c r="O2" s="110" t="s">
        <v>82</v>
      </c>
    </row>
    <row r="3" spans="2:21" ht="15" hidden="1" thickTop="1" thickBot="1">
      <c r="B3" s="21"/>
      <c r="C3" s="41" t="s">
        <v>106</v>
      </c>
      <c r="D3" s="103"/>
      <c r="E3" s="11"/>
      <c r="F3" s="12"/>
      <c r="G3" s="11"/>
      <c r="H3" s="12"/>
      <c r="I3" s="11"/>
      <c r="J3" s="12"/>
      <c r="K3" s="11"/>
      <c r="L3" s="12"/>
      <c r="M3" s="42"/>
      <c r="N3" s="99"/>
      <c r="O3" s="111"/>
      <c r="U3" s="83" t="s">
        <v>96</v>
      </c>
    </row>
    <row r="4" spans="2:21" ht="14.25" thickTop="1">
      <c r="B4" s="98" t="s">
        <v>227</v>
      </c>
      <c r="C4" s="96" t="s">
        <v>233</v>
      </c>
      <c r="D4" s="108">
        <v>0</v>
      </c>
      <c r="E4" s="177" t="s">
        <v>124</v>
      </c>
      <c r="F4" s="178" t="s">
        <v>238</v>
      </c>
      <c r="G4" s="177" t="s">
        <v>124</v>
      </c>
      <c r="H4" s="178" t="s">
        <v>194</v>
      </c>
      <c r="I4" s="177" t="s">
        <v>124</v>
      </c>
      <c r="J4" s="178" t="s">
        <v>231</v>
      </c>
      <c r="K4" s="177" t="s">
        <v>124</v>
      </c>
      <c r="L4" s="178" t="s">
        <v>125</v>
      </c>
      <c r="M4" s="42">
        <f ca="1">LEN(N4)</f>
        <v>26</v>
      </c>
      <c r="N4" s="99" t="str">
        <f ca="1">VLOOKUP($B4,Matrix!$H$13:$I$37,2,FALSE)&amp;"_"&amp;C4</f>
        <v>ALERT_REQ_S_ACC_TT_CC_ON_G</v>
      </c>
      <c r="O4" s="111" t="str">
        <f t="shared" ref="O4:O35" ca="1" si="0">"#define "&amp;N4&amp;REPT(" ",48-M4)&amp;"("&amp;D4&amp;"U)"</f>
        <v>#define ALERT_REQ_S_ACC_TT_CC_ON_G                      (0U)</v>
      </c>
      <c r="U4" s="83" t="s">
        <v>96</v>
      </c>
    </row>
    <row r="5" spans="2:21">
      <c r="B5" s="98" t="s">
        <v>227</v>
      </c>
      <c r="C5" s="97" t="s">
        <v>235</v>
      </c>
      <c r="D5" s="109">
        <v>1</v>
      </c>
      <c r="E5" s="177" t="s">
        <v>124</v>
      </c>
      <c r="F5" s="178" t="s">
        <v>239</v>
      </c>
      <c r="G5" s="177" t="s">
        <v>124</v>
      </c>
      <c r="H5" s="178" t="s">
        <v>125</v>
      </c>
      <c r="I5" s="177" t="s">
        <v>124</v>
      </c>
      <c r="J5" s="179" t="s">
        <v>231</v>
      </c>
      <c r="K5" s="177" t="s">
        <v>124</v>
      </c>
      <c r="L5" s="178" t="s">
        <v>125</v>
      </c>
      <c r="M5" s="37">
        <f t="shared" ref="M5:M68" ca="1" si="1">LEN(N5)</f>
        <v>26</v>
      </c>
      <c r="N5" s="99" t="str">
        <f ca="1">VLOOKUP($B5,Matrix!$H$13:$I$37,2,FALSE)&amp;"_"&amp;C5</f>
        <v>ALERT_REQ_S_ACC_TT_CC_ON_Y</v>
      </c>
      <c r="O5" s="112" t="str">
        <f t="shared" ca="1" si="0"/>
        <v>#define ALERT_REQ_S_ACC_TT_CC_ON_Y                      (1U)</v>
      </c>
      <c r="U5" s="81" t="s">
        <v>97</v>
      </c>
    </row>
    <row r="6" spans="2:21">
      <c r="B6" s="98" t="s">
        <v>227</v>
      </c>
      <c r="C6" s="96" t="s">
        <v>237</v>
      </c>
      <c r="D6" s="108">
        <v>2</v>
      </c>
      <c r="E6" s="177" t="s">
        <v>124</v>
      </c>
      <c r="F6" s="178" t="s">
        <v>240</v>
      </c>
      <c r="G6" s="177" t="s">
        <v>124</v>
      </c>
      <c r="H6" s="178" t="s">
        <v>194</v>
      </c>
      <c r="I6" s="177" t="s">
        <v>124</v>
      </c>
      <c r="J6" s="179" t="s">
        <v>231</v>
      </c>
      <c r="K6" s="177" t="s">
        <v>124</v>
      </c>
      <c r="L6" s="178" t="s">
        <v>195</v>
      </c>
      <c r="M6" s="37">
        <f t="shared" ca="1" si="1"/>
        <v>26</v>
      </c>
      <c r="N6" s="99" t="str">
        <f ca="1">VLOOKUP($B6,Matrix!$H$13:$I$37,2,FALSE)&amp;"_"&amp;C6</f>
        <v>ALERT_REQ_S_ACC_TT_CC_ON_W</v>
      </c>
      <c r="O6" s="112" t="str">
        <f t="shared" ca="1" si="0"/>
        <v>#define ALERT_REQ_S_ACC_TT_CC_ON_W                      (2U)</v>
      </c>
      <c r="U6" s="25" t="s">
        <v>98</v>
      </c>
    </row>
    <row r="7" spans="2:21">
      <c r="B7" s="98" t="s">
        <v>228</v>
      </c>
      <c r="C7" s="96" t="s">
        <v>233</v>
      </c>
      <c r="D7" s="109">
        <v>0</v>
      </c>
      <c r="E7" s="177" t="s">
        <v>124</v>
      </c>
      <c r="F7" s="178" t="s">
        <v>241</v>
      </c>
      <c r="G7" s="177" t="s">
        <v>124</v>
      </c>
      <c r="H7" s="178" t="s">
        <v>194</v>
      </c>
      <c r="I7" s="177" t="s">
        <v>124</v>
      </c>
      <c r="J7" s="179" t="s">
        <v>125</v>
      </c>
      <c r="K7" s="177" t="s">
        <v>124</v>
      </c>
      <c r="L7" s="178" t="s">
        <v>125</v>
      </c>
      <c r="M7" s="37">
        <f t="shared" ca="1" si="1"/>
        <v>27</v>
      </c>
      <c r="N7" s="99" t="str">
        <f ca="1">VLOOKUP($B7,Matrix!$H$13:$I$37,2,FALSE)&amp;"_"&amp;C7</f>
        <v>ALERT_REQ_S_ACC_TT_RCC_ON_G</v>
      </c>
      <c r="O7" s="112" t="str">
        <f t="shared" ca="1" si="0"/>
        <v>#define ALERT_REQ_S_ACC_TT_RCC_ON_G                     (0U)</v>
      </c>
      <c r="U7" s="25" t="s">
        <v>99</v>
      </c>
    </row>
    <row r="8" spans="2:21">
      <c r="B8" s="98" t="s">
        <v>228</v>
      </c>
      <c r="C8" s="97" t="s">
        <v>235</v>
      </c>
      <c r="D8" s="109">
        <v>1</v>
      </c>
      <c r="E8" s="177" t="s">
        <v>124</v>
      </c>
      <c r="F8" s="105" t="s">
        <v>242</v>
      </c>
      <c r="G8" s="177" t="s">
        <v>124</v>
      </c>
      <c r="H8" s="178" t="s">
        <v>125</v>
      </c>
      <c r="I8" s="177" t="s">
        <v>124</v>
      </c>
      <c r="J8" s="179" t="s">
        <v>125</v>
      </c>
      <c r="K8" s="177" t="s">
        <v>124</v>
      </c>
      <c r="L8" s="178" t="s">
        <v>125</v>
      </c>
      <c r="M8" s="37">
        <f t="shared" ca="1" si="1"/>
        <v>27</v>
      </c>
      <c r="N8" s="99" t="str">
        <f ca="1">VLOOKUP($B8,Matrix!$H$13:$I$37,2,FALSE)&amp;"_"&amp;C8</f>
        <v>ALERT_REQ_S_ACC_TT_RCC_ON_Y</v>
      </c>
      <c r="O8" s="112" t="str">
        <f t="shared" ca="1" si="0"/>
        <v>#define ALERT_REQ_S_ACC_TT_RCC_ON_Y                     (1U)</v>
      </c>
      <c r="U8" s="25" t="s">
        <v>100</v>
      </c>
    </row>
    <row r="9" spans="2:21">
      <c r="B9" s="21" t="s">
        <v>228</v>
      </c>
      <c r="C9" s="96" t="s">
        <v>237</v>
      </c>
      <c r="D9" s="104">
        <v>2</v>
      </c>
      <c r="E9" s="177" t="s">
        <v>124</v>
      </c>
      <c r="F9" s="105" t="s">
        <v>240</v>
      </c>
      <c r="G9" s="177" t="s">
        <v>124</v>
      </c>
      <c r="H9" s="178" t="s">
        <v>125</v>
      </c>
      <c r="I9" s="177" t="s">
        <v>124</v>
      </c>
      <c r="J9" s="179" t="s">
        <v>125</v>
      </c>
      <c r="K9" s="177" t="s">
        <v>124</v>
      </c>
      <c r="L9" s="178" t="s">
        <v>125</v>
      </c>
      <c r="M9" s="37">
        <f t="shared" ca="1" si="1"/>
        <v>27</v>
      </c>
      <c r="N9" s="99" t="str">
        <f ca="1">VLOOKUP($B9,Matrix!$H$13:$I$37,2,FALSE)&amp;"_"&amp;C9</f>
        <v>ALERT_REQ_S_ACC_TT_RCC_ON_W</v>
      </c>
      <c r="O9" s="112" t="str">
        <f t="shared" ca="1" si="0"/>
        <v>#define ALERT_REQ_S_ACC_TT_RCC_ON_W                     (2U)</v>
      </c>
      <c r="U9" s="25" t="s">
        <v>101</v>
      </c>
    </row>
    <row r="10" spans="2:21">
      <c r="B10" s="21" t="s">
        <v>589</v>
      </c>
      <c r="C10" s="20" t="s">
        <v>610</v>
      </c>
      <c r="D10" s="104">
        <v>0</v>
      </c>
      <c r="E10" s="177" t="s">
        <v>124</v>
      </c>
      <c r="F10" s="178" t="s">
        <v>591</v>
      </c>
      <c r="G10" s="177" t="s">
        <v>124</v>
      </c>
      <c r="H10" s="105" t="s">
        <v>125</v>
      </c>
      <c r="I10" s="177" t="s">
        <v>124</v>
      </c>
      <c r="J10" s="179" t="s">
        <v>125</v>
      </c>
      <c r="K10" s="177" t="s">
        <v>124</v>
      </c>
      <c r="L10" s="178" t="s">
        <v>125</v>
      </c>
      <c r="M10" s="37">
        <f t="shared" ca="1" si="1"/>
        <v>31</v>
      </c>
      <c r="N10" s="99" t="str">
        <f ca="1">VLOOKUP($B10,Matrix!$H$13:$I$37,2,FALSE)&amp;"_"&amp;C10</f>
        <v>ALERT_REQ_S_ACC_TT_VD_ON_W_DST4</v>
      </c>
      <c r="O10" s="112" t="str">
        <f t="shared" ca="1" si="0"/>
        <v>#define ALERT_REQ_S_ACC_TT_VD_ON_W_DST4                 (0U)</v>
      </c>
      <c r="U10" s="25"/>
    </row>
    <row r="11" spans="2:21">
      <c r="B11" s="21" t="s">
        <v>589</v>
      </c>
      <c r="C11" s="20" t="s">
        <v>614</v>
      </c>
      <c r="D11" s="104">
        <v>1</v>
      </c>
      <c r="E11" s="177" t="s">
        <v>124</v>
      </c>
      <c r="F11" s="178" t="s">
        <v>592</v>
      </c>
      <c r="G11" s="177" t="s">
        <v>124</v>
      </c>
      <c r="H11" s="105" t="s">
        <v>125</v>
      </c>
      <c r="I11" s="177" t="s">
        <v>124</v>
      </c>
      <c r="J11" s="179" t="s">
        <v>125</v>
      </c>
      <c r="K11" s="177" t="s">
        <v>124</v>
      </c>
      <c r="L11" s="178" t="s">
        <v>125</v>
      </c>
      <c r="M11" s="37">
        <f t="shared" ca="1" si="1"/>
        <v>31</v>
      </c>
      <c r="N11" s="99" t="str">
        <f ca="1">VLOOKUP($B11,Matrix!$H$13:$I$37,2,FALSE)&amp;"_"&amp;C11</f>
        <v>ALERT_REQ_S_ACC_TT_VD_ON_G_DST4</v>
      </c>
      <c r="O11" s="112" t="str">
        <f t="shared" ca="1" si="0"/>
        <v>#define ALERT_REQ_S_ACC_TT_VD_ON_G_DST4                 (1U)</v>
      </c>
      <c r="U11" s="25"/>
    </row>
    <row r="12" spans="2:21">
      <c r="B12" s="21" t="s">
        <v>589</v>
      </c>
      <c r="C12" s="20" t="s">
        <v>616</v>
      </c>
      <c r="D12" s="104">
        <v>2</v>
      </c>
      <c r="E12" s="177" t="s">
        <v>124</v>
      </c>
      <c r="F12" s="178" t="s">
        <v>593</v>
      </c>
      <c r="G12" s="177" t="s">
        <v>124</v>
      </c>
      <c r="H12" s="105" t="s">
        <v>125</v>
      </c>
      <c r="I12" s="177" t="s">
        <v>124</v>
      </c>
      <c r="J12" s="179" t="s">
        <v>125</v>
      </c>
      <c r="K12" s="177" t="s">
        <v>124</v>
      </c>
      <c r="L12" s="178" t="s">
        <v>125</v>
      </c>
      <c r="M12" s="37">
        <f t="shared" ca="1" si="1"/>
        <v>31</v>
      </c>
      <c r="N12" s="99" t="str">
        <f ca="1">VLOOKUP($B12,Matrix!$H$13:$I$37,2,FALSE)&amp;"_"&amp;C12</f>
        <v>ALERT_REQ_S_ACC_TT_VD_ON_W_DST3</v>
      </c>
      <c r="O12" s="112" t="str">
        <f t="shared" ca="1" si="0"/>
        <v>#define ALERT_REQ_S_ACC_TT_VD_ON_W_DST3                 (2U)</v>
      </c>
      <c r="U12" s="25"/>
    </row>
    <row r="13" spans="2:21" ht="14.25" thickBot="1">
      <c r="B13" s="21" t="s">
        <v>589</v>
      </c>
      <c r="C13" s="20" t="s">
        <v>618</v>
      </c>
      <c r="D13" s="104">
        <v>3</v>
      </c>
      <c r="E13" s="177" t="s">
        <v>124</v>
      </c>
      <c r="F13" s="178" t="s">
        <v>594</v>
      </c>
      <c r="G13" s="177" t="s">
        <v>124</v>
      </c>
      <c r="H13" s="105" t="s">
        <v>125</v>
      </c>
      <c r="I13" s="177" t="s">
        <v>124</v>
      </c>
      <c r="J13" s="179" t="s">
        <v>125</v>
      </c>
      <c r="K13" s="177" t="s">
        <v>124</v>
      </c>
      <c r="L13" s="178" t="s">
        <v>125</v>
      </c>
      <c r="M13" s="37">
        <f t="shared" ca="1" si="1"/>
        <v>31</v>
      </c>
      <c r="N13" s="99" t="str">
        <f ca="1">VLOOKUP($B13,Matrix!$H$13:$I$37,2,FALSE)&amp;"_"&amp;C13</f>
        <v>ALERT_REQ_S_ACC_TT_VD_ON_G_DST3</v>
      </c>
      <c r="O13" s="112" t="str">
        <f t="shared" ca="1" si="0"/>
        <v>#define ALERT_REQ_S_ACC_TT_VD_ON_G_DST3                 (3U)</v>
      </c>
      <c r="U13" s="82"/>
    </row>
    <row r="14" spans="2:21">
      <c r="B14" s="21" t="s">
        <v>589</v>
      </c>
      <c r="C14" s="20" t="s">
        <v>620</v>
      </c>
      <c r="D14" s="104">
        <v>4</v>
      </c>
      <c r="E14" s="177" t="s">
        <v>124</v>
      </c>
      <c r="F14" s="178" t="s">
        <v>595</v>
      </c>
      <c r="G14" s="177" t="s">
        <v>124</v>
      </c>
      <c r="H14" s="105" t="s">
        <v>125</v>
      </c>
      <c r="I14" s="177" t="s">
        <v>124</v>
      </c>
      <c r="J14" s="179" t="s">
        <v>125</v>
      </c>
      <c r="K14" s="177" t="s">
        <v>124</v>
      </c>
      <c r="L14" s="178" t="s">
        <v>125</v>
      </c>
      <c r="M14" s="37">
        <f t="shared" ca="1" si="1"/>
        <v>31</v>
      </c>
      <c r="N14" s="99" t="str">
        <f ca="1">VLOOKUP($B14,Matrix!$H$13:$I$37,2,FALSE)&amp;"_"&amp;C14</f>
        <v>ALERT_REQ_S_ACC_TT_VD_ON_W_DST2</v>
      </c>
      <c r="O14" s="112" t="str">
        <f t="shared" ca="1" si="0"/>
        <v>#define ALERT_REQ_S_ACC_TT_VD_ON_W_DST2                 (4U)</v>
      </c>
    </row>
    <row r="15" spans="2:21">
      <c r="B15" s="21" t="s">
        <v>589</v>
      </c>
      <c r="C15" s="20" t="s">
        <v>622</v>
      </c>
      <c r="D15" s="104">
        <v>5</v>
      </c>
      <c r="E15" s="177" t="s">
        <v>124</v>
      </c>
      <c r="F15" s="178" t="s">
        <v>596</v>
      </c>
      <c r="G15" s="177" t="s">
        <v>124</v>
      </c>
      <c r="H15" s="105" t="s">
        <v>125</v>
      </c>
      <c r="I15" s="177" t="s">
        <v>124</v>
      </c>
      <c r="J15" s="179" t="s">
        <v>125</v>
      </c>
      <c r="K15" s="177" t="s">
        <v>124</v>
      </c>
      <c r="L15" s="178" t="s">
        <v>125</v>
      </c>
      <c r="M15" s="37">
        <f t="shared" ca="1" si="1"/>
        <v>31</v>
      </c>
      <c r="N15" s="99" t="str">
        <f ca="1">VLOOKUP($B15,Matrix!$H$13:$I$37,2,FALSE)&amp;"_"&amp;C15</f>
        <v>ALERT_REQ_S_ACC_TT_VD_ON_G_DST2</v>
      </c>
      <c r="O15" s="112" t="str">
        <f t="shared" ca="1" si="0"/>
        <v>#define ALERT_REQ_S_ACC_TT_VD_ON_G_DST2                 (5U)</v>
      </c>
    </row>
    <row r="16" spans="2:21">
      <c r="B16" s="21" t="s">
        <v>589</v>
      </c>
      <c r="C16" s="20" t="s">
        <v>624</v>
      </c>
      <c r="D16" s="104">
        <v>6</v>
      </c>
      <c r="E16" s="177" t="s">
        <v>124</v>
      </c>
      <c r="F16" s="178" t="s">
        <v>597</v>
      </c>
      <c r="G16" s="177" t="s">
        <v>124</v>
      </c>
      <c r="H16" s="105" t="s">
        <v>125</v>
      </c>
      <c r="I16" s="177" t="s">
        <v>124</v>
      </c>
      <c r="J16" s="179" t="s">
        <v>125</v>
      </c>
      <c r="K16" s="177" t="s">
        <v>124</v>
      </c>
      <c r="L16" s="178" t="s">
        <v>125</v>
      </c>
      <c r="M16" s="37">
        <f t="shared" ca="1" si="1"/>
        <v>31</v>
      </c>
      <c r="N16" s="99" t="str">
        <f ca="1">VLOOKUP($B16,Matrix!$H$13:$I$37,2,FALSE)&amp;"_"&amp;C16</f>
        <v>ALERT_REQ_S_ACC_TT_VD_ON_W_DST1</v>
      </c>
      <c r="O16" s="112" t="str">
        <f t="shared" ca="1" si="0"/>
        <v>#define ALERT_REQ_S_ACC_TT_VD_ON_W_DST1                 (6U)</v>
      </c>
    </row>
    <row r="17" spans="2:15">
      <c r="B17" s="98" t="s">
        <v>589</v>
      </c>
      <c r="C17" s="97" t="s">
        <v>626</v>
      </c>
      <c r="D17" s="109">
        <v>7</v>
      </c>
      <c r="E17" s="177" t="s">
        <v>124</v>
      </c>
      <c r="F17" s="178" t="s">
        <v>598</v>
      </c>
      <c r="G17" s="177" t="s">
        <v>124</v>
      </c>
      <c r="H17" s="178" t="s">
        <v>125</v>
      </c>
      <c r="I17" s="177" t="s">
        <v>124</v>
      </c>
      <c r="J17" s="179" t="s">
        <v>125</v>
      </c>
      <c r="K17" s="177" t="s">
        <v>124</v>
      </c>
      <c r="L17" s="178" t="s">
        <v>125</v>
      </c>
      <c r="M17" s="37">
        <f t="shared" ca="1" si="1"/>
        <v>31</v>
      </c>
      <c r="N17" s="99" t="str">
        <f ca="1">VLOOKUP($B17,Matrix!$H$13:$I$37,2,FALSE)&amp;"_"&amp;C17</f>
        <v>ALERT_REQ_S_ACC_TT_VD_ON_G_DST1</v>
      </c>
      <c r="O17" s="112" t="str">
        <f t="shared" ca="1" si="0"/>
        <v>#define ALERT_REQ_S_ACC_TT_VD_ON_G_DST1                 (7U)</v>
      </c>
    </row>
    <row r="18" spans="2:15">
      <c r="B18" s="98" t="s">
        <v>229</v>
      </c>
      <c r="C18" s="97" t="s">
        <v>244</v>
      </c>
      <c r="D18" s="109">
        <v>0</v>
      </c>
      <c r="E18" s="177" t="s">
        <v>124</v>
      </c>
      <c r="F18" s="178" t="s">
        <v>125</v>
      </c>
      <c r="G18" s="177" t="s">
        <v>124</v>
      </c>
      <c r="H18" s="178" t="s">
        <v>663</v>
      </c>
      <c r="I18" s="177" t="s">
        <v>124</v>
      </c>
      <c r="J18" s="179" t="s">
        <v>125</v>
      </c>
      <c r="K18" s="177" t="s">
        <v>124</v>
      </c>
      <c r="L18" s="178" t="s">
        <v>125</v>
      </c>
      <c r="M18" s="37">
        <f t="shared" ca="1" si="1"/>
        <v>23</v>
      </c>
      <c r="N18" s="99" t="str">
        <f ca="1">VLOOKUP($B18,Matrix!$H$13:$I$37,2,FALSE)&amp;"_"&amp;C18</f>
        <v>ALERT_REQ_S_ACC_BC_WARN</v>
      </c>
      <c r="O18" s="112" t="str">
        <f t="shared" ca="1" si="0"/>
        <v>#define ALERT_REQ_S_ACC_BC_WARN                         (0U)</v>
      </c>
    </row>
    <row r="19" spans="2:15">
      <c r="B19" s="98" t="s">
        <v>229</v>
      </c>
      <c r="C19" s="97" t="s">
        <v>245</v>
      </c>
      <c r="D19" s="109">
        <v>1</v>
      </c>
      <c r="E19" s="177" t="s">
        <v>124</v>
      </c>
      <c r="F19" s="178" t="s">
        <v>125</v>
      </c>
      <c r="G19" s="177" t="s">
        <v>124</v>
      </c>
      <c r="H19" s="178" t="s">
        <v>664</v>
      </c>
      <c r="I19" s="177" t="s">
        <v>124</v>
      </c>
      <c r="J19" s="179" t="s">
        <v>125</v>
      </c>
      <c r="K19" s="177" t="s">
        <v>124</v>
      </c>
      <c r="L19" s="178" t="s">
        <v>125</v>
      </c>
      <c r="M19" s="37">
        <f t="shared" ca="1" si="1"/>
        <v>25</v>
      </c>
      <c r="N19" s="99" t="str">
        <f ca="1">VLOOKUP($B19,Matrix!$H$13:$I$37,2,FALSE)&amp;"_"&amp;C19</f>
        <v>ALERT_REQ_S_ACC_BC_CANCEL</v>
      </c>
      <c r="O19" s="112" t="str">
        <f t="shared" ca="1" si="0"/>
        <v>#define ALERT_REQ_S_ACC_BC_CANCEL                       (1U)</v>
      </c>
    </row>
    <row r="20" spans="2:15">
      <c r="B20" s="98" t="s">
        <v>229</v>
      </c>
      <c r="C20" s="97" t="s">
        <v>247</v>
      </c>
      <c r="D20" s="109">
        <v>2</v>
      </c>
      <c r="E20" s="177" t="s">
        <v>124</v>
      </c>
      <c r="F20" s="178" t="s">
        <v>125</v>
      </c>
      <c r="G20" s="177" t="s">
        <v>124</v>
      </c>
      <c r="H20" s="178" t="s">
        <v>665</v>
      </c>
      <c r="I20" s="177" t="s">
        <v>124</v>
      </c>
      <c r="J20" s="179" t="s">
        <v>125</v>
      </c>
      <c r="K20" s="177" t="s">
        <v>124</v>
      </c>
      <c r="L20" s="178" t="s">
        <v>125</v>
      </c>
      <c r="M20" s="37">
        <f t="shared" ca="1" si="1"/>
        <v>26</v>
      </c>
      <c r="N20" s="99" t="str">
        <f ca="1">VLOOKUP($B20,Matrix!$H$13:$I$37,2,FALSE)&amp;"_"&amp;C20</f>
        <v>ALERT_REQ_S_ACC_BC_REQ_BRK</v>
      </c>
      <c r="O20" s="112" t="str">
        <f t="shared" ca="1" si="0"/>
        <v>#define ALERT_REQ_S_ACC_BC_REQ_BRK                      (2U)</v>
      </c>
    </row>
    <row r="21" spans="2:15">
      <c r="B21" s="98" t="s">
        <v>229</v>
      </c>
      <c r="C21" s="97" t="s">
        <v>248</v>
      </c>
      <c r="D21" s="109">
        <v>3</v>
      </c>
      <c r="E21" s="177" t="s">
        <v>124</v>
      </c>
      <c r="F21" s="178" t="s">
        <v>125</v>
      </c>
      <c r="G21" s="177" t="s">
        <v>124</v>
      </c>
      <c r="H21" s="178" t="s">
        <v>666</v>
      </c>
      <c r="I21" s="177" t="s">
        <v>124</v>
      </c>
      <c r="J21" s="179" t="s">
        <v>125</v>
      </c>
      <c r="K21" s="177" t="s">
        <v>124</v>
      </c>
      <c r="L21" s="178" t="s">
        <v>125</v>
      </c>
      <c r="M21" s="37">
        <f t="shared" ca="1" si="1"/>
        <v>27</v>
      </c>
      <c r="N21" s="99" t="str">
        <f ca="1">VLOOKUP($B21,Matrix!$H$13:$I$37,2,FALSE)&amp;"_"&amp;C21</f>
        <v>ALERT_REQ_S_ACC_BC_OVER_SPD</v>
      </c>
      <c r="O21" s="112" t="str">
        <f t="shared" ca="1" si="0"/>
        <v>#define ALERT_REQ_S_ACC_BC_OVER_SPD                     (3U)</v>
      </c>
    </row>
    <row r="22" spans="2:15">
      <c r="B22" s="98" t="s">
        <v>229</v>
      </c>
      <c r="C22" s="97" t="s">
        <v>350</v>
      </c>
      <c r="D22" s="109">
        <v>4</v>
      </c>
      <c r="E22" s="177" t="s">
        <v>124</v>
      </c>
      <c r="F22" s="178" t="s">
        <v>125</v>
      </c>
      <c r="G22" s="177" t="s">
        <v>124</v>
      </c>
      <c r="H22" s="178" t="s">
        <v>667</v>
      </c>
      <c r="I22" s="177" t="s">
        <v>124</v>
      </c>
      <c r="J22" s="179" t="s">
        <v>125</v>
      </c>
      <c r="K22" s="177" t="s">
        <v>124</v>
      </c>
      <c r="L22" s="178" t="s">
        <v>125</v>
      </c>
      <c r="M22" s="37">
        <f t="shared" ca="1" si="1"/>
        <v>31</v>
      </c>
      <c r="N22" s="99" t="str">
        <f ca="1">VLOOKUP($B22,Matrix!$H$13:$I$37,2,FALSE)&amp;"_"&amp;C22</f>
        <v>ALERT_REQ_S_ACC_BC_START_APRVAL</v>
      </c>
      <c r="O22" s="112" t="str">
        <f t="shared" ca="1" si="0"/>
        <v>#define ALERT_REQ_S_ACC_BC_START_APRVAL                 (4U)</v>
      </c>
    </row>
    <row r="23" spans="2:15">
      <c r="B23" s="98" t="s">
        <v>229</v>
      </c>
      <c r="C23" s="97" t="s">
        <v>249</v>
      </c>
      <c r="D23" s="109">
        <v>5</v>
      </c>
      <c r="E23" s="177" t="s">
        <v>124</v>
      </c>
      <c r="F23" s="178" t="s">
        <v>125</v>
      </c>
      <c r="G23" s="177" t="s">
        <v>124</v>
      </c>
      <c r="H23" s="178" t="s">
        <v>668</v>
      </c>
      <c r="I23" s="177" t="s">
        <v>124</v>
      </c>
      <c r="J23" s="179" t="s">
        <v>125</v>
      </c>
      <c r="K23" s="177" t="s">
        <v>124</v>
      </c>
      <c r="L23" s="178" t="s">
        <v>125</v>
      </c>
      <c r="M23" s="37">
        <f t="shared" ca="1" si="1"/>
        <v>24</v>
      </c>
      <c r="N23" s="99" t="str">
        <f ca="1">VLOOKUP($B23,Matrix!$H$13:$I$37,2,FALSE)&amp;"_"&amp;C23</f>
        <v>ALERT_REQ_S_ACC_BC_START</v>
      </c>
      <c r="O23" s="112" t="str">
        <f t="shared" ca="1" si="0"/>
        <v>#define ALERT_REQ_S_ACC_BC_START                        (5U)</v>
      </c>
    </row>
    <row r="24" spans="2:15">
      <c r="B24" s="98" t="s">
        <v>229</v>
      </c>
      <c r="C24" s="97" t="s">
        <v>351</v>
      </c>
      <c r="D24" s="109">
        <v>6</v>
      </c>
      <c r="E24" s="177" t="s">
        <v>124</v>
      </c>
      <c r="F24" s="178" t="s">
        <v>125</v>
      </c>
      <c r="G24" s="177" t="s">
        <v>124</v>
      </c>
      <c r="H24" s="178" t="s">
        <v>669</v>
      </c>
      <c r="I24" s="177" t="s">
        <v>124</v>
      </c>
      <c r="J24" s="179" t="s">
        <v>125</v>
      </c>
      <c r="K24" s="177" t="s">
        <v>124</v>
      </c>
      <c r="L24" s="178" t="s">
        <v>125</v>
      </c>
      <c r="M24" s="37">
        <f t="shared" ca="1" si="1"/>
        <v>26</v>
      </c>
      <c r="N24" s="99" t="str">
        <f ca="1">VLOOKUP($B24,Matrix!$H$13:$I$37,2,FALSE)&amp;"_"&amp;C24</f>
        <v>ALERT_REQ_S_ACC_BC_REQ_OPE</v>
      </c>
      <c r="O24" s="112" t="str">
        <f t="shared" ca="1" si="0"/>
        <v>#define ALERT_REQ_S_ACC_BC_REQ_OPE                      (6U)</v>
      </c>
    </row>
    <row r="25" spans="2:15">
      <c r="B25" s="98" t="s">
        <v>230</v>
      </c>
      <c r="C25" s="97" t="s">
        <v>247</v>
      </c>
      <c r="D25" s="109">
        <v>0</v>
      </c>
      <c r="E25" s="177" t="s">
        <v>124</v>
      </c>
      <c r="F25" s="178" t="s">
        <v>125</v>
      </c>
      <c r="G25" s="177" t="s">
        <v>124</v>
      </c>
      <c r="H25" s="178" t="s">
        <v>125</v>
      </c>
      <c r="I25" s="177" t="s">
        <v>124</v>
      </c>
      <c r="J25" s="179" t="s">
        <v>670</v>
      </c>
      <c r="K25" s="177" t="s">
        <v>124</v>
      </c>
      <c r="L25" s="178" t="s">
        <v>125</v>
      </c>
      <c r="M25" s="37">
        <f t="shared" ca="1" si="1"/>
        <v>26</v>
      </c>
      <c r="N25" s="99" t="str">
        <f ca="1">VLOOKUP($B25,Matrix!$H$13:$I$37,2,FALSE)&amp;"_"&amp;C25</f>
        <v>ALERT_REQ_S_ACC_PD_REQ_BRK</v>
      </c>
      <c r="O25" s="112" t="str">
        <f t="shared" ca="1" si="0"/>
        <v>#define ALERT_REQ_S_ACC_PD_REQ_BRK                      (0U)</v>
      </c>
    </row>
    <row r="26" spans="2:15">
      <c r="B26" s="98" t="s">
        <v>230</v>
      </c>
      <c r="C26" s="97" t="s">
        <v>349</v>
      </c>
      <c r="D26" s="109">
        <v>1</v>
      </c>
      <c r="E26" s="177" t="s">
        <v>124</v>
      </c>
      <c r="F26" s="178" t="s">
        <v>125</v>
      </c>
      <c r="G26" s="177" t="s">
        <v>124</v>
      </c>
      <c r="H26" s="178" t="s">
        <v>125</v>
      </c>
      <c r="I26" s="177" t="s">
        <v>124</v>
      </c>
      <c r="J26" s="179" t="s">
        <v>671</v>
      </c>
      <c r="K26" s="177" t="s">
        <v>124</v>
      </c>
      <c r="L26" s="178" t="s">
        <v>269</v>
      </c>
      <c r="M26" s="37">
        <f t="shared" ca="1" si="1"/>
        <v>28</v>
      </c>
      <c r="N26" s="99" t="str">
        <f ca="1">VLOOKUP($B26,Matrix!$H$13:$I$37,2,FALSE)&amp;"_"&amp;C26</f>
        <v>ALERT_REQ_S_ACC_PD_CC_MLFNK1</v>
      </c>
      <c r="O26" s="112" t="str">
        <f t="shared" ca="1" si="0"/>
        <v>#define ALERT_REQ_S_ACC_PD_CC_MLFNK1                    (1U)</v>
      </c>
    </row>
    <row r="27" spans="2:15">
      <c r="B27" s="98" t="s">
        <v>230</v>
      </c>
      <c r="C27" s="97" t="s">
        <v>346</v>
      </c>
      <c r="D27" s="109">
        <v>2</v>
      </c>
      <c r="E27" s="177" t="s">
        <v>124</v>
      </c>
      <c r="F27" s="178" t="s">
        <v>125</v>
      </c>
      <c r="G27" s="177" t="s">
        <v>124</v>
      </c>
      <c r="H27" s="178" t="s">
        <v>125</v>
      </c>
      <c r="I27" s="177" t="s">
        <v>124</v>
      </c>
      <c r="J27" s="179" t="s">
        <v>672</v>
      </c>
      <c r="K27" s="177" t="s">
        <v>124</v>
      </c>
      <c r="L27" s="178" t="s">
        <v>125</v>
      </c>
      <c r="M27" s="37">
        <f t="shared" ca="1" si="1"/>
        <v>27</v>
      </c>
      <c r="N27" s="99" t="str">
        <f ca="1">VLOOKUP($B27,Matrix!$H$13:$I$37,2,FALSE)&amp;"_"&amp;C27</f>
        <v>ALERT_REQ_S_ACC_PD_CC_DSBL1</v>
      </c>
      <c r="O27" s="112" t="str">
        <f t="shared" ca="1" si="0"/>
        <v>#define ALERT_REQ_S_ACC_PD_CC_DSBL1                     (2U)</v>
      </c>
    </row>
    <row r="28" spans="2:15">
      <c r="B28" s="98" t="s">
        <v>230</v>
      </c>
      <c r="C28" s="97" t="s">
        <v>251</v>
      </c>
      <c r="D28" s="109">
        <v>3</v>
      </c>
      <c r="E28" s="177" t="s">
        <v>124</v>
      </c>
      <c r="F28" s="178" t="s">
        <v>125</v>
      </c>
      <c r="G28" s="177" t="s">
        <v>124</v>
      </c>
      <c r="H28" s="178" t="s">
        <v>125</v>
      </c>
      <c r="I28" s="177" t="s">
        <v>124</v>
      </c>
      <c r="J28" s="179" t="s">
        <v>673</v>
      </c>
      <c r="K28" s="177" t="s">
        <v>124</v>
      </c>
      <c r="L28" s="178" t="s">
        <v>125</v>
      </c>
      <c r="M28" s="37">
        <f t="shared" ca="1" si="1"/>
        <v>27</v>
      </c>
      <c r="N28" s="99" t="str">
        <f ca="1">VLOOKUP($B28,Matrix!$H$13:$I$37,2,FALSE)&amp;"_"&amp;C28</f>
        <v>ALERT_REQ_S_ACC_PD_JST_ACT2</v>
      </c>
      <c r="O28" s="112" t="str">
        <f t="shared" ca="1" si="0"/>
        <v>#define ALERT_REQ_S_ACC_PD_JST_ACT2                     (3U)</v>
      </c>
    </row>
    <row r="29" spans="2:15">
      <c r="B29" s="98" t="s">
        <v>230</v>
      </c>
      <c r="C29" s="97" t="s">
        <v>253</v>
      </c>
      <c r="D29" s="109">
        <v>4</v>
      </c>
      <c r="E29" s="177" t="s">
        <v>124</v>
      </c>
      <c r="F29" s="178" t="s">
        <v>125</v>
      </c>
      <c r="G29" s="177" t="s">
        <v>124</v>
      </c>
      <c r="H29" s="178" t="s">
        <v>125</v>
      </c>
      <c r="I29" s="177" t="s">
        <v>124</v>
      </c>
      <c r="J29" s="179" t="s">
        <v>674</v>
      </c>
      <c r="K29" s="177" t="s">
        <v>124</v>
      </c>
      <c r="L29" s="178" t="s">
        <v>125</v>
      </c>
      <c r="M29" s="37">
        <f t="shared" ca="1" si="1"/>
        <v>27</v>
      </c>
      <c r="N29" s="99" t="str">
        <f ca="1">VLOOKUP($B29,Matrix!$H$13:$I$37,2,FALSE)&amp;"_"&amp;C29</f>
        <v>ALERT_REQ_S_ACC_PD_CC_DSBL2</v>
      </c>
      <c r="O29" s="112" t="str">
        <f t="shared" ca="1" si="0"/>
        <v>#define ALERT_REQ_S_ACC_PD_CC_DSBL2                     (4U)</v>
      </c>
    </row>
    <row r="30" spans="2:15">
      <c r="B30" s="98" t="s">
        <v>230</v>
      </c>
      <c r="C30" s="97" t="s">
        <v>255</v>
      </c>
      <c r="D30" s="109">
        <v>5</v>
      </c>
      <c r="E30" s="177" t="s">
        <v>124</v>
      </c>
      <c r="F30" s="178" t="s">
        <v>125</v>
      </c>
      <c r="G30" s="177" t="s">
        <v>124</v>
      </c>
      <c r="H30" s="178" t="s">
        <v>125</v>
      </c>
      <c r="I30" s="177" t="s">
        <v>124</v>
      </c>
      <c r="J30" s="179" t="s">
        <v>675</v>
      </c>
      <c r="K30" s="98" t="s">
        <v>124</v>
      </c>
      <c r="L30" s="179" t="s">
        <v>125</v>
      </c>
      <c r="M30" s="37">
        <f t="shared" ca="1" si="1"/>
        <v>27</v>
      </c>
      <c r="N30" s="99" t="str">
        <f ca="1">VLOOKUP($B30,Matrix!$H$13:$I$37,2,FALSE)&amp;"_"&amp;C30</f>
        <v>ALERT_REQ_S_ACC_PD_CC_DSBL3</v>
      </c>
      <c r="O30" s="112" t="str">
        <f t="shared" ca="1" si="0"/>
        <v>#define ALERT_REQ_S_ACC_PD_CC_DSBL3                     (5U)</v>
      </c>
    </row>
    <row r="31" spans="2:15">
      <c r="B31" s="98" t="s">
        <v>230</v>
      </c>
      <c r="C31" s="97" t="s">
        <v>257</v>
      </c>
      <c r="D31" s="109">
        <v>6</v>
      </c>
      <c r="E31" s="177" t="s">
        <v>124</v>
      </c>
      <c r="F31" s="178" t="s">
        <v>125</v>
      </c>
      <c r="G31" s="177" t="s">
        <v>124</v>
      </c>
      <c r="H31" s="178" t="s">
        <v>125</v>
      </c>
      <c r="I31" s="177" t="s">
        <v>124</v>
      </c>
      <c r="J31" s="233" t="s">
        <v>676</v>
      </c>
      <c r="K31" s="177" t="s">
        <v>124</v>
      </c>
      <c r="L31" s="178" t="s">
        <v>125</v>
      </c>
      <c r="M31" s="37">
        <f t="shared" ca="1" si="1"/>
        <v>27</v>
      </c>
      <c r="N31" s="99" t="str">
        <f ca="1">VLOOKUP($B31,Matrix!$H$13:$I$37,2,FALSE)&amp;"_"&amp;C31</f>
        <v>ALERT_REQ_S_ACC_PD_CC_DSBL4</v>
      </c>
      <c r="O31" s="112" t="str">
        <f t="shared" ca="1" si="0"/>
        <v>#define ALERT_REQ_S_ACC_PD_CC_DSBL4                     (6U)</v>
      </c>
    </row>
    <row r="32" spans="2:15">
      <c r="B32" s="98" t="s">
        <v>230</v>
      </c>
      <c r="C32" s="97" t="s">
        <v>259</v>
      </c>
      <c r="D32" s="109">
        <v>7</v>
      </c>
      <c r="E32" s="177" t="s">
        <v>124</v>
      </c>
      <c r="F32" s="178" t="s">
        <v>125</v>
      </c>
      <c r="G32" s="177" t="s">
        <v>124</v>
      </c>
      <c r="H32" s="178" t="s">
        <v>125</v>
      </c>
      <c r="I32" s="177" t="s">
        <v>124</v>
      </c>
      <c r="J32" s="179" t="s">
        <v>670</v>
      </c>
      <c r="K32" s="177" t="s">
        <v>124</v>
      </c>
      <c r="L32" s="178" t="s">
        <v>269</v>
      </c>
      <c r="M32" s="37">
        <f t="shared" ca="1" si="1"/>
        <v>29</v>
      </c>
      <c r="N32" s="99" t="str">
        <f ca="1">VLOOKUP($B32,Matrix!$H$13:$I$37,2,FALSE)&amp;"_"&amp;C32</f>
        <v>ALERT_REQ_S_ACC_PD_REQ_BRK_RW</v>
      </c>
      <c r="O32" s="112" t="str">
        <f t="shared" ca="1" si="0"/>
        <v>#define ALERT_REQ_S_ACC_PD_REQ_BRK_RW                   (7U)</v>
      </c>
    </row>
    <row r="33" spans="2:15">
      <c r="B33" s="98" t="s">
        <v>230</v>
      </c>
      <c r="C33" s="97" t="s">
        <v>347</v>
      </c>
      <c r="D33" s="109">
        <v>8</v>
      </c>
      <c r="E33" s="177" t="s">
        <v>124</v>
      </c>
      <c r="F33" s="178" t="s">
        <v>125</v>
      </c>
      <c r="G33" s="177" t="s">
        <v>124</v>
      </c>
      <c r="H33" s="178" t="s">
        <v>125</v>
      </c>
      <c r="I33" s="177" t="s">
        <v>124</v>
      </c>
      <c r="J33" s="179" t="s">
        <v>672</v>
      </c>
      <c r="K33" s="177" t="s">
        <v>124</v>
      </c>
      <c r="L33" s="178" t="s">
        <v>269</v>
      </c>
      <c r="M33" s="37">
        <f t="shared" ca="1" si="1"/>
        <v>30</v>
      </c>
      <c r="N33" s="99" t="str">
        <f ca="1">VLOOKUP($B33,Matrix!$H$13:$I$37,2,FALSE)&amp;"_"&amp;C33</f>
        <v>ALERT_REQ_S_ACC_PD_CC_DSBL1_RW</v>
      </c>
      <c r="O33" s="112" t="str">
        <f t="shared" ca="1" si="0"/>
        <v>#define ALERT_REQ_S_ACC_PD_CC_DSBL1_RW                  (8U)</v>
      </c>
    </row>
    <row r="34" spans="2:15">
      <c r="B34" s="98" t="s">
        <v>230</v>
      </c>
      <c r="C34" s="97" t="s">
        <v>394</v>
      </c>
      <c r="D34" s="109">
        <v>9</v>
      </c>
      <c r="E34" s="177" t="s">
        <v>124</v>
      </c>
      <c r="F34" s="178" t="s">
        <v>125</v>
      </c>
      <c r="G34" s="177" t="s">
        <v>124</v>
      </c>
      <c r="H34" s="178" t="s">
        <v>125</v>
      </c>
      <c r="I34" s="177" t="s">
        <v>124</v>
      </c>
      <c r="J34" s="234" t="s">
        <v>673</v>
      </c>
      <c r="K34" s="177" t="s">
        <v>124</v>
      </c>
      <c r="L34" s="178" t="s">
        <v>269</v>
      </c>
      <c r="M34" s="37">
        <f t="shared" ca="1" si="1"/>
        <v>30</v>
      </c>
      <c r="N34" s="99" t="str">
        <f ca="1">VLOOKUP($B34,Matrix!$H$13:$I$37,2,FALSE)&amp;"_"&amp;C34</f>
        <v>ALERT_REQ_S_ACC_PD_JST_ACT2_RW</v>
      </c>
      <c r="O34" s="112" t="str">
        <f t="shared" ca="1" si="0"/>
        <v>#define ALERT_REQ_S_ACC_PD_JST_ACT2_RW                  (9U)</v>
      </c>
    </row>
    <row r="35" spans="2:15">
      <c r="B35" s="98" t="s">
        <v>230</v>
      </c>
      <c r="C35" s="97" t="s">
        <v>262</v>
      </c>
      <c r="D35" s="109">
        <v>10</v>
      </c>
      <c r="E35" s="177" t="s">
        <v>124</v>
      </c>
      <c r="F35" s="178" t="s">
        <v>125</v>
      </c>
      <c r="G35" s="177" t="s">
        <v>124</v>
      </c>
      <c r="H35" s="178" t="s">
        <v>125</v>
      </c>
      <c r="I35" s="177" t="s">
        <v>124</v>
      </c>
      <c r="J35" s="179" t="s">
        <v>674</v>
      </c>
      <c r="K35" s="177" t="s">
        <v>124</v>
      </c>
      <c r="L35" s="178" t="s">
        <v>269</v>
      </c>
      <c r="M35" s="37">
        <f t="shared" ca="1" si="1"/>
        <v>30</v>
      </c>
      <c r="N35" s="99" t="str">
        <f ca="1">VLOOKUP($B35,Matrix!$H$13:$I$37,2,FALSE)&amp;"_"&amp;C35</f>
        <v>ALERT_REQ_S_ACC_PD_CC_DSBL2_RW</v>
      </c>
      <c r="O35" s="112" t="str">
        <f t="shared" ca="1" si="0"/>
        <v>#define ALERT_REQ_S_ACC_PD_CC_DSBL2_RW                  (10U)</v>
      </c>
    </row>
    <row r="36" spans="2:15">
      <c r="B36" s="98" t="s">
        <v>230</v>
      </c>
      <c r="C36" s="97" t="s">
        <v>263</v>
      </c>
      <c r="D36" s="109">
        <v>11</v>
      </c>
      <c r="E36" s="177" t="s">
        <v>124</v>
      </c>
      <c r="F36" s="178" t="s">
        <v>125</v>
      </c>
      <c r="G36" s="177" t="s">
        <v>124</v>
      </c>
      <c r="H36" s="178" t="s">
        <v>125</v>
      </c>
      <c r="I36" s="177" t="s">
        <v>124</v>
      </c>
      <c r="J36" s="179" t="s">
        <v>675</v>
      </c>
      <c r="K36" s="177" t="s">
        <v>124</v>
      </c>
      <c r="L36" s="178" t="s">
        <v>269</v>
      </c>
      <c r="M36" s="37">
        <f t="shared" ca="1" si="1"/>
        <v>30</v>
      </c>
      <c r="N36" s="99" t="str">
        <f ca="1">VLOOKUP($B36,Matrix!$H$13:$I$37,2,FALSE)&amp;"_"&amp;C36</f>
        <v>ALERT_REQ_S_ACC_PD_CC_DSBL3_RW</v>
      </c>
      <c r="O36" s="112" t="str">
        <f t="shared" ref="O36:O67" ca="1" si="2">"#define "&amp;N36&amp;REPT(" ",48-M36)&amp;"("&amp;D36&amp;"U)"</f>
        <v>#define ALERT_REQ_S_ACC_PD_CC_DSBL3_RW                  (11U)</v>
      </c>
    </row>
    <row r="37" spans="2:15">
      <c r="B37" s="98" t="s">
        <v>365</v>
      </c>
      <c r="C37" s="97" t="s">
        <v>265</v>
      </c>
      <c r="D37" s="109">
        <v>12</v>
      </c>
      <c r="E37" s="177" t="s">
        <v>124</v>
      </c>
      <c r="F37" s="178" t="s">
        <v>125</v>
      </c>
      <c r="G37" s="177" t="s">
        <v>124</v>
      </c>
      <c r="H37" s="178" t="s">
        <v>125</v>
      </c>
      <c r="I37" s="177" t="s">
        <v>124</v>
      </c>
      <c r="J37" s="179" t="s">
        <v>676</v>
      </c>
      <c r="K37" s="177" t="s">
        <v>124</v>
      </c>
      <c r="L37" s="179" t="s">
        <v>269</v>
      </c>
      <c r="M37" s="37">
        <f t="shared" ca="1" si="1"/>
        <v>30</v>
      </c>
      <c r="N37" s="99" t="str">
        <f ca="1">VLOOKUP($B37,Matrix!$H$13:$I$37,2,FALSE)&amp;"_"&amp;C37</f>
        <v>ALERT_REQ_S_ACC_PD_CC_DSBL4_RW</v>
      </c>
      <c r="O37" s="112" t="str">
        <f t="shared" ca="1" si="2"/>
        <v>#define ALERT_REQ_S_ACC_PD_CC_DSBL4_RW                  (12U)</v>
      </c>
    </row>
    <row r="38" spans="2:15">
      <c r="B38" s="98" t="s">
        <v>230</v>
      </c>
      <c r="C38" s="97" t="s">
        <v>267</v>
      </c>
      <c r="D38" s="109">
        <v>13</v>
      </c>
      <c r="E38" s="177" t="s">
        <v>124</v>
      </c>
      <c r="F38" s="178" t="s">
        <v>125</v>
      </c>
      <c r="G38" s="177" t="s">
        <v>124</v>
      </c>
      <c r="H38" s="178" t="s">
        <v>125</v>
      </c>
      <c r="I38" s="177" t="s">
        <v>124</v>
      </c>
      <c r="J38" s="179" t="s">
        <v>31</v>
      </c>
      <c r="K38" s="177" t="s">
        <v>124</v>
      </c>
      <c r="L38" s="178" t="s">
        <v>395</v>
      </c>
      <c r="M38" s="37">
        <f t="shared" ca="1" si="1"/>
        <v>29</v>
      </c>
      <c r="N38" s="99" t="str">
        <f ca="1">VLOOKUP($B38,Matrix!$H$13:$I$37,2,FALSE)&amp;"_"&amp;C38</f>
        <v>ALERT_REQ_S_ACC_PD_UNKNOWN_RW</v>
      </c>
      <c r="O38" s="112" t="str">
        <f t="shared" ca="1" si="2"/>
        <v>#define ALERT_REQ_S_ACC_PD_UNKNOWN_RW                   (13U)</v>
      </c>
    </row>
    <row r="39" spans="2:15">
      <c r="B39" s="98" t="s">
        <v>230</v>
      </c>
      <c r="C39" s="97" t="s">
        <v>471</v>
      </c>
      <c r="D39" s="109">
        <v>14</v>
      </c>
      <c r="E39" s="177" t="s">
        <v>124</v>
      </c>
      <c r="F39" s="178" t="s">
        <v>125</v>
      </c>
      <c r="G39" s="177" t="s">
        <v>124</v>
      </c>
      <c r="H39" s="178" t="s">
        <v>125</v>
      </c>
      <c r="I39" s="177" t="s">
        <v>124</v>
      </c>
      <c r="J39" s="179" t="s">
        <v>677</v>
      </c>
      <c r="K39" s="177" t="s">
        <v>124</v>
      </c>
      <c r="L39" s="178" t="s">
        <v>125</v>
      </c>
      <c r="M39" s="37">
        <f t="shared" ca="1" si="1"/>
        <v>22</v>
      </c>
      <c r="N39" s="99" t="str">
        <f ca="1">VLOOKUP($B39,Matrix!$H$13:$I$37,2,FALSE)&amp;"_"&amp;C39</f>
        <v>ALERT_REQ_S_ACC_PD_RSM</v>
      </c>
      <c r="O39" s="112" t="str">
        <f t="shared" ca="1" si="2"/>
        <v>#define ALERT_REQ_S_ACC_PD_RSM                          (14U)</v>
      </c>
    </row>
    <row r="40" spans="2:15">
      <c r="B40" s="98" t="s">
        <v>230</v>
      </c>
      <c r="C40" s="20" t="s">
        <v>469</v>
      </c>
      <c r="D40" s="109">
        <v>15</v>
      </c>
      <c r="E40" s="177" t="s">
        <v>124</v>
      </c>
      <c r="F40" s="178" t="s">
        <v>125</v>
      </c>
      <c r="G40" s="177" t="s">
        <v>124</v>
      </c>
      <c r="H40" s="178" t="s">
        <v>125</v>
      </c>
      <c r="I40" s="177" t="s">
        <v>124</v>
      </c>
      <c r="J40" s="179" t="s">
        <v>678</v>
      </c>
      <c r="K40" s="177" t="s">
        <v>124</v>
      </c>
      <c r="L40" s="178" t="s">
        <v>125</v>
      </c>
      <c r="M40" s="37">
        <f t="shared" ca="1" si="1"/>
        <v>28</v>
      </c>
      <c r="N40" s="99" t="str">
        <f ca="1">VLOOKUP($B40,Matrix!$H$13:$I$37,2,FALSE)&amp;"_"&amp;C40</f>
        <v>ALERT_REQ_S_ACC_PD_RSM_UNAVA</v>
      </c>
      <c r="O40" s="112" t="str">
        <f t="shared" ca="1" si="2"/>
        <v>#define ALERT_REQ_S_ACC_PD_RSM_UNAVA                    (15U)</v>
      </c>
    </row>
    <row r="41" spans="2:15">
      <c r="B41" s="98" t="s">
        <v>230</v>
      </c>
      <c r="C41" s="20" t="s">
        <v>473</v>
      </c>
      <c r="D41" s="109">
        <v>16</v>
      </c>
      <c r="E41" s="177" t="s">
        <v>124</v>
      </c>
      <c r="F41" s="178" t="s">
        <v>125</v>
      </c>
      <c r="G41" s="177" t="s">
        <v>124</v>
      </c>
      <c r="H41" s="178" t="s">
        <v>125</v>
      </c>
      <c r="I41" s="177" t="s">
        <v>124</v>
      </c>
      <c r="J41" s="179" t="s">
        <v>679</v>
      </c>
      <c r="K41" s="177" t="s">
        <v>124</v>
      </c>
      <c r="L41" s="178" t="s">
        <v>125</v>
      </c>
      <c r="M41" s="37">
        <f t="shared" ca="1" si="1"/>
        <v>27</v>
      </c>
      <c r="N41" s="99" t="str">
        <f ca="1">VLOOKUP($B41,Matrix!$H$13:$I$37,2,FALSE)&amp;"_"&amp;C41</f>
        <v>ALERT_REQ_S_ACC_PD_REQ_BRK2</v>
      </c>
      <c r="O41" s="112" t="str">
        <f t="shared" ca="1" si="2"/>
        <v>#define ALERT_REQ_S_ACC_PD_REQ_BRK2                     (16U)</v>
      </c>
    </row>
    <row r="42" spans="2:15">
      <c r="B42" s="98" t="s">
        <v>230</v>
      </c>
      <c r="C42" s="20" t="s">
        <v>475</v>
      </c>
      <c r="D42" s="109">
        <v>17</v>
      </c>
      <c r="E42" s="177" t="s">
        <v>124</v>
      </c>
      <c r="F42" s="178" t="s">
        <v>125</v>
      </c>
      <c r="G42" s="177" t="s">
        <v>124</v>
      </c>
      <c r="H42" s="178" t="s">
        <v>125</v>
      </c>
      <c r="I42" s="177" t="s">
        <v>124</v>
      </c>
      <c r="J42" s="179" t="s">
        <v>677</v>
      </c>
      <c r="K42" s="177" t="s">
        <v>124</v>
      </c>
      <c r="L42" s="178" t="s">
        <v>269</v>
      </c>
      <c r="M42" s="37">
        <f t="shared" ca="1" si="1"/>
        <v>25</v>
      </c>
      <c r="N42" s="99" t="str">
        <f ca="1">VLOOKUP($B42,Matrix!$H$13:$I$37,2,FALSE)&amp;"_"&amp;C42</f>
        <v>ALERT_REQ_S_ACC_PD_RSM_RW</v>
      </c>
      <c r="O42" s="112" t="str">
        <f t="shared" ca="1" si="2"/>
        <v>#define ALERT_REQ_S_ACC_PD_RSM_RW                       (17U)</v>
      </c>
    </row>
    <row r="43" spans="2:15">
      <c r="B43" s="98" t="s">
        <v>230</v>
      </c>
      <c r="C43" s="20" t="s">
        <v>477</v>
      </c>
      <c r="D43" s="109">
        <v>18</v>
      </c>
      <c r="E43" s="177" t="s">
        <v>124</v>
      </c>
      <c r="F43" s="178" t="s">
        <v>125</v>
      </c>
      <c r="G43" s="177" t="s">
        <v>124</v>
      </c>
      <c r="H43" s="178" t="s">
        <v>125</v>
      </c>
      <c r="I43" s="177" t="s">
        <v>124</v>
      </c>
      <c r="J43" s="179" t="s">
        <v>678</v>
      </c>
      <c r="K43" s="177" t="s">
        <v>124</v>
      </c>
      <c r="L43" s="178" t="s">
        <v>269</v>
      </c>
      <c r="M43" s="37">
        <f t="shared" ca="1" si="1"/>
        <v>31</v>
      </c>
      <c r="N43" s="99" t="str">
        <f ca="1">VLOOKUP($B43,Matrix!$H$13:$I$37,2,FALSE)&amp;"_"&amp;C43</f>
        <v>ALERT_REQ_S_ACC_PD_RSM_UNAVA_RW</v>
      </c>
      <c r="O43" s="112" t="str">
        <f t="shared" ca="1" si="2"/>
        <v>#define ALERT_REQ_S_ACC_PD_RSM_UNAVA_RW                 (18U)</v>
      </c>
    </row>
    <row r="44" spans="2:15">
      <c r="B44" s="21" t="s">
        <v>230</v>
      </c>
      <c r="C44" s="20" t="s">
        <v>479</v>
      </c>
      <c r="D44" s="104">
        <v>19</v>
      </c>
      <c r="E44" s="21" t="s">
        <v>124</v>
      </c>
      <c r="F44" s="105" t="s">
        <v>125</v>
      </c>
      <c r="G44" s="21" t="s">
        <v>124</v>
      </c>
      <c r="H44" s="105" t="s">
        <v>125</v>
      </c>
      <c r="I44" s="21" t="s">
        <v>124</v>
      </c>
      <c r="J44" s="105" t="s">
        <v>679</v>
      </c>
      <c r="K44" s="21" t="s">
        <v>124</v>
      </c>
      <c r="L44" s="105" t="s">
        <v>269</v>
      </c>
      <c r="M44" s="37">
        <f t="shared" ca="1" si="1"/>
        <v>30</v>
      </c>
      <c r="N44" s="99" t="str">
        <f ca="1">VLOOKUP($B44,Matrix!$H$13:$I$37,2,FALSE)&amp;"_"&amp;C44</f>
        <v>ALERT_REQ_S_ACC_PD_REQ_BRK2_RW</v>
      </c>
      <c r="O44" s="112" t="str">
        <f t="shared" ca="1" si="2"/>
        <v>#define ALERT_REQ_S_ACC_PD_REQ_BRK2_RW                  (19U)</v>
      </c>
    </row>
    <row r="45" spans="2:15">
      <c r="B45" s="21" t="s">
        <v>230</v>
      </c>
      <c r="C45" s="20" t="s">
        <v>527</v>
      </c>
      <c r="D45" s="104">
        <v>20</v>
      </c>
      <c r="E45" s="21" t="s">
        <v>124</v>
      </c>
      <c r="F45" s="105" t="s">
        <v>125</v>
      </c>
      <c r="G45" s="21" t="s">
        <v>124</v>
      </c>
      <c r="H45" s="105" t="s">
        <v>125</v>
      </c>
      <c r="I45" s="21" t="s">
        <v>124</v>
      </c>
      <c r="J45" s="105" t="s">
        <v>543</v>
      </c>
      <c r="K45" s="21" t="s">
        <v>124</v>
      </c>
      <c r="L45" s="105" t="s">
        <v>125</v>
      </c>
      <c r="M45" s="37">
        <f t="shared" ca="1" si="1"/>
        <v>25</v>
      </c>
      <c r="N45" s="99" t="str">
        <f ca="1">VLOOKUP($B45,Matrix!$H$13:$I$37,2,FALSE)&amp;"_"&amp;C45</f>
        <v>ALERT_REQ_S_ACC_PD_CC_ACT</v>
      </c>
      <c r="O45" s="112" t="str">
        <f t="shared" ca="1" si="2"/>
        <v>#define ALERT_REQ_S_ACC_PD_CC_ACT                       (20U)</v>
      </c>
    </row>
    <row r="46" spans="2:15">
      <c r="B46" s="21" t="s">
        <v>230</v>
      </c>
      <c r="C46" s="20" t="s">
        <v>547</v>
      </c>
      <c r="D46" s="104">
        <v>21</v>
      </c>
      <c r="E46" s="21" t="s">
        <v>124</v>
      </c>
      <c r="F46" s="105" t="s">
        <v>125</v>
      </c>
      <c r="G46" s="21" t="s">
        <v>124</v>
      </c>
      <c r="H46" s="105" t="s">
        <v>125</v>
      </c>
      <c r="I46" s="21" t="s">
        <v>124</v>
      </c>
      <c r="J46" s="105" t="s">
        <v>544</v>
      </c>
      <c r="K46" s="21" t="s">
        <v>124</v>
      </c>
      <c r="L46" s="105" t="s">
        <v>125</v>
      </c>
      <c r="M46" s="37">
        <f t="shared" ca="1" si="1"/>
        <v>29</v>
      </c>
      <c r="N46" s="99" t="str">
        <f ca="1">VLOOKUP($B46,Matrix!$H$13:$I$37,2,FALSE)&amp;"_"&amp;C46</f>
        <v>ALERT_REQ_S_ACC_PD_SFT_P_AUTO</v>
      </c>
      <c r="O46" s="112" t="str">
        <f t="shared" ca="1" si="2"/>
        <v>#define ALERT_REQ_S_ACC_PD_SFT_P_AUTO                   (21U)</v>
      </c>
    </row>
    <row r="47" spans="2:15">
      <c r="B47" s="21" t="s">
        <v>230</v>
      </c>
      <c r="C47" s="20" t="s">
        <v>534</v>
      </c>
      <c r="D47" s="104">
        <v>22</v>
      </c>
      <c r="E47" s="21" t="s">
        <v>124</v>
      </c>
      <c r="F47" s="105" t="s">
        <v>125</v>
      </c>
      <c r="G47" s="21" t="s">
        <v>124</v>
      </c>
      <c r="H47" s="105" t="s">
        <v>125</v>
      </c>
      <c r="I47" s="21" t="s">
        <v>124</v>
      </c>
      <c r="J47" s="105" t="s">
        <v>543</v>
      </c>
      <c r="K47" s="21" t="s">
        <v>124</v>
      </c>
      <c r="L47" s="105" t="s">
        <v>269</v>
      </c>
      <c r="M47" s="37">
        <f t="shared" ca="1" si="1"/>
        <v>28</v>
      </c>
      <c r="N47" s="99" t="str">
        <f ca="1">VLOOKUP($B47,Matrix!$H$13:$I$37,2,FALSE)&amp;"_"&amp;C47</f>
        <v>ALERT_REQ_S_ACC_PD_CC_ACT_RW</v>
      </c>
      <c r="O47" s="112" t="str">
        <f t="shared" ca="1" si="2"/>
        <v>#define ALERT_REQ_S_ACC_PD_CC_ACT_RW                    (22U)</v>
      </c>
    </row>
    <row r="48" spans="2:15">
      <c r="B48" s="21" t="s">
        <v>230</v>
      </c>
      <c r="C48" s="20" t="s">
        <v>546</v>
      </c>
      <c r="D48" s="104">
        <v>23</v>
      </c>
      <c r="E48" s="21" t="s">
        <v>124</v>
      </c>
      <c r="F48" s="105" t="s">
        <v>125</v>
      </c>
      <c r="G48" s="21" t="s">
        <v>124</v>
      </c>
      <c r="H48" s="105" t="s">
        <v>125</v>
      </c>
      <c r="I48" s="21" t="s">
        <v>124</v>
      </c>
      <c r="J48" s="105" t="s">
        <v>544</v>
      </c>
      <c r="K48" s="21" t="s">
        <v>124</v>
      </c>
      <c r="L48" s="105" t="s">
        <v>269</v>
      </c>
      <c r="M48" s="37">
        <f t="shared" ca="1" si="1"/>
        <v>32</v>
      </c>
      <c r="N48" s="99" t="str">
        <f ca="1">VLOOKUP($B48,Matrix!$H$13:$I$37,2,FALSE)&amp;"_"&amp;C48</f>
        <v>ALERT_REQ_S_ACC_PD_SFT_P_AUTO_RW</v>
      </c>
      <c r="O48" s="112" t="str">
        <f t="shared" ca="1" si="2"/>
        <v>#define ALERT_REQ_S_ACC_PD_SFT_P_AUTO_RW                (23U)</v>
      </c>
    </row>
    <row r="49" spans="2:15">
      <c r="B49" s="21"/>
      <c r="C49" s="20"/>
      <c r="D49" s="104"/>
      <c r="E49" s="21"/>
      <c r="F49" s="105"/>
      <c r="G49" s="21"/>
      <c r="H49" s="105"/>
      <c r="I49" s="21"/>
      <c r="J49" s="105"/>
      <c r="K49" s="21"/>
      <c r="L49" s="105"/>
      <c r="M49" s="37" t="e">
        <f t="shared" ca="1" si="1"/>
        <v>#N/A</v>
      </c>
      <c r="N49" s="99" t="e">
        <f ca="1">VLOOKUP($B49,Matrix!$H$13:$I$37,2,FALSE)&amp;"_"&amp;C49</f>
        <v>#N/A</v>
      </c>
      <c r="O49" s="112" t="e">
        <f t="shared" ca="1" si="2"/>
        <v>#N/A</v>
      </c>
    </row>
    <row r="50" spans="2:15">
      <c r="B50" s="21"/>
      <c r="C50" s="20"/>
      <c r="D50" s="104"/>
      <c r="E50" s="21"/>
      <c r="F50" s="105"/>
      <c r="G50" s="21"/>
      <c r="H50" s="105"/>
      <c r="I50" s="21"/>
      <c r="J50" s="105"/>
      <c r="K50" s="21"/>
      <c r="L50" s="105"/>
      <c r="M50" s="37" t="e">
        <f t="shared" ca="1" si="1"/>
        <v>#N/A</v>
      </c>
      <c r="N50" s="99" t="e">
        <f ca="1">VLOOKUP($B50,Matrix!$H$13:$I$37,2,FALSE)&amp;"_"&amp;C50</f>
        <v>#N/A</v>
      </c>
      <c r="O50" s="112" t="e">
        <f t="shared" ca="1" si="2"/>
        <v>#N/A</v>
      </c>
    </row>
    <row r="51" spans="2:15">
      <c r="B51" s="21"/>
      <c r="C51" s="20"/>
      <c r="D51" s="104"/>
      <c r="E51" s="21"/>
      <c r="F51" s="105"/>
      <c r="G51" s="21"/>
      <c r="H51" s="105"/>
      <c r="I51" s="21"/>
      <c r="J51" s="105"/>
      <c r="K51" s="21"/>
      <c r="L51" s="105"/>
      <c r="M51" s="37" t="e">
        <f t="shared" ca="1" si="1"/>
        <v>#N/A</v>
      </c>
      <c r="N51" s="99" t="e">
        <f ca="1">VLOOKUP($B51,Matrix!$H$13:$I$37,2,FALSE)&amp;"_"&amp;C51</f>
        <v>#N/A</v>
      </c>
      <c r="O51" s="112" t="e">
        <f t="shared" ca="1" si="2"/>
        <v>#N/A</v>
      </c>
    </row>
    <row r="52" spans="2:15">
      <c r="B52" s="21"/>
      <c r="C52" s="20"/>
      <c r="D52" s="104"/>
      <c r="E52" s="21"/>
      <c r="F52" s="105"/>
      <c r="G52" s="21"/>
      <c r="H52" s="105"/>
      <c r="I52" s="21"/>
      <c r="J52" s="105"/>
      <c r="K52" s="21"/>
      <c r="L52" s="105"/>
      <c r="M52" s="37" t="e">
        <f t="shared" ca="1" si="1"/>
        <v>#N/A</v>
      </c>
      <c r="N52" s="99" t="e">
        <f ca="1">VLOOKUP($B52,Matrix!$H$13:$I$37,2,FALSE)&amp;"_"&amp;C52</f>
        <v>#N/A</v>
      </c>
      <c r="O52" s="112" t="e">
        <f t="shared" ca="1" si="2"/>
        <v>#N/A</v>
      </c>
    </row>
    <row r="53" spans="2:15">
      <c r="B53" s="21"/>
      <c r="C53" s="20"/>
      <c r="D53" s="104"/>
      <c r="E53" s="21"/>
      <c r="F53" s="105"/>
      <c r="G53" s="21"/>
      <c r="H53" s="105"/>
      <c r="I53" s="21"/>
      <c r="J53" s="105"/>
      <c r="K53" s="21"/>
      <c r="L53" s="105"/>
      <c r="M53" s="37" t="e">
        <f t="shared" ca="1" si="1"/>
        <v>#N/A</v>
      </c>
      <c r="N53" s="99" t="e">
        <f ca="1">VLOOKUP($B53,Matrix!$H$13:$I$37,2,FALSE)&amp;"_"&amp;C53</f>
        <v>#N/A</v>
      </c>
      <c r="O53" s="112" t="e">
        <f t="shared" ca="1" si="2"/>
        <v>#N/A</v>
      </c>
    </row>
    <row r="54" spans="2:15">
      <c r="B54" s="21"/>
      <c r="C54" s="20"/>
      <c r="D54" s="104"/>
      <c r="E54" s="21"/>
      <c r="F54" s="105"/>
      <c r="G54" s="21"/>
      <c r="H54" s="105"/>
      <c r="I54" s="21"/>
      <c r="J54" s="105"/>
      <c r="K54" s="21"/>
      <c r="L54" s="105"/>
      <c r="M54" s="37" t="e">
        <f t="shared" ca="1" si="1"/>
        <v>#N/A</v>
      </c>
      <c r="N54" s="99" t="e">
        <f ca="1">VLOOKUP($B54,Matrix!$H$13:$I$37,2,FALSE)&amp;"_"&amp;C54</f>
        <v>#N/A</v>
      </c>
      <c r="O54" s="112" t="e">
        <f t="shared" ca="1" si="2"/>
        <v>#N/A</v>
      </c>
    </row>
    <row r="55" spans="2:15">
      <c r="B55" s="21"/>
      <c r="C55" s="20"/>
      <c r="D55" s="104"/>
      <c r="E55" s="21"/>
      <c r="F55" s="105"/>
      <c r="G55" s="21"/>
      <c r="H55" s="105"/>
      <c r="I55" s="21"/>
      <c r="J55" s="105"/>
      <c r="K55" s="21"/>
      <c r="L55" s="105"/>
      <c r="M55" s="37" t="e">
        <f t="shared" ca="1" si="1"/>
        <v>#N/A</v>
      </c>
      <c r="N55" s="99" t="e">
        <f ca="1">VLOOKUP($B55,Matrix!$H$13:$I$37,2,FALSE)&amp;"_"&amp;C55</f>
        <v>#N/A</v>
      </c>
      <c r="O55" s="112" t="e">
        <f t="shared" ca="1" si="2"/>
        <v>#N/A</v>
      </c>
    </row>
    <row r="56" spans="2:15">
      <c r="B56" s="21"/>
      <c r="C56" s="20"/>
      <c r="D56" s="104"/>
      <c r="E56" s="21"/>
      <c r="F56" s="105"/>
      <c r="G56" s="21"/>
      <c r="H56" s="105"/>
      <c r="I56" s="21"/>
      <c r="J56" s="105"/>
      <c r="K56" s="21"/>
      <c r="L56" s="105"/>
      <c r="M56" s="37" t="e">
        <f t="shared" ca="1" si="1"/>
        <v>#N/A</v>
      </c>
      <c r="N56" s="99" t="e">
        <f ca="1">VLOOKUP($B56,Matrix!$H$13:$I$37,2,FALSE)&amp;"_"&amp;C56</f>
        <v>#N/A</v>
      </c>
      <c r="O56" s="112" t="e">
        <f t="shared" ca="1" si="2"/>
        <v>#N/A</v>
      </c>
    </row>
    <row r="57" spans="2:15">
      <c r="B57" s="21"/>
      <c r="C57" s="20"/>
      <c r="D57" s="104"/>
      <c r="E57" s="21"/>
      <c r="F57" s="105"/>
      <c r="G57" s="21"/>
      <c r="H57" s="105"/>
      <c r="I57" s="21"/>
      <c r="J57" s="105"/>
      <c r="K57" s="21"/>
      <c r="L57" s="105"/>
      <c r="M57" s="37" t="e">
        <f t="shared" ca="1" si="1"/>
        <v>#N/A</v>
      </c>
      <c r="N57" s="99" t="e">
        <f ca="1">VLOOKUP($B57,Matrix!$H$13:$I$37,2,FALSE)&amp;"_"&amp;C57</f>
        <v>#N/A</v>
      </c>
      <c r="O57" s="112" t="e">
        <f t="shared" ca="1" si="2"/>
        <v>#N/A</v>
      </c>
    </row>
    <row r="58" spans="2:15">
      <c r="B58" s="21"/>
      <c r="C58" s="20"/>
      <c r="D58" s="104"/>
      <c r="E58" s="21"/>
      <c r="F58" s="105"/>
      <c r="G58" s="21"/>
      <c r="H58" s="105"/>
      <c r="I58" s="21"/>
      <c r="J58" s="105"/>
      <c r="K58" s="21"/>
      <c r="L58" s="105"/>
      <c r="M58" s="37" t="e">
        <f t="shared" ca="1" si="1"/>
        <v>#N/A</v>
      </c>
      <c r="N58" s="99" t="e">
        <f ca="1">VLOOKUP($B58,Matrix!$H$13:$I$37,2,FALSE)&amp;"_"&amp;C58</f>
        <v>#N/A</v>
      </c>
      <c r="O58" s="112" t="e">
        <f t="shared" ca="1" si="2"/>
        <v>#N/A</v>
      </c>
    </row>
    <row r="59" spans="2:15">
      <c r="B59" s="21"/>
      <c r="C59" s="20"/>
      <c r="D59" s="104"/>
      <c r="E59" s="21"/>
      <c r="F59" s="105"/>
      <c r="G59" s="21"/>
      <c r="H59" s="105"/>
      <c r="I59" s="21"/>
      <c r="J59" s="105"/>
      <c r="K59" s="21"/>
      <c r="L59" s="105"/>
      <c r="M59" s="37" t="e">
        <f t="shared" ca="1" si="1"/>
        <v>#N/A</v>
      </c>
      <c r="N59" s="99" t="e">
        <f ca="1">VLOOKUP($B59,Matrix!$H$13:$I$37,2,FALSE)&amp;"_"&amp;C59</f>
        <v>#N/A</v>
      </c>
      <c r="O59" s="112" t="e">
        <f t="shared" ca="1" si="2"/>
        <v>#N/A</v>
      </c>
    </row>
    <row r="60" spans="2:15">
      <c r="B60" s="21"/>
      <c r="C60" s="20"/>
      <c r="D60" s="104"/>
      <c r="E60" s="21"/>
      <c r="F60" s="105"/>
      <c r="G60" s="21"/>
      <c r="H60" s="105"/>
      <c r="I60" s="21"/>
      <c r="J60" s="105"/>
      <c r="K60" s="21"/>
      <c r="L60" s="105"/>
      <c r="M60" s="37" t="e">
        <f t="shared" ca="1" si="1"/>
        <v>#N/A</v>
      </c>
      <c r="N60" s="99" t="e">
        <f ca="1">VLOOKUP($B60,Matrix!$H$13:$I$37,2,FALSE)&amp;"_"&amp;C60</f>
        <v>#N/A</v>
      </c>
      <c r="O60" s="112" t="e">
        <f t="shared" ca="1" si="2"/>
        <v>#N/A</v>
      </c>
    </row>
    <row r="61" spans="2:15">
      <c r="B61" s="21"/>
      <c r="C61" s="20"/>
      <c r="D61" s="104"/>
      <c r="E61" s="21"/>
      <c r="F61" s="105"/>
      <c r="G61" s="21"/>
      <c r="H61" s="105"/>
      <c r="I61" s="21"/>
      <c r="J61" s="105"/>
      <c r="K61" s="21"/>
      <c r="L61" s="105"/>
      <c r="M61" s="37" t="e">
        <f t="shared" ca="1" si="1"/>
        <v>#N/A</v>
      </c>
      <c r="N61" s="99" t="e">
        <f ca="1">VLOOKUP($B61,Matrix!$H$13:$I$37,2,FALSE)&amp;"_"&amp;C61</f>
        <v>#N/A</v>
      </c>
      <c r="O61" s="112" t="e">
        <f t="shared" ca="1" si="2"/>
        <v>#N/A</v>
      </c>
    </row>
    <row r="62" spans="2:15">
      <c r="B62" s="21"/>
      <c r="C62" s="20"/>
      <c r="D62" s="104"/>
      <c r="E62" s="21"/>
      <c r="F62" s="105"/>
      <c r="G62" s="21"/>
      <c r="H62" s="105"/>
      <c r="I62" s="21"/>
      <c r="J62" s="105"/>
      <c r="K62" s="21"/>
      <c r="L62" s="105"/>
      <c r="M62" s="37" t="e">
        <f t="shared" ca="1" si="1"/>
        <v>#N/A</v>
      </c>
      <c r="N62" s="99" t="e">
        <f ca="1">VLOOKUP($B62,Matrix!$H$13:$I$37,2,FALSE)&amp;"_"&amp;C62</f>
        <v>#N/A</v>
      </c>
      <c r="O62" s="112" t="e">
        <f t="shared" ca="1" si="2"/>
        <v>#N/A</v>
      </c>
    </row>
    <row r="63" spans="2:15">
      <c r="B63" s="21"/>
      <c r="C63" s="20"/>
      <c r="D63" s="104"/>
      <c r="E63" s="21"/>
      <c r="F63" s="105"/>
      <c r="G63" s="21"/>
      <c r="H63" s="105"/>
      <c r="I63" s="21"/>
      <c r="J63" s="105"/>
      <c r="K63" s="21"/>
      <c r="L63" s="105"/>
      <c r="M63" s="37" t="e">
        <f t="shared" ca="1" si="1"/>
        <v>#N/A</v>
      </c>
      <c r="N63" s="99" t="e">
        <f ca="1">VLOOKUP($B63,Matrix!$H$13:$I$37,2,FALSE)&amp;"_"&amp;C63</f>
        <v>#N/A</v>
      </c>
      <c r="O63" s="112" t="e">
        <f t="shared" ca="1" si="2"/>
        <v>#N/A</v>
      </c>
    </row>
    <row r="64" spans="2:15">
      <c r="B64" s="21"/>
      <c r="C64" s="20"/>
      <c r="D64" s="104"/>
      <c r="E64" s="21"/>
      <c r="F64" s="105"/>
      <c r="G64" s="21"/>
      <c r="H64" s="105"/>
      <c r="I64" s="21"/>
      <c r="J64" s="105"/>
      <c r="K64" s="21"/>
      <c r="L64" s="105"/>
      <c r="M64" s="37" t="e">
        <f t="shared" ca="1" si="1"/>
        <v>#N/A</v>
      </c>
      <c r="N64" s="99" t="e">
        <f ca="1">VLOOKUP($B64,Matrix!$H$13:$I$37,2,FALSE)&amp;"_"&amp;C64</f>
        <v>#N/A</v>
      </c>
      <c r="O64" s="112" t="e">
        <f t="shared" ca="1" si="2"/>
        <v>#N/A</v>
      </c>
    </row>
    <row r="65" spans="2:15">
      <c r="B65" s="21"/>
      <c r="C65" s="20"/>
      <c r="D65" s="104"/>
      <c r="E65" s="21"/>
      <c r="F65" s="105"/>
      <c r="G65" s="21"/>
      <c r="H65" s="105"/>
      <c r="I65" s="21"/>
      <c r="J65" s="105"/>
      <c r="K65" s="21"/>
      <c r="L65" s="105"/>
      <c r="M65" s="37" t="e">
        <f t="shared" ca="1" si="1"/>
        <v>#N/A</v>
      </c>
      <c r="N65" s="99" t="e">
        <f ca="1">VLOOKUP($B65,Matrix!$H$13:$I$37,2,FALSE)&amp;"_"&amp;C65</f>
        <v>#N/A</v>
      </c>
      <c r="O65" s="112" t="e">
        <f t="shared" ca="1" si="2"/>
        <v>#N/A</v>
      </c>
    </row>
    <row r="66" spans="2:15">
      <c r="B66" s="21"/>
      <c r="C66" s="20"/>
      <c r="D66" s="104"/>
      <c r="E66" s="21"/>
      <c r="F66" s="105"/>
      <c r="G66" s="21"/>
      <c r="H66" s="105"/>
      <c r="I66" s="21"/>
      <c r="J66" s="105"/>
      <c r="K66" s="21"/>
      <c r="L66" s="105"/>
      <c r="M66" s="37" t="e">
        <f t="shared" ca="1" si="1"/>
        <v>#N/A</v>
      </c>
      <c r="N66" s="99" t="e">
        <f ca="1">VLOOKUP($B66,Matrix!$H$13:$I$37,2,FALSE)&amp;"_"&amp;C66</f>
        <v>#N/A</v>
      </c>
      <c r="O66" s="112" t="e">
        <f t="shared" ca="1" si="2"/>
        <v>#N/A</v>
      </c>
    </row>
    <row r="67" spans="2:15">
      <c r="B67" s="21"/>
      <c r="C67" s="20"/>
      <c r="D67" s="104"/>
      <c r="E67" s="21"/>
      <c r="F67" s="105"/>
      <c r="G67" s="21"/>
      <c r="H67" s="105"/>
      <c r="I67" s="21"/>
      <c r="J67" s="105"/>
      <c r="K67" s="21"/>
      <c r="L67" s="105"/>
      <c r="M67" s="37" t="e">
        <f t="shared" ca="1" si="1"/>
        <v>#N/A</v>
      </c>
      <c r="N67" s="99" t="e">
        <f ca="1">VLOOKUP($B67,Matrix!$H$13:$I$37,2,FALSE)&amp;"_"&amp;C67</f>
        <v>#N/A</v>
      </c>
      <c r="O67" s="112" t="e">
        <f t="shared" ca="1" si="2"/>
        <v>#N/A</v>
      </c>
    </row>
    <row r="68" spans="2:15">
      <c r="B68" s="21"/>
      <c r="C68" s="20"/>
      <c r="D68" s="104"/>
      <c r="E68" s="21"/>
      <c r="F68" s="105"/>
      <c r="G68" s="21"/>
      <c r="H68" s="105"/>
      <c r="I68" s="21"/>
      <c r="J68" s="105"/>
      <c r="K68" s="21"/>
      <c r="L68" s="105"/>
      <c r="M68" s="37" t="e">
        <f t="shared" ca="1" si="1"/>
        <v>#N/A</v>
      </c>
      <c r="N68" s="99" t="e">
        <f ca="1">VLOOKUP($B68,Matrix!$H$13:$I$37,2,FALSE)&amp;"_"&amp;C68</f>
        <v>#N/A</v>
      </c>
      <c r="O68" s="112" t="e">
        <f t="shared" ref="O68:O99" ca="1" si="3">"#define "&amp;N68&amp;REPT(" ",48-M68)&amp;"("&amp;D68&amp;"U)"</f>
        <v>#N/A</v>
      </c>
    </row>
    <row r="69" spans="2:15">
      <c r="B69" s="21"/>
      <c r="C69" s="20"/>
      <c r="D69" s="104"/>
      <c r="E69" s="21"/>
      <c r="F69" s="105"/>
      <c r="G69" s="21"/>
      <c r="H69" s="105"/>
      <c r="I69" s="21"/>
      <c r="J69" s="105"/>
      <c r="K69" s="21"/>
      <c r="L69" s="105"/>
      <c r="M69" s="37" t="e">
        <f t="shared" ref="M69:M103" ca="1" si="4">LEN(N69)</f>
        <v>#N/A</v>
      </c>
      <c r="N69" s="99" t="e">
        <f ca="1">VLOOKUP($B69,Matrix!$H$13:$I$37,2,FALSE)&amp;"_"&amp;C69</f>
        <v>#N/A</v>
      </c>
      <c r="O69" s="112" t="e">
        <f t="shared" ca="1" si="3"/>
        <v>#N/A</v>
      </c>
    </row>
    <row r="70" spans="2:15">
      <c r="B70" s="21"/>
      <c r="C70" s="20"/>
      <c r="D70" s="104"/>
      <c r="E70" s="21"/>
      <c r="F70" s="105"/>
      <c r="G70" s="21"/>
      <c r="H70" s="105"/>
      <c r="I70" s="21"/>
      <c r="J70" s="105"/>
      <c r="K70" s="21"/>
      <c r="L70" s="105"/>
      <c r="M70" s="37" t="e">
        <f t="shared" ca="1" si="4"/>
        <v>#N/A</v>
      </c>
      <c r="N70" s="99" t="e">
        <f ca="1">VLOOKUP($B70,Matrix!$H$13:$I$37,2,FALSE)&amp;"_"&amp;C70</f>
        <v>#N/A</v>
      </c>
      <c r="O70" s="112" t="e">
        <f t="shared" ca="1" si="3"/>
        <v>#N/A</v>
      </c>
    </row>
    <row r="71" spans="2:15">
      <c r="B71" s="21"/>
      <c r="C71" s="20"/>
      <c r="D71" s="104"/>
      <c r="E71" s="21"/>
      <c r="F71" s="105"/>
      <c r="G71" s="21"/>
      <c r="H71" s="105"/>
      <c r="I71" s="21"/>
      <c r="J71" s="105"/>
      <c r="K71" s="21"/>
      <c r="L71" s="105"/>
      <c r="M71" s="37" t="e">
        <f t="shared" ca="1" si="4"/>
        <v>#N/A</v>
      </c>
      <c r="N71" s="99" t="e">
        <f ca="1">VLOOKUP($B71,Matrix!$H$13:$I$37,2,FALSE)&amp;"_"&amp;C71</f>
        <v>#N/A</v>
      </c>
      <c r="O71" s="112" t="e">
        <f t="shared" ca="1" si="3"/>
        <v>#N/A</v>
      </c>
    </row>
    <row r="72" spans="2:15">
      <c r="B72" s="21"/>
      <c r="C72" s="20"/>
      <c r="D72" s="104"/>
      <c r="E72" s="21"/>
      <c r="F72" s="105"/>
      <c r="G72" s="21"/>
      <c r="H72" s="105"/>
      <c r="I72" s="21"/>
      <c r="J72" s="105"/>
      <c r="K72" s="21"/>
      <c r="L72" s="105"/>
      <c r="M72" s="37" t="e">
        <f t="shared" ca="1" si="4"/>
        <v>#N/A</v>
      </c>
      <c r="N72" s="99" t="e">
        <f ca="1">VLOOKUP($B72,Matrix!$H$13:$I$37,2,FALSE)&amp;"_"&amp;C72</f>
        <v>#N/A</v>
      </c>
      <c r="O72" s="112" t="e">
        <f t="shared" ca="1" si="3"/>
        <v>#N/A</v>
      </c>
    </row>
    <row r="73" spans="2:15">
      <c r="B73" s="21"/>
      <c r="C73" s="20"/>
      <c r="D73" s="104"/>
      <c r="E73" s="21"/>
      <c r="F73" s="105"/>
      <c r="G73" s="21"/>
      <c r="H73" s="105"/>
      <c r="I73" s="21"/>
      <c r="J73" s="105"/>
      <c r="K73" s="21"/>
      <c r="L73" s="105"/>
      <c r="M73" s="37" t="e">
        <f t="shared" ca="1" si="4"/>
        <v>#N/A</v>
      </c>
      <c r="N73" s="99" t="e">
        <f ca="1">VLOOKUP($B73,Matrix!$H$13:$I$37,2,FALSE)&amp;"_"&amp;C73</f>
        <v>#N/A</v>
      </c>
      <c r="O73" s="112" t="e">
        <f t="shared" ca="1" si="3"/>
        <v>#N/A</v>
      </c>
    </row>
    <row r="74" spans="2:15">
      <c r="B74" s="21"/>
      <c r="C74" s="20"/>
      <c r="D74" s="104"/>
      <c r="E74" s="21"/>
      <c r="F74" s="105"/>
      <c r="G74" s="21"/>
      <c r="H74" s="105"/>
      <c r="I74" s="21"/>
      <c r="J74" s="105"/>
      <c r="K74" s="21"/>
      <c r="L74" s="105"/>
      <c r="M74" s="37" t="e">
        <f t="shared" ca="1" si="4"/>
        <v>#N/A</v>
      </c>
      <c r="N74" s="99" t="e">
        <f ca="1">VLOOKUP($B74,Matrix!$H$13:$I$37,2,FALSE)&amp;"_"&amp;C74</f>
        <v>#N/A</v>
      </c>
      <c r="O74" s="112" t="e">
        <f t="shared" ca="1" si="3"/>
        <v>#N/A</v>
      </c>
    </row>
    <row r="75" spans="2:15">
      <c r="B75" s="21"/>
      <c r="C75" s="20"/>
      <c r="D75" s="104"/>
      <c r="E75" s="21"/>
      <c r="F75" s="105"/>
      <c r="G75" s="21"/>
      <c r="H75" s="105"/>
      <c r="I75" s="21"/>
      <c r="J75" s="105"/>
      <c r="K75" s="21"/>
      <c r="L75" s="105"/>
      <c r="M75" s="37" t="e">
        <f t="shared" ca="1" si="4"/>
        <v>#N/A</v>
      </c>
      <c r="N75" s="99" t="e">
        <f ca="1">VLOOKUP($B75,Matrix!$H$13:$I$37,2,FALSE)&amp;"_"&amp;C75</f>
        <v>#N/A</v>
      </c>
      <c r="O75" s="112" t="e">
        <f t="shared" ca="1" si="3"/>
        <v>#N/A</v>
      </c>
    </row>
    <row r="76" spans="2:15">
      <c r="B76" s="21"/>
      <c r="C76" s="20"/>
      <c r="D76" s="104"/>
      <c r="E76" s="21"/>
      <c r="F76" s="105"/>
      <c r="G76" s="21"/>
      <c r="H76" s="105"/>
      <c r="I76" s="21"/>
      <c r="J76" s="105"/>
      <c r="K76" s="21"/>
      <c r="L76" s="105"/>
      <c r="M76" s="37" t="e">
        <f t="shared" ca="1" si="4"/>
        <v>#N/A</v>
      </c>
      <c r="N76" s="99" t="e">
        <f ca="1">VLOOKUP($B76,Matrix!$H$13:$I$37,2,FALSE)&amp;"_"&amp;C76</f>
        <v>#N/A</v>
      </c>
      <c r="O76" s="112" t="e">
        <f t="shared" ca="1" si="3"/>
        <v>#N/A</v>
      </c>
    </row>
    <row r="77" spans="2:15">
      <c r="B77" s="21"/>
      <c r="C77" s="20"/>
      <c r="D77" s="104"/>
      <c r="E77" s="21"/>
      <c r="F77" s="105"/>
      <c r="G77" s="21"/>
      <c r="H77" s="105"/>
      <c r="I77" s="21"/>
      <c r="J77" s="105"/>
      <c r="K77" s="21"/>
      <c r="L77" s="105"/>
      <c r="M77" s="37" t="e">
        <f t="shared" ca="1" si="4"/>
        <v>#N/A</v>
      </c>
      <c r="N77" s="99" t="e">
        <f ca="1">VLOOKUP($B77,Matrix!$H$13:$I$37,2,FALSE)&amp;"_"&amp;C77</f>
        <v>#N/A</v>
      </c>
      <c r="O77" s="112" t="e">
        <f t="shared" ca="1" si="3"/>
        <v>#N/A</v>
      </c>
    </row>
    <row r="78" spans="2:15">
      <c r="B78" s="21"/>
      <c r="C78" s="20"/>
      <c r="D78" s="104"/>
      <c r="E78" s="21"/>
      <c r="F78" s="105"/>
      <c r="G78" s="21"/>
      <c r="H78" s="105"/>
      <c r="I78" s="21"/>
      <c r="J78" s="105"/>
      <c r="K78" s="21"/>
      <c r="L78" s="105"/>
      <c r="M78" s="37" t="e">
        <f t="shared" ca="1" si="4"/>
        <v>#N/A</v>
      </c>
      <c r="N78" s="99" t="e">
        <f ca="1">VLOOKUP($B78,Matrix!$H$13:$I$37,2,FALSE)&amp;"_"&amp;C78</f>
        <v>#N/A</v>
      </c>
      <c r="O78" s="112" t="e">
        <f t="shared" ca="1" si="3"/>
        <v>#N/A</v>
      </c>
    </row>
    <row r="79" spans="2:15">
      <c r="B79" s="21"/>
      <c r="C79" s="20"/>
      <c r="D79" s="104"/>
      <c r="E79" s="21"/>
      <c r="F79" s="105"/>
      <c r="G79" s="21"/>
      <c r="H79" s="105"/>
      <c r="I79" s="21"/>
      <c r="J79" s="105"/>
      <c r="K79" s="21"/>
      <c r="L79" s="105"/>
      <c r="M79" s="37" t="e">
        <f t="shared" ca="1" si="4"/>
        <v>#N/A</v>
      </c>
      <c r="N79" s="99" t="e">
        <f ca="1">VLOOKUP($B79,Matrix!$H$13:$I$37,2,FALSE)&amp;"_"&amp;C79</f>
        <v>#N/A</v>
      </c>
      <c r="O79" s="112" t="e">
        <f t="shared" ca="1" si="3"/>
        <v>#N/A</v>
      </c>
    </row>
    <row r="80" spans="2:15">
      <c r="B80" s="21"/>
      <c r="C80" s="20"/>
      <c r="D80" s="104"/>
      <c r="E80" s="21"/>
      <c r="F80" s="105"/>
      <c r="G80" s="21"/>
      <c r="H80" s="105"/>
      <c r="I80" s="21"/>
      <c r="J80" s="105"/>
      <c r="K80" s="21"/>
      <c r="L80" s="105"/>
      <c r="M80" s="37" t="e">
        <f t="shared" ca="1" si="4"/>
        <v>#N/A</v>
      </c>
      <c r="N80" s="99" t="e">
        <f ca="1">VLOOKUP($B80,Matrix!$H$13:$I$37,2,FALSE)&amp;"_"&amp;C80</f>
        <v>#N/A</v>
      </c>
      <c r="O80" s="112" t="e">
        <f t="shared" ca="1" si="3"/>
        <v>#N/A</v>
      </c>
    </row>
    <row r="81" spans="2:15">
      <c r="B81" s="21"/>
      <c r="C81" s="20"/>
      <c r="D81" s="104"/>
      <c r="E81" s="21"/>
      <c r="F81" s="105"/>
      <c r="G81" s="21"/>
      <c r="H81" s="105"/>
      <c r="I81" s="21"/>
      <c r="J81" s="105"/>
      <c r="K81" s="21"/>
      <c r="L81" s="105"/>
      <c r="M81" s="37" t="e">
        <f t="shared" ca="1" si="4"/>
        <v>#N/A</v>
      </c>
      <c r="N81" s="99" t="e">
        <f ca="1">VLOOKUP($B81,Matrix!$H$13:$I$37,2,FALSE)&amp;"_"&amp;C81</f>
        <v>#N/A</v>
      </c>
      <c r="O81" s="112" t="e">
        <f t="shared" ca="1" si="3"/>
        <v>#N/A</v>
      </c>
    </row>
    <row r="82" spans="2:15">
      <c r="B82" s="21"/>
      <c r="C82" s="20"/>
      <c r="D82" s="104"/>
      <c r="E82" s="21"/>
      <c r="F82" s="105"/>
      <c r="G82" s="21"/>
      <c r="H82" s="105"/>
      <c r="I82" s="21"/>
      <c r="J82" s="105"/>
      <c r="K82" s="21"/>
      <c r="L82" s="105"/>
      <c r="M82" s="37" t="e">
        <f t="shared" ca="1" si="4"/>
        <v>#N/A</v>
      </c>
      <c r="N82" s="99" t="e">
        <f ca="1">VLOOKUP($B82,Matrix!$H$13:$I$37,2,FALSE)&amp;"_"&amp;C82</f>
        <v>#N/A</v>
      </c>
      <c r="O82" s="112" t="e">
        <f t="shared" ca="1" si="3"/>
        <v>#N/A</v>
      </c>
    </row>
    <row r="83" spans="2:15">
      <c r="B83" s="21"/>
      <c r="C83" s="20"/>
      <c r="D83" s="104"/>
      <c r="E83" s="21"/>
      <c r="F83" s="105"/>
      <c r="G83" s="21"/>
      <c r="H83" s="105"/>
      <c r="I83" s="21"/>
      <c r="J83" s="105"/>
      <c r="K83" s="21"/>
      <c r="L83" s="105"/>
      <c r="M83" s="37" t="e">
        <f t="shared" ca="1" si="4"/>
        <v>#N/A</v>
      </c>
      <c r="N83" s="99" t="e">
        <f ca="1">VLOOKUP($B83,Matrix!$H$13:$I$37,2,FALSE)&amp;"_"&amp;C83</f>
        <v>#N/A</v>
      </c>
      <c r="O83" s="112" t="e">
        <f t="shared" ca="1" si="3"/>
        <v>#N/A</v>
      </c>
    </row>
    <row r="84" spans="2:15">
      <c r="B84" s="21"/>
      <c r="C84" s="20"/>
      <c r="D84" s="104"/>
      <c r="E84" s="21"/>
      <c r="F84" s="105"/>
      <c r="G84" s="21"/>
      <c r="H84" s="105"/>
      <c r="I84" s="21"/>
      <c r="J84" s="105"/>
      <c r="K84" s="21"/>
      <c r="L84" s="105"/>
      <c r="M84" s="37" t="e">
        <f t="shared" ca="1" si="4"/>
        <v>#N/A</v>
      </c>
      <c r="N84" s="99" t="e">
        <f ca="1">VLOOKUP($B84,Matrix!$H$13:$I$37,2,FALSE)&amp;"_"&amp;C84</f>
        <v>#N/A</v>
      </c>
      <c r="O84" s="112" t="e">
        <f t="shared" ca="1" si="3"/>
        <v>#N/A</v>
      </c>
    </row>
    <row r="85" spans="2:15">
      <c r="B85" s="21"/>
      <c r="C85" s="20"/>
      <c r="D85" s="104"/>
      <c r="E85" s="21"/>
      <c r="F85" s="105"/>
      <c r="G85" s="21"/>
      <c r="H85" s="105"/>
      <c r="I85" s="21"/>
      <c r="J85" s="105"/>
      <c r="K85" s="21"/>
      <c r="L85" s="105"/>
      <c r="M85" s="37" t="e">
        <f t="shared" ca="1" si="4"/>
        <v>#N/A</v>
      </c>
      <c r="N85" s="99" t="e">
        <f ca="1">VLOOKUP($B85,Matrix!$H$13:$I$37,2,FALSE)&amp;"_"&amp;C85</f>
        <v>#N/A</v>
      </c>
      <c r="O85" s="112" t="e">
        <f t="shared" ca="1" si="3"/>
        <v>#N/A</v>
      </c>
    </row>
    <row r="86" spans="2:15">
      <c r="B86" s="21"/>
      <c r="C86" s="20"/>
      <c r="D86" s="104"/>
      <c r="E86" s="21"/>
      <c r="F86" s="105"/>
      <c r="G86" s="21"/>
      <c r="H86" s="105"/>
      <c r="I86" s="21"/>
      <c r="J86" s="105"/>
      <c r="K86" s="21"/>
      <c r="L86" s="105"/>
      <c r="M86" s="37" t="e">
        <f t="shared" ca="1" si="4"/>
        <v>#N/A</v>
      </c>
      <c r="N86" s="99" t="e">
        <f ca="1">VLOOKUP($B86,Matrix!$H$13:$I$37,2,FALSE)&amp;"_"&amp;C86</f>
        <v>#N/A</v>
      </c>
      <c r="O86" s="112" t="e">
        <f t="shared" ca="1" si="3"/>
        <v>#N/A</v>
      </c>
    </row>
    <row r="87" spans="2:15">
      <c r="B87" s="21"/>
      <c r="C87" s="20"/>
      <c r="D87" s="104"/>
      <c r="E87" s="21"/>
      <c r="F87" s="105"/>
      <c r="G87" s="21"/>
      <c r="H87" s="105"/>
      <c r="I87" s="21"/>
      <c r="J87" s="105"/>
      <c r="K87" s="21"/>
      <c r="L87" s="105"/>
      <c r="M87" s="37" t="e">
        <f t="shared" ca="1" si="4"/>
        <v>#N/A</v>
      </c>
      <c r="N87" s="58" t="e">
        <f ca="1">VLOOKUP($B87,Matrix!$H$13:$I$37,2,FALSE)&amp;"_"&amp;C87</f>
        <v>#N/A</v>
      </c>
      <c r="O87" s="112" t="e">
        <f t="shared" ca="1" si="3"/>
        <v>#N/A</v>
      </c>
    </row>
    <row r="88" spans="2:15">
      <c r="B88" s="21"/>
      <c r="C88" s="20"/>
      <c r="D88" s="104"/>
      <c r="E88" s="21"/>
      <c r="F88" s="105"/>
      <c r="G88" s="21"/>
      <c r="H88" s="105"/>
      <c r="I88" s="21"/>
      <c r="J88" s="105"/>
      <c r="K88" s="21"/>
      <c r="L88" s="105"/>
      <c r="M88" s="37" t="e">
        <f t="shared" ca="1" si="4"/>
        <v>#N/A</v>
      </c>
      <c r="N88" s="58" t="e">
        <f ca="1">VLOOKUP($B88,Matrix!$H$13:$I$37,2,FALSE)&amp;"_"&amp;C88</f>
        <v>#N/A</v>
      </c>
      <c r="O88" s="112" t="e">
        <f t="shared" ca="1" si="3"/>
        <v>#N/A</v>
      </c>
    </row>
    <row r="89" spans="2:15">
      <c r="B89" s="21"/>
      <c r="C89" s="20"/>
      <c r="D89" s="104"/>
      <c r="E89" s="21"/>
      <c r="F89" s="105"/>
      <c r="G89" s="21"/>
      <c r="H89" s="105"/>
      <c r="I89" s="21"/>
      <c r="J89" s="105"/>
      <c r="K89" s="21"/>
      <c r="L89" s="105"/>
      <c r="M89" s="37" t="e">
        <f t="shared" ca="1" si="4"/>
        <v>#N/A</v>
      </c>
      <c r="N89" s="58" t="e">
        <f ca="1">VLOOKUP($B89,Matrix!$H$13:$I$37,2,FALSE)&amp;"_"&amp;C89</f>
        <v>#N/A</v>
      </c>
      <c r="O89" s="112" t="e">
        <f t="shared" ca="1" si="3"/>
        <v>#N/A</v>
      </c>
    </row>
    <row r="90" spans="2:15">
      <c r="B90" s="21"/>
      <c r="C90" s="20"/>
      <c r="D90" s="104"/>
      <c r="E90" s="21"/>
      <c r="F90" s="105"/>
      <c r="G90" s="21"/>
      <c r="H90" s="105"/>
      <c r="I90" s="21"/>
      <c r="J90" s="105"/>
      <c r="K90" s="21"/>
      <c r="L90" s="105"/>
      <c r="M90" s="37" t="e">
        <f t="shared" ca="1" si="4"/>
        <v>#N/A</v>
      </c>
      <c r="N90" s="58" t="e">
        <f ca="1">VLOOKUP($B90,Matrix!$H$13:$I$37,2,FALSE)&amp;"_"&amp;C90</f>
        <v>#N/A</v>
      </c>
      <c r="O90" s="112" t="e">
        <f t="shared" ca="1" si="3"/>
        <v>#N/A</v>
      </c>
    </row>
    <row r="91" spans="2:15">
      <c r="B91" s="21"/>
      <c r="C91" s="20"/>
      <c r="D91" s="104"/>
      <c r="E91" s="21"/>
      <c r="F91" s="105"/>
      <c r="G91" s="21"/>
      <c r="H91" s="105"/>
      <c r="I91" s="21"/>
      <c r="J91" s="105"/>
      <c r="K91" s="21"/>
      <c r="L91" s="105"/>
      <c r="M91" s="37" t="e">
        <f t="shared" ca="1" si="4"/>
        <v>#N/A</v>
      </c>
      <c r="N91" s="58" t="e">
        <f ca="1">VLOOKUP($B91,Matrix!$H$13:$I$37,2,FALSE)&amp;"_"&amp;C91</f>
        <v>#N/A</v>
      </c>
      <c r="O91" s="112" t="e">
        <f t="shared" ca="1" si="3"/>
        <v>#N/A</v>
      </c>
    </row>
    <row r="92" spans="2:15">
      <c r="B92" s="21"/>
      <c r="C92" s="20"/>
      <c r="D92" s="104"/>
      <c r="E92" s="21"/>
      <c r="F92" s="105"/>
      <c r="G92" s="21"/>
      <c r="H92" s="105"/>
      <c r="I92" s="21"/>
      <c r="J92" s="105"/>
      <c r="K92" s="21"/>
      <c r="L92" s="105"/>
      <c r="M92" s="37" t="e">
        <f t="shared" ca="1" si="4"/>
        <v>#N/A</v>
      </c>
      <c r="N92" s="58" t="e">
        <f ca="1">VLOOKUP($B92,Matrix!$H$13:$I$37,2,FALSE)&amp;"_"&amp;C92</f>
        <v>#N/A</v>
      </c>
      <c r="O92" s="112" t="e">
        <f t="shared" ca="1" si="3"/>
        <v>#N/A</v>
      </c>
    </row>
    <row r="93" spans="2:15">
      <c r="B93" s="21"/>
      <c r="C93" s="20"/>
      <c r="D93" s="104"/>
      <c r="E93" s="21"/>
      <c r="F93" s="105"/>
      <c r="G93" s="21"/>
      <c r="H93" s="105"/>
      <c r="I93" s="21"/>
      <c r="J93" s="105"/>
      <c r="K93" s="21"/>
      <c r="L93" s="105"/>
      <c r="M93" s="37" t="e">
        <f t="shared" ca="1" si="4"/>
        <v>#N/A</v>
      </c>
      <c r="N93" s="58" t="e">
        <f ca="1">VLOOKUP($B93,Matrix!$H$13:$I$37,2,FALSE)&amp;"_"&amp;C93</f>
        <v>#N/A</v>
      </c>
      <c r="O93" s="112" t="e">
        <f t="shared" ca="1" si="3"/>
        <v>#N/A</v>
      </c>
    </row>
    <row r="94" spans="2:15">
      <c r="B94" s="21"/>
      <c r="C94" s="20"/>
      <c r="D94" s="104"/>
      <c r="E94" s="21"/>
      <c r="F94" s="105"/>
      <c r="G94" s="21"/>
      <c r="H94" s="105"/>
      <c r="I94" s="21"/>
      <c r="J94" s="105"/>
      <c r="K94" s="21"/>
      <c r="L94" s="105"/>
      <c r="M94" s="37" t="e">
        <f t="shared" ca="1" si="4"/>
        <v>#N/A</v>
      </c>
      <c r="N94" s="58" t="e">
        <f ca="1">VLOOKUP($B94,Matrix!$H$13:$I$37,2,FALSE)&amp;"_"&amp;C94</f>
        <v>#N/A</v>
      </c>
      <c r="O94" s="112" t="e">
        <f t="shared" ca="1" si="3"/>
        <v>#N/A</v>
      </c>
    </row>
    <row r="95" spans="2:15">
      <c r="B95" s="21"/>
      <c r="C95" s="20"/>
      <c r="D95" s="104"/>
      <c r="E95" s="21"/>
      <c r="F95" s="105"/>
      <c r="G95" s="21"/>
      <c r="H95" s="105"/>
      <c r="I95" s="21"/>
      <c r="J95" s="105"/>
      <c r="K95" s="21"/>
      <c r="L95" s="105"/>
      <c r="M95" s="37" t="e">
        <f t="shared" ca="1" si="4"/>
        <v>#N/A</v>
      </c>
      <c r="N95" s="58" t="e">
        <f ca="1">VLOOKUP($B95,Matrix!$H$13:$I$37,2,FALSE)&amp;"_"&amp;C95</f>
        <v>#N/A</v>
      </c>
      <c r="O95" s="112" t="e">
        <f t="shared" ca="1" si="3"/>
        <v>#N/A</v>
      </c>
    </row>
    <row r="96" spans="2:15">
      <c r="B96" s="21"/>
      <c r="C96" s="20"/>
      <c r="D96" s="104"/>
      <c r="E96" s="21"/>
      <c r="F96" s="105"/>
      <c r="G96" s="21"/>
      <c r="H96" s="105"/>
      <c r="I96" s="21"/>
      <c r="J96" s="105"/>
      <c r="K96" s="21"/>
      <c r="L96" s="105"/>
      <c r="M96" s="37" t="e">
        <f t="shared" ca="1" si="4"/>
        <v>#N/A</v>
      </c>
      <c r="N96" s="58" t="e">
        <f ca="1">VLOOKUP($B96,Matrix!$H$13:$I$37,2,FALSE)&amp;"_"&amp;C96</f>
        <v>#N/A</v>
      </c>
      <c r="O96" s="112" t="e">
        <f t="shared" ca="1" si="3"/>
        <v>#N/A</v>
      </c>
    </row>
    <row r="97" spans="2:15">
      <c r="B97" s="21"/>
      <c r="C97" s="20"/>
      <c r="D97" s="104"/>
      <c r="E97" s="21"/>
      <c r="F97" s="105"/>
      <c r="G97" s="21"/>
      <c r="H97" s="105"/>
      <c r="I97" s="21"/>
      <c r="J97" s="105"/>
      <c r="K97" s="21"/>
      <c r="L97" s="105"/>
      <c r="M97" s="37" t="e">
        <f t="shared" ca="1" si="4"/>
        <v>#N/A</v>
      </c>
      <c r="N97" s="58" t="e">
        <f ca="1">VLOOKUP($B97,Matrix!$H$13:$I$37,2,FALSE)&amp;"_"&amp;C97</f>
        <v>#N/A</v>
      </c>
      <c r="O97" s="112" t="e">
        <f t="shared" ca="1" si="3"/>
        <v>#N/A</v>
      </c>
    </row>
    <row r="98" spans="2:15">
      <c r="B98" s="21"/>
      <c r="C98" s="20"/>
      <c r="D98" s="104"/>
      <c r="E98" s="21"/>
      <c r="F98" s="105"/>
      <c r="G98" s="21"/>
      <c r="H98" s="105"/>
      <c r="I98" s="21"/>
      <c r="J98" s="105"/>
      <c r="K98" s="21"/>
      <c r="L98" s="105"/>
      <c r="M98" s="37" t="e">
        <f t="shared" ca="1" si="4"/>
        <v>#N/A</v>
      </c>
      <c r="N98" s="58" t="e">
        <f ca="1">VLOOKUP($B98,Matrix!$H$13:$I$37,2,FALSE)&amp;"_"&amp;C98</f>
        <v>#N/A</v>
      </c>
      <c r="O98" s="112" t="e">
        <f t="shared" ca="1" si="3"/>
        <v>#N/A</v>
      </c>
    </row>
    <row r="99" spans="2:15">
      <c r="B99" s="21"/>
      <c r="C99" s="20"/>
      <c r="D99" s="104"/>
      <c r="E99" s="21"/>
      <c r="F99" s="105"/>
      <c r="G99" s="21"/>
      <c r="H99" s="105"/>
      <c r="I99" s="21"/>
      <c r="J99" s="105"/>
      <c r="K99" s="21"/>
      <c r="L99" s="105"/>
      <c r="M99" s="37" t="e">
        <f t="shared" ca="1" si="4"/>
        <v>#N/A</v>
      </c>
      <c r="N99" s="58" t="e">
        <f ca="1">VLOOKUP($B99,Matrix!$H$13:$I$37,2,FALSE)&amp;"_"&amp;C99</f>
        <v>#N/A</v>
      </c>
      <c r="O99" s="112" t="e">
        <f t="shared" ca="1" si="3"/>
        <v>#N/A</v>
      </c>
    </row>
    <row r="100" spans="2:15">
      <c r="B100" s="21"/>
      <c r="C100" s="20"/>
      <c r="D100" s="104"/>
      <c r="E100" s="21"/>
      <c r="F100" s="105"/>
      <c r="G100" s="21"/>
      <c r="H100" s="105"/>
      <c r="I100" s="21"/>
      <c r="J100" s="105"/>
      <c r="K100" s="21"/>
      <c r="L100" s="105"/>
      <c r="M100" s="37" t="e">
        <f t="shared" ca="1" si="4"/>
        <v>#N/A</v>
      </c>
      <c r="N100" s="58" t="e">
        <f ca="1">VLOOKUP($B100,Matrix!$H$13:$I$37,2,FALSE)&amp;"_"&amp;C100</f>
        <v>#N/A</v>
      </c>
      <c r="O100" s="112" t="e">
        <f ca="1">"#define "&amp;N100&amp;REPT(" ",48-M100)&amp;"("&amp;D100&amp;"U)"</f>
        <v>#N/A</v>
      </c>
    </row>
    <row r="101" spans="2:15">
      <c r="B101" s="21"/>
      <c r="C101" s="20"/>
      <c r="D101" s="104"/>
      <c r="E101" s="21"/>
      <c r="F101" s="105"/>
      <c r="G101" s="21"/>
      <c r="H101" s="105"/>
      <c r="I101" s="21"/>
      <c r="J101" s="105"/>
      <c r="K101" s="21"/>
      <c r="L101" s="105"/>
      <c r="M101" s="37" t="e">
        <f t="shared" ca="1" si="4"/>
        <v>#N/A</v>
      </c>
      <c r="N101" s="58" t="e">
        <f ca="1">VLOOKUP($B101,Matrix!$H$13:$I$37,2,FALSE)&amp;"_"&amp;C101</f>
        <v>#N/A</v>
      </c>
      <c r="O101" s="112" t="e">
        <f ca="1">"#define "&amp;N101&amp;REPT(" ",48-M101)&amp;"("&amp;D101&amp;"U)"</f>
        <v>#N/A</v>
      </c>
    </row>
    <row r="102" spans="2:15">
      <c r="B102" s="21"/>
      <c r="C102" s="20"/>
      <c r="D102" s="104"/>
      <c r="E102" s="21"/>
      <c r="F102" s="105"/>
      <c r="G102" s="21"/>
      <c r="H102" s="105"/>
      <c r="I102" s="21"/>
      <c r="J102" s="105"/>
      <c r="K102" s="21"/>
      <c r="L102" s="105"/>
      <c r="M102" s="37" t="e">
        <f t="shared" ca="1" si="4"/>
        <v>#N/A</v>
      </c>
      <c r="N102" s="58" t="e">
        <f ca="1">VLOOKUP($B102,Matrix!$H$13:$I$37,2,FALSE)&amp;"_"&amp;C102</f>
        <v>#N/A</v>
      </c>
      <c r="O102" s="112" t="e">
        <f ca="1">"#define "&amp;N102&amp;REPT(" ",48-M102)&amp;"("&amp;D102&amp;"U)"</f>
        <v>#N/A</v>
      </c>
    </row>
    <row r="103" spans="2:15" ht="14.25" thickBot="1">
      <c r="B103" s="43"/>
      <c r="C103" s="44"/>
      <c r="D103" s="106"/>
      <c r="E103" s="43"/>
      <c r="F103" s="107"/>
      <c r="G103" s="43"/>
      <c r="H103" s="107"/>
      <c r="I103" s="43"/>
      <c r="J103" s="107"/>
      <c r="K103" s="43"/>
      <c r="L103" s="107"/>
      <c r="M103" s="45" t="e">
        <f t="shared" ca="1" si="4"/>
        <v>#N/A</v>
      </c>
      <c r="N103" s="59" t="e">
        <f ca="1">VLOOKUP($B103,Matrix!$H$13:$I$37,2,FALSE)&amp;"_"&amp;C103</f>
        <v>#N/A</v>
      </c>
      <c r="O103" s="113" t="e">
        <f ca="1">"#define "&amp;N103&amp;REPT(" ",48-M103)&amp;"("&amp;D103&amp;"U)"</f>
        <v>#N/A</v>
      </c>
    </row>
  </sheetData>
  <protectedRanges>
    <protectedRange sqref="B4:L103" name="範囲1"/>
  </protectedRanges>
  <phoneticPr fontId="2"/>
  <conditionalFormatting sqref="M3:M103">
    <cfRule type="cellIs" dxfId="37"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25" bestFit="1" customWidth="1"/>
    <col min="37" max="37" width="4.125" customWidth="1"/>
    <col min="38" max="42" width="9" hidden="1" customWidth="1"/>
    <col min="43" max="43" width="20.75" hidden="1" customWidth="1"/>
    <col min="44" max="47" width="41.125" customWidth="1"/>
    <col min="48" max="48" width="23.75" customWidth="1"/>
    <col min="49" max="49" width="29" bestFit="1" customWidth="1"/>
  </cols>
  <sheetData>
    <row r="1" spans="1:49">
      <c r="AH1" t="s">
        <v>59</v>
      </c>
      <c r="AI1" t="s">
        <v>60</v>
      </c>
    </row>
    <row r="2" spans="1:49">
      <c r="B2" s="114" t="s">
        <v>121</v>
      </c>
      <c r="C2" s="433" t="s">
        <v>83</v>
      </c>
      <c r="D2" s="48">
        <v>31</v>
      </c>
      <c r="E2" s="48">
        <v>30</v>
      </c>
      <c r="F2" s="48">
        <v>29</v>
      </c>
      <c r="G2" s="48">
        <v>28</v>
      </c>
      <c r="H2" s="48">
        <v>27</v>
      </c>
      <c r="I2" s="48">
        <v>26</v>
      </c>
      <c r="J2" s="48">
        <v>25</v>
      </c>
      <c r="K2" s="48">
        <v>24</v>
      </c>
      <c r="L2" s="48">
        <v>23</v>
      </c>
      <c r="M2" s="48">
        <v>22</v>
      </c>
      <c r="N2" s="48">
        <v>21</v>
      </c>
      <c r="O2" s="48">
        <v>20</v>
      </c>
      <c r="P2" s="48">
        <v>19</v>
      </c>
      <c r="Q2" s="48">
        <v>18</v>
      </c>
      <c r="R2" s="48">
        <v>17</v>
      </c>
      <c r="S2" s="48">
        <v>16</v>
      </c>
      <c r="T2" s="48">
        <v>15</v>
      </c>
      <c r="U2" s="48">
        <v>14</v>
      </c>
      <c r="V2" s="48">
        <v>13</v>
      </c>
      <c r="W2" s="48">
        <v>12</v>
      </c>
      <c r="X2" s="48">
        <v>11</v>
      </c>
      <c r="Y2" s="48">
        <v>10</v>
      </c>
      <c r="Z2" s="48">
        <v>9</v>
      </c>
      <c r="AA2" s="48">
        <v>8</v>
      </c>
      <c r="AB2" s="48">
        <v>7</v>
      </c>
      <c r="AC2" s="48">
        <v>6</v>
      </c>
      <c r="AD2" s="48">
        <v>5</v>
      </c>
      <c r="AE2" s="48">
        <v>4</v>
      </c>
      <c r="AF2" s="48">
        <v>3</v>
      </c>
      <c r="AG2" s="48">
        <v>2</v>
      </c>
      <c r="AH2" s="48">
        <v>1</v>
      </c>
      <c r="AI2" s="48">
        <v>0</v>
      </c>
      <c r="AJ2" s="435" t="s">
        <v>153</v>
      </c>
    </row>
    <row r="3" spans="1:49" ht="213" customHeight="1" thickBot="1">
      <c r="B3" s="226" t="str">
        <f>IF(OR(IF(COUNTIF(D6:AC69,"0")&lt;&gt;0,TRUE,FALSE),IF(COUNTIF(D6:AC69,"1")&lt;&gt;0,TRUE,FALSE)),"Search Table","Index Table")</f>
        <v>Index Table</v>
      </c>
      <c r="C3" s="434"/>
      <c r="D3" s="116" t="s">
        <v>61</v>
      </c>
      <c r="E3" s="116" t="s">
        <v>66</v>
      </c>
      <c r="F3" s="116" t="s">
        <v>49</v>
      </c>
      <c r="G3" s="116" t="s">
        <v>48</v>
      </c>
      <c r="H3" s="116" t="s">
        <v>119</v>
      </c>
      <c r="I3" s="116" t="s">
        <v>118</v>
      </c>
      <c r="J3" s="116" t="s">
        <v>123</v>
      </c>
      <c r="K3" s="116" t="s">
        <v>122</v>
      </c>
      <c r="L3" s="117" t="s">
        <v>66</v>
      </c>
      <c r="M3" s="117" t="s">
        <v>62</v>
      </c>
      <c r="N3" s="117" t="s">
        <v>62</v>
      </c>
      <c r="O3" s="117" t="s">
        <v>62</v>
      </c>
      <c r="P3" s="117" t="s">
        <v>62</v>
      </c>
      <c r="Q3" s="117" t="s">
        <v>62</v>
      </c>
      <c r="R3" s="117" t="s">
        <v>62</v>
      </c>
      <c r="S3" s="117" t="s">
        <v>62</v>
      </c>
      <c r="T3" s="117" t="s">
        <v>62</v>
      </c>
      <c r="U3" s="117" t="s">
        <v>62</v>
      </c>
      <c r="V3" s="117" t="s">
        <v>62</v>
      </c>
      <c r="W3" s="117" t="s">
        <v>62</v>
      </c>
      <c r="X3" s="117" t="s">
        <v>62</v>
      </c>
      <c r="Y3" s="117" t="s">
        <v>62</v>
      </c>
      <c r="Z3" s="117" t="s">
        <v>62</v>
      </c>
      <c r="AA3" s="117" t="s">
        <v>62</v>
      </c>
      <c r="AB3" s="117" t="s">
        <v>62</v>
      </c>
      <c r="AC3" s="117" t="s">
        <v>62</v>
      </c>
      <c r="AD3" s="117" t="s">
        <v>62</v>
      </c>
      <c r="AE3" s="117" t="s">
        <v>62</v>
      </c>
      <c r="AF3" s="443" t="s">
        <v>243</v>
      </c>
      <c r="AG3" s="444"/>
      <c r="AH3" s="441" t="s">
        <v>457</v>
      </c>
      <c r="AI3" s="442"/>
      <c r="AJ3" s="436"/>
      <c r="AR3" s="80" t="s">
        <v>94</v>
      </c>
    </row>
    <row r="4" spans="1:49" ht="14.25" thickBot="1">
      <c r="A4" s="437" t="s">
        <v>63</v>
      </c>
      <c r="B4" s="438"/>
      <c r="C4" s="125"/>
      <c r="D4" s="125"/>
      <c r="E4" s="125"/>
      <c r="F4" s="125"/>
      <c r="G4" s="125"/>
      <c r="H4" s="125"/>
      <c r="I4" s="125"/>
      <c r="J4" s="125"/>
      <c r="K4" s="125"/>
      <c r="L4" s="125"/>
      <c r="M4" s="125"/>
      <c r="N4" s="125"/>
      <c r="O4" s="125"/>
      <c r="P4" s="125"/>
      <c r="Q4" s="125"/>
      <c r="R4" s="125"/>
      <c r="S4" s="125"/>
      <c r="T4" s="125"/>
      <c r="U4" s="125"/>
      <c r="V4" s="125"/>
      <c r="W4" s="125"/>
      <c r="X4" s="125"/>
      <c r="Y4" s="125"/>
      <c r="Z4" s="125"/>
      <c r="AA4" s="125"/>
      <c r="AB4" s="125"/>
      <c r="AC4" s="125"/>
      <c r="AD4" s="125"/>
      <c r="AE4" s="125"/>
      <c r="AF4" s="125"/>
      <c r="AG4" s="125"/>
      <c r="AH4" s="125"/>
      <c r="AI4" s="125"/>
      <c r="AJ4" s="119"/>
      <c r="AR4" s="68" t="s">
        <v>81</v>
      </c>
      <c r="AS4" s="69"/>
      <c r="AT4" s="69"/>
      <c r="AU4" s="69"/>
      <c r="AV4" s="69"/>
      <c r="AW4" s="70"/>
    </row>
    <row r="5" spans="1:49" ht="14.25" thickBot="1">
      <c r="A5" s="439"/>
      <c r="B5" s="440"/>
      <c r="C5" s="126"/>
      <c r="D5" s="126"/>
      <c r="E5" s="126"/>
      <c r="F5" s="126"/>
      <c r="G5" s="126"/>
      <c r="H5" s="126"/>
      <c r="I5" s="126"/>
      <c r="J5" s="126"/>
      <c r="K5" s="126"/>
      <c r="L5" s="126"/>
      <c r="M5" s="126"/>
      <c r="N5" s="126"/>
      <c r="O5" s="126"/>
      <c r="P5" s="126"/>
      <c r="Q5" s="126"/>
      <c r="R5" s="126"/>
      <c r="S5" s="126"/>
      <c r="T5" s="126"/>
      <c r="U5" s="126"/>
      <c r="V5" s="126"/>
      <c r="W5" s="126"/>
      <c r="X5" s="126"/>
      <c r="Y5" s="126"/>
      <c r="Z5" s="126"/>
      <c r="AA5" s="126"/>
      <c r="AB5" s="126"/>
      <c r="AC5" s="126"/>
      <c r="AD5" s="126"/>
      <c r="AE5" s="126"/>
      <c r="AF5" s="126"/>
      <c r="AG5" s="126"/>
      <c r="AH5" s="126"/>
      <c r="AI5" s="126"/>
      <c r="AJ5" s="120"/>
      <c r="AR5" s="71" t="str">
        <f ca="1">"static const U4  "&amp;AW8&amp;"["&amp;AW10&amp;"]"&amp;" = {"</f>
        <v>static const U4  u4_sp_ALERT_S_ACC_TT_CC_CRIT[ALERT_S_ACC_TT_CC_NUM_DST] = {</v>
      </c>
      <c r="AS5" s="71" t="str">
        <f ca="1">"static const U4  "&amp;$AW$9&amp;"["&amp;$AW$10&amp;"] = {"</f>
        <v>static const U4  u4_sp_ALERT_S_ACC_TT_CC_MASK[ALERT_S_ACC_TT_CC_NUM_DST] = {</v>
      </c>
      <c r="AT5" s="71" t="str">
        <f ca="1">"static const U1  "&amp;$AW$11&amp;"["&amp;$AW$10&amp;"] = {"</f>
        <v>static const U1  u1_sp_ALERT_S_ACC_TT_CC_DST[ALERT_S_ACC_TT_CC_NUM_DST] = {</v>
      </c>
      <c r="AU5" s="71" t="str">
        <f ca="1">"const ST_ALERT_MTRX "&amp;$AW$12&amp;" = {"</f>
        <v>const ST_ALERT_MTRX st_gp_ALERT_S_ACC_MTRX[5] = {</v>
      </c>
      <c r="AV5" s="55" t="str">
        <f ca="1">"#define "&amp;AW10&amp;REPT(" ",41-LEN(AW10))&amp;"("&amp;AW13&amp;"U)"</f>
        <v>#define ALERT_S_ACC_TT_CC_NUM_DST                (16U)</v>
      </c>
      <c r="AW5" s="56"/>
    </row>
    <row r="6" spans="1:49">
      <c r="B6" s="122" t="str">
        <f ca="1">"Table "&amp;$AW$6</f>
        <v>Table TT_CC</v>
      </c>
      <c r="C6" s="42">
        <f>ROW()-ROW($C$6)</f>
        <v>0</v>
      </c>
      <c r="D6" s="118" t="s">
        <v>196</v>
      </c>
      <c r="E6" s="118" t="s">
        <v>196</v>
      </c>
      <c r="F6" s="118" t="s">
        <v>196</v>
      </c>
      <c r="G6" s="118" t="s">
        <v>196</v>
      </c>
      <c r="H6" s="118" t="s">
        <v>196</v>
      </c>
      <c r="I6" s="118" t="s">
        <v>197</v>
      </c>
      <c r="J6" s="118" t="s">
        <v>67</v>
      </c>
      <c r="K6" s="118" t="s">
        <v>198</v>
      </c>
      <c r="L6" s="118" t="s">
        <v>196</v>
      </c>
      <c r="M6" s="118" t="s">
        <v>197</v>
      </c>
      <c r="N6" s="118" t="s">
        <v>197</v>
      </c>
      <c r="O6" s="118" t="s">
        <v>197</v>
      </c>
      <c r="P6" s="118" t="s">
        <v>197</v>
      </c>
      <c r="Q6" s="118" t="s">
        <v>197</v>
      </c>
      <c r="R6" s="118" t="s">
        <v>197</v>
      </c>
      <c r="S6" s="118" t="s">
        <v>197</v>
      </c>
      <c r="T6" s="118" t="s">
        <v>197</v>
      </c>
      <c r="U6" s="118" t="s">
        <v>197</v>
      </c>
      <c r="V6" s="118" t="s">
        <v>197</v>
      </c>
      <c r="W6" s="118" t="s">
        <v>197</v>
      </c>
      <c r="X6" s="118" t="s">
        <v>197</v>
      </c>
      <c r="Y6" s="118" t="s">
        <v>67</v>
      </c>
      <c r="Z6" s="118" t="s">
        <v>67</v>
      </c>
      <c r="AA6" s="118" t="s">
        <v>67</v>
      </c>
      <c r="AB6" s="118" t="s">
        <v>67</v>
      </c>
      <c r="AC6" s="118" t="s">
        <v>67</v>
      </c>
      <c r="AD6" s="118" t="s">
        <v>67</v>
      </c>
      <c r="AE6" s="118" t="s">
        <v>67</v>
      </c>
      <c r="AF6" s="306">
        <v>0</v>
      </c>
      <c r="AG6" s="306">
        <v>0</v>
      </c>
      <c r="AH6" s="306">
        <v>0</v>
      </c>
      <c r="AI6" s="306">
        <v>0</v>
      </c>
      <c r="AJ6" s="307" t="s">
        <v>32</v>
      </c>
      <c r="AL6" t="str">
        <f t="shared" ref="AL6:AL69" si="0">IF($AJ6="UNKNOWN","    (U1)ALERT_REQ_UNKNOWN","    (U1)"&amp;"ALERT_REQ_"&amp;$AW$17&amp;"_"&amp;IF($AW$6&lt;&gt;$AW$17,$AW$6&amp;"_","")&amp;AJ6)</f>
        <v xml:space="preserve">    (U1)ALERT_REQ_UNKNOWN</v>
      </c>
      <c r="AR6" s="53" t="str">
        <f>IF(AQ71&lt;&gt;"",AQ71,IF(AQ70&lt;&gt;"","};",""))</f>
        <v xml:space="preserve">    (U4)0x00000000U,                                                           /* 00 UNKNOWN                                         */</v>
      </c>
      <c r="AS6" s="53" t="str">
        <f>IF(AQ136&lt;&gt;"",AQ136,IF(AQ135&lt;&gt;"","};",""))</f>
        <v xml:space="preserve">    (U4)0x0000000FU,                                                           /* 00 UNKNOWN                                         */</v>
      </c>
      <c r="AT6" s="53" t="str">
        <f t="shared" ref="AT6:AT69" si="1">IF(AJ6&lt;&gt;"",AL6&amp;IF(AJ7&lt;&gt;"",","," ")&amp;REPT(" ",78-LEN(AL6))&amp;"/* "&amp;IF(C6&lt;10,"0"&amp;C6,C6)&amp;" "&amp;AJ6&amp;REPT(" ",48-LEN(AJ6))&amp;"*/",IF(AJ5&lt;&gt;"","};",""))</f>
        <v xml:space="preserve">    (U1)ALERT_REQ_UNKNOWN,                                                     /* 00 UNKNOWN                                         */</v>
      </c>
      <c r="AU6" s="53" t="s">
        <v>521</v>
      </c>
      <c r="AV6" s="38" t="s">
        <v>69</v>
      </c>
      <c r="AW6" s="57" t="str">
        <f ca="1">UPPER(RIGHT(CELL("filename",A1),LEN(CELL("filename",A1))-FIND("]",CELL("filename",A1))))</f>
        <v>TT_CC</v>
      </c>
    </row>
    <row r="7" spans="1:49">
      <c r="B7" s="122"/>
      <c r="C7" s="37">
        <f t="shared" ref="C7:C69" si="2">ROW()-ROW($C$6)</f>
        <v>1</v>
      </c>
      <c r="D7" s="51" t="s">
        <v>197</v>
      </c>
      <c r="E7" s="51" t="s">
        <v>197</v>
      </c>
      <c r="F7" s="51" t="s">
        <v>197</v>
      </c>
      <c r="G7" s="51" t="s">
        <v>198</v>
      </c>
      <c r="H7" s="51" t="s">
        <v>197</v>
      </c>
      <c r="I7" s="51" t="s">
        <v>197</v>
      </c>
      <c r="J7" s="118" t="s">
        <v>67</v>
      </c>
      <c r="K7" s="118" t="s">
        <v>197</v>
      </c>
      <c r="L7" s="51" t="s">
        <v>197</v>
      </c>
      <c r="M7" s="51" t="s">
        <v>197</v>
      </c>
      <c r="N7" s="51" t="s">
        <v>197</v>
      </c>
      <c r="O7" s="51" t="s">
        <v>197</v>
      </c>
      <c r="P7" s="51" t="s">
        <v>197</v>
      </c>
      <c r="Q7" s="51" t="s">
        <v>197</v>
      </c>
      <c r="R7" s="51" t="s">
        <v>197</v>
      </c>
      <c r="S7" s="51" t="s">
        <v>197</v>
      </c>
      <c r="T7" s="51" t="s">
        <v>197</v>
      </c>
      <c r="U7" s="51" t="s">
        <v>197</v>
      </c>
      <c r="V7" s="51" t="s">
        <v>197</v>
      </c>
      <c r="W7" s="51" t="s">
        <v>197</v>
      </c>
      <c r="X7" s="51" t="s">
        <v>197</v>
      </c>
      <c r="Y7" s="118" t="s">
        <v>67</v>
      </c>
      <c r="Z7" s="118" t="s">
        <v>67</v>
      </c>
      <c r="AA7" s="118" t="s">
        <v>67</v>
      </c>
      <c r="AB7" s="118" t="s">
        <v>67</v>
      </c>
      <c r="AC7" s="118" t="s">
        <v>67</v>
      </c>
      <c r="AD7" s="118" t="s">
        <v>67</v>
      </c>
      <c r="AE7" s="118" t="s">
        <v>67</v>
      </c>
      <c r="AF7" s="306">
        <v>0</v>
      </c>
      <c r="AG7" s="306">
        <v>0</v>
      </c>
      <c r="AH7" s="306">
        <v>0</v>
      </c>
      <c r="AI7" s="306">
        <v>1</v>
      </c>
      <c r="AJ7" s="307" t="s">
        <v>236</v>
      </c>
      <c r="AL7" t="str">
        <f t="shared" ca="1" si="0"/>
        <v xml:space="preserve">    (U1)ALERT_REQ_S_ACC_TT_CC_ON_W</v>
      </c>
      <c r="AR7" s="53" t="str">
        <f t="shared" ref="AR7:AR70" si="3">IF(AQ72&lt;&gt;"",AQ72,IF(AQ71&lt;&gt;"","};",""))</f>
        <v xml:space="preserve">    (U4)0x00000001U,                                                           /* 01 ON_W                                            */</v>
      </c>
      <c r="AS7" s="53" t="str">
        <f t="shared" ref="AS7:AS70" si="4">IF(AQ137&lt;&gt;"",AQ137,IF(AQ136&lt;&gt;"","};",""))</f>
        <v xml:space="preserve">    (U4)0x0000000FU,                                                           /* 01 ON_W                                            */</v>
      </c>
      <c r="AT7" s="53" t="str">
        <f t="shared" ca="1" si="1"/>
        <v xml:space="preserve">    (U1)ALERT_REQ_S_ACC_TT_CC_ON_W,                                            /* 01 ON_W                                            */</v>
      </c>
      <c r="AU7" s="53" t="str">
        <f ca="1">"        &amp;"&amp;$AW$14&amp;","&amp;REPT(" ",69-LEN($AW$14))&amp;"/* fp_u4_SRC_CHK                                      */"</f>
        <v xml:space="preserve">        &amp;u4_s_AlertS_accTtCcSrcchk,                                            /* fp_u4_SRC_CHK                                      */</v>
      </c>
      <c r="AV7" s="39" t="s">
        <v>70</v>
      </c>
      <c r="AW7" s="121">
        <f>IF(B3="Search Table",1,0)</f>
        <v>0</v>
      </c>
    </row>
    <row r="8" spans="1:49">
      <c r="B8" s="122"/>
      <c r="C8" s="37">
        <f t="shared" si="2"/>
        <v>2</v>
      </c>
      <c r="D8" s="51" t="s">
        <v>197</v>
      </c>
      <c r="E8" s="51" t="s">
        <v>197</v>
      </c>
      <c r="F8" s="51" t="s">
        <v>197</v>
      </c>
      <c r="G8" s="51" t="s">
        <v>197</v>
      </c>
      <c r="H8" s="51" t="s">
        <v>197</v>
      </c>
      <c r="I8" s="51" t="s">
        <v>197</v>
      </c>
      <c r="J8" s="118" t="s">
        <v>67</v>
      </c>
      <c r="K8" s="51" t="s">
        <v>197</v>
      </c>
      <c r="L8" s="51" t="s">
        <v>197</v>
      </c>
      <c r="M8" s="51" t="s">
        <v>197</v>
      </c>
      <c r="N8" s="51" t="s">
        <v>197</v>
      </c>
      <c r="O8" s="51" t="s">
        <v>197</v>
      </c>
      <c r="P8" s="51" t="s">
        <v>197</v>
      </c>
      <c r="Q8" s="51" t="s">
        <v>197</v>
      </c>
      <c r="R8" s="51" t="s">
        <v>197</v>
      </c>
      <c r="S8" s="51" t="s">
        <v>197</v>
      </c>
      <c r="T8" s="51" t="s">
        <v>197</v>
      </c>
      <c r="U8" s="51" t="s">
        <v>197</v>
      </c>
      <c r="V8" s="51" t="s">
        <v>197</v>
      </c>
      <c r="W8" s="51" t="s">
        <v>197</v>
      </c>
      <c r="X8" s="51" t="s">
        <v>197</v>
      </c>
      <c r="Y8" s="118" t="s">
        <v>67</v>
      </c>
      <c r="Z8" s="118" t="s">
        <v>67</v>
      </c>
      <c r="AA8" s="118" t="s">
        <v>67</v>
      </c>
      <c r="AB8" s="118" t="s">
        <v>67</v>
      </c>
      <c r="AC8" s="118" t="s">
        <v>67</v>
      </c>
      <c r="AD8" s="118" t="s">
        <v>67</v>
      </c>
      <c r="AE8" s="118" t="s">
        <v>67</v>
      </c>
      <c r="AF8" s="306">
        <v>0</v>
      </c>
      <c r="AG8" s="306">
        <v>0</v>
      </c>
      <c r="AH8" s="306">
        <v>1</v>
      </c>
      <c r="AI8" s="306">
        <v>0</v>
      </c>
      <c r="AJ8" s="262" t="s">
        <v>232</v>
      </c>
      <c r="AL8" t="str">
        <f t="shared" ca="1" si="0"/>
        <v xml:space="preserve">    (U1)ALERT_REQ_S_ACC_TT_CC_ON_G</v>
      </c>
      <c r="AR8" s="53" t="str">
        <f t="shared" si="3"/>
        <v xml:space="preserve">    (U4)0x00000002U,                                                           /* 02 ON_G                                            */</v>
      </c>
      <c r="AS8" s="53" t="str">
        <f t="shared" si="4"/>
        <v xml:space="preserve">    (U4)0x0000000FU,                                                           /* 02 ON_G                                            */</v>
      </c>
      <c r="AT8" s="53" t="str">
        <f ca="1">IF(AJ8&lt;&gt;"",AL8&amp;IF(AJ9&lt;&gt;"",","," ")&amp;REPT(" ",78-LEN(AL8))&amp;"/* "&amp;IF(C8&lt;10,"0"&amp;C8,C8)&amp;" "&amp;AJ8&amp;REPT(" ",48-LEN(AJ8))&amp;"*/",IF(AJ7&lt;&gt;"","};",""))</f>
        <v xml:space="preserve">    (U1)ALERT_REQ_S_ACC_TT_CC_ON_G,                                            /* 02 ON_G                                            */</v>
      </c>
      <c r="AU8" s="53" t="str">
        <f ca="1">IF($AW$15&lt;&gt;"NULL","        &amp;"&amp;$AW$15&amp;","&amp;REPT(" ",69-LEN($AW$15))&amp;"/* fp_vd_XDST                                         */","        vdp_PTR_NA,                                                            /* fp_vd_XDST                                         */")</f>
        <v xml:space="preserve">        vdp_PTR_NA,                                                            /* fp_vd_XDST                                         */</v>
      </c>
      <c r="AV8" s="39" t="s">
        <v>71</v>
      </c>
      <c r="AW8" s="58" t="str">
        <f ca="1">"u4_sp_ALERT_"&amp;IF(AW6&lt;&gt;AW17,$AW$17&amp;"_"&amp;$AW$6,AW17)&amp;"_CRIT"</f>
        <v>u4_sp_ALERT_S_ACC_TT_CC_CRIT</v>
      </c>
    </row>
    <row r="9" spans="1:49">
      <c r="B9" s="122"/>
      <c r="C9" s="37">
        <f t="shared" si="2"/>
        <v>3</v>
      </c>
      <c r="D9" s="51" t="s">
        <v>197</v>
      </c>
      <c r="E9" s="51" t="s">
        <v>197</v>
      </c>
      <c r="F9" s="51" t="s">
        <v>197</v>
      </c>
      <c r="G9" s="51" t="s">
        <v>197</v>
      </c>
      <c r="H9" s="51" t="s">
        <v>197</v>
      </c>
      <c r="I9" s="51" t="s">
        <v>197</v>
      </c>
      <c r="J9" s="118" t="s">
        <v>67</v>
      </c>
      <c r="K9" s="51" t="s">
        <v>197</v>
      </c>
      <c r="L9" s="51" t="s">
        <v>197</v>
      </c>
      <c r="M9" s="51" t="s">
        <v>197</v>
      </c>
      <c r="N9" s="51" t="s">
        <v>197</v>
      </c>
      <c r="O9" s="51" t="s">
        <v>197</v>
      </c>
      <c r="P9" s="51" t="s">
        <v>197</v>
      </c>
      <c r="Q9" s="51" t="s">
        <v>197</v>
      </c>
      <c r="R9" s="51" t="s">
        <v>197</v>
      </c>
      <c r="S9" s="51" t="s">
        <v>197</v>
      </c>
      <c r="T9" s="51" t="s">
        <v>197</v>
      </c>
      <c r="U9" s="51" t="s">
        <v>197</v>
      </c>
      <c r="V9" s="51" t="s">
        <v>197</v>
      </c>
      <c r="W9" s="51" t="s">
        <v>197</v>
      </c>
      <c r="X9" s="51" t="s">
        <v>197</v>
      </c>
      <c r="Y9" s="118" t="s">
        <v>67</v>
      </c>
      <c r="Z9" s="118" t="s">
        <v>67</v>
      </c>
      <c r="AA9" s="118" t="s">
        <v>67</v>
      </c>
      <c r="AB9" s="118" t="s">
        <v>67</v>
      </c>
      <c r="AC9" s="118" t="s">
        <v>67</v>
      </c>
      <c r="AD9" s="118" t="s">
        <v>67</v>
      </c>
      <c r="AE9" s="118" t="s">
        <v>67</v>
      </c>
      <c r="AF9" s="306">
        <v>0</v>
      </c>
      <c r="AG9" s="306">
        <v>0</v>
      </c>
      <c r="AH9" s="306">
        <v>1</v>
      </c>
      <c r="AI9" s="306">
        <v>1</v>
      </c>
      <c r="AJ9" s="307" t="s">
        <v>234</v>
      </c>
      <c r="AL9" t="str">
        <f t="shared" ca="1" si="0"/>
        <v xml:space="preserve">    (U1)ALERT_REQ_S_ACC_TT_CC_ON_Y</v>
      </c>
      <c r="AR9" s="53" t="str">
        <f t="shared" si="3"/>
        <v xml:space="preserve">    (U4)0x00000003U,                                                           /* 03 ON_Y                                            */</v>
      </c>
      <c r="AS9" s="53" t="str">
        <f t="shared" si="4"/>
        <v xml:space="preserve">    (U4)0x0000000FU,                                                           /* 03 ON_Y                                            */</v>
      </c>
      <c r="AT9" s="53" t="str">
        <f t="shared" ca="1" si="1"/>
        <v xml:space="preserve">    (U1)ALERT_REQ_S_ACC_TT_CC_ON_Y,                                            /* 03 ON_Y                                            */</v>
      </c>
      <c r="AU9" s="53"/>
      <c r="AV9" s="39" t="s">
        <v>72</v>
      </c>
      <c r="AW9" s="58" t="str">
        <f ca="1">"u4_sp_ALERT_"&amp;IF(AW6&lt;&gt;AW17,$AW$17&amp;"_"&amp;$AW$6,AW17)&amp;"_MASK"</f>
        <v>u4_sp_ALERT_S_ACC_TT_CC_MASK</v>
      </c>
    </row>
    <row r="10" spans="1:49">
      <c r="B10" s="122"/>
      <c r="C10" s="37">
        <f t="shared" si="2"/>
        <v>4</v>
      </c>
      <c r="D10" s="51" t="s">
        <v>67</v>
      </c>
      <c r="E10" s="51" t="s">
        <v>67</v>
      </c>
      <c r="F10" s="51" t="s">
        <v>67</v>
      </c>
      <c r="G10" s="51" t="s">
        <v>67</v>
      </c>
      <c r="H10" s="51" t="s">
        <v>67</v>
      </c>
      <c r="I10" s="51" t="s">
        <v>67</v>
      </c>
      <c r="J10" s="51" t="s">
        <v>67</v>
      </c>
      <c r="K10" s="51" t="s">
        <v>67</v>
      </c>
      <c r="L10" s="51" t="s">
        <v>67</v>
      </c>
      <c r="M10" s="51" t="s">
        <v>67</v>
      </c>
      <c r="N10" s="51" t="s">
        <v>67</v>
      </c>
      <c r="O10" s="51" t="s">
        <v>67</v>
      </c>
      <c r="P10" s="51" t="s">
        <v>67</v>
      </c>
      <c r="Q10" s="51" t="s">
        <v>67</v>
      </c>
      <c r="R10" s="51" t="s">
        <v>67</v>
      </c>
      <c r="S10" s="51" t="s">
        <v>67</v>
      </c>
      <c r="T10" s="51" t="s">
        <v>67</v>
      </c>
      <c r="U10" s="51" t="s">
        <v>67</v>
      </c>
      <c r="V10" s="51" t="s">
        <v>67</v>
      </c>
      <c r="W10" s="51" t="s">
        <v>67</v>
      </c>
      <c r="X10" s="51" t="s">
        <v>67</v>
      </c>
      <c r="Y10" s="51" t="s">
        <v>67</v>
      </c>
      <c r="Z10" s="51" t="s">
        <v>67</v>
      </c>
      <c r="AA10" s="51" t="s">
        <v>67</v>
      </c>
      <c r="AB10" s="51" t="s">
        <v>67</v>
      </c>
      <c r="AC10" s="51" t="s">
        <v>67</v>
      </c>
      <c r="AD10" s="51" t="s">
        <v>67</v>
      </c>
      <c r="AE10" s="51" t="s">
        <v>67</v>
      </c>
      <c r="AF10" s="306">
        <v>0</v>
      </c>
      <c r="AG10" s="306">
        <v>1</v>
      </c>
      <c r="AH10" s="306">
        <v>0</v>
      </c>
      <c r="AI10" s="306">
        <v>0</v>
      </c>
      <c r="AJ10" s="307" t="s">
        <v>32</v>
      </c>
      <c r="AL10" t="str">
        <f t="shared" si="0"/>
        <v xml:space="preserve">    (U1)ALERT_REQ_UNKNOWN</v>
      </c>
      <c r="AR10" s="53" t="str">
        <f t="shared" si="3"/>
        <v xml:space="preserve">    (U4)0x00000004U,                                                           /* 04 UNKNOWN                                         */</v>
      </c>
      <c r="AS10" s="53" t="str">
        <f t="shared" si="4"/>
        <v xml:space="preserve">    (U4)0x0000000FU,                                                           /* 04 UNKNOWN                                         */</v>
      </c>
      <c r="AT10" s="53" t="str">
        <f t="shared" si="1"/>
        <v xml:space="preserve">    (U1)ALERT_REQ_UNKNOWN,                                                     /* 04 UNKNOWN                                         */</v>
      </c>
      <c r="AU10" s="53" t="str">
        <f>IF($AW$7=1,"        &amp;"&amp;$AW$9&amp;"[0],"&amp;REPT(" ",66-LEN($AW$9))&amp;"/* u4p_MASK                                           */","        (const U4 *)vdp_PTR_NA,                                                /* u4p_MASK                                           */")</f>
        <v xml:space="preserve">        (const U4 *)vdp_PTR_NA,                                                /* u4p_MASK                                           */</v>
      </c>
      <c r="AV10" s="39" t="s">
        <v>73</v>
      </c>
      <c r="AW10" s="58" t="str">
        <f ca="1">"ALERT_"&amp;IF(AW6&lt;&gt;AW17,$AW$17&amp;"_"&amp;$AW$6,AW17)&amp;"_NUM_DST"</f>
        <v>ALERT_S_ACC_TT_CC_NUM_DST</v>
      </c>
    </row>
    <row r="11" spans="1:49">
      <c r="B11" s="122"/>
      <c r="C11" s="37">
        <f t="shared" si="2"/>
        <v>5</v>
      </c>
      <c r="D11" s="51" t="s">
        <v>67</v>
      </c>
      <c r="E11" s="51" t="s">
        <v>67</v>
      </c>
      <c r="F11" s="51" t="s">
        <v>67</v>
      </c>
      <c r="G11" s="51" t="s">
        <v>67</v>
      </c>
      <c r="H11" s="51" t="s">
        <v>67</v>
      </c>
      <c r="I11" s="51" t="s">
        <v>67</v>
      </c>
      <c r="J11" s="51" t="s">
        <v>67</v>
      </c>
      <c r="K11" s="51" t="s">
        <v>67</v>
      </c>
      <c r="L11" s="51" t="s">
        <v>67</v>
      </c>
      <c r="M11" s="51" t="s">
        <v>67</v>
      </c>
      <c r="N11" s="51" t="s">
        <v>67</v>
      </c>
      <c r="O11" s="51" t="s">
        <v>67</v>
      </c>
      <c r="P11" s="51" t="s">
        <v>67</v>
      </c>
      <c r="Q11" s="51" t="s">
        <v>67</v>
      </c>
      <c r="R11" s="51" t="s">
        <v>67</v>
      </c>
      <c r="S11" s="51" t="s">
        <v>67</v>
      </c>
      <c r="T11" s="51" t="s">
        <v>67</v>
      </c>
      <c r="U11" s="51" t="s">
        <v>67</v>
      </c>
      <c r="V11" s="51" t="s">
        <v>67</v>
      </c>
      <c r="W11" s="51" t="s">
        <v>67</v>
      </c>
      <c r="X11" s="51" t="s">
        <v>67</v>
      </c>
      <c r="Y11" s="51" t="s">
        <v>67</v>
      </c>
      <c r="Z11" s="51" t="s">
        <v>67</v>
      </c>
      <c r="AA11" s="51" t="s">
        <v>67</v>
      </c>
      <c r="AB11" s="51" t="s">
        <v>67</v>
      </c>
      <c r="AC11" s="51" t="s">
        <v>67</v>
      </c>
      <c r="AD11" s="51" t="s">
        <v>67</v>
      </c>
      <c r="AE11" s="51" t="s">
        <v>67</v>
      </c>
      <c r="AF11" s="306">
        <v>0</v>
      </c>
      <c r="AG11" s="306">
        <v>1</v>
      </c>
      <c r="AH11" s="306">
        <v>0</v>
      </c>
      <c r="AI11" s="306">
        <v>1</v>
      </c>
      <c r="AJ11" s="307" t="s">
        <v>32</v>
      </c>
      <c r="AL11" t="str">
        <f t="shared" si="0"/>
        <v xml:space="preserve">    (U1)ALERT_REQ_UNKNOWN</v>
      </c>
      <c r="AR11" s="53" t="str">
        <f t="shared" si="3"/>
        <v xml:space="preserve">    (U4)0x00000005U,                                                           /* 05 UNKNOWN                                         */</v>
      </c>
      <c r="AS11" s="53" t="str">
        <f t="shared" si="4"/>
        <v xml:space="preserve">    (U4)0x0000000FU,                                                           /* 05 UNKNOWN                                         */</v>
      </c>
      <c r="AT11" s="53" t="str">
        <f t="shared" si="1"/>
        <v xml:space="preserve">    (U1)ALERT_REQ_UNKNOWN,                                                     /* 05 UNKNOWN                                         */</v>
      </c>
      <c r="AU11" s="53" t="str">
        <f>IF($AW$7=1,"        &amp;"&amp;$AW$8&amp;"[0],"&amp;REPT(" ",66-LEN($AW$8))&amp;"/* u4p_CRIT                                           */","        (const U4 *)vdp_PTR_NA,                                                /* u4p_CRIT                                           */")</f>
        <v xml:space="preserve">        (const U4 *)vdp_PTR_NA,                                                /* u4p_CRIT                                           */</v>
      </c>
      <c r="AV11" s="39" t="s">
        <v>74</v>
      </c>
      <c r="AW11" s="58" t="str">
        <f ca="1">"u1_sp_ALERT_"&amp;IF(AW6&lt;&gt;AW17,$AW$17&amp;"_"&amp;$AW$6,AW17)&amp;"_DST"</f>
        <v>u1_sp_ALERT_S_ACC_TT_CC_DST</v>
      </c>
    </row>
    <row r="12" spans="1:49">
      <c r="B12" s="122"/>
      <c r="C12" s="37">
        <f t="shared" si="2"/>
        <v>6</v>
      </c>
      <c r="D12" s="51" t="s">
        <v>67</v>
      </c>
      <c r="E12" s="51" t="s">
        <v>67</v>
      </c>
      <c r="F12" s="51" t="s">
        <v>67</v>
      </c>
      <c r="G12" s="51" t="s">
        <v>67</v>
      </c>
      <c r="H12" s="51" t="s">
        <v>67</v>
      </c>
      <c r="I12" s="51" t="s">
        <v>67</v>
      </c>
      <c r="J12" s="51" t="s">
        <v>67</v>
      </c>
      <c r="K12" s="51" t="s">
        <v>67</v>
      </c>
      <c r="L12" s="51" t="s">
        <v>67</v>
      </c>
      <c r="M12" s="51" t="s">
        <v>67</v>
      </c>
      <c r="N12" s="51" t="s">
        <v>67</v>
      </c>
      <c r="O12" s="51" t="s">
        <v>67</v>
      </c>
      <c r="P12" s="51" t="s">
        <v>67</v>
      </c>
      <c r="Q12" s="51" t="s">
        <v>67</v>
      </c>
      <c r="R12" s="51" t="s">
        <v>67</v>
      </c>
      <c r="S12" s="51" t="s">
        <v>67</v>
      </c>
      <c r="T12" s="51" t="s">
        <v>67</v>
      </c>
      <c r="U12" s="51" t="s">
        <v>67</v>
      </c>
      <c r="V12" s="51" t="s">
        <v>67</v>
      </c>
      <c r="W12" s="51" t="s">
        <v>67</v>
      </c>
      <c r="X12" s="51" t="s">
        <v>67</v>
      </c>
      <c r="Y12" s="51" t="s">
        <v>67</v>
      </c>
      <c r="Z12" s="51" t="s">
        <v>67</v>
      </c>
      <c r="AA12" s="51" t="s">
        <v>67</v>
      </c>
      <c r="AB12" s="51" t="s">
        <v>67</v>
      </c>
      <c r="AC12" s="51" t="s">
        <v>67</v>
      </c>
      <c r="AD12" s="51" t="s">
        <v>67</v>
      </c>
      <c r="AE12" s="118" t="s">
        <v>67</v>
      </c>
      <c r="AF12" s="306">
        <v>0</v>
      </c>
      <c r="AG12" s="306">
        <v>1</v>
      </c>
      <c r="AH12" s="306">
        <v>1</v>
      </c>
      <c r="AI12" s="306">
        <v>0</v>
      </c>
      <c r="AJ12" s="307" t="s">
        <v>32</v>
      </c>
      <c r="AL12" t="str">
        <f t="shared" si="0"/>
        <v xml:space="preserve">    (U1)ALERT_REQ_UNKNOWN</v>
      </c>
      <c r="AR12" s="53" t="str">
        <f t="shared" si="3"/>
        <v xml:space="preserve">    (U4)0x00000006U,                                                           /* 06 UNKNOWN                                         */</v>
      </c>
      <c r="AS12" s="53" t="str">
        <f t="shared" si="4"/>
        <v xml:space="preserve">    (U4)0x0000000FU,                                                           /* 06 UNKNOWN                                         */</v>
      </c>
      <c r="AT12" s="53" t="str">
        <f t="shared" si="1"/>
        <v xml:space="preserve">    (U1)ALERT_REQ_UNKNOWN,                                                     /* 06 UNKNOWN                                         */</v>
      </c>
      <c r="AU12" s="53"/>
      <c r="AV12" s="39" t="s">
        <v>87</v>
      </c>
      <c r="AW12" s="58" t="str">
        <f ca="1">Matrix!D8&amp;"["&amp;Matrix!D7&amp;"]"</f>
        <v>st_gp_ALERT_S_ACC_MTRX[5]</v>
      </c>
    </row>
    <row r="13" spans="1:49">
      <c r="B13" s="122"/>
      <c r="C13" s="37">
        <f t="shared" si="2"/>
        <v>7</v>
      </c>
      <c r="D13" s="51" t="s">
        <v>67</v>
      </c>
      <c r="E13" s="51" t="s">
        <v>67</v>
      </c>
      <c r="F13" s="51" t="s">
        <v>67</v>
      </c>
      <c r="G13" s="51" t="s">
        <v>67</v>
      </c>
      <c r="H13" s="51" t="s">
        <v>67</v>
      </c>
      <c r="I13" s="51" t="s">
        <v>67</v>
      </c>
      <c r="J13" s="51" t="s">
        <v>67</v>
      </c>
      <c r="K13" s="51" t="s">
        <v>67</v>
      </c>
      <c r="L13" s="51" t="s">
        <v>67</v>
      </c>
      <c r="M13" s="51" t="s">
        <v>67</v>
      </c>
      <c r="N13" s="51" t="s">
        <v>67</v>
      </c>
      <c r="O13" s="51" t="s">
        <v>67</v>
      </c>
      <c r="P13" s="51" t="s">
        <v>67</v>
      </c>
      <c r="Q13" s="51" t="s">
        <v>67</v>
      </c>
      <c r="R13" s="51" t="s">
        <v>67</v>
      </c>
      <c r="S13" s="51" t="s">
        <v>67</v>
      </c>
      <c r="T13" s="51" t="s">
        <v>67</v>
      </c>
      <c r="U13" s="51" t="s">
        <v>67</v>
      </c>
      <c r="V13" s="51" t="s">
        <v>67</v>
      </c>
      <c r="W13" s="51" t="s">
        <v>67</v>
      </c>
      <c r="X13" s="51" t="s">
        <v>67</v>
      </c>
      <c r="Y13" s="51" t="s">
        <v>67</v>
      </c>
      <c r="Z13" s="51" t="s">
        <v>67</v>
      </c>
      <c r="AA13" s="51" t="s">
        <v>67</v>
      </c>
      <c r="AB13" s="51" t="s">
        <v>67</v>
      </c>
      <c r="AC13" s="51" t="s">
        <v>67</v>
      </c>
      <c r="AD13" s="51" t="s">
        <v>67</v>
      </c>
      <c r="AE13" s="51" t="s">
        <v>67</v>
      </c>
      <c r="AF13" s="306">
        <v>0</v>
      </c>
      <c r="AG13" s="306">
        <v>1</v>
      </c>
      <c r="AH13" s="306">
        <v>1</v>
      </c>
      <c r="AI13" s="306">
        <v>1</v>
      </c>
      <c r="AJ13" s="307" t="s">
        <v>32</v>
      </c>
      <c r="AL13" t="str">
        <f t="shared" si="0"/>
        <v xml:space="preserve">    (U1)ALERT_REQ_UNKNOWN</v>
      </c>
      <c r="AR13" s="53" t="str">
        <f t="shared" si="3"/>
        <v xml:space="preserve">    (U4)0x00000007U,                                                           /* 07 UNKNOWN                                         */</v>
      </c>
      <c r="AS13" s="53" t="str">
        <f t="shared" si="4"/>
        <v xml:space="preserve">    (U4)0x0000000FU,                                                           /* 07 UNKNOWN                                         */</v>
      </c>
      <c r="AT13" s="53" t="str">
        <f t="shared" si="1"/>
        <v xml:space="preserve">    (U1)ALERT_REQ_UNKNOWN,                                                     /* 07 UNKNOWN                                         */</v>
      </c>
      <c r="AU13" s="53" t="str">
        <f ca="1">"        &amp;"&amp;$AW$11&amp;"[0],"&amp;REPT(" ",66-LEN($AW$11))&amp;"/* u1p_DST                                            */"</f>
        <v xml:space="preserve">        &amp;u1_sp_ALERT_S_ACC_TT_CC_DST[0],                                       /* u1p_DST                                            */</v>
      </c>
      <c r="AV13" s="39" t="s">
        <v>75</v>
      </c>
      <c r="AW13" s="121">
        <f>COUNTA($AJ$6:$AJ$69)</f>
        <v>16</v>
      </c>
    </row>
    <row r="14" spans="1:49">
      <c r="B14" s="122"/>
      <c r="C14" s="37">
        <f t="shared" si="2"/>
        <v>8</v>
      </c>
      <c r="D14" s="51" t="s">
        <v>67</v>
      </c>
      <c r="E14" s="51" t="s">
        <v>67</v>
      </c>
      <c r="F14" s="51" t="s">
        <v>67</v>
      </c>
      <c r="G14" s="51" t="s">
        <v>67</v>
      </c>
      <c r="H14" s="51" t="s">
        <v>67</v>
      </c>
      <c r="I14" s="51" t="s">
        <v>67</v>
      </c>
      <c r="J14" s="51" t="s">
        <v>67</v>
      </c>
      <c r="K14" s="51" t="s">
        <v>190</v>
      </c>
      <c r="L14" s="51" t="s">
        <v>67</v>
      </c>
      <c r="M14" s="51" t="s">
        <v>67</v>
      </c>
      <c r="N14" s="51" t="s">
        <v>67</v>
      </c>
      <c r="O14" s="51" t="s">
        <v>67</v>
      </c>
      <c r="P14" s="51" t="s">
        <v>67</v>
      </c>
      <c r="Q14" s="51" t="s">
        <v>67</v>
      </c>
      <c r="R14" s="51" t="s">
        <v>67</v>
      </c>
      <c r="S14" s="51" t="s">
        <v>67</v>
      </c>
      <c r="T14" s="51" t="s">
        <v>67</v>
      </c>
      <c r="U14" s="51" t="s">
        <v>67</v>
      </c>
      <c r="V14" s="51" t="s">
        <v>67</v>
      </c>
      <c r="W14" s="51" t="s">
        <v>67</v>
      </c>
      <c r="X14" s="51" t="s">
        <v>67</v>
      </c>
      <c r="Y14" s="51" t="s">
        <v>67</v>
      </c>
      <c r="Z14" s="51" t="s">
        <v>67</v>
      </c>
      <c r="AA14" s="51" t="s">
        <v>67</v>
      </c>
      <c r="AB14" s="51" t="s">
        <v>67</v>
      </c>
      <c r="AC14" s="51" t="s">
        <v>67</v>
      </c>
      <c r="AD14" s="51" t="s">
        <v>67</v>
      </c>
      <c r="AE14" s="51" t="s">
        <v>67</v>
      </c>
      <c r="AF14" s="306">
        <v>1</v>
      </c>
      <c r="AG14" s="306">
        <v>0</v>
      </c>
      <c r="AH14" s="306">
        <v>0</v>
      </c>
      <c r="AI14" s="306">
        <v>0</v>
      </c>
      <c r="AJ14" s="308" t="s">
        <v>32</v>
      </c>
      <c r="AL14" t="str">
        <f t="shared" si="0"/>
        <v xml:space="preserve">    (U1)ALERT_REQ_UNKNOWN</v>
      </c>
      <c r="AR14" s="53" t="str">
        <f t="shared" si="3"/>
        <v xml:space="preserve">    (U4)0x00000008U,                                                           /* 08 UNKNOWN                                         */</v>
      </c>
      <c r="AS14" s="53" t="str">
        <f t="shared" si="4"/>
        <v xml:space="preserve">    (U4)0x0000000FU,                                                           /* 08 UNKNOWN                                         */</v>
      </c>
      <c r="AT14" s="53" t="str">
        <f t="shared" si="1"/>
        <v xml:space="preserve">    (U1)ALERT_REQ_UNKNOWN,                                                     /* 08 UNKNOWN                                         */</v>
      </c>
      <c r="AU14" s="53" t="str">
        <f ca="1">"        (U2)"&amp;$AW$10&amp;","&amp;REPT(" ",66-LEN($AW$10))&amp;"/* u2_num_srch                                        */"</f>
        <v xml:space="preserve">        (U2)ALERT_S_ACC_TT_CC_NUM_DST,                                         /* u2_num_srch                                        */</v>
      </c>
      <c r="AV14" s="39" t="s">
        <v>76</v>
      </c>
      <c r="AW14" s="58" t="str">
        <f ca="1">IF(AW6&lt;&gt;AW17,VLOOKUP(AW6,Matrix!$C$13:$G$37,4,FALSE),Matrix!F13)</f>
        <v>u4_s_AlertS_accTtCcSrcchk</v>
      </c>
    </row>
    <row r="15" spans="1:49">
      <c r="B15" s="122"/>
      <c r="C15" s="37">
        <f t="shared" si="2"/>
        <v>9</v>
      </c>
      <c r="D15" s="51" t="s">
        <v>67</v>
      </c>
      <c r="E15" s="51" t="s">
        <v>67</v>
      </c>
      <c r="F15" s="51" t="s">
        <v>67</v>
      </c>
      <c r="G15" s="51" t="s">
        <v>67</v>
      </c>
      <c r="H15" s="51" t="s">
        <v>67</v>
      </c>
      <c r="I15" s="51" t="s">
        <v>67</v>
      </c>
      <c r="J15" s="51" t="s">
        <v>67</v>
      </c>
      <c r="K15" s="51" t="s">
        <v>67</v>
      </c>
      <c r="L15" s="51" t="s">
        <v>67</v>
      </c>
      <c r="M15" s="51" t="s">
        <v>67</v>
      </c>
      <c r="N15" s="51" t="s">
        <v>67</v>
      </c>
      <c r="O15" s="51" t="s">
        <v>67</v>
      </c>
      <c r="P15" s="51" t="s">
        <v>67</v>
      </c>
      <c r="Q15" s="51" t="s">
        <v>67</v>
      </c>
      <c r="R15" s="51" t="s">
        <v>67</v>
      </c>
      <c r="S15" s="51" t="s">
        <v>67</v>
      </c>
      <c r="T15" s="51" t="s">
        <v>67</v>
      </c>
      <c r="U15" s="51" t="s">
        <v>67</v>
      </c>
      <c r="V15" s="51" t="s">
        <v>67</v>
      </c>
      <c r="W15" s="51" t="s">
        <v>67</v>
      </c>
      <c r="X15" s="51" t="s">
        <v>67</v>
      </c>
      <c r="Y15" s="51" t="s">
        <v>67</v>
      </c>
      <c r="Z15" s="51" t="s">
        <v>67</v>
      </c>
      <c r="AA15" s="51" t="s">
        <v>67</v>
      </c>
      <c r="AB15" s="51" t="s">
        <v>67</v>
      </c>
      <c r="AC15" s="51" t="s">
        <v>67</v>
      </c>
      <c r="AD15" s="51" t="s">
        <v>67</v>
      </c>
      <c r="AE15" s="51" t="s">
        <v>67</v>
      </c>
      <c r="AF15" s="306">
        <v>1</v>
      </c>
      <c r="AG15" s="306">
        <v>0</v>
      </c>
      <c r="AH15" s="306">
        <v>0</v>
      </c>
      <c r="AI15" s="306">
        <v>1</v>
      </c>
      <c r="AJ15" s="308" t="s">
        <v>32</v>
      </c>
      <c r="AL15" t="str">
        <f t="shared" si="0"/>
        <v xml:space="preserve">    (U1)ALERT_REQ_UNKNOWN</v>
      </c>
      <c r="AR15" s="53" t="str">
        <f t="shared" si="3"/>
        <v xml:space="preserve">    (U4)0x00000009U,                                                           /* 09 UNKNOWN                                         */</v>
      </c>
      <c r="AS15" s="53" t="str">
        <f t="shared" si="4"/>
        <v xml:space="preserve">    (U4)0x0000000FU,                                                           /* 09 UNKNOWN                                         */</v>
      </c>
      <c r="AT15" s="53" t="str">
        <f t="shared" si="1"/>
        <v xml:space="preserve">    (U1)ALERT_REQ_UNKNOWN,                                                     /* 09 UNKNOWN                                         */</v>
      </c>
      <c r="AU15" s="53" t="str">
        <f ca="1">"        (U1)"&amp;$AW$16&amp;REPT(" ",67-LEN($AW$16))&amp;"/* u1_vom_act                                         */"</f>
        <v xml:space="preserve">        (U1)ALERT_VOM_IGN_ON                                                   /* u1_vom_act                                         */</v>
      </c>
      <c r="AV15" s="39" t="s">
        <v>79</v>
      </c>
      <c r="AW15" s="58" t="str">
        <f ca="1">IF(AW6&lt;&gt;AW17,VLOOKUP(AW6,Matrix!$C$13:$G$37,5,FALSE),Matrix!G13)</f>
        <v>NULL</v>
      </c>
    </row>
    <row r="16" spans="1:49">
      <c r="B16" s="122"/>
      <c r="C16" s="37">
        <f t="shared" si="2"/>
        <v>10</v>
      </c>
      <c r="D16" s="51" t="s">
        <v>67</v>
      </c>
      <c r="E16" s="51" t="s">
        <v>67</v>
      </c>
      <c r="F16" s="51" t="s">
        <v>67</v>
      </c>
      <c r="G16" s="51" t="s">
        <v>67</v>
      </c>
      <c r="H16" s="51" t="s">
        <v>67</v>
      </c>
      <c r="I16" s="51" t="s">
        <v>67</v>
      </c>
      <c r="J16" s="51" t="s">
        <v>67</v>
      </c>
      <c r="K16" s="51" t="s">
        <v>67</v>
      </c>
      <c r="L16" s="51" t="s">
        <v>67</v>
      </c>
      <c r="M16" s="51" t="s">
        <v>67</v>
      </c>
      <c r="N16" s="51" t="s">
        <v>67</v>
      </c>
      <c r="O16" s="51" t="s">
        <v>67</v>
      </c>
      <c r="P16" s="51" t="s">
        <v>67</v>
      </c>
      <c r="Q16" s="51" t="s">
        <v>67</v>
      </c>
      <c r="R16" s="51" t="s">
        <v>67</v>
      </c>
      <c r="S16" s="51" t="s">
        <v>67</v>
      </c>
      <c r="T16" s="51" t="s">
        <v>67</v>
      </c>
      <c r="U16" s="51" t="s">
        <v>67</v>
      </c>
      <c r="V16" s="51" t="s">
        <v>67</v>
      </c>
      <c r="W16" s="51" t="s">
        <v>67</v>
      </c>
      <c r="X16" s="51" t="s">
        <v>67</v>
      </c>
      <c r="Y16" s="51" t="s">
        <v>67</v>
      </c>
      <c r="Z16" s="51" t="s">
        <v>67</v>
      </c>
      <c r="AA16" s="51" t="s">
        <v>67</v>
      </c>
      <c r="AB16" s="51" t="s">
        <v>67</v>
      </c>
      <c r="AC16" s="51" t="s">
        <v>67</v>
      </c>
      <c r="AD16" s="51" t="s">
        <v>67</v>
      </c>
      <c r="AE16" s="51" t="s">
        <v>67</v>
      </c>
      <c r="AF16" s="306">
        <v>1</v>
      </c>
      <c r="AG16" s="306">
        <v>0</v>
      </c>
      <c r="AH16" s="306">
        <v>1</v>
      </c>
      <c r="AI16" s="306">
        <v>0</v>
      </c>
      <c r="AJ16" s="308" t="s">
        <v>32</v>
      </c>
      <c r="AL16" t="str">
        <f t="shared" si="0"/>
        <v xml:space="preserve">    (U1)ALERT_REQ_UNKNOWN</v>
      </c>
      <c r="AR16" s="53" t="str">
        <f t="shared" si="3"/>
        <v xml:space="preserve">    (U4)0x0000000AU,                                                           /* 10 UNKNOWN                                         */</v>
      </c>
      <c r="AS16" s="53" t="str">
        <f t="shared" si="4"/>
        <v xml:space="preserve">    (U4)0x0000000FU,                                                           /* 10 UNKNOWN                                         */</v>
      </c>
      <c r="AT16" s="53" t="str">
        <f t="shared" si="1"/>
        <v xml:space="preserve">    (U1)ALERT_REQ_UNKNOWN,                                                     /* 10 UNKNOWN                                         */</v>
      </c>
      <c r="AU16" s="53" t="s">
        <v>68</v>
      </c>
      <c r="AV16" s="39" t="s">
        <v>77</v>
      </c>
      <c r="AW16" s="58" t="str">
        <f ca="1">IF(AW6&lt;&gt;AW17,VLOOKUP(AW6,Matrix!$C$13:$G$37,2,FALSE),Matrix!D13)</f>
        <v>ALERT_VOM_IGN_ON</v>
      </c>
    </row>
    <row r="17" spans="2:49" ht="14.25" thickBot="1">
      <c r="B17" s="122"/>
      <c r="C17" s="37">
        <f t="shared" si="2"/>
        <v>11</v>
      </c>
      <c r="D17" s="51" t="s">
        <v>67</v>
      </c>
      <c r="E17" s="51" t="s">
        <v>67</v>
      </c>
      <c r="F17" s="51" t="s">
        <v>67</v>
      </c>
      <c r="G17" s="51" t="s">
        <v>67</v>
      </c>
      <c r="H17" s="51" t="s">
        <v>67</v>
      </c>
      <c r="I17" s="51" t="s">
        <v>67</v>
      </c>
      <c r="J17" s="51" t="s">
        <v>67</v>
      </c>
      <c r="K17" s="51" t="s">
        <v>67</v>
      </c>
      <c r="L17" s="51" t="s">
        <v>67</v>
      </c>
      <c r="M17" s="51" t="s">
        <v>67</v>
      </c>
      <c r="N17" s="51" t="s">
        <v>67</v>
      </c>
      <c r="O17" s="51" t="s">
        <v>67</v>
      </c>
      <c r="P17" s="51" t="s">
        <v>67</v>
      </c>
      <c r="Q17" s="51" t="s">
        <v>67</v>
      </c>
      <c r="R17" s="51" t="s">
        <v>67</v>
      </c>
      <c r="S17" s="51" t="s">
        <v>67</v>
      </c>
      <c r="T17" s="51" t="s">
        <v>67</v>
      </c>
      <c r="U17" s="51" t="s">
        <v>67</v>
      </c>
      <c r="V17" s="51" t="s">
        <v>67</v>
      </c>
      <c r="W17" s="51" t="s">
        <v>67</v>
      </c>
      <c r="X17" s="51" t="s">
        <v>67</v>
      </c>
      <c r="Y17" s="51" t="s">
        <v>67</v>
      </c>
      <c r="Z17" s="51" t="s">
        <v>67</v>
      </c>
      <c r="AA17" s="51" t="s">
        <v>67</v>
      </c>
      <c r="AB17" s="51" t="s">
        <v>67</v>
      </c>
      <c r="AC17" s="51" t="s">
        <v>67</v>
      </c>
      <c r="AD17" s="51" t="s">
        <v>67</v>
      </c>
      <c r="AE17" s="51" t="s">
        <v>67</v>
      </c>
      <c r="AF17" s="306">
        <v>1</v>
      </c>
      <c r="AG17" s="306">
        <v>0</v>
      </c>
      <c r="AH17" s="306">
        <v>1</v>
      </c>
      <c r="AI17" s="306">
        <v>1</v>
      </c>
      <c r="AJ17" s="308" t="s">
        <v>32</v>
      </c>
      <c r="AL17" t="str">
        <f t="shared" si="0"/>
        <v xml:space="preserve">    (U1)ALERT_REQ_UNKNOWN</v>
      </c>
      <c r="AR17" s="53" t="str">
        <f t="shared" si="3"/>
        <v xml:space="preserve">    (U4)0x0000000BU,                                                           /* 11 UNKNOWN                                         */</v>
      </c>
      <c r="AS17" s="53" t="str">
        <f t="shared" si="4"/>
        <v xml:space="preserve">    (U4)0x0000000FU,                                                           /* 11 UNKNOWN                                         */</v>
      </c>
      <c r="AT17" s="53" t="str">
        <f t="shared" si="1"/>
        <v xml:space="preserve">    (U1)ALERT_REQ_UNKNOWN,                                                     /* 11 UNKNOWN                                         */</v>
      </c>
      <c r="AU17" s="54" t="s">
        <v>80</v>
      </c>
      <c r="AV17" s="40" t="s">
        <v>78</v>
      </c>
      <c r="AW17" s="59" t="str">
        <f ca="1">UPPER(Matrix!$D$6)</f>
        <v>S_ACC</v>
      </c>
    </row>
    <row r="18" spans="2:49">
      <c r="B18" s="122"/>
      <c r="C18" s="37">
        <f t="shared" si="2"/>
        <v>12</v>
      </c>
      <c r="D18" s="51" t="s">
        <v>67</v>
      </c>
      <c r="E18" s="51" t="s">
        <v>67</v>
      </c>
      <c r="F18" s="51" t="s">
        <v>67</v>
      </c>
      <c r="G18" s="51" t="s">
        <v>67</v>
      </c>
      <c r="H18" s="51" t="s">
        <v>67</v>
      </c>
      <c r="I18" s="51" t="s">
        <v>67</v>
      </c>
      <c r="J18" s="51" t="s">
        <v>67</v>
      </c>
      <c r="K18" s="51" t="s">
        <v>67</v>
      </c>
      <c r="L18" s="51" t="s">
        <v>67</v>
      </c>
      <c r="M18" s="51" t="s">
        <v>67</v>
      </c>
      <c r="N18" s="51" t="s">
        <v>67</v>
      </c>
      <c r="O18" s="51" t="s">
        <v>67</v>
      </c>
      <c r="P18" s="51" t="s">
        <v>67</v>
      </c>
      <c r="Q18" s="51" t="s">
        <v>67</v>
      </c>
      <c r="R18" s="51" t="s">
        <v>67</v>
      </c>
      <c r="S18" s="51" t="s">
        <v>67</v>
      </c>
      <c r="T18" s="51" t="s">
        <v>67</v>
      </c>
      <c r="U18" s="51" t="s">
        <v>67</v>
      </c>
      <c r="V18" s="51" t="s">
        <v>67</v>
      </c>
      <c r="W18" s="51" t="s">
        <v>67</v>
      </c>
      <c r="X18" s="51" t="s">
        <v>67</v>
      </c>
      <c r="Y18" s="51" t="s">
        <v>67</v>
      </c>
      <c r="Z18" s="51" t="s">
        <v>67</v>
      </c>
      <c r="AA18" s="51" t="s">
        <v>67</v>
      </c>
      <c r="AB18" s="51" t="s">
        <v>67</v>
      </c>
      <c r="AC18" s="51" t="s">
        <v>67</v>
      </c>
      <c r="AD18" s="51" t="s">
        <v>67</v>
      </c>
      <c r="AE18" s="51" t="s">
        <v>67</v>
      </c>
      <c r="AF18" s="306">
        <v>1</v>
      </c>
      <c r="AG18" s="306">
        <v>1</v>
      </c>
      <c r="AH18" s="306">
        <v>0</v>
      </c>
      <c r="AI18" s="306">
        <v>0</v>
      </c>
      <c r="AJ18" s="308" t="s">
        <v>32</v>
      </c>
      <c r="AL18" t="str">
        <f t="shared" si="0"/>
        <v xml:space="preserve">    (U1)ALERT_REQ_UNKNOWN</v>
      </c>
      <c r="AR18" s="53" t="str">
        <f t="shared" si="3"/>
        <v xml:space="preserve">    (U4)0x0000000CU,                                                           /* 12 UNKNOWN                                         */</v>
      </c>
      <c r="AS18" s="53" t="str">
        <f t="shared" si="4"/>
        <v xml:space="preserve">    (U4)0x0000000FU,                                                           /* 12 UNKNOWN                                         */</v>
      </c>
      <c r="AT18" s="53" t="str">
        <f t="shared" si="1"/>
        <v xml:space="preserve">    (U1)ALERT_REQ_UNKNOWN,                                                     /* 12 UNKNOWN                                         */</v>
      </c>
    </row>
    <row r="19" spans="2:49">
      <c r="B19" s="122"/>
      <c r="C19" s="37">
        <f t="shared" si="2"/>
        <v>13</v>
      </c>
      <c r="D19" s="51" t="s">
        <v>67</v>
      </c>
      <c r="E19" s="51" t="s">
        <v>67</v>
      </c>
      <c r="F19" s="51" t="s">
        <v>67</v>
      </c>
      <c r="G19" s="51" t="s">
        <v>67</v>
      </c>
      <c r="H19" s="51" t="s">
        <v>67</v>
      </c>
      <c r="I19" s="51" t="s">
        <v>67</v>
      </c>
      <c r="J19" s="51" t="s">
        <v>67</v>
      </c>
      <c r="K19" s="51" t="s">
        <v>67</v>
      </c>
      <c r="L19" s="51" t="s">
        <v>67</v>
      </c>
      <c r="M19" s="51" t="s">
        <v>67</v>
      </c>
      <c r="N19" s="51" t="s">
        <v>67</v>
      </c>
      <c r="O19" s="51" t="s">
        <v>67</v>
      </c>
      <c r="P19" s="51" t="s">
        <v>67</v>
      </c>
      <c r="Q19" s="51" t="s">
        <v>67</v>
      </c>
      <c r="R19" s="51" t="s">
        <v>67</v>
      </c>
      <c r="S19" s="51" t="s">
        <v>67</v>
      </c>
      <c r="T19" s="51" t="s">
        <v>67</v>
      </c>
      <c r="U19" s="51" t="s">
        <v>67</v>
      </c>
      <c r="V19" s="51" t="s">
        <v>67</v>
      </c>
      <c r="W19" s="51" t="s">
        <v>67</v>
      </c>
      <c r="X19" s="51" t="s">
        <v>67</v>
      </c>
      <c r="Y19" s="51" t="s">
        <v>67</v>
      </c>
      <c r="Z19" s="51" t="s">
        <v>67</v>
      </c>
      <c r="AA19" s="51" t="s">
        <v>67</v>
      </c>
      <c r="AB19" s="51" t="s">
        <v>67</v>
      </c>
      <c r="AC19" s="51" t="s">
        <v>67</v>
      </c>
      <c r="AD19" s="51" t="s">
        <v>67</v>
      </c>
      <c r="AE19" s="51" t="s">
        <v>67</v>
      </c>
      <c r="AF19" s="306">
        <v>1</v>
      </c>
      <c r="AG19" s="306">
        <v>1</v>
      </c>
      <c r="AH19" s="306">
        <v>0</v>
      </c>
      <c r="AI19" s="306">
        <v>1</v>
      </c>
      <c r="AJ19" s="308" t="s">
        <v>32</v>
      </c>
      <c r="AL19" t="str">
        <f t="shared" si="0"/>
        <v xml:space="preserve">    (U1)ALERT_REQ_UNKNOWN</v>
      </c>
      <c r="AR19" s="53" t="str">
        <f t="shared" si="3"/>
        <v xml:space="preserve">    (U4)0x0000000DU,                                                           /* 13 UNKNOWN                                         */</v>
      </c>
      <c r="AS19" s="53" t="str">
        <f t="shared" si="4"/>
        <v xml:space="preserve">    (U4)0x0000000FU,                                                           /* 13 UNKNOWN                                         */</v>
      </c>
      <c r="AT19" s="53" t="str">
        <f t="shared" si="1"/>
        <v xml:space="preserve">    (U1)ALERT_REQ_UNKNOWN,                                                     /* 13 UNKNOWN                                         */</v>
      </c>
    </row>
    <row r="20" spans="2:49">
      <c r="B20" s="122"/>
      <c r="C20" s="37">
        <f t="shared" si="2"/>
        <v>14</v>
      </c>
      <c r="D20" s="51" t="s">
        <v>67</v>
      </c>
      <c r="E20" s="51" t="s">
        <v>67</v>
      </c>
      <c r="F20" s="51" t="s">
        <v>67</v>
      </c>
      <c r="G20" s="51" t="s">
        <v>67</v>
      </c>
      <c r="H20" s="51" t="s">
        <v>67</v>
      </c>
      <c r="I20" s="51" t="s">
        <v>67</v>
      </c>
      <c r="J20" s="51" t="s">
        <v>67</v>
      </c>
      <c r="K20" s="51" t="s">
        <v>67</v>
      </c>
      <c r="L20" s="51" t="s">
        <v>67</v>
      </c>
      <c r="M20" s="51" t="s">
        <v>67</v>
      </c>
      <c r="N20" s="51" t="s">
        <v>67</v>
      </c>
      <c r="O20" s="51" t="s">
        <v>67</v>
      </c>
      <c r="P20" s="51" t="s">
        <v>67</v>
      </c>
      <c r="Q20" s="51" t="s">
        <v>67</v>
      </c>
      <c r="R20" s="51" t="s">
        <v>67</v>
      </c>
      <c r="S20" s="51" t="s">
        <v>67</v>
      </c>
      <c r="T20" s="51" t="s">
        <v>67</v>
      </c>
      <c r="U20" s="51" t="s">
        <v>67</v>
      </c>
      <c r="V20" s="51" t="s">
        <v>67</v>
      </c>
      <c r="W20" s="51" t="s">
        <v>67</v>
      </c>
      <c r="X20" s="51" t="s">
        <v>67</v>
      </c>
      <c r="Y20" s="51" t="s">
        <v>67</v>
      </c>
      <c r="Z20" s="51" t="s">
        <v>67</v>
      </c>
      <c r="AA20" s="51" t="s">
        <v>67</v>
      </c>
      <c r="AB20" s="51" t="s">
        <v>67</v>
      </c>
      <c r="AC20" s="51" t="s">
        <v>67</v>
      </c>
      <c r="AD20" s="51" t="s">
        <v>67</v>
      </c>
      <c r="AE20" s="51" t="s">
        <v>67</v>
      </c>
      <c r="AF20" s="306">
        <v>1</v>
      </c>
      <c r="AG20" s="306">
        <v>1</v>
      </c>
      <c r="AH20" s="306">
        <v>1</v>
      </c>
      <c r="AI20" s="306">
        <v>0</v>
      </c>
      <c r="AJ20" s="308" t="s">
        <v>32</v>
      </c>
      <c r="AL20" t="str">
        <f t="shared" si="0"/>
        <v xml:space="preserve">    (U1)ALERT_REQ_UNKNOWN</v>
      </c>
      <c r="AR20" s="53" t="str">
        <f t="shared" si="3"/>
        <v xml:space="preserve">    (U4)0x0000000EU,                                                           /* 14 UNKNOWN                                         */</v>
      </c>
      <c r="AS20" s="53" t="str">
        <f t="shared" si="4"/>
        <v xml:space="preserve">    (U4)0x0000000FU,                                                           /* 14 UNKNOWN                                         */</v>
      </c>
      <c r="AT20" s="53" t="str">
        <f t="shared" si="1"/>
        <v xml:space="preserve">    (U1)ALERT_REQ_UNKNOWN,                                                     /* 14 UNKNOWN                                         */</v>
      </c>
    </row>
    <row r="21" spans="2:49">
      <c r="B21" s="122"/>
      <c r="C21" s="37">
        <f t="shared" si="2"/>
        <v>15</v>
      </c>
      <c r="D21" s="51" t="s">
        <v>67</v>
      </c>
      <c r="E21" s="51" t="s">
        <v>67</v>
      </c>
      <c r="F21" s="51" t="s">
        <v>67</v>
      </c>
      <c r="G21" s="51" t="s">
        <v>67</v>
      </c>
      <c r="H21" s="51" t="s">
        <v>67</v>
      </c>
      <c r="I21" s="51" t="s">
        <v>67</v>
      </c>
      <c r="J21" s="51" t="s">
        <v>67</v>
      </c>
      <c r="K21" s="51" t="s">
        <v>67</v>
      </c>
      <c r="L21" s="51" t="s">
        <v>67</v>
      </c>
      <c r="M21" s="51" t="s">
        <v>67</v>
      </c>
      <c r="N21" s="51" t="s">
        <v>67</v>
      </c>
      <c r="O21" s="51" t="s">
        <v>67</v>
      </c>
      <c r="P21" s="51" t="s">
        <v>67</v>
      </c>
      <c r="Q21" s="51" t="s">
        <v>67</v>
      </c>
      <c r="R21" s="51" t="s">
        <v>67</v>
      </c>
      <c r="S21" s="51" t="s">
        <v>67</v>
      </c>
      <c r="T21" s="51" t="s">
        <v>67</v>
      </c>
      <c r="U21" s="51" t="s">
        <v>67</v>
      </c>
      <c r="V21" s="51" t="s">
        <v>67</v>
      </c>
      <c r="W21" s="51" t="s">
        <v>67</v>
      </c>
      <c r="X21" s="51" t="s">
        <v>67</v>
      </c>
      <c r="Y21" s="51" t="s">
        <v>67</v>
      </c>
      <c r="Z21" s="51" t="s">
        <v>67</v>
      </c>
      <c r="AA21" s="51" t="s">
        <v>67</v>
      </c>
      <c r="AB21" s="51" t="s">
        <v>67</v>
      </c>
      <c r="AC21" s="51" t="s">
        <v>67</v>
      </c>
      <c r="AD21" s="51" t="s">
        <v>67</v>
      </c>
      <c r="AE21" s="51" t="s">
        <v>67</v>
      </c>
      <c r="AF21" s="306">
        <v>1</v>
      </c>
      <c r="AG21" s="306">
        <v>1</v>
      </c>
      <c r="AH21" s="306">
        <v>1</v>
      </c>
      <c r="AI21" s="306">
        <v>1</v>
      </c>
      <c r="AJ21" s="308" t="s">
        <v>32</v>
      </c>
      <c r="AL21" t="str">
        <f t="shared" si="0"/>
        <v xml:space="preserve">    (U1)ALERT_REQ_UNKNOWN</v>
      </c>
      <c r="AR21" s="53" t="str">
        <f t="shared" si="3"/>
        <v xml:space="preserve">    (U4)0x0000000FU                                                            /* 15 UNKNOWN                                         */</v>
      </c>
      <c r="AS21" s="53" t="str">
        <f t="shared" si="4"/>
        <v xml:space="preserve">    (U4)0x0000000FU                                                            /* 15 UNKNOWN                                         */</v>
      </c>
      <c r="AT21" s="53" t="str">
        <f t="shared" si="1"/>
        <v xml:space="preserve">    (U1)ALERT_REQ_UNKNOWN                                                      /* 15 UNKNOWN                                         */</v>
      </c>
    </row>
    <row r="22" spans="2:49">
      <c r="B22" s="122"/>
      <c r="C22" s="37">
        <f t="shared" si="2"/>
        <v>16</v>
      </c>
      <c r="D22" s="51" t="s">
        <v>67</v>
      </c>
      <c r="E22" s="51" t="s">
        <v>67</v>
      </c>
      <c r="F22" s="51" t="s">
        <v>67</v>
      </c>
      <c r="G22" s="51" t="s">
        <v>67</v>
      </c>
      <c r="H22" s="51" t="s">
        <v>67</v>
      </c>
      <c r="I22" s="51" t="s">
        <v>67</v>
      </c>
      <c r="J22" s="51" t="s">
        <v>67</v>
      </c>
      <c r="K22" s="51" t="s">
        <v>67</v>
      </c>
      <c r="L22" s="51" t="s">
        <v>67</v>
      </c>
      <c r="M22" s="51" t="s">
        <v>67</v>
      </c>
      <c r="N22" s="51" t="s">
        <v>67</v>
      </c>
      <c r="O22" s="51" t="s">
        <v>67</v>
      </c>
      <c r="P22" s="51" t="s">
        <v>67</v>
      </c>
      <c r="Q22" s="51" t="s">
        <v>67</v>
      </c>
      <c r="R22" s="51" t="s">
        <v>67</v>
      </c>
      <c r="S22" s="51" t="s">
        <v>67</v>
      </c>
      <c r="T22" s="51" t="s">
        <v>67</v>
      </c>
      <c r="U22" s="51" t="s">
        <v>67</v>
      </c>
      <c r="V22" s="51" t="s">
        <v>67</v>
      </c>
      <c r="W22" s="51" t="s">
        <v>67</v>
      </c>
      <c r="X22" s="51" t="s">
        <v>67</v>
      </c>
      <c r="Y22" s="51" t="s">
        <v>67</v>
      </c>
      <c r="Z22" s="51" t="s">
        <v>67</v>
      </c>
      <c r="AA22" s="51" t="s">
        <v>67</v>
      </c>
      <c r="AB22" s="51" t="s">
        <v>67</v>
      </c>
      <c r="AC22" s="51" t="s">
        <v>67</v>
      </c>
      <c r="AD22" s="51" t="s">
        <v>67</v>
      </c>
      <c r="AE22" s="51" t="s">
        <v>67</v>
      </c>
      <c r="AF22" s="51" t="s">
        <v>67</v>
      </c>
      <c r="AG22" s="51" t="s">
        <v>67</v>
      </c>
      <c r="AH22" s="51" t="s">
        <v>67</v>
      </c>
      <c r="AI22" s="51" t="s">
        <v>67</v>
      </c>
      <c r="AJ22" s="20"/>
      <c r="AL22" t="str">
        <f t="shared" ca="1" si="0"/>
        <v xml:space="preserve">    (U1)ALERT_REQ_S_ACC_TT_CC_</v>
      </c>
      <c r="AR22" s="53" t="str">
        <f t="shared" si="3"/>
        <v>};</v>
      </c>
      <c r="AS22" s="53" t="str">
        <f t="shared" si="4"/>
        <v>};</v>
      </c>
      <c r="AT22" s="53" t="str">
        <f t="shared" si="1"/>
        <v>};</v>
      </c>
    </row>
    <row r="23" spans="2:49">
      <c r="B23" s="122"/>
      <c r="C23" s="37">
        <f t="shared" si="2"/>
        <v>17</v>
      </c>
      <c r="D23" s="51" t="s">
        <v>67</v>
      </c>
      <c r="E23" s="51" t="s">
        <v>67</v>
      </c>
      <c r="F23" s="51" t="s">
        <v>67</v>
      </c>
      <c r="G23" s="51" t="s">
        <v>67</v>
      </c>
      <c r="H23" s="51" t="s">
        <v>67</v>
      </c>
      <c r="I23" s="51" t="s">
        <v>67</v>
      </c>
      <c r="J23" s="51" t="s">
        <v>67</v>
      </c>
      <c r="K23" s="51" t="s">
        <v>67</v>
      </c>
      <c r="L23" s="51" t="s">
        <v>67</v>
      </c>
      <c r="M23" s="51" t="s">
        <v>67</v>
      </c>
      <c r="N23" s="51" t="s">
        <v>67</v>
      </c>
      <c r="O23" s="51" t="s">
        <v>67</v>
      </c>
      <c r="P23" s="51" t="s">
        <v>67</v>
      </c>
      <c r="Q23" s="51" t="s">
        <v>67</v>
      </c>
      <c r="R23" s="51" t="s">
        <v>67</v>
      </c>
      <c r="S23" s="51" t="s">
        <v>67</v>
      </c>
      <c r="T23" s="51" t="s">
        <v>67</v>
      </c>
      <c r="U23" s="51" t="s">
        <v>67</v>
      </c>
      <c r="V23" s="51" t="s">
        <v>67</v>
      </c>
      <c r="W23" s="51" t="s">
        <v>67</v>
      </c>
      <c r="X23" s="51" t="s">
        <v>67</v>
      </c>
      <c r="Y23" s="51" t="s">
        <v>67</v>
      </c>
      <c r="Z23" s="51" t="s">
        <v>67</v>
      </c>
      <c r="AA23" s="51" t="s">
        <v>67</v>
      </c>
      <c r="AB23" s="51" t="s">
        <v>67</v>
      </c>
      <c r="AC23" s="51" t="s">
        <v>67</v>
      </c>
      <c r="AD23" s="51" t="s">
        <v>67</v>
      </c>
      <c r="AE23" s="51" t="s">
        <v>67</v>
      </c>
      <c r="AF23" s="51" t="s">
        <v>67</v>
      </c>
      <c r="AG23" s="51" t="s">
        <v>67</v>
      </c>
      <c r="AH23" s="51" t="s">
        <v>67</v>
      </c>
      <c r="AI23" s="51" t="s">
        <v>67</v>
      </c>
      <c r="AJ23" s="20"/>
      <c r="AL23" t="str">
        <f t="shared" ca="1" si="0"/>
        <v xml:space="preserve">    (U1)ALERT_REQ_S_ACC_TT_CC_</v>
      </c>
      <c r="AR23" s="53" t="str">
        <f t="shared" si="3"/>
        <v/>
      </c>
      <c r="AS23" s="53" t="str">
        <f t="shared" si="4"/>
        <v/>
      </c>
      <c r="AT23" s="53" t="str">
        <f t="shared" si="1"/>
        <v/>
      </c>
    </row>
    <row r="24" spans="2:49">
      <c r="B24" s="122"/>
      <c r="C24" s="37">
        <f t="shared" si="2"/>
        <v>18</v>
      </c>
      <c r="D24" s="51" t="s">
        <v>67</v>
      </c>
      <c r="E24" s="51" t="s">
        <v>67</v>
      </c>
      <c r="F24" s="51" t="s">
        <v>67</v>
      </c>
      <c r="G24" s="51" t="s">
        <v>67</v>
      </c>
      <c r="H24" s="51" t="s">
        <v>67</v>
      </c>
      <c r="I24" s="51" t="s">
        <v>67</v>
      </c>
      <c r="J24" s="51" t="s">
        <v>67</v>
      </c>
      <c r="K24" s="51" t="s">
        <v>67</v>
      </c>
      <c r="L24" s="51" t="s">
        <v>67</v>
      </c>
      <c r="M24" s="51" t="s">
        <v>67</v>
      </c>
      <c r="N24" s="51" t="s">
        <v>67</v>
      </c>
      <c r="O24" s="51" t="s">
        <v>67</v>
      </c>
      <c r="P24" s="51" t="s">
        <v>67</v>
      </c>
      <c r="Q24" s="51" t="s">
        <v>67</v>
      </c>
      <c r="R24" s="51" t="s">
        <v>67</v>
      </c>
      <c r="S24" s="51" t="s">
        <v>67</v>
      </c>
      <c r="T24" s="51" t="s">
        <v>67</v>
      </c>
      <c r="U24" s="51" t="s">
        <v>67</v>
      </c>
      <c r="V24" s="51" t="s">
        <v>67</v>
      </c>
      <c r="W24" s="51" t="s">
        <v>67</v>
      </c>
      <c r="X24" s="51" t="s">
        <v>67</v>
      </c>
      <c r="Y24" s="51" t="s">
        <v>67</v>
      </c>
      <c r="Z24" s="51" t="s">
        <v>67</v>
      </c>
      <c r="AA24" s="51" t="s">
        <v>67</v>
      </c>
      <c r="AB24" s="51" t="s">
        <v>67</v>
      </c>
      <c r="AC24" s="51" t="s">
        <v>67</v>
      </c>
      <c r="AD24" s="51" t="s">
        <v>67</v>
      </c>
      <c r="AE24" s="51" t="s">
        <v>67</v>
      </c>
      <c r="AF24" s="51" t="s">
        <v>67</v>
      </c>
      <c r="AG24" s="51" t="s">
        <v>67</v>
      </c>
      <c r="AH24" s="51" t="s">
        <v>67</v>
      </c>
      <c r="AI24" s="51" t="s">
        <v>67</v>
      </c>
      <c r="AJ24" s="20"/>
      <c r="AL24" t="str">
        <f t="shared" ca="1" si="0"/>
        <v xml:space="preserve">    (U1)ALERT_REQ_S_ACC_TT_CC_</v>
      </c>
      <c r="AR24" s="53" t="str">
        <f t="shared" si="3"/>
        <v/>
      </c>
      <c r="AS24" s="53" t="str">
        <f t="shared" si="4"/>
        <v/>
      </c>
      <c r="AT24" s="53" t="str">
        <f t="shared" si="1"/>
        <v/>
      </c>
    </row>
    <row r="25" spans="2:49">
      <c r="B25" s="122"/>
      <c r="C25" s="37">
        <f t="shared" si="2"/>
        <v>19</v>
      </c>
      <c r="D25" s="51" t="s">
        <v>67</v>
      </c>
      <c r="E25" s="51" t="s">
        <v>67</v>
      </c>
      <c r="F25" s="51" t="s">
        <v>67</v>
      </c>
      <c r="G25" s="51" t="s">
        <v>67</v>
      </c>
      <c r="H25" s="51" t="s">
        <v>67</v>
      </c>
      <c r="I25" s="51" t="s">
        <v>67</v>
      </c>
      <c r="J25" s="51" t="s">
        <v>67</v>
      </c>
      <c r="K25" s="51" t="s">
        <v>67</v>
      </c>
      <c r="L25" s="51" t="s">
        <v>67</v>
      </c>
      <c r="M25" s="51" t="s">
        <v>67</v>
      </c>
      <c r="N25" s="51" t="s">
        <v>67</v>
      </c>
      <c r="O25" s="51" t="s">
        <v>67</v>
      </c>
      <c r="P25" s="51" t="s">
        <v>67</v>
      </c>
      <c r="Q25" s="51" t="s">
        <v>67</v>
      </c>
      <c r="R25" s="51" t="s">
        <v>67</v>
      </c>
      <c r="S25" s="51" t="s">
        <v>67</v>
      </c>
      <c r="T25" s="51" t="s">
        <v>67</v>
      </c>
      <c r="U25" s="51" t="s">
        <v>67</v>
      </c>
      <c r="V25" s="51" t="s">
        <v>67</v>
      </c>
      <c r="W25" s="51" t="s">
        <v>67</v>
      </c>
      <c r="X25" s="51" t="s">
        <v>67</v>
      </c>
      <c r="Y25" s="51" t="s">
        <v>67</v>
      </c>
      <c r="Z25" s="51" t="s">
        <v>67</v>
      </c>
      <c r="AA25" s="51" t="s">
        <v>67</v>
      </c>
      <c r="AB25" s="51" t="s">
        <v>67</v>
      </c>
      <c r="AC25" s="51" t="s">
        <v>67</v>
      </c>
      <c r="AD25" s="51" t="s">
        <v>67</v>
      </c>
      <c r="AE25" s="51" t="s">
        <v>67</v>
      </c>
      <c r="AF25" s="51" t="s">
        <v>67</v>
      </c>
      <c r="AG25" s="51" t="s">
        <v>67</v>
      </c>
      <c r="AH25" s="51" t="s">
        <v>67</v>
      </c>
      <c r="AI25" s="51" t="s">
        <v>67</v>
      </c>
      <c r="AJ25" s="20"/>
      <c r="AL25" t="str">
        <f t="shared" ca="1" si="0"/>
        <v xml:space="preserve">    (U1)ALERT_REQ_S_ACC_TT_CC_</v>
      </c>
      <c r="AR25" s="53" t="str">
        <f t="shared" si="3"/>
        <v/>
      </c>
      <c r="AS25" s="53" t="str">
        <f t="shared" si="4"/>
        <v/>
      </c>
      <c r="AT25" s="53" t="str">
        <f t="shared" si="1"/>
        <v/>
      </c>
    </row>
    <row r="26" spans="2:49">
      <c r="B26" s="122"/>
      <c r="C26" s="37">
        <f t="shared" si="2"/>
        <v>20</v>
      </c>
      <c r="D26" s="51" t="s">
        <v>67</v>
      </c>
      <c r="E26" s="51" t="s">
        <v>67</v>
      </c>
      <c r="F26" s="51" t="s">
        <v>67</v>
      </c>
      <c r="G26" s="51" t="s">
        <v>67</v>
      </c>
      <c r="H26" s="51" t="s">
        <v>67</v>
      </c>
      <c r="I26" s="51" t="s">
        <v>67</v>
      </c>
      <c r="J26" s="51" t="s">
        <v>67</v>
      </c>
      <c r="K26" s="51" t="s">
        <v>67</v>
      </c>
      <c r="L26" s="51" t="s">
        <v>67</v>
      </c>
      <c r="M26" s="51" t="s">
        <v>67</v>
      </c>
      <c r="N26" s="51" t="s">
        <v>67</v>
      </c>
      <c r="O26" s="51" t="s">
        <v>67</v>
      </c>
      <c r="P26" s="51" t="s">
        <v>67</v>
      </c>
      <c r="Q26" s="51" t="s">
        <v>67</v>
      </c>
      <c r="R26" s="51" t="s">
        <v>67</v>
      </c>
      <c r="S26" s="51" t="s">
        <v>67</v>
      </c>
      <c r="T26" s="51" t="s">
        <v>67</v>
      </c>
      <c r="U26" s="51" t="s">
        <v>67</v>
      </c>
      <c r="V26" s="51" t="s">
        <v>67</v>
      </c>
      <c r="W26" s="51" t="s">
        <v>67</v>
      </c>
      <c r="X26" s="51" t="s">
        <v>67</v>
      </c>
      <c r="Y26" s="51" t="s">
        <v>67</v>
      </c>
      <c r="Z26" s="51" t="s">
        <v>67</v>
      </c>
      <c r="AA26" s="51" t="s">
        <v>67</v>
      </c>
      <c r="AB26" s="51" t="s">
        <v>67</v>
      </c>
      <c r="AC26" s="51" t="s">
        <v>67</v>
      </c>
      <c r="AD26" s="51" t="s">
        <v>67</v>
      </c>
      <c r="AE26" s="51" t="s">
        <v>67</v>
      </c>
      <c r="AF26" s="51" t="s">
        <v>67</v>
      </c>
      <c r="AG26" s="51" t="s">
        <v>67</v>
      </c>
      <c r="AH26" s="51" t="s">
        <v>67</v>
      </c>
      <c r="AI26" s="51" t="s">
        <v>67</v>
      </c>
      <c r="AJ26" s="20"/>
      <c r="AL26" t="str">
        <f t="shared" ca="1" si="0"/>
        <v xml:space="preserve">    (U1)ALERT_REQ_S_ACC_TT_CC_</v>
      </c>
      <c r="AR26" s="53" t="str">
        <f t="shared" si="3"/>
        <v/>
      </c>
      <c r="AS26" s="53" t="str">
        <f t="shared" si="4"/>
        <v/>
      </c>
      <c r="AT26" s="53" t="str">
        <f t="shared" si="1"/>
        <v/>
      </c>
    </row>
    <row r="27" spans="2:49">
      <c r="B27" s="122"/>
      <c r="C27" s="37">
        <f t="shared" si="2"/>
        <v>21</v>
      </c>
      <c r="D27" s="51" t="s">
        <v>67</v>
      </c>
      <c r="E27" s="51" t="s">
        <v>67</v>
      </c>
      <c r="F27" s="51" t="s">
        <v>67</v>
      </c>
      <c r="G27" s="51" t="s">
        <v>67</v>
      </c>
      <c r="H27" s="51" t="s">
        <v>67</v>
      </c>
      <c r="I27" s="51" t="s">
        <v>67</v>
      </c>
      <c r="J27" s="51" t="s">
        <v>67</v>
      </c>
      <c r="K27" s="51" t="s">
        <v>67</v>
      </c>
      <c r="L27" s="51" t="s">
        <v>67</v>
      </c>
      <c r="M27" s="51" t="s">
        <v>67</v>
      </c>
      <c r="N27" s="51" t="s">
        <v>67</v>
      </c>
      <c r="O27" s="51" t="s">
        <v>67</v>
      </c>
      <c r="P27" s="51" t="s">
        <v>67</v>
      </c>
      <c r="Q27" s="51" t="s">
        <v>67</v>
      </c>
      <c r="R27" s="51" t="s">
        <v>67</v>
      </c>
      <c r="S27" s="51" t="s">
        <v>67</v>
      </c>
      <c r="T27" s="51" t="s">
        <v>67</v>
      </c>
      <c r="U27" s="51" t="s">
        <v>67</v>
      </c>
      <c r="V27" s="51" t="s">
        <v>67</v>
      </c>
      <c r="W27" s="51" t="s">
        <v>67</v>
      </c>
      <c r="X27" s="51" t="s">
        <v>67</v>
      </c>
      <c r="Y27" s="51" t="s">
        <v>67</v>
      </c>
      <c r="Z27" s="51" t="s">
        <v>67</v>
      </c>
      <c r="AA27" s="51" t="s">
        <v>67</v>
      </c>
      <c r="AB27" s="51" t="s">
        <v>67</v>
      </c>
      <c r="AC27" s="51" t="s">
        <v>67</v>
      </c>
      <c r="AD27" s="51" t="s">
        <v>67</v>
      </c>
      <c r="AE27" s="51" t="s">
        <v>67</v>
      </c>
      <c r="AF27" s="51" t="s">
        <v>67</v>
      </c>
      <c r="AG27" s="51" t="s">
        <v>67</v>
      </c>
      <c r="AH27" s="51" t="s">
        <v>67</v>
      </c>
      <c r="AI27" s="51" t="s">
        <v>67</v>
      </c>
      <c r="AJ27" s="20"/>
      <c r="AL27" t="str">
        <f t="shared" ca="1" si="0"/>
        <v xml:space="preserve">    (U1)ALERT_REQ_S_ACC_TT_CC_</v>
      </c>
      <c r="AR27" s="53" t="str">
        <f t="shared" si="3"/>
        <v/>
      </c>
      <c r="AS27" s="53" t="str">
        <f t="shared" si="4"/>
        <v/>
      </c>
      <c r="AT27" s="53" t="str">
        <f t="shared" si="1"/>
        <v/>
      </c>
    </row>
    <row r="28" spans="2:49">
      <c r="B28" s="122"/>
      <c r="C28" s="37">
        <f t="shared" si="2"/>
        <v>22</v>
      </c>
      <c r="D28" s="51" t="s">
        <v>67</v>
      </c>
      <c r="E28" s="51" t="s">
        <v>67</v>
      </c>
      <c r="F28" s="51" t="s">
        <v>67</v>
      </c>
      <c r="G28" s="51" t="s">
        <v>67</v>
      </c>
      <c r="H28" s="51" t="s">
        <v>67</v>
      </c>
      <c r="I28" s="51" t="s">
        <v>67</v>
      </c>
      <c r="J28" s="51" t="s">
        <v>67</v>
      </c>
      <c r="K28" s="51" t="s">
        <v>67</v>
      </c>
      <c r="L28" s="51" t="s">
        <v>67</v>
      </c>
      <c r="M28" s="51" t="s">
        <v>67</v>
      </c>
      <c r="N28" s="51" t="s">
        <v>67</v>
      </c>
      <c r="O28" s="51" t="s">
        <v>67</v>
      </c>
      <c r="P28" s="51" t="s">
        <v>67</v>
      </c>
      <c r="Q28" s="51" t="s">
        <v>67</v>
      </c>
      <c r="R28" s="51" t="s">
        <v>67</v>
      </c>
      <c r="S28" s="51" t="s">
        <v>67</v>
      </c>
      <c r="T28" s="51" t="s">
        <v>67</v>
      </c>
      <c r="U28" s="51" t="s">
        <v>67</v>
      </c>
      <c r="V28" s="51" t="s">
        <v>67</v>
      </c>
      <c r="W28" s="51" t="s">
        <v>67</v>
      </c>
      <c r="X28" s="51" t="s">
        <v>67</v>
      </c>
      <c r="Y28" s="51" t="s">
        <v>67</v>
      </c>
      <c r="Z28" s="51" t="s">
        <v>67</v>
      </c>
      <c r="AA28" s="51" t="s">
        <v>67</v>
      </c>
      <c r="AB28" s="51" t="s">
        <v>67</v>
      </c>
      <c r="AC28" s="51" t="s">
        <v>67</v>
      </c>
      <c r="AD28" s="51" t="s">
        <v>67</v>
      </c>
      <c r="AE28" s="51" t="s">
        <v>67</v>
      </c>
      <c r="AF28" s="51" t="s">
        <v>67</v>
      </c>
      <c r="AG28" s="51" t="s">
        <v>67</v>
      </c>
      <c r="AH28" s="51" t="s">
        <v>67</v>
      </c>
      <c r="AI28" s="51" t="s">
        <v>67</v>
      </c>
      <c r="AJ28" s="20"/>
      <c r="AL28" t="str">
        <f t="shared" ca="1" si="0"/>
        <v xml:space="preserve">    (U1)ALERT_REQ_S_ACC_TT_CC_</v>
      </c>
      <c r="AR28" s="53" t="str">
        <f t="shared" si="3"/>
        <v/>
      </c>
      <c r="AS28" s="53" t="str">
        <f t="shared" si="4"/>
        <v/>
      </c>
      <c r="AT28" s="53" t="str">
        <f t="shared" si="1"/>
        <v/>
      </c>
    </row>
    <row r="29" spans="2:49">
      <c r="B29" s="122"/>
      <c r="C29" s="37">
        <f t="shared" si="2"/>
        <v>23</v>
      </c>
      <c r="D29" s="51" t="s">
        <v>67</v>
      </c>
      <c r="E29" s="51" t="s">
        <v>67</v>
      </c>
      <c r="F29" s="51" t="s">
        <v>67</v>
      </c>
      <c r="G29" s="51" t="s">
        <v>67</v>
      </c>
      <c r="H29" s="51" t="s">
        <v>67</v>
      </c>
      <c r="I29" s="51" t="s">
        <v>67</v>
      </c>
      <c r="J29" s="51" t="s">
        <v>67</v>
      </c>
      <c r="K29" s="51" t="s">
        <v>67</v>
      </c>
      <c r="L29" s="51" t="s">
        <v>67</v>
      </c>
      <c r="M29" s="51" t="s">
        <v>67</v>
      </c>
      <c r="N29" s="51" t="s">
        <v>67</v>
      </c>
      <c r="O29" s="51" t="s">
        <v>67</v>
      </c>
      <c r="P29" s="51" t="s">
        <v>67</v>
      </c>
      <c r="Q29" s="51" t="s">
        <v>67</v>
      </c>
      <c r="R29" s="51" t="s">
        <v>67</v>
      </c>
      <c r="S29" s="51" t="s">
        <v>67</v>
      </c>
      <c r="T29" s="51" t="s">
        <v>67</v>
      </c>
      <c r="U29" s="51" t="s">
        <v>67</v>
      </c>
      <c r="V29" s="51" t="s">
        <v>67</v>
      </c>
      <c r="W29" s="51" t="s">
        <v>67</v>
      </c>
      <c r="X29" s="51" t="s">
        <v>67</v>
      </c>
      <c r="Y29" s="51" t="s">
        <v>67</v>
      </c>
      <c r="Z29" s="51" t="s">
        <v>67</v>
      </c>
      <c r="AA29" s="51" t="s">
        <v>67</v>
      </c>
      <c r="AB29" s="51" t="s">
        <v>67</v>
      </c>
      <c r="AC29" s="51" t="s">
        <v>67</v>
      </c>
      <c r="AD29" s="51" t="s">
        <v>67</v>
      </c>
      <c r="AE29" s="51" t="s">
        <v>67</v>
      </c>
      <c r="AF29" s="51" t="s">
        <v>67</v>
      </c>
      <c r="AG29" s="51" t="s">
        <v>67</v>
      </c>
      <c r="AH29" s="51" t="s">
        <v>67</v>
      </c>
      <c r="AI29" s="51" t="s">
        <v>67</v>
      </c>
      <c r="AJ29" s="20"/>
      <c r="AL29" t="str">
        <f t="shared" ca="1" si="0"/>
        <v xml:space="preserve">    (U1)ALERT_REQ_S_ACC_TT_CC_</v>
      </c>
      <c r="AR29" s="53" t="str">
        <f t="shared" si="3"/>
        <v/>
      </c>
      <c r="AS29" s="53" t="str">
        <f t="shared" si="4"/>
        <v/>
      </c>
      <c r="AT29" s="53" t="str">
        <f t="shared" si="1"/>
        <v/>
      </c>
    </row>
    <row r="30" spans="2:49">
      <c r="B30" s="122"/>
      <c r="C30" s="37">
        <f t="shared" si="2"/>
        <v>24</v>
      </c>
      <c r="D30" s="51" t="s">
        <v>67</v>
      </c>
      <c r="E30" s="51" t="s">
        <v>67</v>
      </c>
      <c r="F30" s="51" t="s">
        <v>67</v>
      </c>
      <c r="G30" s="51" t="s">
        <v>67</v>
      </c>
      <c r="H30" s="51" t="s">
        <v>67</v>
      </c>
      <c r="I30" s="51" t="s">
        <v>67</v>
      </c>
      <c r="J30" s="51" t="s">
        <v>67</v>
      </c>
      <c r="K30" s="51" t="s">
        <v>67</v>
      </c>
      <c r="L30" s="51" t="s">
        <v>67</v>
      </c>
      <c r="M30" s="51" t="s">
        <v>67</v>
      </c>
      <c r="N30" s="51" t="s">
        <v>67</v>
      </c>
      <c r="O30" s="51" t="s">
        <v>67</v>
      </c>
      <c r="P30" s="51" t="s">
        <v>67</v>
      </c>
      <c r="Q30" s="51" t="s">
        <v>67</v>
      </c>
      <c r="R30" s="51" t="s">
        <v>67</v>
      </c>
      <c r="S30" s="51" t="s">
        <v>67</v>
      </c>
      <c r="T30" s="51" t="s">
        <v>67</v>
      </c>
      <c r="U30" s="51" t="s">
        <v>67</v>
      </c>
      <c r="V30" s="51" t="s">
        <v>67</v>
      </c>
      <c r="W30" s="51" t="s">
        <v>67</v>
      </c>
      <c r="X30" s="51" t="s">
        <v>67</v>
      </c>
      <c r="Y30" s="51" t="s">
        <v>67</v>
      </c>
      <c r="Z30" s="51" t="s">
        <v>67</v>
      </c>
      <c r="AA30" s="51" t="s">
        <v>67</v>
      </c>
      <c r="AB30" s="51" t="s">
        <v>67</v>
      </c>
      <c r="AC30" s="51" t="s">
        <v>67</v>
      </c>
      <c r="AD30" s="51" t="s">
        <v>67</v>
      </c>
      <c r="AE30" s="51" t="s">
        <v>67</v>
      </c>
      <c r="AF30" s="51" t="s">
        <v>67</v>
      </c>
      <c r="AG30" s="51" t="s">
        <v>67</v>
      </c>
      <c r="AH30" s="51" t="s">
        <v>67</v>
      </c>
      <c r="AI30" s="51" t="s">
        <v>67</v>
      </c>
      <c r="AJ30" s="20"/>
      <c r="AL30" t="str">
        <f t="shared" ca="1" si="0"/>
        <v xml:space="preserve">    (U1)ALERT_REQ_S_ACC_TT_CC_</v>
      </c>
      <c r="AR30" s="53" t="str">
        <f t="shared" si="3"/>
        <v/>
      </c>
      <c r="AS30" s="53" t="str">
        <f t="shared" si="4"/>
        <v/>
      </c>
      <c r="AT30" s="53" t="str">
        <f t="shared" si="1"/>
        <v/>
      </c>
    </row>
    <row r="31" spans="2:49">
      <c r="B31" s="122"/>
      <c r="C31" s="37">
        <f t="shared" si="2"/>
        <v>25</v>
      </c>
      <c r="D31" s="51" t="s">
        <v>67</v>
      </c>
      <c r="E31" s="51" t="s">
        <v>67</v>
      </c>
      <c r="F31" s="51" t="s">
        <v>67</v>
      </c>
      <c r="G31" s="51" t="s">
        <v>67</v>
      </c>
      <c r="H31" s="51" t="s">
        <v>67</v>
      </c>
      <c r="I31" s="51" t="s">
        <v>67</v>
      </c>
      <c r="J31" s="51" t="s">
        <v>67</v>
      </c>
      <c r="K31" s="51" t="s">
        <v>67</v>
      </c>
      <c r="L31" s="51" t="s">
        <v>67</v>
      </c>
      <c r="M31" s="51" t="s">
        <v>67</v>
      </c>
      <c r="N31" s="51" t="s">
        <v>67</v>
      </c>
      <c r="O31" s="51" t="s">
        <v>67</v>
      </c>
      <c r="P31" s="51" t="s">
        <v>67</v>
      </c>
      <c r="Q31" s="51" t="s">
        <v>67</v>
      </c>
      <c r="R31" s="51" t="s">
        <v>67</v>
      </c>
      <c r="S31" s="51" t="s">
        <v>67</v>
      </c>
      <c r="T31" s="51" t="s">
        <v>67</v>
      </c>
      <c r="U31" s="51" t="s">
        <v>67</v>
      </c>
      <c r="V31" s="51" t="s">
        <v>67</v>
      </c>
      <c r="W31" s="51" t="s">
        <v>67</v>
      </c>
      <c r="X31" s="51" t="s">
        <v>67</v>
      </c>
      <c r="Y31" s="51" t="s">
        <v>67</v>
      </c>
      <c r="Z31" s="51" t="s">
        <v>67</v>
      </c>
      <c r="AA31" s="51" t="s">
        <v>67</v>
      </c>
      <c r="AB31" s="51" t="s">
        <v>67</v>
      </c>
      <c r="AC31" s="51" t="s">
        <v>67</v>
      </c>
      <c r="AD31" s="51" t="s">
        <v>67</v>
      </c>
      <c r="AE31" s="51" t="s">
        <v>67</v>
      </c>
      <c r="AF31" s="51" t="s">
        <v>67</v>
      </c>
      <c r="AG31" s="51" t="s">
        <v>67</v>
      </c>
      <c r="AH31" s="51" t="s">
        <v>67</v>
      </c>
      <c r="AI31" s="51" t="s">
        <v>67</v>
      </c>
      <c r="AJ31" s="20"/>
      <c r="AL31" t="str">
        <f t="shared" ca="1" si="0"/>
        <v xml:space="preserve">    (U1)ALERT_REQ_S_ACC_TT_CC_</v>
      </c>
      <c r="AR31" s="53" t="str">
        <f t="shared" si="3"/>
        <v/>
      </c>
      <c r="AS31" s="53" t="str">
        <f t="shared" si="4"/>
        <v/>
      </c>
      <c r="AT31" s="53" t="str">
        <f t="shared" si="1"/>
        <v/>
      </c>
    </row>
    <row r="32" spans="2:49">
      <c r="B32" s="122"/>
      <c r="C32" s="37">
        <f t="shared" si="2"/>
        <v>26</v>
      </c>
      <c r="D32" s="51" t="s">
        <v>67</v>
      </c>
      <c r="E32" s="51" t="s">
        <v>67</v>
      </c>
      <c r="F32" s="51" t="s">
        <v>67</v>
      </c>
      <c r="G32" s="51" t="s">
        <v>67</v>
      </c>
      <c r="H32" s="51" t="s">
        <v>67</v>
      </c>
      <c r="I32" s="51" t="s">
        <v>67</v>
      </c>
      <c r="J32" s="51" t="s">
        <v>67</v>
      </c>
      <c r="K32" s="51" t="s">
        <v>67</v>
      </c>
      <c r="L32" s="51" t="s">
        <v>67</v>
      </c>
      <c r="M32" s="51" t="s">
        <v>67</v>
      </c>
      <c r="N32" s="51" t="s">
        <v>67</v>
      </c>
      <c r="O32" s="51" t="s">
        <v>67</v>
      </c>
      <c r="P32" s="51" t="s">
        <v>67</v>
      </c>
      <c r="Q32" s="51" t="s">
        <v>67</v>
      </c>
      <c r="R32" s="51" t="s">
        <v>67</v>
      </c>
      <c r="S32" s="51" t="s">
        <v>67</v>
      </c>
      <c r="T32" s="51" t="s">
        <v>67</v>
      </c>
      <c r="U32" s="51" t="s">
        <v>67</v>
      </c>
      <c r="V32" s="51" t="s">
        <v>67</v>
      </c>
      <c r="W32" s="51" t="s">
        <v>67</v>
      </c>
      <c r="X32" s="51" t="s">
        <v>67</v>
      </c>
      <c r="Y32" s="51" t="s">
        <v>67</v>
      </c>
      <c r="Z32" s="51" t="s">
        <v>67</v>
      </c>
      <c r="AA32" s="51" t="s">
        <v>67</v>
      </c>
      <c r="AB32" s="51" t="s">
        <v>67</v>
      </c>
      <c r="AC32" s="51" t="s">
        <v>67</v>
      </c>
      <c r="AD32" s="51" t="s">
        <v>67</v>
      </c>
      <c r="AE32" s="51" t="s">
        <v>67</v>
      </c>
      <c r="AF32" s="51" t="s">
        <v>67</v>
      </c>
      <c r="AG32" s="51" t="s">
        <v>67</v>
      </c>
      <c r="AH32" s="51" t="s">
        <v>67</v>
      </c>
      <c r="AI32" s="51" t="s">
        <v>67</v>
      </c>
      <c r="AJ32" s="20"/>
      <c r="AL32" t="str">
        <f t="shared" ca="1" si="0"/>
        <v xml:space="preserve">    (U1)ALERT_REQ_S_ACC_TT_CC_</v>
      </c>
      <c r="AR32" s="53" t="str">
        <f t="shared" si="3"/>
        <v/>
      </c>
      <c r="AS32" s="53" t="str">
        <f t="shared" si="4"/>
        <v/>
      </c>
      <c r="AT32" s="53" t="str">
        <f t="shared" si="1"/>
        <v/>
      </c>
    </row>
    <row r="33" spans="2:46">
      <c r="B33" s="122"/>
      <c r="C33" s="37">
        <f t="shared" si="2"/>
        <v>27</v>
      </c>
      <c r="D33" s="51" t="s">
        <v>67</v>
      </c>
      <c r="E33" s="51" t="s">
        <v>67</v>
      </c>
      <c r="F33" s="51" t="s">
        <v>67</v>
      </c>
      <c r="G33" s="51" t="s">
        <v>67</v>
      </c>
      <c r="H33" s="51" t="s">
        <v>67</v>
      </c>
      <c r="I33" s="51" t="s">
        <v>67</v>
      </c>
      <c r="J33" s="51" t="s">
        <v>67</v>
      </c>
      <c r="K33" s="51" t="s">
        <v>67</v>
      </c>
      <c r="L33" s="51" t="s">
        <v>67</v>
      </c>
      <c r="M33" s="51" t="s">
        <v>67</v>
      </c>
      <c r="N33" s="51" t="s">
        <v>67</v>
      </c>
      <c r="O33" s="51" t="s">
        <v>67</v>
      </c>
      <c r="P33" s="51" t="s">
        <v>67</v>
      </c>
      <c r="Q33" s="51" t="s">
        <v>67</v>
      </c>
      <c r="R33" s="51" t="s">
        <v>67</v>
      </c>
      <c r="S33" s="51" t="s">
        <v>67</v>
      </c>
      <c r="T33" s="51" t="s">
        <v>67</v>
      </c>
      <c r="U33" s="51" t="s">
        <v>67</v>
      </c>
      <c r="V33" s="51" t="s">
        <v>67</v>
      </c>
      <c r="W33" s="51" t="s">
        <v>67</v>
      </c>
      <c r="X33" s="51" t="s">
        <v>67</v>
      </c>
      <c r="Y33" s="51" t="s">
        <v>67</v>
      </c>
      <c r="Z33" s="51" t="s">
        <v>67</v>
      </c>
      <c r="AA33" s="51" t="s">
        <v>67</v>
      </c>
      <c r="AB33" s="51" t="s">
        <v>67</v>
      </c>
      <c r="AC33" s="51" t="s">
        <v>67</v>
      </c>
      <c r="AD33" s="51" t="s">
        <v>67</v>
      </c>
      <c r="AE33" s="51" t="s">
        <v>67</v>
      </c>
      <c r="AF33" s="51" t="s">
        <v>67</v>
      </c>
      <c r="AG33" s="51" t="s">
        <v>67</v>
      </c>
      <c r="AH33" s="51" t="s">
        <v>67</v>
      </c>
      <c r="AI33" s="51" t="s">
        <v>67</v>
      </c>
      <c r="AJ33" s="20"/>
      <c r="AL33" t="str">
        <f t="shared" ca="1" si="0"/>
        <v xml:space="preserve">    (U1)ALERT_REQ_S_ACC_TT_CC_</v>
      </c>
      <c r="AR33" s="53" t="str">
        <f t="shared" si="3"/>
        <v/>
      </c>
      <c r="AS33" s="53" t="str">
        <f t="shared" si="4"/>
        <v/>
      </c>
      <c r="AT33" s="53" t="str">
        <f t="shared" si="1"/>
        <v/>
      </c>
    </row>
    <row r="34" spans="2:46">
      <c r="B34" s="122"/>
      <c r="C34" s="37">
        <f t="shared" si="2"/>
        <v>28</v>
      </c>
      <c r="D34" s="51" t="s">
        <v>67</v>
      </c>
      <c r="E34" s="51" t="s">
        <v>67</v>
      </c>
      <c r="F34" s="51" t="s">
        <v>67</v>
      </c>
      <c r="G34" s="51" t="s">
        <v>67</v>
      </c>
      <c r="H34" s="51" t="s">
        <v>67</v>
      </c>
      <c r="I34" s="51" t="s">
        <v>67</v>
      </c>
      <c r="J34" s="51" t="s">
        <v>67</v>
      </c>
      <c r="K34" s="51" t="s">
        <v>67</v>
      </c>
      <c r="L34" s="51" t="s">
        <v>67</v>
      </c>
      <c r="M34" s="51" t="s">
        <v>67</v>
      </c>
      <c r="N34" s="51" t="s">
        <v>67</v>
      </c>
      <c r="O34" s="51" t="s">
        <v>67</v>
      </c>
      <c r="P34" s="51" t="s">
        <v>67</v>
      </c>
      <c r="Q34" s="51" t="s">
        <v>67</v>
      </c>
      <c r="R34" s="51" t="s">
        <v>67</v>
      </c>
      <c r="S34" s="51" t="s">
        <v>67</v>
      </c>
      <c r="T34" s="51" t="s">
        <v>67</v>
      </c>
      <c r="U34" s="51" t="s">
        <v>67</v>
      </c>
      <c r="V34" s="51" t="s">
        <v>67</v>
      </c>
      <c r="W34" s="51" t="s">
        <v>67</v>
      </c>
      <c r="X34" s="51" t="s">
        <v>67</v>
      </c>
      <c r="Y34" s="51" t="s">
        <v>67</v>
      </c>
      <c r="Z34" s="51" t="s">
        <v>67</v>
      </c>
      <c r="AA34" s="51" t="s">
        <v>67</v>
      </c>
      <c r="AB34" s="51" t="s">
        <v>67</v>
      </c>
      <c r="AC34" s="51" t="s">
        <v>67</v>
      </c>
      <c r="AD34" s="51" t="s">
        <v>67</v>
      </c>
      <c r="AE34" s="51" t="s">
        <v>67</v>
      </c>
      <c r="AF34" s="51" t="s">
        <v>67</v>
      </c>
      <c r="AG34" s="51" t="s">
        <v>67</v>
      </c>
      <c r="AH34" s="51" t="s">
        <v>67</v>
      </c>
      <c r="AI34" s="51" t="s">
        <v>67</v>
      </c>
      <c r="AJ34" s="20"/>
      <c r="AL34" t="str">
        <f t="shared" ca="1" si="0"/>
        <v xml:space="preserve">    (U1)ALERT_REQ_S_ACC_TT_CC_</v>
      </c>
      <c r="AR34" s="53" t="str">
        <f t="shared" si="3"/>
        <v/>
      </c>
      <c r="AS34" s="53" t="str">
        <f t="shared" si="4"/>
        <v/>
      </c>
      <c r="AT34" s="53" t="str">
        <f t="shared" si="1"/>
        <v/>
      </c>
    </row>
    <row r="35" spans="2:46">
      <c r="B35" s="122"/>
      <c r="C35" s="37">
        <f t="shared" si="2"/>
        <v>29</v>
      </c>
      <c r="D35" s="51" t="s">
        <v>67</v>
      </c>
      <c r="E35" s="51" t="s">
        <v>67</v>
      </c>
      <c r="F35" s="51" t="s">
        <v>67</v>
      </c>
      <c r="G35" s="51" t="s">
        <v>67</v>
      </c>
      <c r="H35" s="51" t="s">
        <v>67</v>
      </c>
      <c r="I35" s="51" t="s">
        <v>67</v>
      </c>
      <c r="J35" s="51" t="s">
        <v>67</v>
      </c>
      <c r="K35" s="51" t="s">
        <v>67</v>
      </c>
      <c r="L35" s="51" t="s">
        <v>67</v>
      </c>
      <c r="M35" s="51" t="s">
        <v>67</v>
      </c>
      <c r="N35" s="51" t="s">
        <v>67</v>
      </c>
      <c r="O35" s="51" t="s">
        <v>67</v>
      </c>
      <c r="P35" s="51" t="s">
        <v>67</v>
      </c>
      <c r="Q35" s="51" t="s">
        <v>67</v>
      </c>
      <c r="R35" s="51" t="s">
        <v>67</v>
      </c>
      <c r="S35" s="51" t="s">
        <v>67</v>
      </c>
      <c r="T35" s="51" t="s">
        <v>67</v>
      </c>
      <c r="U35" s="51" t="s">
        <v>67</v>
      </c>
      <c r="V35" s="51" t="s">
        <v>67</v>
      </c>
      <c r="W35" s="51" t="s">
        <v>67</v>
      </c>
      <c r="X35" s="51" t="s">
        <v>67</v>
      </c>
      <c r="Y35" s="51" t="s">
        <v>67</v>
      </c>
      <c r="Z35" s="51" t="s">
        <v>67</v>
      </c>
      <c r="AA35" s="51" t="s">
        <v>67</v>
      </c>
      <c r="AB35" s="51" t="s">
        <v>67</v>
      </c>
      <c r="AC35" s="51" t="s">
        <v>67</v>
      </c>
      <c r="AD35" s="51" t="s">
        <v>67</v>
      </c>
      <c r="AE35" s="51" t="s">
        <v>67</v>
      </c>
      <c r="AF35" s="51" t="s">
        <v>67</v>
      </c>
      <c r="AG35" s="51" t="s">
        <v>67</v>
      </c>
      <c r="AH35" s="51" t="s">
        <v>67</v>
      </c>
      <c r="AI35" s="51" t="s">
        <v>67</v>
      </c>
      <c r="AJ35" s="20"/>
      <c r="AL35" t="str">
        <f t="shared" ca="1" si="0"/>
        <v xml:space="preserve">    (U1)ALERT_REQ_S_ACC_TT_CC_</v>
      </c>
      <c r="AR35" s="53" t="str">
        <f t="shared" si="3"/>
        <v/>
      </c>
      <c r="AS35" s="53" t="str">
        <f t="shared" si="4"/>
        <v/>
      </c>
      <c r="AT35" s="53" t="str">
        <f t="shared" si="1"/>
        <v/>
      </c>
    </row>
    <row r="36" spans="2:46">
      <c r="B36" s="122"/>
      <c r="C36" s="37">
        <f t="shared" si="2"/>
        <v>30</v>
      </c>
      <c r="D36" s="51" t="s">
        <v>67</v>
      </c>
      <c r="E36" s="51" t="s">
        <v>67</v>
      </c>
      <c r="F36" s="51" t="s">
        <v>67</v>
      </c>
      <c r="G36" s="51" t="s">
        <v>67</v>
      </c>
      <c r="H36" s="51" t="s">
        <v>67</v>
      </c>
      <c r="I36" s="51" t="s">
        <v>67</v>
      </c>
      <c r="J36" s="51" t="s">
        <v>67</v>
      </c>
      <c r="K36" s="51" t="s">
        <v>67</v>
      </c>
      <c r="L36" s="51" t="s">
        <v>67</v>
      </c>
      <c r="M36" s="51" t="s">
        <v>67</v>
      </c>
      <c r="N36" s="51" t="s">
        <v>67</v>
      </c>
      <c r="O36" s="51" t="s">
        <v>67</v>
      </c>
      <c r="P36" s="51" t="s">
        <v>67</v>
      </c>
      <c r="Q36" s="51" t="s">
        <v>67</v>
      </c>
      <c r="R36" s="51" t="s">
        <v>67</v>
      </c>
      <c r="S36" s="51" t="s">
        <v>67</v>
      </c>
      <c r="T36" s="51" t="s">
        <v>67</v>
      </c>
      <c r="U36" s="51" t="s">
        <v>67</v>
      </c>
      <c r="V36" s="51" t="s">
        <v>67</v>
      </c>
      <c r="W36" s="51" t="s">
        <v>67</v>
      </c>
      <c r="X36" s="51" t="s">
        <v>67</v>
      </c>
      <c r="Y36" s="51" t="s">
        <v>67</v>
      </c>
      <c r="Z36" s="51" t="s">
        <v>67</v>
      </c>
      <c r="AA36" s="51" t="s">
        <v>67</v>
      </c>
      <c r="AB36" s="51" t="s">
        <v>67</v>
      </c>
      <c r="AC36" s="51" t="s">
        <v>67</v>
      </c>
      <c r="AD36" s="51" t="s">
        <v>67</v>
      </c>
      <c r="AE36" s="51" t="s">
        <v>67</v>
      </c>
      <c r="AF36" s="51" t="s">
        <v>67</v>
      </c>
      <c r="AG36" s="51" t="s">
        <v>67</v>
      </c>
      <c r="AH36" s="51" t="s">
        <v>67</v>
      </c>
      <c r="AI36" s="51" t="s">
        <v>67</v>
      </c>
      <c r="AJ36" s="20"/>
      <c r="AL36" t="str">
        <f t="shared" ca="1" si="0"/>
        <v xml:space="preserve">    (U1)ALERT_REQ_S_ACC_TT_CC_</v>
      </c>
      <c r="AR36" s="53" t="str">
        <f t="shared" si="3"/>
        <v/>
      </c>
      <c r="AS36" s="53" t="str">
        <f t="shared" si="4"/>
        <v/>
      </c>
      <c r="AT36" s="53" t="str">
        <f t="shared" si="1"/>
        <v/>
      </c>
    </row>
    <row r="37" spans="2:46">
      <c r="B37" s="122"/>
      <c r="C37" s="37">
        <f t="shared" si="2"/>
        <v>31</v>
      </c>
      <c r="D37" s="51" t="s">
        <v>67</v>
      </c>
      <c r="E37" s="51" t="s">
        <v>67</v>
      </c>
      <c r="F37" s="51" t="s">
        <v>67</v>
      </c>
      <c r="G37" s="51" t="s">
        <v>67</v>
      </c>
      <c r="H37" s="51" t="s">
        <v>67</v>
      </c>
      <c r="I37" s="51" t="s">
        <v>67</v>
      </c>
      <c r="J37" s="51" t="s">
        <v>67</v>
      </c>
      <c r="K37" s="51" t="s">
        <v>67</v>
      </c>
      <c r="L37" s="51" t="s">
        <v>67</v>
      </c>
      <c r="M37" s="51" t="s">
        <v>67</v>
      </c>
      <c r="N37" s="51" t="s">
        <v>67</v>
      </c>
      <c r="O37" s="51" t="s">
        <v>67</v>
      </c>
      <c r="P37" s="51" t="s">
        <v>67</v>
      </c>
      <c r="Q37" s="51" t="s">
        <v>67</v>
      </c>
      <c r="R37" s="51" t="s">
        <v>67</v>
      </c>
      <c r="S37" s="51" t="s">
        <v>67</v>
      </c>
      <c r="T37" s="51" t="s">
        <v>67</v>
      </c>
      <c r="U37" s="51" t="s">
        <v>67</v>
      </c>
      <c r="V37" s="51" t="s">
        <v>67</v>
      </c>
      <c r="W37" s="51" t="s">
        <v>67</v>
      </c>
      <c r="X37" s="51" t="s">
        <v>67</v>
      </c>
      <c r="Y37" s="51" t="s">
        <v>67</v>
      </c>
      <c r="Z37" s="51" t="s">
        <v>67</v>
      </c>
      <c r="AA37" s="51" t="s">
        <v>67</v>
      </c>
      <c r="AB37" s="51" t="s">
        <v>67</v>
      </c>
      <c r="AC37" s="51" t="s">
        <v>67</v>
      </c>
      <c r="AD37" s="51" t="s">
        <v>67</v>
      </c>
      <c r="AE37" s="51" t="s">
        <v>67</v>
      </c>
      <c r="AF37" s="51" t="s">
        <v>67</v>
      </c>
      <c r="AG37" s="51" t="s">
        <v>67</v>
      </c>
      <c r="AH37" s="51" t="s">
        <v>67</v>
      </c>
      <c r="AI37" s="51" t="s">
        <v>67</v>
      </c>
      <c r="AJ37" s="20"/>
      <c r="AL37" t="str">
        <f t="shared" ca="1" si="0"/>
        <v xml:space="preserve">    (U1)ALERT_REQ_S_ACC_TT_CC_</v>
      </c>
      <c r="AR37" s="53" t="str">
        <f t="shared" si="3"/>
        <v/>
      </c>
      <c r="AS37" s="53" t="str">
        <f t="shared" si="4"/>
        <v/>
      </c>
      <c r="AT37" s="53" t="str">
        <f t="shared" si="1"/>
        <v/>
      </c>
    </row>
    <row r="38" spans="2:46">
      <c r="B38" s="122"/>
      <c r="C38" s="37">
        <f t="shared" si="2"/>
        <v>32</v>
      </c>
      <c r="D38" s="51" t="s">
        <v>67</v>
      </c>
      <c r="E38" s="51" t="s">
        <v>67</v>
      </c>
      <c r="F38" s="51" t="s">
        <v>67</v>
      </c>
      <c r="G38" s="51" t="s">
        <v>67</v>
      </c>
      <c r="H38" s="51" t="s">
        <v>67</v>
      </c>
      <c r="I38" s="51" t="s">
        <v>67</v>
      </c>
      <c r="J38" s="51" t="s">
        <v>67</v>
      </c>
      <c r="K38" s="51" t="s">
        <v>67</v>
      </c>
      <c r="L38" s="51" t="s">
        <v>67</v>
      </c>
      <c r="M38" s="51" t="s">
        <v>67</v>
      </c>
      <c r="N38" s="51" t="s">
        <v>67</v>
      </c>
      <c r="O38" s="51" t="s">
        <v>67</v>
      </c>
      <c r="P38" s="51" t="s">
        <v>67</v>
      </c>
      <c r="Q38" s="51" t="s">
        <v>67</v>
      </c>
      <c r="R38" s="51" t="s">
        <v>67</v>
      </c>
      <c r="S38" s="51" t="s">
        <v>67</v>
      </c>
      <c r="T38" s="51" t="s">
        <v>67</v>
      </c>
      <c r="U38" s="51" t="s">
        <v>67</v>
      </c>
      <c r="V38" s="51" t="s">
        <v>67</v>
      </c>
      <c r="W38" s="51" t="s">
        <v>67</v>
      </c>
      <c r="X38" s="51" t="s">
        <v>67</v>
      </c>
      <c r="Y38" s="51" t="s">
        <v>67</v>
      </c>
      <c r="Z38" s="51" t="s">
        <v>67</v>
      </c>
      <c r="AA38" s="51" t="s">
        <v>67</v>
      </c>
      <c r="AB38" s="51" t="s">
        <v>67</v>
      </c>
      <c r="AC38" s="51" t="s">
        <v>67</v>
      </c>
      <c r="AD38" s="51" t="s">
        <v>67</v>
      </c>
      <c r="AE38" s="51" t="s">
        <v>67</v>
      </c>
      <c r="AF38" s="51" t="s">
        <v>67</v>
      </c>
      <c r="AG38" s="51" t="s">
        <v>67</v>
      </c>
      <c r="AH38" s="51" t="s">
        <v>67</v>
      </c>
      <c r="AI38" s="51" t="s">
        <v>67</v>
      </c>
      <c r="AJ38" s="20"/>
      <c r="AL38" t="str">
        <f t="shared" ca="1" si="0"/>
        <v xml:space="preserve">    (U1)ALERT_REQ_S_ACC_TT_CC_</v>
      </c>
      <c r="AR38" s="53" t="str">
        <f t="shared" si="3"/>
        <v/>
      </c>
      <c r="AS38" s="53" t="str">
        <f t="shared" si="4"/>
        <v/>
      </c>
      <c r="AT38" s="53" t="str">
        <f t="shared" si="1"/>
        <v/>
      </c>
    </row>
    <row r="39" spans="2:46">
      <c r="B39" s="122"/>
      <c r="C39" s="37">
        <f t="shared" si="2"/>
        <v>33</v>
      </c>
      <c r="D39" s="51" t="s">
        <v>67</v>
      </c>
      <c r="E39" s="51" t="s">
        <v>67</v>
      </c>
      <c r="F39" s="51" t="s">
        <v>67</v>
      </c>
      <c r="G39" s="51" t="s">
        <v>67</v>
      </c>
      <c r="H39" s="51" t="s">
        <v>67</v>
      </c>
      <c r="I39" s="51" t="s">
        <v>67</v>
      </c>
      <c r="J39" s="51" t="s">
        <v>67</v>
      </c>
      <c r="K39" s="51" t="s">
        <v>67</v>
      </c>
      <c r="L39" s="51" t="s">
        <v>67</v>
      </c>
      <c r="M39" s="51" t="s">
        <v>67</v>
      </c>
      <c r="N39" s="51" t="s">
        <v>67</v>
      </c>
      <c r="O39" s="51" t="s">
        <v>67</v>
      </c>
      <c r="P39" s="51" t="s">
        <v>67</v>
      </c>
      <c r="Q39" s="51" t="s">
        <v>67</v>
      </c>
      <c r="R39" s="51" t="s">
        <v>67</v>
      </c>
      <c r="S39" s="51" t="s">
        <v>67</v>
      </c>
      <c r="T39" s="51" t="s">
        <v>67</v>
      </c>
      <c r="U39" s="51" t="s">
        <v>67</v>
      </c>
      <c r="V39" s="51" t="s">
        <v>67</v>
      </c>
      <c r="W39" s="51" t="s">
        <v>67</v>
      </c>
      <c r="X39" s="51" t="s">
        <v>67</v>
      </c>
      <c r="Y39" s="51" t="s">
        <v>67</v>
      </c>
      <c r="Z39" s="51" t="s">
        <v>67</v>
      </c>
      <c r="AA39" s="51" t="s">
        <v>67</v>
      </c>
      <c r="AB39" s="51" t="s">
        <v>67</v>
      </c>
      <c r="AC39" s="51" t="s">
        <v>67</v>
      </c>
      <c r="AD39" s="51" t="s">
        <v>67</v>
      </c>
      <c r="AE39" s="51" t="s">
        <v>67</v>
      </c>
      <c r="AF39" s="51" t="s">
        <v>67</v>
      </c>
      <c r="AG39" s="51" t="s">
        <v>67</v>
      </c>
      <c r="AH39" s="51" t="s">
        <v>67</v>
      </c>
      <c r="AI39" s="51" t="s">
        <v>67</v>
      </c>
      <c r="AJ39" s="20"/>
      <c r="AL39" t="str">
        <f t="shared" ca="1" si="0"/>
        <v xml:space="preserve">    (U1)ALERT_REQ_S_ACC_TT_CC_</v>
      </c>
      <c r="AR39" s="53" t="str">
        <f t="shared" si="3"/>
        <v/>
      </c>
      <c r="AS39" s="53" t="str">
        <f t="shared" si="4"/>
        <v/>
      </c>
      <c r="AT39" s="53" t="str">
        <f t="shared" si="1"/>
        <v/>
      </c>
    </row>
    <row r="40" spans="2:46">
      <c r="B40" s="122"/>
      <c r="C40" s="37">
        <f t="shared" si="2"/>
        <v>34</v>
      </c>
      <c r="D40" s="51" t="s">
        <v>67</v>
      </c>
      <c r="E40" s="51" t="s">
        <v>67</v>
      </c>
      <c r="F40" s="51" t="s">
        <v>67</v>
      </c>
      <c r="G40" s="51" t="s">
        <v>67</v>
      </c>
      <c r="H40" s="51" t="s">
        <v>67</v>
      </c>
      <c r="I40" s="51" t="s">
        <v>67</v>
      </c>
      <c r="J40" s="51" t="s">
        <v>67</v>
      </c>
      <c r="K40" s="51" t="s">
        <v>67</v>
      </c>
      <c r="L40" s="51" t="s">
        <v>67</v>
      </c>
      <c r="M40" s="51" t="s">
        <v>67</v>
      </c>
      <c r="N40" s="51" t="s">
        <v>67</v>
      </c>
      <c r="O40" s="51" t="s">
        <v>67</v>
      </c>
      <c r="P40" s="51" t="s">
        <v>67</v>
      </c>
      <c r="Q40" s="51" t="s">
        <v>67</v>
      </c>
      <c r="R40" s="51" t="s">
        <v>67</v>
      </c>
      <c r="S40" s="51" t="s">
        <v>67</v>
      </c>
      <c r="T40" s="51" t="s">
        <v>67</v>
      </c>
      <c r="U40" s="51" t="s">
        <v>67</v>
      </c>
      <c r="V40" s="51" t="s">
        <v>67</v>
      </c>
      <c r="W40" s="51" t="s">
        <v>67</v>
      </c>
      <c r="X40" s="51" t="s">
        <v>67</v>
      </c>
      <c r="Y40" s="51" t="s">
        <v>67</v>
      </c>
      <c r="Z40" s="51" t="s">
        <v>67</v>
      </c>
      <c r="AA40" s="51" t="s">
        <v>67</v>
      </c>
      <c r="AB40" s="51" t="s">
        <v>67</v>
      </c>
      <c r="AC40" s="51" t="s">
        <v>67</v>
      </c>
      <c r="AD40" s="51" t="s">
        <v>67</v>
      </c>
      <c r="AE40" s="51" t="s">
        <v>67</v>
      </c>
      <c r="AF40" s="51" t="s">
        <v>67</v>
      </c>
      <c r="AG40" s="51" t="s">
        <v>67</v>
      </c>
      <c r="AH40" s="51" t="s">
        <v>67</v>
      </c>
      <c r="AI40" s="51" t="s">
        <v>67</v>
      </c>
      <c r="AJ40" s="20"/>
      <c r="AL40" t="str">
        <f t="shared" ca="1" si="0"/>
        <v xml:space="preserve">    (U1)ALERT_REQ_S_ACC_TT_CC_</v>
      </c>
      <c r="AR40" s="53" t="str">
        <f t="shared" si="3"/>
        <v/>
      </c>
      <c r="AS40" s="53" t="str">
        <f t="shared" si="4"/>
        <v/>
      </c>
      <c r="AT40" s="53" t="str">
        <f t="shared" si="1"/>
        <v/>
      </c>
    </row>
    <row r="41" spans="2:46">
      <c r="B41" s="122"/>
      <c r="C41" s="37">
        <f t="shared" si="2"/>
        <v>35</v>
      </c>
      <c r="D41" s="51" t="s">
        <v>67</v>
      </c>
      <c r="E41" s="51" t="s">
        <v>67</v>
      </c>
      <c r="F41" s="51" t="s">
        <v>67</v>
      </c>
      <c r="G41" s="51" t="s">
        <v>67</v>
      </c>
      <c r="H41" s="51" t="s">
        <v>67</v>
      </c>
      <c r="I41" s="51" t="s">
        <v>67</v>
      </c>
      <c r="J41" s="51" t="s">
        <v>67</v>
      </c>
      <c r="K41" s="51" t="s">
        <v>67</v>
      </c>
      <c r="L41" s="51" t="s">
        <v>67</v>
      </c>
      <c r="M41" s="51" t="s">
        <v>67</v>
      </c>
      <c r="N41" s="51" t="s">
        <v>67</v>
      </c>
      <c r="O41" s="51" t="s">
        <v>67</v>
      </c>
      <c r="P41" s="51" t="s">
        <v>67</v>
      </c>
      <c r="Q41" s="51" t="s">
        <v>67</v>
      </c>
      <c r="R41" s="51" t="s">
        <v>67</v>
      </c>
      <c r="S41" s="51" t="s">
        <v>67</v>
      </c>
      <c r="T41" s="51" t="s">
        <v>67</v>
      </c>
      <c r="U41" s="51" t="s">
        <v>67</v>
      </c>
      <c r="V41" s="51" t="s">
        <v>67</v>
      </c>
      <c r="W41" s="51" t="s">
        <v>67</v>
      </c>
      <c r="X41" s="51" t="s">
        <v>67</v>
      </c>
      <c r="Y41" s="51" t="s">
        <v>67</v>
      </c>
      <c r="Z41" s="51" t="s">
        <v>67</v>
      </c>
      <c r="AA41" s="51" t="s">
        <v>67</v>
      </c>
      <c r="AB41" s="51" t="s">
        <v>67</v>
      </c>
      <c r="AC41" s="51" t="s">
        <v>67</v>
      </c>
      <c r="AD41" s="51" t="s">
        <v>67</v>
      </c>
      <c r="AE41" s="51" t="s">
        <v>67</v>
      </c>
      <c r="AF41" s="51" t="s">
        <v>67</v>
      </c>
      <c r="AG41" s="51" t="s">
        <v>67</v>
      </c>
      <c r="AH41" s="51" t="s">
        <v>67</v>
      </c>
      <c r="AI41" s="51" t="s">
        <v>67</v>
      </c>
      <c r="AJ41" s="20"/>
      <c r="AL41" t="str">
        <f t="shared" ca="1" si="0"/>
        <v xml:space="preserve">    (U1)ALERT_REQ_S_ACC_TT_CC_</v>
      </c>
      <c r="AR41" s="53" t="str">
        <f t="shared" si="3"/>
        <v/>
      </c>
      <c r="AS41" s="53" t="str">
        <f t="shared" si="4"/>
        <v/>
      </c>
      <c r="AT41" s="53" t="str">
        <f t="shared" si="1"/>
        <v/>
      </c>
    </row>
    <row r="42" spans="2:46">
      <c r="B42" s="122"/>
      <c r="C42" s="37">
        <f t="shared" si="2"/>
        <v>36</v>
      </c>
      <c r="D42" s="51" t="s">
        <v>67</v>
      </c>
      <c r="E42" s="51" t="s">
        <v>67</v>
      </c>
      <c r="F42" s="51" t="s">
        <v>67</v>
      </c>
      <c r="G42" s="51" t="s">
        <v>67</v>
      </c>
      <c r="H42" s="51" t="s">
        <v>67</v>
      </c>
      <c r="I42" s="51" t="s">
        <v>67</v>
      </c>
      <c r="J42" s="51" t="s">
        <v>67</v>
      </c>
      <c r="K42" s="51" t="s">
        <v>67</v>
      </c>
      <c r="L42" s="51" t="s">
        <v>67</v>
      </c>
      <c r="M42" s="51" t="s">
        <v>67</v>
      </c>
      <c r="N42" s="51" t="s">
        <v>67</v>
      </c>
      <c r="O42" s="51" t="s">
        <v>67</v>
      </c>
      <c r="P42" s="51" t="s">
        <v>67</v>
      </c>
      <c r="Q42" s="51" t="s">
        <v>67</v>
      </c>
      <c r="R42" s="51" t="s">
        <v>67</v>
      </c>
      <c r="S42" s="51" t="s">
        <v>67</v>
      </c>
      <c r="T42" s="51" t="s">
        <v>67</v>
      </c>
      <c r="U42" s="51" t="s">
        <v>67</v>
      </c>
      <c r="V42" s="51" t="s">
        <v>67</v>
      </c>
      <c r="W42" s="51" t="s">
        <v>67</v>
      </c>
      <c r="X42" s="51" t="s">
        <v>67</v>
      </c>
      <c r="Y42" s="51" t="s">
        <v>67</v>
      </c>
      <c r="Z42" s="51" t="s">
        <v>67</v>
      </c>
      <c r="AA42" s="51" t="s">
        <v>67</v>
      </c>
      <c r="AB42" s="51" t="s">
        <v>67</v>
      </c>
      <c r="AC42" s="51" t="s">
        <v>67</v>
      </c>
      <c r="AD42" s="51" t="s">
        <v>67</v>
      </c>
      <c r="AE42" s="51" t="s">
        <v>67</v>
      </c>
      <c r="AF42" s="51" t="s">
        <v>67</v>
      </c>
      <c r="AG42" s="51" t="s">
        <v>67</v>
      </c>
      <c r="AH42" s="51" t="s">
        <v>67</v>
      </c>
      <c r="AI42" s="51" t="s">
        <v>67</v>
      </c>
      <c r="AJ42" s="20"/>
      <c r="AL42" t="str">
        <f t="shared" ca="1" si="0"/>
        <v xml:space="preserve">    (U1)ALERT_REQ_S_ACC_TT_CC_</v>
      </c>
      <c r="AR42" s="53" t="str">
        <f t="shared" si="3"/>
        <v/>
      </c>
      <c r="AS42" s="53" t="str">
        <f t="shared" si="4"/>
        <v/>
      </c>
      <c r="AT42" s="53" t="str">
        <f t="shared" si="1"/>
        <v/>
      </c>
    </row>
    <row r="43" spans="2:46">
      <c r="B43" s="122"/>
      <c r="C43" s="37">
        <f t="shared" si="2"/>
        <v>37</v>
      </c>
      <c r="D43" s="51" t="s">
        <v>67</v>
      </c>
      <c r="E43" s="51" t="s">
        <v>67</v>
      </c>
      <c r="F43" s="51" t="s">
        <v>67</v>
      </c>
      <c r="G43" s="51" t="s">
        <v>67</v>
      </c>
      <c r="H43" s="51" t="s">
        <v>67</v>
      </c>
      <c r="I43" s="51" t="s">
        <v>67</v>
      </c>
      <c r="J43" s="51" t="s">
        <v>67</v>
      </c>
      <c r="K43" s="51" t="s">
        <v>67</v>
      </c>
      <c r="L43" s="51" t="s">
        <v>67</v>
      </c>
      <c r="M43" s="51" t="s">
        <v>67</v>
      </c>
      <c r="N43" s="51" t="s">
        <v>67</v>
      </c>
      <c r="O43" s="51" t="s">
        <v>67</v>
      </c>
      <c r="P43" s="51" t="s">
        <v>67</v>
      </c>
      <c r="Q43" s="51" t="s">
        <v>67</v>
      </c>
      <c r="R43" s="51" t="s">
        <v>67</v>
      </c>
      <c r="S43" s="51" t="s">
        <v>67</v>
      </c>
      <c r="T43" s="51" t="s">
        <v>67</v>
      </c>
      <c r="U43" s="51" t="s">
        <v>67</v>
      </c>
      <c r="V43" s="51" t="s">
        <v>67</v>
      </c>
      <c r="W43" s="51" t="s">
        <v>67</v>
      </c>
      <c r="X43" s="51" t="s">
        <v>67</v>
      </c>
      <c r="Y43" s="51" t="s">
        <v>67</v>
      </c>
      <c r="Z43" s="51" t="s">
        <v>67</v>
      </c>
      <c r="AA43" s="51" t="s">
        <v>67</v>
      </c>
      <c r="AB43" s="51" t="s">
        <v>67</v>
      </c>
      <c r="AC43" s="51" t="s">
        <v>67</v>
      </c>
      <c r="AD43" s="51" t="s">
        <v>67</v>
      </c>
      <c r="AE43" s="51" t="s">
        <v>67</v>
      </c>
      <c r="AF43" s="51" t="s">
        <v>67</v>
      </c>
      <c r="AG43" s="51" t="s">
        <v>67</v>
      </c>
      <c r="AH43" s="51" t="s">
        <v>67</v>
      </c>
      <c r="AI43" s="51" t="s">
        <v>67</v>
      </c>
      <c r="AJ43" s="20"/>
      <c r="AL43" t="str">
        <f t="shared" ca="1" si="0"/>
        <v xml:space="preserve">    (U1)ALERT_REQ_S_ACC_TT_CC_</v>
      </c>
      <c r="AR43" s="53" t="str">
        <f t="shared" si="3"/>
        <v/>
      </c>
      <c r="AS43" s="53" t="str">
        <f t="shared" si="4"/>
        <v/>
      </c>
      <c r="AT43" s="53" t="str">
        <f t="shared" si="1"/>
        <v/>
      </c>
    </row>
    <row r="44" spans="2:46">
      <c r="B44" s="122"/>
      <c r="C44" s="37">
        <f t="shared" si="2"/>
        <v>38</v>
      </c>
      <c r="D44" s="51" t="s">
        <v>67</v>
      </c>
      <c r="E44" s="51" t="s">
        <v>67</v>
      </c>
      <c r="F44" s="51" t="s">
        <v>67</v>
      </c>
      <c r="G44" s="51" t="s">
        <v>67</v>
      </c>
      <c r="H44" s="51" t="s">
        <v>67</v>
      </c>
      <c r="I44" s="51" t="s">
        <v>67</v>
      </c>
      <c r="J44" s="51" t="s">
        <v>67</v>
      </c>
      <c r="K44" s="51" t="s">
        <v>67</v>
      </c>
      <c r="L44" s="51" t="s">
        <v>67</v>
      </c>
      <c r="M44" s="51" t="s">
        <v>67</v>
      </c>
      <c r="N44" s="51" t="s">
        <v>67</v>
      </c>
      <c r="O44" s="51" t="s">
        <v>67</v>
      </c>
      <c r="P44" s="51" t="s">
        <v>67</v>
      </c>
      <c r="Q44" s="51" t="s">
        <v>67</v>
      </c>
      <c r="R44" s="51" t="s">
        <v>67</v>
      </c>
      <c r="S44" s="51" t="s">
        <v>67</v>
      </c>
      <c r="T44" s="51" t="s">
        <v>67</v>
      </c>
      <c r="U44" s="51" t="s">
        <v>67</v>
      </c>
      <c r="V44" s="51" t="s">
        <v>67</v>
      </c>
      <c r="W44" s="51" t="s">
        <v>67</v>
      </c>
      <c r="X44" s="51" t="s">
        <v>67</v>
      </c>
      <c r="Y44" s="51" t="s">
        <v>67</v>
      </c>
      <c r="Z44" s="51" t="s">
        <v>67</v>
      </c>
      <c r="AA44" s="51" t="s">
        <v>67</v>
      </c>
      <c r="AB44" s="51" t="s">
        <v>67</v>
      </c>
      <c r="AC44" s="51" t="s">
        <v>67</v>
      </c>
      <c r="AD44" s="51" t="s">
        <v>67</v>
      </c>
      <c r="AE44" s="51" t="s">
        <v>67</v>
      </c>
      <c r="AF44" s="51" t="s">
        <v>67</v>
      </c>
      <c r="AG44" s="51" t="s">
        <v>67</v>
      </c>
      <c r="AH44" s="51" t="s">
        <v>67</v>
      </c>
      <c r="AI44" s="51" t="s">
        <v>67</v>
      </c>
      <c r="AJ44" s="20"/>
      <c r="AL44" t="str">
        <f t="shared" ca="1" si="0"/>
        <v xml:space="preserve">    (U1)ALERT_REQ_S_ACC_TT_CC_</v>
      </c>
      <c r="AR44" s="53" t="str">
        <f t="shared" si="3"/>
        <v/>
      </c>
      <c r="AS44" s="53" t="str">
        <f t="shared" si="4"/>
        <v/>
      </c>
      <c r="AT44" s="53" t="str">
        <f t="shared" si="1"/>
        <v/>
      </c>
    </row>
    <row r="45" spans="2:46">
      <c r="B45" s="122"/>
      <c r="C45" s="37">
        <f t="shared" si="2"/>
        <v>39</v>
      </c>
      <c r="D45" s="51" t="s">
        <v>67</v>
      </c>
      <c r="E45" s="51" t="s">
        <v>67</v>
      </c>
      <c r="F45" s="51" t="s">
        <v>67</v>
      </c>
      <c r="G45" s="51" t="s">
        <v>67</v>
      </c>
      <c r="H45" s="51" t="s">
        <v>67</v>
      </c>
      <c r="I45" s="51" t="s">
        <v>67</v>
      </c>
      <c r="J45" s="51" t="s">
        <v>67</v>
      </c>
      <c r="K45" s="51" t="s">
        <v>67</v>
      </c>
      <c r="L45" s="51" t="s">
        <v>67</v>
      </c>
      <c r="M45" s="51" t="s">
        <v>67</v>
      </c>
      <c r="N45" s="51" t="s">
        <v>67</v>
      </c>
      <c r="O45" s="51" t="s">
        <v>67</v>
      </c>
      <c r="P45" s="51" t="s">
        <v>67</v>
      </c>
      <c r="Q45" s="51" t="s">
        <v>67</v>
      </c>
      <c r="R45" s="51" t="s">
        <v>67</v>
      </c>
      <c r="S45" s="51" t="s">
        <v>67</v>
      </c>
      <c r="T45" s="51" t="s">
        <v>67</v>
      </c>
      <c r="U45" s="51" t="s">
        <v>67</v>
      </c>
      <c r="V45" s="51" t="s">
        <v>67</v>
      </c>
      <c r="W45" s="51" t="s">
        <v>67</v>
      </c>
      <c r="X45" s="51" t="s">
        <v>67</v>
      </c>
      <c r="Y45" s="51" t="s">
        <v>67</v>
      </c>
      <c r="Z45" s="51" t="s">
        <v>67</v>
      </c>
      <c r="AA45" s="51" t="s">
        <v>67</v>
      </c>
      <c r="AB45" s="51" t="s">
        <v>67</v>
      </c>
      <c r="AC45" s="51" t="s">
        <v>67</v>
      </c>
      <c r="AD45" s="51" t="s">
        <v>67</v>
      </c>
      <c r="AE45" s="51" t="s">
        <v>67</v>
      </c>
      <c r="AF45" s="51" t="s">
        <v>67</v>
      </c>
      <c r="AG45" s="51" t="s">
        <v>67</v>
      </c>
      <c r="AH45" s="51" t="s">
        <v>67</v>
      </c>
      <c r="AI45" s="51" t="s">
        <v>67</v>
      </c>
      <c r="AJ45" s="20"/>
      <c r="AL45" t="str">
        <f t="shared" ca="1" si="0"/>
        <v xml:space="preserve">    (U1)ALERT_REQ_S_ACC_TT_CC_</v>
      </c>
      <c r="AR45" s="53" t="str">
        <f t="shared" si="3"/>
        <v/>
      </c>
      <c r="AS45" s="53" t="str">
        <f t="shared" si="4"/>
        <v/>
      </c>
      <c r="AT45" s="53" t="str">
        <f t="shared" si="1"/>
        <v/>
      </c>
    </row>
    <row r="46" spans="2:46">
      <c r="B46" s="122"/>
      <c r="C46" s="37">
        <f t="shared" si="2"/>
        <v>40</v>
      </c>
      <c r="D46" s="51" t="s">
        <v>67</v>
      </c>
      <c r="E46" s="51" t="s">
        <v>67</v>
      </c>
      <c r="F46" s="51" t="s">
        <v>67</v>
      </c>
      <c r="G46" s="51" t="s">
        <v>67</v>
      </c>
      <c r="H46" s="51" t="s">
        <v>67</v>
      </c>
      <c r="I46" s="51" t="s">
        <v>67</v>
      </c>
      <c r="J46" s="51" t="s">
        <v>67</v>
      </c>
      <c r="K46" s="51" t="s">
        <v>67</v>
      </c>
      <c r="L46" s="51" t="s">
        <v>67</v>
      </c>
      <c r="M46" s="51" t="s">
        <v>67</v>
      </c>
      <c r="N46" s="51" t="s">
        <v>67</v>
      </c>
      <c r="O46" s="51" t="s">
        <v>67</v>
      </c>
      <c r="P46" s="51" t="s">
        <v>67</v>
      </c>
      <c r="Q46" s="51" t="s">
        <v>67</v>
      </c>
      <c r="R46" s="51" t="s">
        <v>67</v>
      </c>
      <c r="S46" s="51" t="s">
        <v>67</v>
      </c>
      <c r="T46" s="51" t="s">
        <v>67</v>
      </c>
      <c r="U46" s="51" t="s">
        <v>67</v>
      </c>
      <c r="V46" s="51" t="s">
        <v>67</v>
      </c>
      <c r="W46" s="51" t="s">
        <v>67</v>
      </c>
      <c r="X46" s="51" t="s">
        <v>67</v>
      </c>
      <c r="Y46" s="51" t="s">
        <v>67</v>
      </c>
      <c r="Z46" s="51" t="s">
        <v>67</v>
      </c>
      <c r="AA46" s="51" t="s">
        <v>67</v>
      </c>
      <c r="AB46" s="51" t="s">
        <v>67</v>
      </c>
      <c r="AC46" s="51" t="s">
        <v>67</v>
      </c>
      <c r="AD46" s="51" t="s">
        <v>67</v>
      </c>
      <c r="AE46" s="51" t="s">
        <v>67</v>
      </c>
      <c r="AF46" s="51" t="s">
        <v>67</v>
      </c>
      <c r="AG46" s="51" t="s">
        <v>67</v>
      </c>
      <c r="AH46" s="51" t="s">
        <v>67</v>
      </c>
      <c r="AI46" s="51" t="s">
        <v>67</v>
      </c>
      <c r="AJ46" s="20"/>
      <c r="AL46" t="str">
        <f t="shared" ca="1" si="0"/>
        <v xml:space="preserve">    (U1)ALERT_REQ_S_ACC_TT_CC_</v>
      </c>
      <c r="AR46" s="53" t="str">
        <f t="shared" si="3"/>
        <v/>
      </c>
      <c r="AS46" s="53" t="str">
        <f t="shared" si="4"/>
        <v/>
      </c>
      <c r="AT46" s="53" t="str">
        <f t="shared" si="1"/>
        <v/>
      </c>
    </row>
    <row r="47" spans="2:46">
      <c r="B47" s="122"/>
      <c r="C47" s="37">
        <f t="shared" si="2"/>
        <v>41</v>
      </c>
      <c r="D47" s="51" t="s">
        <v>67</v>
      </c>
      <c r="E47" s="51" t="s">
        <v>67</v>
      </c>
      <c r="F47" s="51" t="s">
        <v>67</v>
      </c>
      <c r="G47" s="51" t="s">
        <v>67</v>
      </c>
      <c r="H47" s="51" t="s">
        <v>67</v>
      </c>
      <c r="I47" s="51" t="s">
        <v>67</v>
      </c>
      <c r="J47" s="51" t="s">
        <v>67</v>
      </c>
      <c r="K47" s="51" t="s">
        <v>67</v>
      </c>
      <c r="L47" s="51" t="s">
        <v>67</v>
      </c>
      <c r="M47" s="51" t="s">
        <v>67</v>
      </c>
      <c r="N47" s="51" t="s">
        <v>67</v>
      </c>
      <c r="O47" s="51" t="s">
        <v>67</v>
      </c>
      <c r="P47" s="51" t="s">
        <v>67</v>
      </c>
      <c r="Q47" s="51" t="s">
        <v>67</v>
      </c>
      <c r="R47" s="51" t="s">
        <v>67</v>
      </c>
      <c r="S47" s="51" t="s">
        <v>67</v>
      </c>
      <c r="T47" s="51" t="s">
        <v>67</v>
      </c>
      <c r="U47" s="51" t="s">
        <v>67</v>
      </c>
      <c r="V47" s="51" t="s">
        <v>67</v>
      </c>
      <c r="W47" s="51" t="s">
        <v>67</v>
      </c>
      <c r="X47" s="51" t="s">
        <v>67</v>
      </c>
      <c r="Y47" s="51" t="s">
        <v>67</v>
      </c>
      <c r="Z47" s="51" t="s">
        <v>67</v>
      </c>
      <c r="AA47" s="51" t="s">
        <v>67</v>
      </c>
      <c r="AB47" s="51" t="s">
        <v>67</v>
      </c>
      <c r="AC47" s="51" t="s">
        <v>67</v>
      </c>
      <c r="AD47" s="51" t="s">
        <v>67</v>
      </c>
      <c r="AE47" s="51" t="s">
        <v>67</v>
      </c>
      <c r="AF47" s="51" t="s">
        <v>67</v>
      </c>
      <c r="AG47" s="51" t="s">
        <v>67</v>
      </c>
      <c r="AH47" s="51" t="s">
        <v>67</v>
      </c>
      <c r="AI47" s="51" t="s">
        <v>67</v>
      </c>
      <c r="AJ47" s="20"/>
      <c r="AL47" t="str">
        <f t="shared" ca="1" si="0"/>
        <v xml:space="preserve">    (U1)ALERT_REQ_S_ACC_TT_CC_</v>
      </c>
      <c r="AR47" s="53" t="str">
        <f t="shared" si="3"/>
        <v/>
      </c>
      <c r="AS47" s="53" t="str">
        <f t="shared" si="4"/>
        <v/>
      </c>
      <c r="AT47" s="53" t="str">
        <f t="shared" si="1"/>
        <v/>
      </c>
    </row>
    <row r="48" spans="2:46">
      <c r="B48" s="122"/>
      <c r="C48" s="37">
        <f t="shared" si="2"/>
        <v>42</v>
      </c>
      <c r="D48" s="51" t="s">
        <v>67</v>
      </c>
      <c r="E48" s="51" t="s">
        <v>67</v>
      </c>
      <c r="F48" s="51" t="s">
        <v>67</v>
      </c>
      <c r="G48" s="51" t="s">
        <v>67</v>
      </c>
      <c r="H48" s="51" t="s">
        <v>67</v>
      </c>
      <c r="I48" s="51" t="s">
        <v>67</v>
      </c>
      <c r="J48" s="51" t="s">
        <v>67</v>
      </c>
      <c r="K48" s="51" t="s">
        <v>67</v>
      </c>
      <c r="L48" s="51" t="s">
        <v>67</v>
      </c>
      <c r="M48" s="51" t="s">
        <v>67</v>
      </c>
      <c r="N48" s="51" t="s">
        <v>67</v>
      </c>
      <c r="O48" s="51" t="s">
        <v>67</v>
      </c>
      <c r="P48" s="51" t="s">
        <v>67</v>
      </c>
      <c r="Q48" s="51" t="s">
        <v>67</v>
      </c>
      <c r="R48" s="51" t="s">
        <v>67</v>
      </c>
      <c r="S48" s="51" t="s">
        <v>67</v>
      </c>
      <c r="T48" s="51" t="s">
        <v>67</v>
      </c>
      <c r="U48" s="51" t="s">
        <v>67</v>
      </c>
      <c r="V48" s="51" t="s">
        <v>67</v>
      </c>
      <c r="W48" s="51" t="s">
        <v>67</v>
      </c>
      <c r="X48" s="51" t="s">
        <v>67</v>
      </c>
      <c r="Y48" s="51" t="s">
        <v>67</v>
      </c>
      <c r="Z48" s="51" t="s">
        <v>67</v>
      </c>
      <c r="AA48" s="51" t="s">
        <v>67</v>
      </c>
      <c r="AB48" s="51" t="s">
        <v>67</v>
      </c>
      <c r="AC48" s="51" t="s">
        <v>67</v>
      </c>
      <c r="AD48" s="51" t="s">
        <v>67</v>
      </c>
      <c r="AE48" s="51" t="s">
        <v>67</v>
      </c>
      <c r="AF48" s="51" t="s">
        <v>67</v>
      </c>
      <c r="AG48" s="51" t="s">
        <v>67</v>
      </c>
      <c r="AH48" s="51" t="s">
        <v>67</v>
      </c>
      <c r="AI48" s="51" t="s">
        <v>67</v>
      </c>
      <c r="AJ48" s="20"/>
      <c r="AL48" t="str">
        <f t="shared" ca="1" si="0"/>
        <v xml:space="preserve">    (U1)ALERT_REQ_S_ACC_TT_CC_</v>
      </c>
      <c r="AR48" s="53" t="str">
        <f t="shared" si="3"/>
        <v/>
      </c>
      <c r="AS48" s="53" t="str">
        <f t="shared" si="4"/>
        <v/>
      </c>
      <c r="AT48" s="53" t="str">
        <f t="shared" si="1"/>
        <v/>
      </c>
    </row>
    <row r="49" spans="2:46">
      <c r="B49" s="122"/>
      <c r="C49" s="37">
        <f t="shared" si="2"/>
        <v>43</v>
      </c>
      <c r="D49" s="51" t="s">
        <v>67</v>
      </c>
      <c r="E49" s="51" t="s">
        <v>67</v>
      </c>
      <c r="F49" s="51" t="s">
        <v>67</v>
      </c>
      <c r="G49" s="51" t="s">
        <v>67</v>
      </c>
      <c r="H49" s="51" t="s">
        <v>67</v>
      </c>
      <c r="I49" s="51" t="s">
        <v>67</v>
      </c>
      <c r="J49" s="51" t="s">
        <v>67</v>
      </c>
      <c r="K49" s="51" t="s">
        <v>67</v>
      </c>
      <c r="L49" s="51" t="s">
        <v>67</v>
      </c>
      <c r="M49" s="51" t="s">
        <v>67</v>
      </c>
      <c r="N49" s="51" t="s">
        <v>67</v>
      </c>
      <c r="O49" s="51" t="s">
        <v>67</v>
      </c>
      <c r="P49" s="51" t="s">
        <v>67</v>
      </c>
      <c r="Q49" s="51" t="s">
        <v>67</v>
      </c>
      <c r="R49" s="51" t="s">
        <v>67</v>
      </c>
      <c r="S49" s="51" t="s">
        <v>67</v>
      </c>
      <c r="T49" s="51" t="s">
        <v>67</v>
      </c>
      <c r="U49" s="51" t="s">
        <v>67</v>
      </c>
      <c r="V49" s="51" t="s">
        <v>67</v>
      </c>
      <c r="W49" s="51" t="s">
        <v>67</v>
      </c>
      <c r="X49" s="51" t="s">
        <v>67</v>
      </c>
      <c r="Y49" s="51" t="s">
        <v>67</v>
      </c>
      <c r="Z49" s="51" t="s">
        <v>67</v>
      </c>
      <c r="AA49" s="51" t="s">
        <v>67</v>
      </c>
      <c r="AB49" s="51" t="s">
        <v>67</v>
      </c>
      <c r="AC49" s="51" t="s">
        <v>67</v>
      </c>
      <c r="AD49" s="51" t="s">
        <v>67</v>
      </c>
      <c r="AE49" s="51" t="s">
        <v>67</v>
      </c>
      <c r="AF49" s="51" t="s">
        <v>67</v>
      </c>
      <c r="AG49" s="51" t="s">
        <v>67</v>
      </c>
      <c r="AH49" s="51" t="s">
        <v>67</v>
      </c>
      <c r="AI49" s="51" t="s">
        <v>67</v>
      </c>
      <c r="AJ49" s="20"/>
      <c r="AL49" t="str">
        <f t="shared" ca="1" si="0"/>
        <v xml:space="preserve">    (U1)ALERT_REQ_S_ACC_TT_CC_</v>
      </c>
      <c r="AR49" s="53" t="str">
        <f t="shared" si="3"/>
        <v/>
      </c>
      <c r="AS49" s="53" t="str">
        <f t="shared" si="4"/>
        <v/>
      </c>
      <c r="AT49" s="53" t="str">
        <f t="shared" si="1"/>
        <v/>
      </c>
    </row>
    <row r="50" spans="2:46">
      <c r="B50" s="122"/>
      <c r="C50" s="37">
        <f t="shared" si="2"/>
        <v>44</v>
      </c>
      <c r="D50" s="51" t="s">
        <v>67</v>
      </c>
      <c r="E50" s="51" t="s">
        <v>67</v>
      </c>
      <c r="F50" s="51" t="s">
        <v>67</v>
      </c>
      <c r="G50" s="51" t="s">
        <v>67</v>
      </c>
      <c r="H50" s="51" t="s">
        <v>67</v>
      </c>
      <c r="I50" s="51" t="s">
        <v>67</v>
      </c>
      <c r="J50" s="51" t="s">
        <v>67</v>
      </c>
      <c r="K50" s="51" t="s">
        <v>67</v>
      </c>
      <c r="L50" s="51" t="s">
        <v>67</v>
      </c>
      <c r="M50" s="51" t="s">
        <v>67</v>
      </c>
      <c r="N50" s="51" t="s">
        <v>67</v>
      </c>
      <c r="O50" s="51" t="s">
        <v>67</v>
      </c>
      <c r="P50" s="51" t="s">
        <v>67</v>
      </c>
      <c r="Q50" s="51" t="s">
        <v>67</v>
      </c>
      <c r="R50" s="51" t="s">
        <v>67</v>
      </c>
      <c r="S50" s="51" t="s">
        <v>67</v>
      </c>
      <c r="T50" s="51" t="s">
        <v>67</v>
      </c>
      <c r="U50" s="51" t="s">
        <v>67</v>
      </c>
      <c r="V50" s="51" t="s">
        <v>67</v>
      </c>
      <c r="W50" s="51" t="s">
        <v>67</v>
      </c>
      <c r="X50" s="51" t="s">
        <v>67</v>
      </c>
      <c r="Y50" s="51" t="s">
        <v>67</v>
      </c>
      <c r="Z50" s="51" t="s">
        <v>67</v>
      </c>
      <c r="AA50" s="51" t="s">
        <v>67</v>
      </c>
      <c r="AB50" s="51" t="s">
        <v>67</v>
      </c>
      <c r="AC50" s="51" t="s">
        <v>67</v>
      </c>
      <c r="AD50" s="51" t="s">
        <v>67</v>
      </c>
      <c r="AE50" s="51" t="s">
        <v>67</v>
      </c>
      <c r="AF50" s="51" t="s">
        <v>67</v>
      </c>
      <c r="AG50" s="51" t="s">
        <v>67</v>
      </c>
      <c r="AH50" s="51" t="s">
        <v>67</v>
      </c>
      <c r="AI50" s="51" t="s">
        <v>67</v>
      </c>
      <c r="AJ50" s="20"/>
      <c r="AL50" t="str">
        <f t="shared" ca="1" si="0"/>
        <v xml:space="preserve">    (U1)ALERT_REQ_S_ACC_TT_CC_</v>
      </c>
      <c r="AR50" s="53" t="str">
        <f t="shared" si="3"/>
        <v/>
      </c>
      <c r="AS50" s="53" t="str">
        <f t="shared" si="4"/>
        <v/>
      </c>
      <c r="AT50" s="53" t="str">
        <f t="shared" si="1"/>
        <v/>
      </c>
    </row>
    <row r="51" spans="2:46">
      <c r="B51" s="122"/>
      <c r="C51" s="37">
        <f t="shared" si="2"/>
        <v>45</v>
      </c>
      <c r="D51" s="51" t="s">
        <v>67</v>
      </c>
      <c r="E51" s="51" t="s">
        <v>67</v>
      </c>
      <c r="F51" s="51" t="s">
        <v>67</v>
      </c>
      <c r="G51" s="51" t="s">
        <v>67</v>
      </c>
      <c r="H51" s="51" t="s">
        <v>67</v>
      </c>
      <c r="I51" s="51" t="s">
        <v>67</v>
      </c>
      <c r="J51" s="51" t="s">
        <v>67</v>
      </c>
      <c r="K51" s="51" t="s">
        <v>67</v>
      </c>
      <c r="L51" s="51" t="s">
        <v>67</v>
      </c>
      <c r="M51" s="51" t="s">
        <v>67</v>
      </c>
      <c r="N51" s="51" t="s">
        <v>67</v>
      </c>
      <c r="O51" s="51" t="s">
        <v>67</v>
      </c>
      <c r="P51" s="51" t="s">
        <v>67</v>
      </c>
      <c r="Q51" s="51" t="s">
        <v>67</v>
      </c>
      <c r="R51" s="51" t="s">
        <v>67</v>
      </c>
      <c r="S51" s="51" t="s">
        <v>67</v>
      </c>
      <c r="T51" s="51" t="s">
        <v>67</v>
      </c>
      <c r="U51" s="51" t="s">
        <v>67</v>
      </c>
      <c r="V51" s="51" t="s">
        <v>67</v>
      </c>
      <c r="W51" s="51" t="s">
        <v>67</v>
      </c>
      <c r="X51" s="51" t="s">
        <v>67</v>
      </c>
      <c r="Y51" s="51" t="s">
        <v>67</v>
      </c>
      <c r="Z51" s="51" t="s">
        <v>67</v>
      </c>
      <c r="AA51" s="51" t="s">
        <v>67</v>
      </c>
      <c r="AB51" s="51" t="s">
        <v>67</v>
      </c>
      <c r="AC51" s="51" t="s">
        <v>67</v>
      </c>
      <c r="AD51" s="51" t="s">
        <v>67</v>
      </c>
      <c r="AE51" s="51" t="s">
        <v>67</v>
      </c>
      <c r="AF51" s="51" t="s">
        <v>67</v>
      </c>
      <c r="AG51" s="51" t="s">
        <v>67</v>
      </c>
      <c r="AH51" s="51" t="s">
        <v>67</v>
      </c>
      <c r="AI51" s="51" t="s">
        <v>67</v>
      </c>
      <c r="AJ51" s="20"/>
      <c r="AL51" t="str">
        <f t="shared" ca="1" si="0"/>
        <v xml:space="preserve">    (U1)ALERT_REQ_S_ACC_TT_CC_</v>
      </c>
      <c r="AR51" s="53" t="str">
        <f t="shared" si="3"/>
        <v/>
      </c>
      <c r="AS51" s="53" t="str">
        <f t="shared" si="4"/>
        <v/>
      </c>
      <c r="AT51" s="53" t="str">
        <f t="shared" si="1"/>
        <v/>
      </c>
    </row>
    <row r="52" spans="2:46">
      <c r="B52" s="122"/>
      <c r="C52" s="37">
        <f t="shared" si="2"/>
        <v>46</v>
      </c>
      <c r="D52" s="51" t="s">
        <v>67</v>
      </c>
      <c r="E52" s="51" t="s">
        <v>67</v>
      </c>
      <c r="F52" s="51" t="s">
        <v>67</v>
      </c>
      <c r="G52" s="51" t="s">
        <v>67</v>
      </c>
      <c r="H52" s="51" t="s">
        <v>67</v>
      </c>
      <c r="I52" s="51" t="s">
        <v>67</v>
      </c>
      <c r="J52" s="51" t="s">
        <v>67</v>
      </c>
      <c r="K52" s="51" t="s">
        <v>67</v>
      </c>
      <c r="L52" s="51" t="s">
        <v>67</v>
      </c>
      <c r="M52" s="51" t="s">
        <v>67</v>
      </c>
      <c r="N52" s="51" t="s">
        <v>67</v>
      </c>
      <c r="O52" s="51" t="s">
        <v>67</v>
      </c>
      <c r="P52" s="51" t="s">
        <v>67</v>
      </c>
      <c r="Q52" s="51" t="s">
        <v>67</v>
      </c>
      <c r="R52" s="51" t="s">
        <v>67</v>
      </c>
      <c r="S52" s="51" t="s">
        <v>67</v>
      </c>
      <c r="T52" s="51" t="s">
        <v>67</v>
      </c>
      <c r="U52" s="51" t="s">
        <v>67</v>
      </c>
      <c r="V52" s="51" t="s">
        <v>67</v>
      </c>
      <c r="W52" s="51" t="s">
        <v>67</v>
      </c>
      <c r="X52" s="51" t="s">
        <v>67</v>
      </c>
      <c r="Y52" s="51" t="s">
        <v>67</v>
      </c>
      <c r="Z52" s="51" t="s">
        <v>67</v>
      </c>
      <c r="AA52" s="51" t="s">
        <v>67</v>
      </c>
      <c r="AB52" s="51" t="s">
        <v>67</v>
      </c>
      <c r="AC52" s="51" t="s">
        <v>67</v>
      </c>
      <c r="AD52" s="51" t="s">
        <v>67</v>
      </c>
      <c r="AE52" s="51" t="s">
        <v>67</v>
      </c>
      <c r="AF52" s="51" t="s">
        <v>67</v>
      </c>
      <c r="AG52" s="51" t="s">
        <v>67</v>
      </c>
      <c r="AH52" s="51" t="s">
        <v>67</v>
      </c>
      <c r="AI52" s="51" t="s">
        <v>67</v>
      </c>
      <c r="AJ52" s="20"/>
      <c r="AL52" t="str">
        <f t="shared" ca="1" si="0"/>
        <v xml:space="preserve">    (U1)ALERT_REQ_S_ACC_TT_CC_</v>
      </c>
      <c r="AR52" s="53" t="str">
        <f t="shared" si="3"/>
        <v/>
      </c>
      <c r="AS52" s="53" t="str">
        <f t="shared" si="4"/>
        <v/>
      </c>
      <c r="AT52" s="53" t="str">
        <f t="shared" si="1"/>
        <v/>
      </c>
    </row>
    <row r="53" spans="2:46">
      <c r="B53" s="122"/>
      <c r="C53" s="37">
        <f t="shared" si="2"/>
        <v>47</v>
      </c>
      <c r="D53" s="51" t="s">
        <v>67</v>
      </c>
      <c r="E53" s="51" t="s">
        <v>67</v>
      </c>
      <c r="F53" s="51" t="s">
        <v>67</v>
      </c>
      <c r="G53" s="51" t="s">
        <v>67</v>
      </c>
      <c r="H53" s="51" t="s">
        <v>67</v>
      </c>
      <c r="I53" s="51" t="s">
        <v>67</v>
      </c>
      <c r="J53" s="51" t="s">
        <v>67</v>
      </c>
      <c r="K53" s="51" t="s">
        <v>67</v>
      </c>
      <c r="L53" s="51" t="s">
        <v>67</v>
      </c>
      <c r="M53" s="51" t="s">
        <v>67</v>
      </c>
      <c r="N53" s="51" t="s">
        <v>67</v>
      </c>
      <c r="O53" s="51" t="s">
        <v>67</v>
      </c>
      <c r="P53" s="51" t="s">
        <v>67</v>
      </c>
      <c r="Q53" s="51" t="s">
        <v>67</v>
      </c>
      <c r="R53" s="51" t="s">
        <v>67</v>
      </c>
      <c r="S53" s="51" t="s">
        <v>67</v>
      </c>
      <c r="T53" s="51" t="s">
        <v>67</v>
      </c>
      <c r="U53" s="51" t="s">
        <v>67</v>
      </c>
      <c r="V53" s="51" t="s">
        <v>67</v>
      </c>
      <c r="W53" s="51" t="s">
        <v>67</v>
      </c>
      <c r="X53" s="51" t="s">
        <v>67</v>
      </c>
      <c r="Y53" s="51" t="s">
        <v>67</v>
      </c>
      <c r="Z53" s="51" t="s">
        <v>67</v>
      </c>
      <c r="AA53" s="51" t="s">
        <v>67</v>
      </c>
      <c r="AB53" s="51" t="s">
        <v>67</v>
      </c>
      <c r="AC53" s="51" t="s">
        <v>67</v>
      </c>
      <c r="AD53" s="51" t="s">
        <v>67</v>
      </c>
      <c r="AE53" s="51" t="s">
        <v>67</v>
      </c>
      <c r="AF53" s="51" t="s">
        <v>67</v>
      </c>
      <c r="AG53" s="51" t="s">
        <v>67</v>
      </c>
      <c r="AH53" s="51" t="s">
        <v>67</v>
      </c>
      <c r="AI53" s="51" t="s">
        <v>67</v>
      </c>
      <c r="AJ53" s="20"/>
      <c r="AL53" t="str">
        <f t="shared" ca="1" si="0"/>
        <v xml:space="preserve">    (U1)ALERT_REQ_S_ACC_TT_CC_</v>
      </c>
      <c r="AR53" s="53" t="str">
        <f t="shared" si="3"/>
        <v/>
      </c>
      <c r="AS53" s="53" t="str">
        <f t="shared" si="4"/>
        <v/>
      </c>
      <c r="AT53" s="53" t="str">
        <f t="shared" si="1"/>
        <v/>
      </c>
    </row>
    <row r="54" spans="2:46">
      <c r="B54" s="122"/>
      <c r="C54" s="37">
        <f t="shared" si="2"/>
        <v>48</v>
      </c>
      <c r="D54" s="51" t="s">
        <v>67</v>
      </c>
      <c r="E54" s="51" t="s">
        <v>67</v>
      </c>
      <c r="F54" s="51" t="s">
        <v>67</v>
      </c>
      <c r="G54" s="51" t="s">
        <v>67</v>
      </c>
      <c r="H54" s="51" t="s">
        <v>67</v>
      </c>
      <c r="I54" s="51" t="s">
        <v>67</v>
      </c>
      <c r="J54" s="51" t="s">
        <v>67</v>
      </c>
      <c r="K54" s="51" t="s">
        <v>67</v>
      </c>
      <c r="L54" s="51" t="s">
        <v>67</v>
      </c>
      <c r="M54" s="51" t="s">
        <v>67</v>
      </c>
      <c r="N54" s="51" t="s">
        <v>67</v>
      </c>
      <c r="O54" s="51" t="s">
        <v>67</v>
      </c>
      <c r="P54" s="51" t="s">
        <v>67</v>
      </c>
      <c r="Q54" s="51" t="s">
        <v>67</v>
      </c>
      <c r="R54" s="51" t="s">
        <v>67</v>
      </c>
      <c r="S54" s="51" t="s">
        <v>67</v>
      </c>
      <c r="T54" s="51" t="s">
        <v>67</v>
      </c>
      <c r="U54" s="51" t="s">
        <v>67</v>
      </c>
      <c r="V54" s="51" t="s">
        <v>67</v>
      </c>
      <c r="W54" s="51" t="s">
        <v>67</v>
      </c>
      <c r="X54" s="51" t="s">
        <v>67</v>
      </c>
      <c r="Y54" s="51" t="s">
        <v>67</v>
      </c>
      <c r="Z54" s="51" t="s">
        <v>67</v>
      </c>
      <c r="AA54" s="51" t="s">
        <v>67</v>
      </c>
      <c r="AB54" s="51" t="s">
        <v>67</v>
      </c>
      <c r="AC54" s="51" t="s">
        <v>67</v>
      </c>
      <c r="AD54" s="51" t="s">
        <v>67</v>
      </c>
      <c r="AE54" s="51" t="s">
        <v>67</v>
      </c>
      <c r="AF54" s="51" t="s">
        <v>67</v>
      </c>
      <c r="AG54" s="51" t="s">
        <v>67</v>
      </c>
      <c r="AH54" s="51" t="s">
        <v>67</v>
      </c>
      <c r="AI54" s="51" t="s">
        <v>67</v>
      </c>
      <c r="AJ54" s="20"/>
      <c r="AL54" t="str">
        <f t="shared" ca="1" si="0"/>
        <v xml:space="preserve">    (U1)ALERT_REQ_S_ACC_TT_CC_</v>
      </c>
      <c r="AR54" s="53" t="str">
        <f t="shared" si="3"/>
        <v/>
      </c>
      <c r="AS54" s="53" t="str">
        <f t="shared" si="4"/>
        <v/>
      </c>
      <c r="AT54" s="53" t="str">
        <f t="shared" si="1"/>
        <v/>
      </c>
    </row>
    <row r="55" spans="2:46">
      <c r="B55" s="122"/>
      <c r="C55" s="37">
        <f t="shared" si="2"/>
        <v>49</v>
      </c>
      <c r="D55" s="51" t="s">
        <v>67</v>
      </c>
      <c r="E55" s="51" t="s">
        <v>67</v>
      </c>
      <c r="F55" s="51" t="s">
        <v>67</v>
      </c>
      <c r="G55" s="51" t="s">
        <v>67</v>
      </c>
      <c r="H55" s="51" t="s">
        <v>67</v>
      </c>
      <c r="I55" s="51" t="s">
        <v>67</v>
      </c>
      <c r="J55" s="51" t="s">
        <v>67</v>
      </c>
      <c r="K55" s="51" t="s">
        <v>67</v>
      </c>
      <c r="L55" s="51" t="s">
        <v>67</v>
      </c>
      <c r="M55" s="51" t="s">
        <v>67</v>
      </c>
      <c r="N55" s="51" t="s">
        <v>67</v>
      </c>
      <c r="O55" s="51" t="s">
        <v>67</v>
      </c>
      <c r="P55" s="51" t="s">
        <v>67</v>
      </c>
      <c r="Q55" s="51" t="s">
        <v>67</v>
      </c>
      <c r="R55" s="51" t="s">
        <v>67</v>
      </c>
      <c r="S55" s="51" t="s">
        <v>67</v>
      </c>
      <c r="T55" s="51" t="s">
        <v>67</v>
      </c>
      <c r="U55" s="51" t="s">
        <v>67</v>
      </c>
      <c r="V55" s="51" t="s">
        <v>67</v>
      </c>
      <c r="W55" s="51" t="s">
        <v>67</v>
      </c>
      <c r="X55" s="51" t="s">
        <v>67</v>
      </c>
      <c r="Y55" s="51" t="s">
        <v>67</v>
      </c>
      <c r="Z55" s="51" t="s">
        <v>67</v>
      </c>
      <c r="AA55" s="51" t="s">
        <v>67</v>
      </c>
      <c r="AB55" s="51" t="s">
        <v>67</v>
      </c>
      <c r="AC55" s="51" t="s">
        <v>67</v>
      </c>
      <c r="AD55" s="51" t="s">
        <v>67</v>
      </c>
      <c r="AE55" s="51" t="s">
        <v>67</v>
      </c>
      <c r="AF55" s="51" t="s">
        <v>67</v>
      </c>
      <c r="AG55" s="51" t="s">
        <v>67</v>
      </c>
      <c r="AH55" s="51" t="s">
        <v>67</v>
      </c>
      <c r="AI55" s="51" t="s">
        <v>67</v>
      </c>
      <c r="AJ55" s="20"/>
      <c r="AL55" t="str">
        <f t="shared" ca="1" si="0"/>
        <v xml:space="preserve">    (U1)ALERT_REQ_S_ACC_TT_CC_</v>
      </c>
      <c r="AR55" s="53" t="str">
        <f t="shared" si="3"/>
        <v/>
      </c>
      <c r="AS55" s="53" t="str">
        <f t="shared" si="4"/>
        <v/>
      </c>
      <c r="AT55" s="53" t="str">
        <f t="shared" si="1"/>
        <v/>
      </c>
    </row>
    <row r="56" spans="2:46">
      <c r="B56" s="122"/>
      <c r="C56" s="37">
        <f t="shared" si="2"/>
        <v>50</v>
      </c>
      <c r="D56" s="51" t="s">
        <v>67</v>
      </c>
      <c r="E56" s="51" t="s">
        <v>67</v>
      </c>
      <c r="F56" s="51" t="s">
        <v>67</v>
      </c>
      <c r="G56" s="51" t="s">
        <v>67</v>
      </c>
      <c r="H56" s="51" t="s">
        <v>67</v>
      </c>
      <c r="I56" s="51" t="s">
        <v>67</v>
      </c>
      <c r="J56" s="51" t="s">
        <v>67</v>
      </c>
      <c r="K56" s="51" t="s">
        <v>67</v>
      </c>
      <c r="L56" s="51" t="s">
        <v>67</v>
      </c>
      <c r="M56" s="51" t="s">
        <v>67</v>
      </c>
      <c r="N56" s="51" t="s">
        <v>67</v>
      </c>
      <c r="O56" s="51" t="s">
        <v>67</v>
      </c>
      <c r="P56" s="51" t="s">
        <v>67</v>
      </c>
      <c r="Q56" s="51" t="s">
        <v>67</v>
      </c>
      <c r="R56" s="51" t="s">
        <v>67</v>
      </c>
      <c r="S56" s="51" t="s">
        <v>67</v>
      </c>
      <c r="T56" s="51" t="s">
        <v>67</v>
      </c>
      <c r="U56" s="51" t="s">
        <v>67</v>
      </c>
      <c r="V56" s="51" t="s">
        <v>67</v>
      </c>
      <c r="W56" s="51" t="s">
        <v>67</v>
      </c>
      <c r="X56" s="51" t="s">
        <v>67</v>
      </c>
      <c r="Y56" s="51" t="s">
        <v>67</v>
      </c>
      <c r="Z56" s="51" t="s">
        <v>67</v>
      </c>
      <c r="AA56" s="51" t="s">
        <v>67</v>
      </c>
      <c r="AB56" s="51" t="s">
        <v>67</v>
      </c>
      <c r="AC56" s="51" t="s">
        <v>67</v>
      </c>
      <c r="AD56" s="51" t="s">
        <v>67</v>
      </c>
      <c r="AE56" s="51" t="s">
        <v>67</v>
      </c>
      <c r="AF56" s="51" t="s">
        <v>67</v>
      </c>
      <c r="AG56" s="51" t="s">
        <v>67</v>
      </c>
      <c r="AH56" s="51" t="s">
        <v>67</v>
      </c>
      <c r="AI56" s="51" t="s">
        <v>67</v>
      </c>
      <c r="AJ56" s="20"/>
      <c r="AL56" t="str">
        <f t="shared" ca="1" si="0"/>
        <v xml:space="preserve">    (U1)ALERT_REQ_S_ACC_TT_CC_</v>
      </c>
      <c r="AR56" s="53" t="str">
        <f t="shared" si="3"/>
        <v/>
      </c>
      <c r="AS56" s="53" t="str">
        <f t="shared" si="4"/>
        <v/>
      </c>
      <c r="AT56" s="53" t="str">
        <f t="shared" si="1"/>
        <v/>
      </c>
    </row>
    <row r="57" spans="2:46">
      <c r="B57" s="122"/>
      <c r="C57" s="37">
        <f t="shared" si="2"/>
        <v>51</v>
      </c>
      <c r="D57" s="51" t="s">
        <v>67</v>
      </c>
      <c r="E57" s="51" t="s">
        <v>67</v>
      </c>
      <c r="F57" s="51" t="s">
        <v>67</v>
      </c>
      <c r="G57" s="51" t="s">
        <v>67</v>
      </c>
      <c r="H57" s="51" t="s">
        <v>67</v>
      </c>
      <c r="I57" s="51" t="s">
        <v>67</v>
      </c>
      <c r="J57" s="51" t="s">
        <v>67</v>
      </c>
      <c r="K57" s="51" t="s">
        <v>67</v>
      </c>
      <c r="L57" s="51" t="s">
        <v>67</v>
      </c>
      <c r="M57" s="51" t="s">
        <v>67</v>
      </c>
      <c r="N57" s="51" t="s">
        <v>67</v>
      </c>
      <c r="O57" s="51" t="s">
        <v>67</v>
      </c>
      <c r="P57" s="51" t="s">
        <v>67</v>
      </c>
      <c r="Q57" s="51" t="s">
        <v>67</v>
      </c>
      <c r="R57" s="51" t="s">
        <v>67</v>
      </c>
      <c r="S57" s="51" t="s">
        <v>67</v>
      </c>
      <c r="T57" s="51" t="s">
        <v>67</v>
      </c>
      <c r="U57" s="51" t="s">
        <v>67</v>
      </c>
      <c r="V57" s="51" t="s">
        <v>67</v>
      </c>
      <c r="W57" s="51" t="s">
        <v>67</v>
      </c>
      <c r="X57" s="51" t="s">
        <v>67</v>
      </c>
      <c r="Y57" s="51" t="s">
        <v>67</v>
      </c>
      <c r="Z57" s="51" t="s">
        <v>67</v>
      </c>
      <c r="AA57" s="51" t="s">
        <v>67</v>
      </c>
      <c r="AB57" s="51" t="s">
        <v>67</v>
      </c>
      <c r="AC57" s="51" t="s">
        <v>67</v>
      </c>
      <c r="AD57" s="51" t="s">
        <v>67</v>
      </c>
      <c r="AE57" s="51" t="s">
        <v>67</v>
      </c>
      <c r="AF57" s="51" t="s">
        <v>67</v>
      </c>
      <c r="AG57" s="51" t="s">
        <v>67</v>
      </c>
      <c r="AH57" s="51" t="s">
        <v>67</v>
      </c>
      <c r="AI57" s="51" t="s">
        <v>67</v>
      </c>
      <c r="AJ57" s="20"/>
      <c r="AL57" t="str">
        <f t="shared" ca="1" si="0"/>
        <v xml:space="preserve">    (U1)ALERT_REQ_S_ACC_TT_CC_</v>
      </c>
      <c r="AR57" s="53" t="str">
        <f t="shared" si="3"/>
        <v/>
      </c>
      <c r="AS57" s="53" t="str">
        <f t="shared" si="4"/>
        <v/>
      </c>
      <c r="AT57" s="53" t="str">
        <f t="shared" si="1"/>
        <v/>
      </c>
    </row>
    <row r="58" spans="2:46">
      <c r="B58" s="122"/>
      <c r="C58" s="37">
        <f t="shared" si="2"/>
        <v>52</v>
      </c>
      <c r="D58" s="51" t="s">
        <v>67</v>
      </c>
      <c r="E58" s="51" t="s">
        <v>67</v>
      </c>
      <c r="F58" s="51" t="s">
        <v>67</v>
      </c>
      <c r="G58" s="51" t="s">
        <v>67</v>
      </c>
      <c r="H58" s="51" t="s">
        <v>67</v>
      </c>
      <c r="I58" s="51" t="s">
        <v>67</v>
      </c>
      <c r="J58" s="51" t="s">
        <v>67</v>
      </c>
      <c r="K58" s="51" t="s">
        <v>67</v>
      </c>
      <c r="L58" s="51" t="s">
        <v>67</v>
      </c>
      <c r="M58" s="51" t="s">
        <v>67</v>
      </c>
      <c r="N58" s="51" t="s">
        <v>67</v>
      </c>
      <c r="O58" s="51" t="s">
        <v>67</v>
      </c>
      <c r="P58" s="51" t="s">
        <v>67</v>
      </c>
      <c r="Q58" s="51" t="s">
        <v>67</v>
      </c>
      <c r="R58" s="51" t="s">
        <v>67</v>
      </c>
      <c r="S58" s="51" t="s">
        <v>67</v>
      </c>
      <c r="T58" s="51" t="s">
        <v>67</v>
      </c>
      <c r="U58" s="51" t="s">
        <v>67</v>
      </c>
      <c r="V58" s="51" t="s">
        <v>67</v>
      </c>
      <c r="W58" s="51" t="s">
        <v>67</v>
      </c>
      <c r="X58" s="51" t="s">
        <v>67</v>
      </c>
      <c r="Y58" s="51" t="s">
        <v>67</v>
      </c>
      <c r="Z58" s="51" t="s">
        <v>67</v>
      </c>
      <c r="AA58" s="51" t="s">
        <v>67</v>
      </c>
      <c r="AB58" s="51" t="s">
        <v>67</v>
      </c>
      <c r="AC58" s="51" t="s">
        <v>67</v>
      </c>
      <c r="AD58" s="51" t="s">
        <v>67</v>
      </c>
      <c r="AE58" s="51" t="s">
        <v>67</v>
      </c>
      <c r="AF58" s="51" t="s">
        <v>67</v>
      </c>
      <c r="AG58" s="51" t="s">
        <v>67</v>
      </c>
      <c r="AH58" s="51" t="s">
        <v>67</v>
      </c>
      <c r="AI58" s="51" t="s">
        <v>67</v>
      </c>
      <c r="AJ58" s="20"/>
      <c r="AL58" t="str">
        <f t="shared" ca="1" si="0"/>
        <v xml:space="preserve">    (U1)ALERT_REQ_S_ACC_TT_CC_</v>
      </c>
      <c r="AR58" s="53" t="str">
        <f t="shared" si="3"/>
        <v/>
      </c>
      <c r="AS58" s="53" t="str">
        <f t="shared" si="4"/>
        <v/>
      </c>
      <c r="AT58" s="53" t="str">
        <f t="shared" si="1"/>
        <v/>
      </c>
    </row>
    <row r="59" spans="2:46">
      <c r="B59" s="122"/>
      <c r="C59" s="37">
        <f t="shared" si="2"/>
        <v>53</v>
      </c>
      <c r="D59" s="51" t="s">
        <v>67</v>
      </c>
      <c r="E59" s="51" t="s">
        <v>67</v>
      </c>
      <c r="F59" s="51" t="s">
        <v>67</v>
      </c>
      <c r="G59" s="51" t="s">
        <v>67</v>
      </c>
      <c r="H59" s="51" t="s">
        <v>67</v>
      </c>
      <c r="I59" s="51" t="s">
        <v>67</v>
      </c>
      <c r="J59" s="51" t="s">
        <v>67</v>
      </c>
      <c r="K59" s="51" t="s">
        <v>67</v>
      </c>
      <c r="L59" s="51" t="s">
        <v>67</v>
      </c>
      <c r="M59" s="51" t="s">
        <v>67</v>
      </c>
      <c r="N59" s="51" t="s">
        <v>67</v>
      </c>
      <c r="O59" s="51" t="s">
        <v>67</v>
      </c>
      <c r="P59" s="51" t="s">
        <v>67</v>
      </c>
      <c r="Q59" s="51" t="s">
        <v>67</v>
      </c>
      <c r="R59" s="51" t="s">
        <v>67</v>
      </c>
      <c r="S59" s="51" t="s">
        <v>67</v>
      </c>
      <c r="T59" s="51" t="s">
        <v>67</v>
      </c>
      <c r="U59" s="51" t="s">
        <v>67</v>
      </c>
      <c r="V59" s="51" t="s">
        <v>67</v>
      </c>
      <c r="W59" s="51" t="s">
        <v>67</v>
      </c>
      <c r="X59" s="51" t="s">
        <v>67</v>
      </c>
      <c r="Y59" s="51" t="s">
        <v>67</v>
      </c>
      <c r="Z59" s="51" t="s">
        <v>67</v>
      </c>
      <c r="AA59" s="51" t="s">
        <v>67</v>
      </c>
      <c r="AB59" s="51" t="s">
        <v>67</v>
      </c>
      <c r="AC59" s="51" t="s">
        <v>67</v>
      </c>
      <c r="AD59" s="51" t="s">
        <v>67</v>
      </c>
      <c r="AE59" s="51" t="s">
        <v>67</v>
      </c>
      <c r="AF59" s="51" t="s">
        <v>67</v>
      </c>
      <c r="AG59" s="51" t="s">
        <v>67</v>
      </c>
      <c r="AH59" s="51" t="s">
        <v>67</v>
      </c>
      <c r="AI59" s="51" t="s">
        <v>67</v>
      </c>
      <c r="AJ59" s="20"/>
      <c r="AL59" t="str">
        <f t="shared" ca="1" si="0"/>
        <v xml:space="preserve">    (U1)ALERT_REQ_S_ACC_TT_CC_</v>
      </c>
      <c r="AR59" s="53" t="str">
        <f t="shared" si="3"/>
        <v/>
      </c>
      <c r="AS59" s="53" t="str">
        <f t="shared" si="4"/>
        <v/>
      </c>
      <c r="AT59" s="53" t="str">
        <f t="shared" si="1"/>
        <v/>
      </c>
    </row>
    <row r="60" spans="2:46">
      <c r="B60" s="122"/>
      <c r="C60" s="37">
        <f t="shared" si="2"/>
        <v>54</v>
      </c>
      <c r="D60" s="51" t="s">
        <v>67</v>
      </c>
      <c r="E60" s="51" t="s">
        <v>67</v>
      </c>
      <c r="F60" s="51" t="s">
        <v>67</v>
      </c>
      <c r="G60" s="51" t="s">
        <v>67</v>
      </c>
      <c r="H60" s="51" t="s">
        <v>67</v>
      </c>
      <c r="I60" s="51" t="s">
        <v>67</v>
      </c>
      <c r="J60" s="51" t="s">
        <v>67</v>
      </c>
      <c r="K60" s="51" t="s">
        <v>67</v>
      </c>
      <c r="L60" s="51" t="s">
        <v>67</v>
      </c>
      <c r="M60" s="51" t="s">
        <v>67</v>
      </c>
      <c r="N60" s="51" t="s">
        <v>67</v>
      </c>
      <c r="O60" s="51" t="s">
        <v>67</v>
      </c>
      <c r="P60" s="51" t="s">
        <v>67</v>
      </c>
      <c r="Q60" s="51" t="s">
        <v>67</v>
      </c>
      <c r="R60" s="51" t="s">
        <v>67</v>
      </c>
      <c r="S60" s="51" t="s">
        <v>67</v>
      </c>
      <c r="T60" s="51" t="s">
        <v>67</v>
      </c>
      <c r="U60" s="51" t="s">
        <v>67</v>
      </c>
      <c r="V60" s="51" t="s">
        <v>67</v>
      </c>
      <c r="W60" s="51" t="s">
        <v>67</v>
      </c>
      <c r="X60" s="51" t="s">
        <v>67</v>
      </c>
      <c r="Y60" s="51" t="s">
        <v>67</v>
      </c>
      <c r="Z60" s="51" t="s">
        <v>67</v>
      </c>
      <c r="AA60" s="51" t="s">
        <v>67</v>
      </c>
      <c r="AB60" s="51" t="s">
        <v>67</v>
      </c>
      <c r="AC60" s="51" t="s">
        <v>67</v>
      </c>
      <c r="AD60" s="51" t="s">
        <v>67</v>
      </c>
      <c r="AE60" s="51" t="s">
        <v>67</v>
      </c>
      <c r="AF60" s="51" t="s">
        <v>67</v>
      </c>
      <c r="AG60" s="51" t="s">
        <v>67</v>
      </c>
      <c r="AH60" s="51" t="s">
        <v>67</v>
      </c>
      <c r="AI60" s="51" t="s">
        <v>67</v>
      </c>
      <c r="AJ60" s="20"/>
      <c r="AL60" t="str">
        <f t="shared" ca="1" si="0"/>
        <v xml:space="preserve">    (U1)ALERT_REQ_S_ACC_TT_CC_</v>
      </c>
      <c r="AR60" s="53" t="str">
        <f t="shared" si="3"/>
        <v/>
      </c>
      <c r="AS60" s="53" t="str">
        <f t="shared" si="4"/>
        <v/>
      </c>
      <c r="AT60" s="53" t="str">
        <f t="shared" si="1"/>
        <v/>
      </c>
    </row>
    <row r="61" spans="2:46">
      <c r="B61" s="122"/>
      <c r="C61" s="37">
        <f t="shared" si="2"/>
        <v>55</v>
      </c>
      <c r="D61" s="51" t="s">
        <v>67</v>
      </c>
      <c r="E61" s="51" t="s">
        <v>67</v>
      </c>
      <c r="F61" s="51" t="s">
        <v>67</v>
      </c>
      <c r="G61" s="51" t="s">
        <v>67</v>
      </c>
      <c r="H61" s="51" t="s">
        <v>67</v>
      </c>
      <c r="I61" s="51" t="s">
        <v>67</v>
      </c>
      <c r="J61" s="51" t="s">
        <v>67</v>
      </c>
      <c r="K61" s="51" t="s">
        <v>67</v>
      </c>
      <c r="L61" s="51" t="s">
        <v>67</v>
      </c>
      <c r="M61" s="51" t="s">
        <v>67</v>
      </c>
      <c r="N61" s="51" t="s">
        <v>67</v>
      </c>
      <c r="O61" s="51" t="s">
        <v>67</v>
      </c>
      <c r="P61" s="51" t="s">
        <v>67</v>
      </c>
      <c r="Q61" s="51" t="s">
        <v>67</v>
      </c>
      <c r="R61" s="51" t="s">
        <v>67</v>
      </c>
      <c r="S61" s="51" t="s">
        <v>67</v>
      </c>
      <c r="T61" s="51" t="s">
        <v>67</v>
      </c>
      <c r="U61" s="51" t="s">
        <v>67</v>
      </c>
      <c r="V61" s="51" t="s">
        <v>67</v>
      </c>
      <c r="W61" s="51" t="s">
        <v>67</v>
      </c>
      <c r="X61" s="51" t="s">
        <v>67</v>
      </c>
      <c r="Y61" s="51" t="s">
        <v>67</v>
      </c>
      <c r="Z61" s="51" t="s">
        <v>67</v>
      </c>
      <c r="AA61" s="51" t="s">
        <v>67</v>
      </c>
      <c r="AB61" s="51" t="s">
        <v>67</v>
      </c>
      <c r="AC61" s="51" t="s">
        <v>67</v>
      </c>
      <c r="AD61" s="51" t="s">
        <v>67</v>
      </c>
      <c r="AE61" s="51" t="s">
        <v>67</v>
      </c>
      <c r="AF61" s="51" t="s">
        <v>67</v>
      </c>
      <c r="AG61" s="51" t="s">
        <v>67</v>
      </c>
      <c r="AH61" s="51" t="s">
        <v>67</v>
      </c>
      <c r="AI61" s="51" t="s">
        <v>67</v>
      </c>
      <c r="AJ61" s="20"/>
      <c r="AL61" t="str">
        <f t="shared" ca="1" si="0"/>
        <v xml:space="preserve">    (U1)ALERT_REQ_S_ACC_TT_CC_</v>
      </c>
      <c r="AR61" s="53" t="str">
        <f t="shared" si="3"/>
        <v/>
      </c>
      <c r="AS61" s="53" t="str">
        <f t="shared" si="4"/>
        <v/>
      </c>
      <c r="AT61" s="53" t="str">
        <f t="shared" si="1"/>
        <v/>
      </c>
    </row>
    <row r="62" spans="2:46">
      <c r="B62" s="122"/>
      <c r="C62" s="37">
        <f t="shared" si="2"/>
        <v>56</v>
      </c>
      <c r="D62" s="51" t="s">
        <v>67</v>
      </c>
      <c r="E62" s="51" t="s">
        <v>67</v>
      </c>
      <c r="F62" s="51" t="s">
        <v>67</v>
      </c>
      <c r="G62" s="51" t="s">
        <v>67</v>
      </c>
      <c r="H62" s="51" t="s">
        <v>67</v>
      </c>
      <c r="I62" s="51" t="s">
        <v>67</v>
      </c>
      <c r="J62" s="51" t="s">
        <v>67</v>
      </c>
      <c r="K62" s="51" t="s">
        <v>67</v>
      </c>
      <c r="L62" s="51" t="s">
        <v>67</v>
      </c>
      <c r="M62" s="51" t="s">
        <v>67</v>
      </c>
      <c r="N62" s="51" t="s">
        <v>67</v>
      </c>
      <c r="O62" s="51" t="s">
        <v>67</v>
      </c>
      <c r="P62" s="51" t="s">
        <v>67</v>
      </c>
      <c r="Q62" s="51" t="s">
        <v>67</v>
      </c>
      <c r="R62" s="51" t="s">
        <v>67</v>
      </c>
      <c r="S62" s="51" t="s">
        <v>67</v>
      </c>
      <c r="T62" s="51" t="s">
        <v>67</v>
      </c>
      <c r="U62" s="51" t="s">
        <v>67</v>
      </c>
      <c r="V62" s="51" t="s">
        <v>67</v>
      </c>
      <c r="W62" s="51" t="s">
        <v>67</v>
      </c>
      <c r="X62" s="51" t="s">
        <v>67</v>
      </c>
      <c r="Y62" s="51" t="s">
        <v>67</v>
      </c>
      <c r="Z62" s="51" t="s">
        <v>67</v>
      </c>
      <c r="AA62" s="51" t="s">
        <v>67</v>
      </c>
      <c r="AB62" s="51" t="s">
        <v>67</v>
      </c>
      <c r="AC62" s="51" t="s">
        <v>67</v>
      </c>
      <c r="AD62" s="51" t="s">
        <v>67</v>
      </c>
      <c r="AE62" s="51" t="s">
        <v>67</v>
      </c>
      <c r="AF62" s="51" t="s">
        <v>67</v>
      </c>
      <c r="AG62" s="51" t="s">
        <v>67</v>
      </c>
      <c r="AH62" s="51" t="s">
        <v>67</v>
      </c>
      <c r="AI62" s="51" t="s">
        <v>67</v>
      </c>
      <c r="AJ62" s="20"/>
      <c r="AL62" t="str">
        <f t="shared" ca="1" si="0"/>
        <v xml:space="preserve">    (U1)ALERT_REQ_S_ACC_TT_CC_</v>
      </c>
      <c r="AR62" s="53" t="str">
        <f t="shared" si="3"/>
        <v/>
      </c>
      <c r="AS62" s="53" t="str">
        <f t="shared" si="4"/>
        <v/>
      </c>
      <c r="AT62" s="53" t="str">
        <f t="shared" si="1"/>
        <v/>
      </c>
    </row>
    <row r="63" spans="2:46">
      <c r="B63" s="122"/>
      <c r="C63" s="37">
        <f t="shared" si="2"/>
        <v>57</v>
      </c>
      <c r="D63" s="51" t="s">
        <v>67</v>
      </c>
      <c r="E63" s="51" t="s">
        <v>67</v>
      </c>
      <c r="F63" s="51" t="s">
        <v>67</v>
      </c>
      <c r="G63" s="51" t="s">
        <v>67</v>
      </c>
      <c r="H63" s="51" t="s">
        <v>67</v>
      </c>
      <c r="I63" s="51" t="s">
        <v>67</v>
      </c>
      <c r="J63" s="51" t="s">
        <v>67</v>
      </c>
      <c r="K63" s="51" t="s">
        <v>67</v>
      </c>
      <c r="L63" s="51" t="s">
        <v>67</v>
      </c>
      <c r="M63" s="51" t="s">
        <v>67</v>
      </c>
      <c r="N63" s="51" t="s">
        <v>67</v>
      </c>
      <c r="O63" s="51" t="s">
        <v>67</v>
      </c>
      <c r="P63" s="51" t="s">
        <v>67</v>
      </c>
      <c r="Q63" s="51" t="s">
        <v>67</v>
      </c>
      <c r="R63" s="51" t="s">
        <v>67</v>
      </c>
      <c r="S63" s="51" t="s">
        <v>67</v>
      </c>
      <c r="T63" s="51" t="s">
        <v>67</v>
      </c>
      <c r="U63" s="51" t="s">
        <v>67</v>
      </c>
      <c r="V63" s="51" t="s">
        <v>67</v>
      </c>
      <c r="W63" s="51" t="s">
        <v>67</v>
      </c>
      <c r="X63" s="51" t="s">
        <v>67</v>
      </c>
      <c r="Y63" s="51" t="s">
        <v>67</v>
      </c>
      <c r="Z63" s="51" t="s">
        <v>67</v>
      </c>
      <c r="AA63" s="51" t="s">
        <v>67</v>
      </c>
      <c r="AB63" s="51" t="s">
        <v>67</v>
      </c>
      <c r="AC63" s="51" t="s">
        <v>67</v>
      </c>
      <c r="AD63" s="51" t="s">
        <v>67</v>
      </c>
      <c r="AE63" s="51" t="s">
        <v>67</v>
      </c>
      <c r="AF63" s="51" t="s">
        <v>67</v>
      </c>
      <c r="AG63" s="51" t="s">
        <v>67</v>
      </c>
      <c r="AH63" s="51" t="s">
        <v>67</v>
      </c>
      <c r="AI63" s="51" t="s">
        <v>67</v>
      </c>
      <c r="AJ63" s="20"/>
      <c r="AL63" t="str">
        <f t="shared" ca="1" si="0"/>
        <v xml:space="preserve">    (U1)ALERT_REQ_S_ACC_TT_CC_</v>
      </c>
      <c r="AR63" s="53" t="str">
        <f t="shared" si="3"/>
        <v/>
      </c>
      <c r="AS63" s="53" t="str">
        <f t="shared" si="4"/>
        <v/>
      </c>
      <c r="AT63" s="53" t="str">
        <f t="shared" si="1"/>
        <v/>
      </c>
    </row>
    <row r="64" spans="2:46">
      <c r="B64" s="122"/>
      <c r="C64" s="37">
        <f t="shared" si="2"/>
        <v>58</v>
      </c>
      <c r="D64" s="51" t="s">
        <v>67</v>
      </c>
      <c r="E64" s="51" t="s">
        <v>67</v>
      </c>
      <c r="F64" s="51" t="s">
        <v>67</v>
      </c>
      <c r="G64" s="51" t="s">
        <v>67</v>
      </c>
      <c r="H64" s="51" t="s">
        <v>67</v>
      </c>
      <c r="I64" s="51" t="s">
        <v>67</v>
      </c>
      <c r="J64" s="51" t="s">
        <v>67</v>
      </c>
      <c r="K64" s="51" t="s">
        <v>67</v>
      </c>
      <c r="L64" s="51" t="s">
        <v>67</v>
      </c>
      <c r="M64" s="51" t="s">
        <v>67</v>
      </c>
      <c r="N64" s="51" t="s">
        <v>67</v>
      </c>
      <c r="O64" s="51" t="s">
        <v>67</v>
      </c>
      <c r="P64" s="51" t="s">
        <v>67</v>
      </c>
      <c r="Q64" s="51" t="s">
        <v>67</v>
      </c>
      <c r="R64" s="51" t="s">
        <v>67</v>
      </c>
      <c r="S64" s="51" t="s">
        <v>67</v>
      </c>
      <c r="T64" s="51" t="s">
        <v>67</v>
      </c>
      <c r="U64" s="51" t="s">
        <v>67</v>
      </c>
      <c r="V64" s="51" t="s">
        <v>67</v>
      </c>
      <c r="W64" s="51" t="s">
        <v>67</v>
      </c>
      <c r="X64" s="51" t="s">
        <v>67</v>
      </c>
      <c r="Y64" s="51" t="s">
        <v>67</v>
      </c>
      <c r="Z64" s="51" t="s">
        <v>67</v>
      </c>
      <c r="AA64" s="51" t="s">
        <v>67</v>
      </c>
      <c r="AB64" s="51" t="s">
        <v>67</v>
      </c>
      <c r="AC64" s="51" t="s">
        <v>67</v>
      </c>
      <c r="AD64" s="51" t="s">
        <v>67</v>
      </c>
      <c r="AE64" s="51" t="s">
        <v>67</v>
      </c>
      <c r="AF64" s="51" t="s">
        <v>67</v>
      </c>
      <c r="AG64" s="51" t="s">
        <v>67</v>
      </c>
      <c r="AH64" s="51" t="s">
        <v>67</v>
      </c>
      <c r="AI64" s="51" t="s">
        <v>67</v>
      </c>
      <c r="AJ64" s="20"/>
      <c r="AL64" t="str">
        <f t="shared" ca="1" si="0"/>
        <v xml:space="preserve">    (U1)ALERT_REQ_S_ACC_TT_CC_</v>
      </c>
      <c r="AR64" s="53" t="str">
        <f t="shared" si="3"/>
        <v/>
      </c>
      <c r="AS64" s="53" t="str">
        <f t="shared" si="4"/>
        <v/>
      </c>
      <c r="AT64" s="53" t="str">
        <f t="shared" si="1"/>
        <v/>
      </c>
    </row>
    <row r="65" spans="1:46">
      <c r="B65" s="122"/>
      <c r="C65" s="37">
        <f t="shared" si="2"/>
        <v>59</v>
      </c>
      <c r="D65" s="51" t="s">
        <v>67</v>
      </c>
      <c r="E65" s="51" t="s">
        <v>67</v>
      </c>
      <c r="F65" s="51" t="s">
        <v>67</v>
      </c>
      <c r="G65" s="51" t="s">
        <v>67</v>
      </c>
      <c r="H65" s="51" t="s">
        <v>67</v>
      </c>
      <c r="I65" s="51" t="s">
        <v>67</v>
      </c>
      <c r="J65" s="51" t="s">
        <v>67</v>
      </c>
      <c r="K65" s="51" t="s">
        <v>67</v>
      </c>
      <c r="L65" s="51" t="s">
        <v>67</v>
      </c>
      <c r="M65" s="51" t="s">
        <v>67</v>
      </c>
      <c r="N65" s="51" t="s">
        <v>67</v>
      </c>
      <c r="O65" s="51" t="s">
        <v>67</v>
      </c>
      <c r="P65" s="51" t="s">
        <v>67</v>
      </c>
      <c r="Q65" s="51" t="s">
        <v>67</v>
      </c>
      <c r="R65" s="51" t="s">
        <v>67</v>
      </c>
      <c r="S65" s="51" t="s">
        <v>67</v>
      </c>
      <c r="T65" s="51" t="s">
        <v>67</v>
      </c>
      <c r="U65" s="51" t="s">
        <v>67</v>
      </c>
      <c r="V65" s="51" t="s">
        <v>67</v>
      </c>
      <c r="W65" s="51" t="s">
        <v>67</v>
      </c>
      <c r="X65" s="51" t="s">
        <v>67</v>
      </c>
      <c r="Y65" s="51" t="s">
        <v>67</v>
      </c>
      <c r="Z65" s="51" t="s">
        <v>67</v>
      </c>
      <c r="AA65" s="51" t="s">
        <v>67</v>
      </c>
      <c r="AB65" s="51" t="s">
        <v>67</v>
      </c>
      <c r="AC65" s="51" t="s">
        <v>67</v>
      </c>
      <c r="AD65" s="51" t="s">
        <v>67</v>
      </c>
      <c r="AE65" s="51" t="s">
        <v>67</v>
      </c>
      <c r="AF65" s="51" t="s">
        <v>67</v>
      </c>
      <c r="AG65" s="51" t="s">
        <v>67</v>
      </c>
      <c r="AH65" s="51" t="s">
        <v>67</v>
      </c>
      <c r="AI65" s="51" t="s">
        <v>67</v>
      </c>
      <c r="AJ65" s="20"/>
      <c r="AL65" t="str">
        <f t="shared" ca="1" si="0"/>
        <v xml:space="preserve">    (U1)ALERT_REQ_S_ACC_TT_CC_</v>
      </c>
      <c r="AR65" s="53" t="str">
        <f t="shared" si="3"/>
        <v/>
      </c>
      <c r="AS65" s="53" t="str">
        <f t="shared" si="4"/>
        <v/>
      </c>
      <c r="AT65" s="53" t="str">
        <f t="shared" si="1"/>
        <v/>
      </c>
    </row>
    <row r="66" spans="1:46">
      <c r="B66" s="122"/>
      <c r="C66" s="37">
        <f t="shared" si="2"/>
        <v>60</v>
      </c>
      <c r="D66" s="51" t="s">
        <v>67</v>
      </c>
      <c r="E66" s="51" t="s">
        <v>67</v>
      </c>
      <c r="F66" s="51" t="s">
        <v>67</v>
      </c>
      <c r="G66" s="51" t="s">
        <v>67</v>
      </c>
      <c r="H66" s="51" t="s">
        <v>67</v>
      </c>
      <c r="I66" s="51" t="s">
        <v>67</v>
      </c>
      <c r="J66" s="51" t="s">
        <v>67</v>
      </c>
      <c r="K66" s="51" t="s">
        <v>67</v>
      </c>
      <c r="L66" s="51" t="s">
        <v>67</v>
      </c>
      <c r="M66" s="51" t="s">
        <v>67</v>
      </c>
      <c r="N66" s="51" t="s">
        <v>67</v>
      </c>
      <c r="O66" s="51" t="s">
        <v>67</v>
      </c>
      <c r="P66" s="51" t="s">
        <v>67</v>
      </c>
      <c r="Q66" s="51" t="s">
        <v>67</v>
      </c>
      <c r="R66" s="51" t="s">
        <v>67</v>
      </c>
      <c r="S66" s="51" t="s">
        <v>67</v>
      </c>
      <c r="T66" s="51" t="s">
        <v>67</v>
      </c>
      <c r="U66" s="51" t="s">
        <v>67</v>
      </c>
      <c r="V66" s="51" t="s">
        <v>67</v>
      </c>
      <c r="W66" s="51" t="s">
        <v>67</v>
      </c>
      <c r="X66" s="51" t="s">
        <v>67</v>
      </c>
      <c r="Y66" s="51" t="s">
        <v>67</v>
      </c>
      <c r="Z66" s="51" t="s">
        <v>67</v>
      </c>
      <c r="AA66" s="51" t="s">
        <v>67</v>
      </c>
      <c r="AB66" s="51" t="s">
        <v>67</v>
      </c>
      <c r="AC66" s="51" t="s">
        <v>67</v>
      </c>
      <c r="AD66" s="51" t="s">
        <v>67</v>
      </c>
      <c r="AE66" s="51" t="s">
        <v>67</v>
      </c>
      <c r="AF66" s="51" t="s">
        <v>67</v>
      </c>
      <c r="AG66" s="51" t="s">
        <v>67</v>
      </c>
      <c r="AH66" s="51" t="s">
        <v>67</v>
      </c>
      <c r="AI66" s="51" t="s">
        <v>67</v>
      </c>
      <c r="AJ66" s="20"/>
      <c r="AL66" t="str">
        <f t="shared" ca="1" si="0"/>
        <v xml:space="preserve">    (U1)ALERT_REQ_S_ACC_TT_CC_</v>
      </c>
      <c r="AR66" s="53" t="str">
        <f t="shared" si="3"/>
        <v/>
      </c>
      <c r="AS66" s="53" t="str">
        <f t="shared" si="4"/>
        <v/>
      </c>
      <c r="AT66" s="53" t="str">
        <f t="shared" si="1"/>
        <v/>
      </c>
    </row>
    <row r="67" spans="1:46">
      <c r="B67" s="122"/>
      <c r="C67" s="37">
        <f t="shared" si="2"/>
        <v>61</v>
      </c>
      <c r="D67" s="51" t="s">
        <v>67</v>
      </c>
      <c r="E67" s="51" t="s">
        <v>67</v>
      </c>
      <c r="F67" s="51" t="s">
        <v>67</v>
      </c>
      <c r="G67" s="51" t="s">
        <v>67</v>
      </c>
      <c r="H67" s="51" t="s">
        <v>67</v>
      </c>
      <c r="I67" s="51" t="s">
        <v>67</v>
      </c>
      <c r="J67" s="51" t="s">
        <v>67</v>
      </c>
      <c r="K67" s="51" t="s">
        <v>67</v>
      </c>
      <c r="L67" s="51" t="s">
        <v>67</v>
      </c>
      <c r="M67" s="51" t="s">
        <v>67</v>
      </c>
      <c r="N67" s="51" t="s">
        <v>67</v>
      </c>
      <c r="O67" s="51" t="s">
        <v>67</v>
      </c>
      <c r="P67" s="51" t="s">
        <v>67</v>
      </c>
      <c r="Q67" s="51" t="s">
        <v>67</v>
      </c>
      <c r="R67" s="51" t="s">
        <v>67</v>
      </c>
      <c r="S67" s="51" t="s">
        <v>67</v>
      </c>
      <c r="T67" s="51" t="s">
        <v>67</v>
      </c>
      <c r="U67" s="51" t="s">
        <v>67</v>
      </c>
      <c r="V67" s="51" t="s">
        <v>67</v>
      </c>
      <c r="W67" s="51" t="s">
        <v>67</v>
      </c>
      <c r="X67" s="51" t="s">
        <v>67</v>
      </c>
      <c r="Y67" s="51" t="s">
        <v>67</v>
      </c>
      <c r="Z67" s="51" t="s">
        <v>67</v>
      </c>
      <c r="AA67" s="51" t="s">
        <v>67</v>
      </c>
      <c r="AB67" s="51" t="s">
        <v>67</v>
      </c>
      <c r="AC67" s="51" t="s">
        <v>67</v>
      </c>
      <c r="AD67" s="51" t="s">
        <v>67</v>
      </c>
      <c r="AE67" s="51" t="s">
        <v>67</v>
      </c>
      <c r="AF67" s="51" t="s">
        <v>67</v>
      </c>
      <c r="AG67" s="51" t="s">
        <v>67</v>
      </c>
      <c r="AH67" s="51" t="s">
        <v>67</v>
      </c>
      <c r="AI67" s="51" t="s">
        <v>67</v>
      </c>
      <c r="AJ67" s="20"/>
      <c r="AL67" t="str">
        <f t="shared" ca="1" si="0"/>
        <v xml:space="preserve">    (U1)ALERT_REQ_S_ACC_TT_CC_</v>
      </c>
      <c r="AR67" s="53" t="str">
        <f t="shared" si="3"/>
        <v/>
      </c>
      <c r="AS67" s="53" t="str">
        <f t="shared" si="4"/>
        <v/>
      </c>
      <c r="AT67" s="53" t="str">
        <f t="shared" si="1"/>
        <v/>
      </c>
    </row>
    <row r="68" spans="1:46">
      <c r="B68" s="122"/>
      <c r="C68" s="37">
        <f t="shared" si="2"/>
        <v>62</v>
      </c>
      <c r="D68" s="51" t="s">
        <v>67</v>
      </c>
      <c r="E68" s="51" t="s">
        <v>67</v>
      </c>
      <c r="F68" s="51" t="s">
        <v>67</v>
      </c>
      <c r="G68" s="51" t="s">
        <v>67</v>
      </c>
      <c r="H68" s="51" t="s">
        <v>67</v>
      </c>
      <c r="I68" s="51" t="s">
        <v>67</v>
      </c>
      <c r="J68" s="51" t="s">
        <v>67</v>
      </c>
      <c r="K68" s="51" t="s">
        <v>67</v>
      </c>
      <c r="L68" s="51" t="s">
        <v>67</v>
      </c>
      <c r="M68" s="51" t="s">
        <v>67</v>
      </c>
      <c r="N68" s="51" t="s">
        <v>67</v>
      </c>
      <c r="O68" s="51" t="s">
        <v>67</v>
      </c>
      <c r="P68" s="51" t="s">
        <v>67</v>
      </c>
      <c r="Q68" s="51" t="s">
        <v>67</v>
      </c>
      <c r="R68" s="51" t="s">
        <v>67</v>
      </c>
      <c r="S68" s="51" t="s">
        <v>67</v>
      </c>
      <c r="T68" s="51" t="s">
        <v>67</v>
      </c>
      <c r="U68" s="51" t="s">
        <v>67</v>
      </c>
      <c r="V68" s="51" t="s">
        <v>67</v>
      </c>
      <c r="W68" s="51" t="s">
        <v>67</v>
      </c>
      <c r="X68" s="51" t="s">
        <v>67</v>
      </c>
      <c r="Y68" s="51" t="s">
        <v>67</v>
      </c>
      <c r="Z68" s="51" t="s">
        <v>67</v>
      </c>
      <c r="AA68" s="51" t="s">
        <v>67</v>
      </c>
      <c r="AB68" s="51" t="s">
        <v>67</v>
      </c>
      <c r="AC68" s="51" t="s">
        <v>67</v>
      </c>
      <c r="AD68" s="51" t="s">
        <v>67</v>
      </c>
      <c r="AE68" s="51" t="s">
        <v>67</v>
      </c>
      <c r="AF68" s="51" t="s">
        <v>67</v>
      </c>
      <c r="AG68" s="51" t="s">
        <v>67</v>
      </c>
      <c r="AH68" s="51" t="s">
        <v>67</v>
      </c>
      <c r="AI68" s="51" t="s">
        <v>67</v>
      </c>
      <c r="AJ68" s="20"/>
      <c r="AL68" t="str">
        <f t="shared" ca="1" si="0"/>
        <v xml:space="preserve">    (U1)ALERT_REQ_S_ACC_TT_CC_</v>
      </c>
      <c r="AR68" s="53" t="str">
        <f t="shared" si="3"/>
        <v/>
      </c>
      <c r="AS68" s="53" t="str">
        <f t="shared" si="4"/>
        <v/>
      </c>
      <c r="AT68" s="53" t="str">
        <f t="shared" si="1"/>
        <v/>
      </c>
    </row>
    <row r="69" spans="1:46">
      <c r="B69" s="123"/>
      <c r="C69" s="37">
        <f t="shared" si="2"/>
        <v>63</v>
      </c>
      <c r="D69" s="51" t="s">
        <v>67</v>
      </c>
      <c r="E69" s="51" t="s">
        <v>67</v>
      </c>
      <c r="F69" s="51" t="s">
        <v>67</v>
      </c>
      <c r="G69" s="51" t="s">
        <v>67</v>
      </c>
      <c r="H69" s="51" t="s">
        <v>67</v>
      </c>
      <c r="I69" s="51" t="s">
        <v>67</v>
      </c>
      <c r="J69" s="51" t="s">
        <v>67</v>
      </c>
      <c r="K69" s="51" t="s">
        <v>67</v>
      </c>
      <c r="L69" s="51" t="s">
        <v>67</v>
      </c>
      <c r="M69" s="51" t="s">
        <v>67</v>
      </c>
      <c r="N69" s="51" t="s">
        <v>67</v>
      </c>
      <c r="O69" s="51" t="s">
        <v>67</v>
      </c>
      <c r="P69" s="51" t="s">
        <v>67</v>
      </c>
      <c r="Q69" s="51" t="s">
        <v>67</v>
      </c>
      <c r="R69" s="51" t="s">
        <v>67</v>
      </c>
      <c r="S69" s="51" t="s">
        <v>67</v>
      </c>
      <c r="T69" s="51" t="s">
        <v>67</v>
      </c>
      <c r="U69" s="51" t="s">
        <v>67</v>
      </c>
      <c r="V69" s="51" t="s">
        <v>67</v>
      </c>
      <c r="W69" s="51" t="s">
        <v>67</v>
      </c>
      <c r="X69" s="51" t="s">
        <v>67</v>
      </c>
      <c r="Y69" s="51" t="s">
        <v>67</v>
      </c>
      <c r="Z69" s="51" t="s">
        <v>67</v>
      </c>
      <c r="AA69" s="51" t="s">
        <v>67</v>
      </c>
      <c r="AB69" s="51" t="s">
        <v>67</v>
      </c>
      <c r="AC69" s="51" t="s">
        <v>67</v>
      </c>
      <c r="AD69" s="51" t="s">
        <v>67</v>
      </c>
      <c r="AE69" s="51" t="s">
        <v>67</v>
      </c>
      <c r="AF69" s="51" t="s">
        <v>67</v>
      </c>
      <c r="AG69" s="51" t="s">
        <v>67</v>
      </c>
      <c r="AH69" s="51" t="s">
        <v>67</v>
      </c>
      <c r="AI69" s="51" t="s">
        <v>67</v>
      </c>
      <c r="AJ69" s="20"/>
      <c r="AL69" t="str">
        <f t="shared" ca="1" si="0"/>
        <v xml:space="preserve">    (U1)ALERT_REQ_S_ACC_TT_CC_</v>
      </c>
      <c r="AR69" s="53" t="str">
        <f t="shared" si="3"/>
        <v/>
      </c>
      <c r="AS69" s="53" t="str">
        <f t="shared" si="4"/>
        <v/>
      </c>
      <c r="AT69" s="53" t="str">
        <f t="shared" si="1"/>
        <v/>
      </c>
    </row>
    <row r="70" spans="1:46" ht="14.25" thickBot="1">
      <c r="A70" s="46" t="s">
        <v>64</v>
      </c>
      <c r="B70" s="47"/>
      <c r="C70" s="47"/>
      <c r="D70" s="49"/>
      <c r="E70" s="49"/>
      <c r="F70" s="49"/>
      <c r="G70" s="49"/>
      <c r="H70" s="49"/>
      <c r="I70" s="49"/>
      <c r="J70" s="49"/>
      <c r="K70" s="49"/>
      <c r="L70" s="49"/>
      <c r="M70" s="49"/>
      <c r="N70" s="49"/>
      <c r="O70" s="49"/>
      <c r="P70" s="49"/>
      <c r="Q70" s="49"/>
      <c r="R70" s="49"/>
      <c r="S70" s="49"/>
      <c r="T70" s="49"/>
      <c r="U70" s="49"/>
      <c r="V70" s="49"/>
      <c r="W70" s="49"/>
      <c r="X70" s="49"/>
      <c r="Y70" s="49"/>
      <c r="Z70" s="49"/>
      <c r="AA70" s="49"/>
      <c r="AB70" s="49"/>
      <c r="AC70" s="49"/>
      <c r="AD70" s="49"/>
      <c r="AE70" s="49"/>
      <c r="AF70" s="49"/>
      <c r="AG70" s="49"/>
      <c r="AH70" s="49"/>
      <c r="AI70" s="49"/>
      <c r="AJ70" s="47"/>
      <c r="AR70" s="54" t="str">
        <f t="shared" si="3"/>
        <v/>
      </c>
      <c r="AS70" s="54" t="str">
        <f t="shared" si="4"/>
        <v/>
      </c>
      <c r="AT70" s="54" t="str">
        <f>IF(AJ70&lt;&gt;"",AL70&amp;IF(AJ71&lt;&gt;"",","," ")&amp;REPT(" ",78-LEN(AL70))&amp;"/* "&amp;IF(C70&lt;10,"0"&amp;C70,C70)&amp;" "&amp;AJ70&amp;REPT(" ",48-LEN(AJ70))&amp;"*/",IF(AJ69&lt;&gt;"","};",""))</f>
        <v/>
      </c>
    </row>
    <row r="71" spans="1:46">
      <c r="B71" s="124" t="str">
        <f ca="1">IF(B6&lt;&gt;"",B6,"")</f>
        <v>Table TT_CC</v>
      </c>
      <c r="C71" s="37">
        <f>IF(C6&lt;&gt;"",C6,"")</f>
        <v>0</v>
      </c>
      <c r="D71" s="115">
        <f t="shared" ref="D71:AI78" si="5">IF(D6=1,1,0)</f>
        <v>0</v>
      </c>
      <c r="E71" s="115">
        <f t="shared" si="5"/>
        <v>0</v>
      </c>
      <c r="F71" s="115">
        <f t="shared" si="5"/>
        <v>0</v>
      </c>
      <c r="G71" s="115">
        <f t="shared" si="5"/>
        <v>0</v>
      </c>
      <c r="H71" s="115">
        <f t="shared" si="5"/>
        <v>0</v>
      </c>
      <c r="I71" s="115">
        <f t="shared" si="5"/>
        <v>0</v>
      </c>
      <c r="J71" s="115">
        <f t="shared" si="5"/>
        <v>0</v>
      </c>
      <c r="K71" s="115">
        <f t="shared" si="5"/>
        <v>0</v>
      </c>
      <c r="L71" s="115">
        <f t="shared" si="5"/>
        <v>0</v>
      </c>
      <c r="M71" s="115">
        <f t="shared" si="5"/>
        <v>0</v>
      </c>
      <c r="N71" s="115">
        <f t="shared" si="5"/>
        <v>0</v>
      </c>
      <c r="O71" s="115">
        <f t="shared" si="5"/>
        <v>0</v>
      </c>
      <c r="P71" s="115">
        <f t="shared" si="5"/>
        <v>0</v>
      </c>
      <c r="Q71" s="115">
        <f t="shared" si="5"/>
        <v>0</v>
      </c>
      <c r="R71" s="115">
        <f t="shared" si="5"/>
        <v>0</v>
      </c>
      <c r="S71" s="115">
        <f t="shared" si="5"/>
        <v>0</v>
      </c>
      <c r="T71" s="115">
        <f t="shared" si="5"/>
        <v>0</v>
      </c>
      <c r="U71" s="115">
        <f t="shared" si="5"/>
        <v>0</v>
      </c>
      <c r="V71" s="115">
        <f t="shared" si="5"/>
        <v>0</v>
      </c>
      <c r="W71" s="115">
        <f t="shared" si="5"/>
        <v>0</v>
      </c>
      <c r="X71" s="115">
        <f t="shared" si="5"/>
        <v>0</v>
      </c>
      <c r="Y71" s="115">
        <f t="shared" si="5"/>
        <v>0</v>
      </c>
      <c r="Z71" s="115">
        <f t="shared" si="5"/>
        <v>0</v>
      </c>
      <c r="AA71" s="115">
        <f t="shared" si="5"/>
        <v>0</v>
      </c>
      <c r="AB71" s="115">
        <f t="shared" si="5"/>
        <v>0</v>
      </c>
      <c r="AC71" s="115">
        <f t="shared" si="5"/>
        <v>0</v>
      </c>
      <c r="AD71" s="115">
        <f t="shared" si="5"/>
        <v>0</v>
      </c>
      <c r="AE71" s="115">
        <f t="shared" si="5"/>
        <v>0</v>
      </c>
      <c r="AF71" s="115">
        <f t="shared" si="5"/>
        <v>0</v>
      </c>
      <c r="AG71" s="115">
        <f t="shared" si="5"/>
        <v>0</v>
      </c>
      <c r="AH71" s="115">
        <f t="shared" si="5"/>
        <v>0</v>
      </c>
      <c r="AI71" s="115">
        <f t="shared" si="5"/>
        <v>0</v>
      </c>
      <c r="AJ71" s="37" t="str">
        <f t="shared" ref="AJ71:AJ134" si="6">IF(AJ6&lt;&gt;"",AJ6,"")</f>
        <v>UNKNOWN</v>
      </c>
      <c r="AK71" s="50"/>
      <c r="AL71" s="50" t="str">
        <f>BIN2HEX(AB71&amp;AC71&amp;AD71&amp;AE71&amp;AF71&amp;AG71&amp;AH71&amp;AI71,2)</f>
        <v>00</v>
      </c>
      <c r="AM71" s="52" t="str">
        <f>BIN2HEX(T71&amp;U71&amp;V71&amp;W71&amp;X71&amp;Y71&amp;Z71&amp;AA71,2)</f>
        <v>00</v>
      </c>
      <c r="AN71" s="52" t="str">
        <f>BIN2HEX(L71&amp;M71&amp;N71&amp;O71&amp;P71&amp;Q71&amp;R71&amp;S71,2)</f>
        <v>00</v>
      </c>
      <c r="AO71" s="52"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22"/>
      <c r="C72" s="37">
        <f t="shared" ref="C72:C134" si="8">IF(C7&lt;&gt;"",C7,"")</f>
        <v>1</v>
      </c>
      <c r="D72" s="115">
        <f t="shared" si="5"/>
        <v>0</v>
      </c>
      <c r="E72" s="115">
        <f t="shared" si="5"/>
        <v>0</v>
      </c>
      <c r="F72" s="115">
        <f t="shared" si="5"/>
        <v>0</v>
      </c>
      <c r="G72" s="115">
        <f t="shared" si="5"/>
        <v>0</v>
      </c>
      <c r="H72" s="115">
        <f t="shared" si="5"/>
        <v>0</v>
      </c>
      <c r="I72" s="115">
        <f t="shared" si="5"/>
        <v>0</v>
      </c>
      <c r="J72" s="115">
        <f t="shared" si="5"/>
        <v>0</v>
      </c>
      <c r="K72" s="115">
        <f t="shared" si="5"/>
        <v>0</v>
      </c>
      <c r="L72" s="115">
        <f t="shared" si="5"/>
        <v>0</v>
      </c>
      <c r="M72" s="115">
        <f t="shared" si="5"/>
        <v>0</v>
      </c>
      <c r="N72" s="115">
        <f t="shared" si="5"/>
        <v>0</v>
      </c>
      <c r="O72" s="115">
        <f t="shared" si="5"/>
        <v>0</v>
      </c>
      <c r="P72" s="115">
        <f t="shared" si="5"/>
        <v>0</v>
      </c>
      <c r="Q72" s="115">
        <f t="shared" si="5"/>
        <v>0</v>
      </c>
      <c r="R72" s="115">
        <f t="shared" si="5"/>
        <v>0</v>
      </c>
      <c r="S72" s="115">
        <f t="shared" si="5"/>
        <v>0</v>
      </c>
      <c r="T72" s="115">
        <f t="shared" si="5"/>
        <v>0</v>
      </c>
      <c r="U72" s="115">
        <f t="shared" si="5"/>
        <v>0</v>
      </c>
      <c r="V72" s="115">
        <f t="shared" si="5"/>
        <v>0</v>
      </c>
      <c r="W72" s="115">
        <f t="shared" si="5"/>
        <v>0</v>
      </c>
      <c r="X72" s="115">
        <f t="shared" si="5"/>
        <v>0</v>
      </c>
      <c r="Y72" s="115">
        <f t="shared" si="5"/>
        <v>0</v>
      </c>
      <c r="Z72" s="115">
        <f t="shared" si="5"/>
        <v>0</v>
      </c>
      <c r="AA72" s="115">
        <f t="shared" si="5"/>
        <v>0</v>
      </c>
      <c r="AB72" s="115">
        <f t="shared" si="5"/>
        <v>0</v>
      </c>
      <c r="AC72" s="115">
        <f t="shared" si="5"/>
        <v>0</v>
      </c>
      <c r="AD72" s="115">
        <f t="shared" si="5"/>
        <v>0</v>
      </c>
      <c r="AE72" s="115">
        <f t="shared" si="5"/>
        <v>0</v>
      </c>
      <c r="AF72" s="115">
        <f t="shared" si="5"/>
        <v>0</v>
      </c>
      <c r="AG72" s="115">
        <f t="shared" si="5"/>
        <v>0</v>
      </c>
      <c r="AH72" s="115">
        <f t="shared" si="5"/>
        <v>0</v>
      </c>
      <c r="AI72" s="115">
        <f t="shared" si="5"/>
        <v>1</v>
      </c>
      <c r="AJ72" s="37" t="str">
        <f t="shared" si="6"/>
        <v>ON_W</v>
      </c>
      <c r="AK72" s="50"/>
      <c r="AL72" s="50" t="str">
        <f t="shared" ref="AL72:AL134" si="9">BIN2HEX(AB72&amp;AC72&amp;AD72&amp;AE72&amp;AF72&amp;AG72&amp;AH72&amp;AI72,2)</f>
        <v>01</v>
      </c>
      <c r="AM72" s="52" t="str">
        <f t="shared" ref="AM72:AM134" si="10">BIN2HEX(T72&amp;U72&amp;V72&amp;W72&amp;X72&amp;Y72&amp;Z72&amp;AA72,2)</f>
        <v>00</v>
      </c>
      <c r="AN72" s="52" t="str">
        <f t="shared" ref="AN72:AN134" si="11">BIN2HEX(L72&amp;M72&amp;N72&amp;O72&amp;P72&amp;Q72&amp;R72&amp;S72,2)</f>
        <v>00</v>
      </c>
      <c r="AO72" s="52" t="str">
        <f t="shared" ref="AO72:AO134" si="12">BIN2HEX(D72&amp;E72&amp;F72&amp;G72&amp;H72&amp;I72&amp;J72&amp;K72,2)</f>
        <v>00</v>
      </c>
      <c r="AQ72" t="str">
        <f t="shared" si="7"/>
        <v xml:space="preserve">    (U4)0x00000001U,                                                           /* 01 ON_W                                            */</v>
      </c>
    </row>
    <row r="73" spans="1:46">
      <c r="B73" s="122"/>
      <c r="C73" s="37">
        <f t="shared" si="8"/>
        <v>2</v>
      </c>
      <c r="D73" s="115">
        <f t="shared" si="5"/>
        <v>0</v>
      </c>
      <c r="E73" s="115">
        <f t="shared" si="5"/>
        <v>0</v>
      </c>
      <c r="F73" s="115">
        <f t="shared" si="5"/>
        <v>0</v>
      </c>
      <c r="G73" s="115">
        <f t="shared" si="5"/>
        <v>0</v>
      </c>
      <c r="H73" s="115">
        <f t="shared" si="5"/>
        <v>0</v>
      </c>
      <c r="I73" s="115">
        <f t="shared" si="5"/>
        <v>0</v>
      </c>
      <c r="J73" s="115">
        <f t="shared" si="5"/>
        <v>0</v>
      </c>
      <c r="K73" s="115">
        <f t="shared" si="5"/>
        <v>0</v>
      </c>
      <c r="L73" s="115">
        <f t="shared" si="5"/>
        <v>0</v>
      </c>
      <c r="M73" s="115">
        <f t="shared" si="5"/>
        <v>0</v>
      </c>
      <c r="N73" s="115">
        <f t="shared" si="5"/>
        <v>0</v>
      </c>
      <c r="O73" s="115">
        <f t="shared" si="5"/>
        <v>0</v>
      </c>
      <c r="P73" s="115">
        <f t="shared" si="5"/>
        <v>0</v>
      </c>
      <c r="Q73" s="115">
        <f t="shared" si="5"/>
        <v>0</v>
      </c>
      <c r="R73" s="115">
        <f t="shared" si="5"/>
        <v>0</v>
      </c>
      <c r="S73" s="115">
        <f t="shared" si="5"/>
        <v>0</v>
      </c>
      <c r="T73" s="115">
        <f t="shared" si="5"/>
        <v>0</v>
      </c>
      <c r="U73" s="115">
        <f t="shared" si="5"/>
        <v>0</v>
      </c>
      <c r="V73" s="115">
        <f t="shared" si="5"/>
        <v>0</v>
      </c>
      <c r="W73" s="115">
        <f t="shared" si="5"/>
        <v>0</v>
      </c>
      <c r="X73" s="115">
        <f t="shared" si="5"/>
        <v>0</v>
      </c>
      <c r="Y73" s="115">
        <f t="shared" si="5"/>
        <v>0</v>
      </c>
      <c r="Z73" s="115">
        <f t="shared" si="5"/>
        <v>0</v>
      </c>
      <c r="AA73" s="115">
        <f t="shared" si="5"/>
        <v>0</v>
      </c>
      <c r="AB73" s="115">
        <f t="shared" si="5"/>
        <v>0</v>
      </c>
      <c r="AC73" s="115">
        <f t="shared" si="5"/>
        <v>0</v>
      </c>
      <c r="AD73" s="115">
        <f t="shared" si="5"/>
        <v>0</v>
      </c>
      <c r="AE73" s="115">
        <f t="shared" si="5"/>
        <v>0</v>
      </c>
      <c r="AF73" s="115">
        <f t="shared" si="5"/>
        <v>0</v>
      </c>
      <c r="AG73" s="115">
        <f t="shared" si="5"/>
        <v>0</v>
      </c>
      <c r="AH73" s="115">
        <f t="shared" si="5"/>
        <v>1</v>
      </c>
      <c r="AI73" s="115">
        <f t="shared" si="5"/>
        <v>0</v>
      </c>
      <c r="AJ73" s="37" t="str">
        <f t="shared" si="6"/>
        <v>ON_G</v>
      </c>
      <c r="AK73" s="50"/>
      <c r="AL73" s="50" t="str">
        <f t="shared" si="9"/>
        <v>02</v>
      </c>
      <c r="AM73" s="52" t="str">
        <f t="shared" si="10"/>
        <v>00</v>
      </c>
      <c r="AN73" s="52" t="str">
        <f t="shared" si="11"/>
        <v>00</v>
      </c>
      <c r="AO73" s="52" t="str">
        <f t="shared" si="12"/>
        <v>00</v>
      </c>
      <c r="AQ73" t="str">
        <f t="shared" si="7"/>
        <v xml:space="preserve">    (U4)0x00000002U,                                                           /* 02 ON_G                                            */</v>
      </c>
    </row>
    <row r="74" spans="1:46">
      <c r="B74" s="122"/>
      <c r="C74" s="37">
        <f t="shared" si="8"/>
        <v>3</v>
      </c>
      <c r="D74" s="115">
        <f t="shared" si="5"/>
        <v>0</v>
      </c>
      <c r="E74" s="115">
        <f t="shared" si="5"/>
        <v>0</v>
      </c>
      <c r="F74" s="115">
        <f t="shared" si="5"/>
        <v>0</v>
      </c>
      <c r="G74" s="115">
        <f t="shared" si="5"/>
        <v>0</v>
      </c>
      <c r="H74" s="115">
        <f t="shared" si="5"/>
        <v>0</v>
      </c>
      <c r="I74" s="115">
        <f t="shared" si="5"/>
        <v>0</v>
      </c>
      <c r="J74" s="115">
        <f t="shared" si="5"/>
        <v>0</v>
      </c>
      <c r="K74" s="115">
        <f t="shared" si="5"/>
        <v>0</v>
      </c>
      <c r="L74" s="115">
        <f t="shared" si="5"/>
        <v>0</v>
      </c>
      <c r="M74" s="115">
        <f t="shared" si="5"/>
        <v>0</v>
      </c>
      <c r="N74" s="115">
        <f t="shared" si="5"/>
        <v>0</v>
      </c>
      <c r="O74" s="115">
        <f t="shared" si="5"/>
        <v>0</v>
      </c>
      <c r="P74" s="115">
        <f t="shared" si="5"/>
        <v>0</v>
      </c>
      <c r="Q74" s="115">
        <f t="shared" si="5"/>
        <v>0</v>
      </c>
      <c r="R74" s="115">
        <f t="shared" si="5"/>
        <v>0</v>
      </c>
      <c r="S74" s="115">
        <f t="shared" si="5"/>
        <v>0</v>
      </c>
      <c r="T74" s="115">
        <f t="shared" si="5"/>
        <v>0</v>
      </c>
      <c r="U74" s="115">
        <f t="shared" si="5"/>
        <v>0</v>
      </c>
      <c r="V74" s="115">
        <f t="shared" si="5"/>
        <v>0</v>
      </c>
      <c r="W74" s="115">
        <f t="shared" si="5"/>
        <v>0</v>
      </c>
      <c r="X74" s="115">
        <f t="shared" si="5"/>
        <v>0</v>
      </c>
      <c r="Y74" s="115">
        <f t="shared" si="5"/>
        <v>0</v>
      </c>
      <c r="Z74" s="115">
        <f t="shared" si="5"/>
        <v>0</v>
      </c>
      <c r="AA74" s="115">
        <f t="shared" si="5"/>
        <v>0</v>
      </c>
      <c r="AB74" s="115">
        <f t="shared" si="5"/>
        <v>0</v>
      </c>
      <c r="AC74" s="115">
        <f t="shared" si="5"/>
        <v>0</v>
      </c>
      <c r="AD74" s="115">
        <f t="shared" si="5"/>
        <v>0</v>
      </c>
      <c r="AE74" s="115">
        <f t="shared" si="5"/>
        <v>0</v>
      </c>
      <c r="AF74" s="115">
        <f t="shared" si="5"/>
        <v>0</v>
      </c>
      <c r="AG74" s="115">
        <f t="shared" si="5"/>
        <v>0</v>
      </c>
      <c r="AH74" s="115">
        <f t="shared" si="5"/>
        <v>1</v>
      </c>
      <c r="AI74" s="115">
        <f t="shared" si="5"/>
        <v>1</v>
      </c>
      <c r="AJ74" s="37" t="str">
        <f t="shared" si="6"/>
        <v>ON_Y</v>
      </c>
      <c r="AK74" s="50"/>
      <c r="AL74" s="50" t="str">
        <f t="shared" si="9"/>
        <v>03</v>
      </c>
      <c r="AM74" s="52" t="str">
        <f t="shared" si="10"/>
        <v>00</v>
      </c>
      <c r="AN74" s="52" t="str">
        <f t="shared" si="11"/>
        <v>00</v>
      </c>
      <c r="AO74" s="52" t="str">
        <f t="shared" si="12"/>
        <v>00</v>
      </c>
      <c r="AQ74" t="str">
        <f t="shared" si="7"/>
        <v xml:space="preserve">    (U4)0x00000003U,                                                           /* 03 ON_Y                                            */</v>
      </c>
    </row>
    <row r="75" spans="1:46">
      <c r="B75" s="122"/>
      <c r="C75" s="37">
        <f t="shared" si="8"/>
        <v>4</v>
      </c>
      <c r="D75" s="115">
        <f t="shared" si="5"/>
        <v>0</v>
      </c>
      <c r="E75" s="115">
        <f t="shared" si="5"/>
        <v>0</v>
      </c>
      <c r="F75" s="115">
        <f t="shared" si="5"/>
        <v>0</v>
      </c>
      <c r="G75" s="115">
        <f t="shared" si="5"/>
        <v>0</v>
      </c>
      <c r="H75" s="115">
        <f t="shared" si="5"/>
        <v>0</v>
      </c>
      <c r="I75" s="115">
        <f t="shared" si="5"/>
        <v>0</v>
      </c>
      <c r="J75" s="115">
        <f t="shared" si="5"/>
        <v>0</v>
      </c>
      <c r="K75" s="115">
        <f t="shared" si="5"/>
        <v>0</v>
      </c>
      <c r="L75" s="115">
        <f t="shared" si="5"/>
        <v>0</v>
      </c>
      <c r="M75" s="115">
        <f t="shared" si="5"/>
        <v>0</v>
      </c>
      <c r="N75" s="115">
        <f t="shared" si="5"/>
        <v>0</v>
      </c>
      <c r="O75" s="115">
        <f t="shared" si="5"/>
        <v>0</v>
      </c>
      <c r="P75" s="115">
        <f t="shared" si="5"/>
        <v>0</v>
      </c>
      <c r="Q75" s="115">
        <f t="shared" si="5"/>
        <v>0</v>
      </c>
      <c r="R75" s="115">
        <f t="shared" si="5"/>
        <v>0</v>
      </c>
      <c r="S75" s="115">
        <f t="shared" si="5"/>
        <v>0</v>
      </c>
      <c r="T75" s="115">
        <f t="shared" si="5"/>
        <v>0</v>
      </c>
      <c r="U75" s="115">
        <f t="shared" si="5"/>
        <v>0</v>
      </c>
      <c r="V75" s="115">
        <f t="shared" si="5"/>
        <v>0</v>
      </c>
      <c r="W75" s="115">
        <f t="shared" si="5"/>
        <v>0</v>
      </c>
      <c r="X75" s="115">
        <f t="shared" si="5"/>
        <v>0</v>
      </c>
      <c r="Y75" s="115">
        <f t="shared" si="5"/>
        <v>0</v>
      </c>
      <c r="Z75" s="115">
        <f t="shared" si="5"/>
        <v>0</v>
      </c>
      <c r="AA75" s="115">
        <f t="shared" si="5"/>
        <v>0</v>
      </c>
      <c r="AB75" s="115">
        <f t="shared" si="5"/>
        <v>0</v>
      </c>
      <c r="AC75" s="115">
        <f t="shared" si="5"/>
        <v>0</v>
      </c>
      <c r="AD75" s="115">
        <f t="shared" si="5"/>
        <v>0</v>
      </c>
      <c r="AE75" s="115">
        <f t="shared" si="5"/>
        <v>0</v>
      </c>
      <c r="AF75" s="115">
        <f t="shared" si="5"/>
        <v>0</v>
      </c>
      <c r="AG75" s="115">
        <f t="shared" si="5"/>
        <v>1</v>
      </c>
      <c r="AH75" s="115">
        <f t="shared" si="5"/>
        <v>0</v>
      </c>
      <c r="AI75" s="115">
        <f t="shared" si="5"/>
        <v>0</v>
      </c>
      <c r="AJ75" s="37" t="str">
        <f t="shared" si="6"/>
        <v>UNKNOWN</v>
      </c>
      <c r="AK75" s="50"/>
      <c r="AL75" s="50" t="str">
        <f t="shared" si="9"/>
        <v>04</v>
      </c>
      <c r="AM75" s="52" t="str">
        <f t="shared" si="10"/>
        <v>00</v>
      </c>
      <c r="AN75" s="52" t="str">
        <f t="shared" si="11"/>
        <v>00</v>
      </c>
      <c r="AO75" s="52" t="str">
        <f t="shared" si="12"/>
        <v>00</v>
      </c>
      <c r="AQ75" t="str">
        <f t="shared" si="7"/>
        <v xml:space="preserve">    (U4)0x00000004U,                                                           /* 04 UNKNOWN                                         */</v>
      </c>
    </row>
    <row r="76" spans="1:46">
      <c r="B76" s="122"/>
      <c r="C76" s="37">
        <f t="shared" si="8"/>
        <v>5</v>
      </c>
      <c r="D76" s="115">
        <f t="shared" si="5"/>
        <v>0</v>
      </c>
      <c r="E76" s="115">
        <f t="shared" si="5"/>
        <v>0</v>
      </c>
      <c r="F76" s="115">
        <f t="shared" si="5"/>
        <v>0</v>
      </c>
      <c r="G76" s="115">
        <f t="shared" si="5"/>
        <v>0</v>
      </c>
      <c r="H76" s="115">
        <f t="shared" si="5"/>
        <v>0</v>
      </c>
      <c r="I76" s="115">
        <f t="shared" si="5"/>
        <v>0</v>
      </c>
      <c r="J76" s="115">
        <f t="shared" si="5"/>
        <v>0</v>
      </c>
      <c r="K76" s="115">
        <f t="shared" si="5"/>
        <v>0</v>
      </c>
      <c r="L76" s="115">
        <f t="shared" si="5"/>
        <v>0</v>
      </c>
      <c r="M76" s="115">
        <f t="shared" si="5"/>
        <v>0</v>
      </c>
      <c r="N76" s="115">
        <f t="shared" si="5"/>
        <v>0</v>
      </c>
      <c r="O76" s="115">
        <f t="shared" si="5"/>
        <v>0</v>
      </c>
      <c r="P76" s="115">
        <f t="shared" si="5"/>
        <v>0</v>
      </c>
      <c r="Q76" s="115">
        <f t="shared" si="5"/>
        <v>0</v>
      </c>
      <c r="R76" s="115">
        <f t="shared" si="5"/>
        <v>0</v>
      </c>
      <c r="S76" s="115">
        <f t="shared" si="5"/>
        <v>0</v>
      </c>
      <c r="T76" s="115">
        <f t="shared" si="5"/>
        <v>0</v>
      </c>
      <c r="U76" s="115">
        <f t="shared" si="5"/>
        <v>0</v>
      </c>
      <c r="V76" s="115">
        <f t="shared" si="5"/>
        <v>0</v>
      </c>
      <c r="W76" s="115">
        <f t="shared" si="5"/>
        <v>0</v>
      </c>
      <c r="X76" s="115">
        <f t="shared" si="5"/>
        <v>0</v>
      </c>
      <c r="Y76" s="115">
        <f t="shared" si="5"/>
        <v>0</v>
      </c>
      <c r="Z76" s="115">
        <f t="shared" si="5"/>
        <v>0</v>
      </c>
      <c r="AA76" s="115">
        <f t="shared" si="5"/>
        <v>0</v>
      </c>
      <c r="AB76" s="115">
        <f t="shared" si="5"/>
        <v>0</v>
      </c>
      <c r="AC76" s="115">
        <f t="shared" si="5"/>
        <v>0</v>
      </c>
      <c r="AD76" s="115">
        <f t="shared" si="5"/>
        <v>0</v>
      </c>
      <c r="AE76" s="115">
        <f t="shared" si="5"/>
        <v>0</v>
      </c>
      <c r="AF76" s="115">
        <f t="shared" si="5"/>
        <v>0</v>
      </c>
      <c r="AG76" s="115">
        <f t="shared" si="5"/>
        <v>1</v>
      </c>
      <c r="AH76" s="115">
        <f t="shared" si="5"/>
        <v>0</v>
      </c>
      <c r="AI76" s="115">
        <f t="shared" si="5"/>
        <v>1</v>
      </c>
      <c r="AJ76" s="37" t="str">
        <f t="shared" si="6"/>
        <v>UNKNOWN</v>
      </c>
      <c r="AK76" s="50"/>
      <c r="AL76" s="50" t="str">
        <f t="shared" si="9"/>
        <v>05</v>
      </c>
      <c r="AM76" s="52" t="str">
        <f t="shared" si="10"/>
        <v>00</v>
      </c>
      <c r="AN76" s="52" t="str">
        <f t="shared" si="11"/>
        <v>00</v>
      </c>
      <c r="AO76" s="52" t="str">
        <f t="shared" si="12"/>
        <v>00</v>
      </c>
      <c r="AQ76" t="str">
        <f t="shared" si="7"/>
        <v xml:space="preserve">    (U4)0x00000005U,                                                           /* 05 UNKNOWN                                         */</v>
      </c>
    </row>
    <row r="77" spans="1:46">
      <c r="B77" s="122"/>
      <c r="C77" s="37">
        <f t="shared" si="8"/>
        <v>6</v>
      </c>
      <c r="D77" s="115">
        <f t="shared" si="5"/>
        <v>0</v>
      </c>
      <c r="E77" s="115">
        <f t="shared" si="5"/>
        <v>0</v>
      </c>
      <c r="F77" s="115">
        <f t="shared" si="5"/>
        <v>0</v>
      </c>
      <c r="G77" s="115">
        <f t="shared" si="5"/>
        <v>0</v>
      </c>
      <c r="H77" s="115">
        <f t="shared" si="5"/>
        <v>0</v>
      </c>
      <c r="I77" s="115">
        <f t="shared" si="5"/>
        <v>0</v>
      </c>
      <c r="J77" s="115">
        <f t="shared" si="5"/>
        <v>0</v>
      </c>
      <c r="K77" s="115">
        <f t="shared" si="5"/>
        <v>0</v>
      </c>
      <c r="L77" s="115">
        <f t="shared" si="5"/>
        <v>0</v>
      </c>
      <c r="M77" s="115">
        <f t="shared" si="5"/>
        <v>0</v>
      </c>
      <c r="N77" s="115">
        <f t="shared" si="5"/>
        <v>0</v>
      </c>
      <c r="O77" s="115">
        <f t="shared" si="5"/>
        <v>0</v>
      </c>
      <c r="P77" s="115">
        <f t="shared" si="5"/>
        <v>0</v>
      </c>
      <c r="Q77" s="115">
        <f t="shared" si="5"/>
        <v>0</v>
      </c>
      <c r="R77" s="115">
        <f t="shared" si="5"/>
        <v>0</v>
      </c>
      <c r="S77" s="115">
        <f t="shared" si="5"/>
        <v>0</v>
      </c>
      <c r="T77" s="115">
        <f t="shared" si="5"/>
        <v>0</v>
      </c>
      <c r="U77" s="115">
        <f t="shared" si="5"/>
        <v>0</v>
      </c>
      <c r="V77" s="115">
        <f t="shared" si="5"/>
        <v>0</v>
      </c>
      <c r="W77" s="115">
        <f t="shared" si="5"/>
        <v>0</v>
      </c>
      <c r="X77" s="115">
        <f t="shared" si="5"/>
        <v>0</v>
      </c>
      <c r="Y77" s="115">
        <f t="shared" si="5"/>
        <v>0</v>
      </c>
      <c r="Z77" s="115">
        <f t="shared" si="5"/>
        <v>0</v>
      </c>
      <c r="AA77" s="115">
        <f t="shared" si="5"/>
        <v>0</v>
      </c>
      <c r="AB77" s="115">
        <f t="shared" si="5"/>
        <v>0</v>
      </c>
      <c r="AC77" s="115">
        <f t="shared" si="5"/>
        <v>0</v>
      </c>
      <c r="AD77" s="115">
        <f t="shared" si="5"/>
        <v>0</v>
      </c>
      <c r="AE77" s="115">
        <f t="shared" si="5"/>
        <v>0</v>
      </c>
      <c r="AF77" s="115">
        <f t="shared" si="5"/>
        <v>0</v>
      </c>
      <c r="AG77" s="115">
        <f t="shared" si="5"/>
        <v>1</v>
      </c>
      <c r="AH77" s="115">
        <f t="shared" si="5"/>
        <v>1</v>
      </c>
      <c r="AI77" s="115">
        <f t="shared" si="5"/>
        <v>0</v>
      </c>
      <c r="AJ77" s="37" t="str">
        <f t="shared" si="6"/>
        <v>UNKNOWN</v>
      </c>
      <c r="AK77" s="50"/>
      <c r="AL77" s="50" t="str">
        <f t="shared" si="9"/>
        <v>06</v>
      </c>
      <c r="AM77" s="52" t="str">
        <f t="shared" si="10"/>
        <v>00</v>
      </c>
      <c r="AN77" s="52" t="str">
        <f t="shared" si="11"/>
        <v>00</v>
      </c>
      <c r="AO77" s="52" t="str">
        <f t="shared" si="12"/>
        <v>00</v>
      </c>
      <c r="AQ77" t="str">
        <f t="shared" si="7"/>
        <v xml:space="preserve">    (U4)0x00000006U,                                                           /* 06 UNKNOWN                                         */</v>
      </c>
    </row>
    <row r="78" spans="1:46">
      <c r="B78" s="122"/>
      <c r="C78" s="37">
        <f t="shared" si="8"/>
        <v>7</v>
      </c>
      <c r="D78" s="115">
        <f t="shared" si="5"/>
        <v>0</v>
      </c>
      <c r="E78" s="115">
        <f t="shared" si="5"/>
        <v>0</v>
      </c>
      <c r="F78" s="115">
        <f t="shared" si="5"/>
        <v>0</v>
      </c>
      <c r="G78" s="115">
        <f t="shared" si="5"/>
        <v>0</v>
      </c>
      <c r="H78" s="115">
        <f t="shared" si="5"/>
        <v>0</v>
      </c>
      <c r="I78" s="115">
        <f t="shared" si="5"/>
        <v>0</v>
      </c>
      <c r="J78" s="115">
        <f t="shared" si="5"/>
        <v>0</v>
      </c>
      <c r="K78" s="115">
        <f t="shared" si="5"/>
        <v>0</v>
      </c>
      <c r="L78" s="115">
        <f t="shared" si="5"/>
        <v>0</v>
      </c>
      <c r="M78" s="115">
        <f t="shared" si="5"/>
        <v>0</v>
      </c>
      <c r="N78" s="115">
        <f t="shared" si="5"/>
        <v>0</v>
      </c>
      <c r="O78" s="115">
        <f t="shared" si="5"/>
        <v>0</v>
      </c>
      <c r="P78" s="115">
        <f t="shared" si="5"/>
        <v>0</v>
      </c>
      <c r="Q78" s="115">
        <f t="shared" si="5"/>
        <v>0</v>
      </c>
      <c r="R78" s="115">
        <f t="shared" si="5"/>
        <v>0</v>
      </c>
      <c r="S78" s="115">
        <f t="shared" si="5"/>
        <v>0</v>
      </c>
      <c r="T78" s="115">
        <f t="shared" si="5"/>
        <v>0</v>
      </c>
      <c r="U78" s="115">
        <f t="shared" si="5"/>
        <v>0</v>
      </c>
      <c r="V78" s="115">
        <f t="shared" si="5"/>
        <v>0</v>
      </c>
      <c r="W78" s="115">
        <f t="shared" si="5"/>
        <v>0</v>
      </c>
      <c r="X78" s="115">
        <f t="shared" si="5"/>
        <v>0</v>
      </c>
      <c r="Y78" s="115">
        <f t="shared" si="5"/>
        <v>0</v>
      </c>
      <c r="Z78" s="115">
        <f t="shared" si="5"/>
        <v>0</v>
      </c>
      <c r="AA78" s="115">
        <f t="shared" si="5"/>
        <v>0</v>
      </c>
      <c r="AB78" s="115">
        <f t="shared" si="5"/>
        <v>0</v>
      </c>
      <c r="AC78" s="115">
        <f t="shared" si="5"/>
        <v>0</v>
      </c>
      <c r="AD78" s="115">
        <f t="shared" si="5"/>
        <v>0</v>
      </c>
      <c r="AE78" s="115">
        <f t="shared" si="5"/>
        <v>0</v>
      </c>
      <c r="AF78" s="115">
        <f t="shared" si="5"/>
        <v>0</v>
      </c>
      <c r="AG78" s="115">
        <f t="shared" si="5"/>
        <v>1</v>
      </c>
      <c r="AH78" s="115">
        <f t="shared" si="5"/>
        <v>1</v>
      </c>
      <c r="AI78" s="115">
        <f>IF(AI13=1,1,0)</f>
        <v>1</v>
      </c>
      <c r="AJ78" s="37" t="str">
        <f t="shared" si="6"/>
        <v>UNKNOWN</v>
      </c>
      <c r="AK78" s="50"/>
      <c r="AL78" s="50" t="str">
        <f t="shared" si="9"/>
        <v>07</v>
      </c>
      <c r="AM78" s="52" t="str">
        <f t="shared" si="10"/>
        <v>00</v>
      </c>
      <c r="AN78" s="52" t="str">
        <f t="shared" si="11"/>
        <v>00</v>
      </c>
      <c r="AO78" s="52" t="str">
        <f t="shared" si="12"/>
        <v>00</v>
      </c>
      <c r="AQ78" t="str">
        <f t="shared" si="7"/>
        <v xml:space="preserve">    (U4)0x00000007U,                                                           /* 07 UNKNOWN                                         */</v>
      </c>
    </row>
    <row r="79" spans="1:46">
      <c r="B79" s="122"/>
      <c r="C79" s="37">
        <f t="shared" si="8"/>
        <v>8</v>
      </c>
      <c r="D79" s="115">
        <f t="shared" ref="D79:AI86" si="13">IF(D14=1,1,0)</f>
        <v>0</v>
      </c>
      <c r="E79" s="115">
        <f t="shared" si="13"/>
        <v>0</v>
      </c>
      <c r="F79" s="115">
        <f t="shared" si="13"/>
        <v>0</v>
      </c>
      <c r="G79" s="115">
        <f t="shared" si="13"/>
        <v>0</v>
      </c>
      <c r="H79" s="115">
        <f t="shared" si="13"/>
        <v>0</v>
      </c>
      <c r="I79" s="115">
        <f t="shared" si="13"/>
        <v>0</v>
      </c>
      <c r="J79" s="115">
        <f t="shared" si="13"/>
        <v>0</v>
      </c>
      <c r="K79" s="115">
        <f t="shared" si="13"/>
        <v>0</v>
      </c>
      <c r="L79" s="115">
        <f t="shared" si="13"/>
        <v>0</v>
      </c>
      <c r="M79" s="115">
        <f t="shared" si="13"/>
        <v>0</v>
      </c>
      <c r="N79" s="115">
        <f t="shared" si="13"/>
        <v>0</v>
      </c>
      <c r="O79" s="115">
        <f t="shared" si="13"/>
        <v>0</v>
      </c>
      <c r="P79" s="115">
        <f t="shared" si="13"/>
        <v>0</v>
      </c>
      <c r="Q79" s="115">
        <f t="shared" si="13"/>
        <v>0</v>
      </c>
      <c r="R79" s="115">
        <f t="shared" si="13"/>
        <v>0</v>
      </c>
      <c r="S79" s="115">
        <f t="shared" si="13"/>
        <v>0</v>
      </c>
      <c r="T79" s="115">
        <f t="shared" si="13"/>
        <v>0</v>
      </c>
      <c r="U79" s="115">
        <f t="shared" si="13"/>
        <v>0</v>
      </c>
      <c r="V79" s="115">
        <f t="shared" si="13"/>
        <v>0</v>
      </c>
      <c r="W79" s="115">
        <f t="shared" si="13"/>
        <v>0</v>
      </c>
      <c r="X79" s="115">
        <f t="shared" si="13"/>
        <v>0</v>
      </c>
      <c r="Y79" s="115">
        <f t="shared" si="13"/>
        <v>0</v>
      </c>
      <c r="Z79" s="115">
        <f t="shared" si="13"/>
        <v>0</v>
      </c>
      <c r="AA79" s="115">
        <f t="shared" si="13"/>
        <v>0</v>
      </c>
      <c r="AB79" s="115">
        <f t="shared" si="13"/>
        <v>0</v>
      </c>
      <c r="AC79" s="115">
        <f t="shared" si="13"/>
        <v>0</v>
      </c>
      <c r="AD79" s="115">
        <f t="shared" si="13"/>
        <v>0</v>
      </c>
      <c r="AE79" s="115">
        <f t="shared" si="13"/>
        <v>0</v>
      </c>
      <c r="AF79" s="115">
        <f t="shared" si="13"/>
        <v>1</v>
      </c>
      <c r="AG79" s="115">
        <f t="shared" si="13"/>
        <v>0</v>
      </c>
      <c r="AH79" s="115">
        <f t="shared" si="13"/>
        <v>0</v>
      </c>
      <c r="AI79" s="115">
        <f t="shared" si="13"/>
        <v>0</v>
      </c>
      <c r="AJ79" s="37" t="str">
        <f t="shared" si="6"/>
        <v>UNKNOWN</v>
      </c>
      <c r="AK79" s="50"/>
      <c r="AL79" s="50" t="str">
        <f t="shared" si="9"/>
        <v>08</v>
      </c>
      <c r="AM79" s="52" t="str">
        <f t="shared" si="10"/>
        <v>00</v>
      </c>
      <c r="AN79" s="52" t="str">
        <f t="shared" si="11"/>
        <v>00</v>
      </c>
      <c r="AO79" s="52" t="str">
        <f t="shared" si="12"/>
        <v>00</v>
      </c>
      <c r="AQ79" t="str">
        <f t="shared" si="7"/>
        <v xml:space="preserve">    (U4)0x00000008U,                                                           /* 08 UNKNOWN                                         */</v>
      </c>
    </row>
    <row r="80" spans="1:46">
      <c r="B80" s="122"/>
      <c r="C80" s="37">
        <f t="shared" si="8"/>
        <v>9</v>
      </c>
      <c r="D80" s="115">
        <f t="shared" si="13"/>
        <v>0</v>
      </c>
      <c r="E80" s="115">
        <f t="shared" si="13"/>
        <v>0</v>
      </c>
      <c r="F80" s="115">
        <f t="shared" si="13"/>
        <v>0</v>
      </c>
      <c r="G80" s="115">
        <f t="shared" si="13"/>
        <v>0</v>
      </c>
      <c r="H80" s="115">
        <f t="shared" si="13"/>
        <v>0</v>
      </c>
      <c r="I80" s="115">
        <f t="shared" si="13"/>
        <v>0</v>
      </c>
      <c r="J80" s="115">
        <f t="shared" si="13"/>
        <v>0</v>
      </c>
      <c r="K80" s="115">
        <f t="shared" si="13"/>
        <v>0</v>
      </c>
      <c r="L80" s="115">
        <f t="shared" si="13"/>
        <v>0</v>
      </c>
      <c r="M80" s="115">
        <f t="shared" si="13"/>
        <v>0</v>
      </c>
      <c r="N80" s="115">
        <f t="shared" si="13"/>
        <v>0</v>
      </c>
      <c r="O80" s="115">
        <f t="shared" si="13"/>
        <v>0</v>
      </c>
      <c r="P80" s="115">
        <f t="shared" si="13"/>
        <v>0</v>
      </c>
      <c r="Q80" s="115">
        <f t="shared" si="13"/>
        <v>0</v>
      </c>
      <c r="R80" s="115">
        <f t="shared" si="13"/>
        <v>0</v>
      </c>
      <c r="S80" s="115">
        <f t="shared" si="13"/>
        <v>0</v>
      </c>
      <c r="T80" s="115">
        <f t="shared" si="13"/>
        <v>0</v>
      </c>
      <c r="U80" s="115">
        <f t="shared" si="13"/>
        <v>0</v>
      </c>
      <c r="V80" s="115">
        <f t="shared" si="13"/>
        <v>0</v>
      </c>
      <c r="W80" s="115">
        <f t="shared" si="13"/>
        <v>0</v>
      </c>
      <c r="X80" s="115">
        <f t="shared" si="13"/>
        <v>0</v>
      </c>
      <c r="Y80" s="115">
        <f t="shared" si="13"/>
        <v>0</v>
      </c>
      <c r="Z80" s="115">
        <f t="shared" si="13"/>
        <v>0</v>
      </c>
      <c r="AA80" s="115">
        <f t="shared" si="13"/>
        <v>0</v>
      </c>
      <c r="AB80" s="115">
        <f t="shared" si="13"/>
        <v>0</v>
      </c>
      <c r="AC80" s="115">
        <f t="shared" si="13"/>
        <v>0</v>
      </c>
      <c r="AD80" s="115">
        <f t="shared" si="13"/>
        <v>0</v>
      </c>
      <c r="AE80" s="115">
        <f t="shared" si="13"/>
        <v>0</v>
      </c>
      <c r="AF80" s="115">
        <f t="shared" si="13"/>
        <v>1</v>
      </c>
      <c r="AG80" s="115">
        <f t="shared" si="13"/>
        <v>0</v>
      </c>
      <c r="AH80" s="115">
        <f t="shared" si="13"/>
        <v>0</v>
      </c>
      <c r="AI80" s="115">
        <f t="shared" si="13"/>
        <v>1</v>
      </c>
      <c r="AJ80" s="37" t="str">
        <f t="shared" si="6"/>
        <v>UNKNOWN</v>
      </c>
      <c r="AK80" s="50"/>
      <c r="AL80" s="50" t="str">
        <f t="shared" si="9"/>
        <v>09</v>
      </c>
      <c r="AM80" s="52" t="str">
        <f t="shared" si="10"/>
        <v>00</v>
      </c>
      <c r="AN80" s="52" t="str">
        <f t="shared" si="11"/>
        <v>00</v>
      </c>
      <c r="AO80" s="52" t="str">
        <f t="shared" si="12"/>
        <v>00</v>
      </c>
      <c r="AQ80" t="str">
        <f t="shared" si="7"/>
        <v xml:space="preserve">    (U4)0x00000009U,                                                           /* 09 UNKNOWN                                         */</v>
      </c>
    </row>
    <row r="81" spans="2:43">
      <c r="B81" s="122"/>
      <c r="C81" s="37">
        <f t="shared" si="8"/>
        <v>10</v>
      </c>
      <c r="D81" s="115">
        <f t="shared" si="13"/>
        <v>0</v>
      </c>
      <c r="E81" s="115">
        <f t="shared" si="13"/>
        <v>0</v>
      </c>
      <c r="F81" s="115">
        <f t="shared" si="13"/>
        <v>0</v>
      </c>
      <c r="G81" s="115">
        <f t="shared" si="13"/>
        <v>0</v>
      </c>
      <c r="H81" s="115">
        <f t="shared" si="13"/>
        <v>0</v>
      </c>
      <c r="I81" s="115">
        <f t="shared" si="13"/>
        <v>0</v>
      </c>
      <c r="J81" s="115">
        <f t="shared" si="13"/>
        <v>0</v>
      </c>
      <c r="K81" s="115">
        <f t="shared" si="13"/>
        <v>0</v>
      </c>
      <c r="L81" s="115">
        <f t="shared" si="13"/>
        <v>0</v>
      </c>
      <c r="M81" s="115">
        <f t="shared" si="13"/>
        <v>0</v>
      </c>
      <c r="N81" s="115">
        <f t="shared" si="13"/>
        <v>0</v>
      </c>
      <c r="O81" s="115">
        <f t="shared" si="13"/>
        <v>0</v>
      </c>
      <c r="P81" s="115">
        <f t="shared" si="13"/>
        <v>0</v>
      </c>
      <c r="Q81" s="115">
        <f t="shared" si="13"/>
        <v>0</v>
      </c>
      <c r="R81" s="115">
        <f t="shared" si="13"/>
        <v>0</v>
      </c>
      <c r="S81" s="115">
        <f t="shared" si="13"/>
        <v>0</v>
      </c>
      <c r="T81" s="115">
        <f t="shared" si="13"/>
        <v>0</v>
      </c>
      <c r="U81" s="115">
        <f t="shared" si="13"/>
        <v>0</v>
      </c>
      <c r="V81" s="115">
        <f t="shared" si="13"/>
        <v>0</v>
      </c>
      <c r="W81" s="115">
        <f t="shared" si="13"/>
        <v>0</v>
      </c>
      <c r="X81" s="115">
        <f t="shared" si="13"/>
        <v>0</v>
      </c>
      <c r="Y81" s="115">
        <f t="shared" si="13"/>
        <v>0</v>
      </c>
      <c r="Z81" s="115">
        <f t="shared" si="13"/>
        <v>0</v>
      </c>
      <c r="AA81" s="115">
        <f t="shared" si="13"/>
        <v>0</v>
      </c>
      <c r="AB81" s="115">
        <f t="shared" si="13"/>
        <v>0</v>
      </c>
      <c r="AC81" s="115">
        <f t="shared" si="13"/>
        <v>0</v>
      </c>
      <c r="AD81" s="115">
        <f t="shared" si="13"/>
        <v>0</v>
      </c>
      <c r="AE81" s="115">
        <f t="shared" si="13"/>
        <v>0</v>
      </c>
      <c r="AF81" s="115">
        <f t="shared" si="13"/>
        <v>1</v>
      </c>
      <c r="AG81" s="115">
        <f t="shared" si="13"/>
        <v>0</v>
      </c>
      <c r="AH81" s="115">
        <f t="shared" si="13"/>
        <v>1</v>
      </c>
      <c r="AI81" s="115">
        <f t="shared" si="13"/>
        <v>0</v>
      </c>
      <c r="AJ81" s="37" t="str">
        <f t="shared" si="6"/>
        <v>UNKNOWN</v>
      </c>
      <c r="AK81" s="50"/>
      <c r="AL81" s="50" t="str">
        <f t="shared" si="9"/>
        <v>0A</v>
      </c>
      <c r="AM81" s="52" t="str">
        <f t="shared" si="10"/>
        <v>00</v>
      </c>
      <c r="AN81" s="52" t="str">
        <f t="shared" si="11"/>
        <v>00</v>
      </c>
      <c r="AO81" s="52" t="str">
        <f t="shared" si="12"/>
        <v>00</v>
      </c>
      <c r="AQ81" t="str">
        <f t="shared" si="7"/>
        <v xml:space="preserve">    (U4)0x0000000AU,                                                           /* 10 UNKNOWN                                         */</v>
      </c>
    </row>
    <row r="82" spans="2:43">
      <c r="B82" s="122"/>
      <c r="C82" s="37">
        <f t="shared" si="8"/>
        <v>11</v>
      </c>
      <c r="D82" s="115">
        <f t="shared" si="13"/>
        <v>0</v>
      </c>
      <c r="E82" s="115">
        <f t="shared" si="13"/>
        <v>0</v>
      </c>
      <c r="F82" s="115">
        <f t="shared" si="13"/>
        <v>0</v>
      </c>
      <c r="G82" s="115">
        <f t="shared" si="13"/>
        <v>0</v>
      </c>
      <c r="H82" s="115">
        <f t="shared" si="13"/>
        <v>0</v>
      </c>
      <c r="I82" s="115">
        <f t="shared" si="13"/>
        <v>0</v>
      </c>
      <c r="J82" s="115">
        <f t="shared" si="13"/>
        <v>0</v>
      </c>
      <c r="K82" s="115">
        <f t="shared" si="13"/>
        <v>0</v>
      </c>
      <c r="L82" s="115">
        <f t="shared" si="13"/>
        <v>0</v>
      </c>
      <c r="M82" s="115">
        <f t="shared" si="13"/>
        <v>0</v>
      </c>
      <c r="N82" s="115">
        <f t="shared" si="13"/>
        <v>0</v>
      </c>
      <c r="O82" s="115">
        <f t="shared" si="13"/>
        <v>0</v>
      </c>
      <c r="P82" s="115">
        <f t="shared" si="13"/>
        <v>0</v>
      </c>
      <c r="Q82" s="115">
        <f t="shared" si="13"/>
        <v>0</v>
      </c>
      <c r="R82" s="115">
        <f t="shared" si="13"/>
        <v>0</v>
      </c>
      <c r="S82" s="115">
        <f t="shared" si="13"/>
        <v>0</v>
      </c>
      <c r="T82" s="115">
        <f t="shared" si="13"/>
        <v>0</v>
      </c>
      <c r="U82" s="115">
        <f t="shared" si="13"/>
        <v>0</v>
      </c>
      <c r="V82" s="115">
        <f t="shared" si="13"/>
        <v>0</v>
      </c>
      <c r="W82" s="115">
        <f t="shared" si="13"/>
        <v>0</v>
      </c>
      <c r="X82" s="115">
        <f t="shared" si="13"/>
        <v>0</v>
      </c>
      <c r="Y82" s="115">
        <f t="shared" si="13"/>
        <v>0</v>
      </c>
      <c r="Z82" s="115">
        <f t="shared" si="13"/>
        <v>0</v>
      </c>
      <c r="AA82" s="115">
        <f t="shared" si="13"/>
        <v>0</v>
      </c>
      <c r="AB82" s="115">
        <f t="shared" si="13"/>
        <v>0</v>
      </c>
      <c r="AC82" s="115">
        <f t="shared" si="13"/>
        <v>0</v>
      </c>
      <c r="AD82" s="115">
        <f t="shared" si="13"/>
        <v>0</v>
      </c>
      <c r="AE82" s="115">
        <f t="shared" si="13"/>
        <v>0</v>
      </c>
      <c r="AF82" s="115">
        <f t="shared" si="13"/>
        <v>1</v>
      </c>
      <c r="AG82" s="115">
        <f t="shared" si="13"/>
        <v>0</v>
      </c>
      <c r="AH82" s="115">
        <f t="shared" si="13"/>
        <v>1</v>
      </c>
      <c r="AI82" s="115">
        <f t="shared" si="13"/>
        <v>1</v>
      </c>
      <c r="AJ82" s="37" t="str">
        <f t="shared" si="6"/>
        <v>UNKNOWN</v>
      </c>
      <c r="AK82" s="50"/>
      <c r="AL82" s="50" t="str">
        <f t="shared" si="9"/>
        <v>0B</v>
      </c>
      <c r="AM82" s="52" t="str">
        <f t="shared" si="10"/>
        <v>00</v>
      </c>
      <c r="AN82" s="52" t="str">
        <f t="shared" si="11"/>
        <v>00</v>
      </c>
      <c r="AO82" s="52" t="str">
        <f t="shared" si="12"/>
        <v>00</v>
      </c>
      <c r="AQ82" t="str">
        <f t="shared" si="7"/>
        <v xml:space="preserve">    (U4)0x0000000BU,                                                           /* 11 UNKNOWN                                         */</v>
      </c>
    </row>
    <row r="83" spans="2:43">
      <c r="B83" s="122"/>
      <c r="C83" s="37">
        <f t="shared" si="8"/>
        <v>12</v>
      </c>
      <c r="D83" s="115">
        <f t="shared" si="13"/>
        <v>0</v>
      </c>
      <c r="E83" s="115">
        <f t="shared" si="13"/>
        <v>0</v>
      </c>
      <c r="F83" s="115">
        <f t="shared" si="13"/>
        <v>0</v>
      </c>
      <c r="G83" s="115">
        <f t="shared" si="13"/>
        <v>0</v>
      </c>
      <c r="H83" s="115">
        <f t="shared" si="13"/>
        <v>0</v>
      </c>
      <c r="I83" s="115">
        <f t="shared" si="13"/>
        <v>0</v>
      </c>
      <c r="J83" s="115">
        <f t="shared" si="13"/>
        <v>0</v>
      </c>
      <c r="K83" s="115">
        <f t="shared" si="13"/>
        <v>0</v>
      </c>
      <c r="L83" s="115">
        <f t="shared" si="13"/>
        <v>0</v>
      </c>
      <c r="M83" s="115">
        <f t="shared" si="13"/>
        <v>0</v>
      </c>
      <c r="N83" s="115">
        <f t="shared" si="13"/>
        <v>0</v>
      </c>
      <c r="O83" s="115">
        <f t="shared" si="13"/>
        <v>0</v>
      </c>
      <c r="P83" s="115">
        <f t="shared" si="13"/>
        <v>0</v>
      </c>
      <c r="Q83" s="115">
        <f t="shared" si="13"/>
        <v>0</v>
      </c>
      <c r="R83" s="115">
        <f t="shared" si="13"/>
        <v>0</v>
      </c>
      <c r="S83" s="115">
        <f t="shared" si="13"/>
        <v>0</v>
      </c>
      <c r="T83" s="115">
        <f t="shared" si="13"/>
        <v>0</v>
      </c>
      <c r="U83" s="115">
        <f t="shared" si="13"/>
        <v>0</v>
      </c>
      <c r="V83" s="115">
        <f t="shared" si="13"/>
        <v>0</v>
      </c>
      <c r="W83" s="115">
        <f t="shared" si="13"/>
        <v>0</v>
      </c>
      <c r="X83" s="115">
        <f t="shared" si="13"/>
        <v>0</v>
      </c>
      <c r="Y83" s="115">
        <f t="shared" si="13"/>
        <v>0</v>
      </c>
      <c r="Z83" s="115">
        <f t="shared" si="13"/>
        <v>0</v>
      </c>
      <c r="AA83" s="115">
        <f t="shared" si="13"/>
        <v>0</v>
      </c>
      <c r="AB83" s="115">
        <f t="shared" si="13"/>
        <v>0</v>
      </c>
      <c r="AC83" s="115">
        <f t="shared" si="13"/>
        <v>0</v>
      </c>
      <c r="AD83" s="115">
        <f t="shared" si="13"/>
        <v>0</v>
      </c>
      <c r="AE83" s="115">
        <f t="shared" si="13"/>
        <v>0</v>
      </c>
      <c r="AF83" s="115">
        <f t="shared" si="13"/>
        <v>1</v>
      </c>
      <c r="AG83" s="115">
        <f t="shared" si="13"/>
        <v>1</v>
      </c>
      <c r="AH83" s="115">
        <f t="shared" si="13"/>
        <v>0</v>
      </c>
      <c r="AI83" s="115">
        <f t="shared" si="13"/>
        <v>0</v>
      </c>
      <c r="AJ83" s="37" t="str">
        <f t="shared" si="6"/>
        <v>UNKNOWN</v>
      </c>
      <c r="AK83" s="50"/>
      <c r="AL83" s="50" t="str">
        <f t="shared" si="9"/>
        <v>0C</v>
      </c>
      <c r="AM83" s="52" t="str">
        <f t="shared" si="10"/>
        <v>00</v>
      </c>
      <c r="AN83" s="52" t="str">
        <f t="shared" si="11"/>
        <v>00</v>
      </c>
      <c r="AO83" s="52" t="str">
        <f t="shared" si="12"/>
        <v>00</v>
      </c>
      <c r="AQ83" t="str">
        <f t="shared" si="7"/>
        <v xml:space="preserve">    (U4)0x0000000CU,                                                           /* 12 UNKNOWN                                         */</v>
      </c>
    </row>
    <row r="84" spans="2:43">
      <c r="B84" s="122"/>
      <c r="C84" s="37">
        <f t="shared" si="8"/>
        <v>13</v>
      </c>
      <c r="D84" s="115">
        <f t="shared" si="13"/>
        <v>0</v>
      </c>
      <c r="E84" s="115">
        <f t="shared" si="13"/>
        <v>0</v>
      </c>
      <c r="F84" s="115">
        <f t="shared" si="13"/>
        <v>0</v>
      </c>
      <c r="G84" s="115">
        <f t="shared" si="13"/>
        <v>0</v>
      </c>
      <c r="H84" s="115">
        <f t="shared" si="13"/>
        <v>0</v>
      </c>
      <c r="I84" s="115">
        <f t="shared" si="13"/>
        <v>0</v>
      </c>
      <c r="J84" s="115">
        <f t="shared" si="13"/>
        <v>0</v>
      </c>
      <c r="K84" s="115">
        <f t="shared" si="13"/>
        <v>0</v>
      </c>
      <c r="L84" s="115">
        <f t="shared" si="13"/>
        <v>0</v>
      </c>
      <c r="M84" s="115">
        <f t="shared" si="13"/>
        <v>0</v>
      </c>
      <c r="N84" s="115">
        <f t="shared" si="13"/>
        <v>0</v>
      </c>
      <c r="O84" s="115">
        <f t="shared" si="13"/>
        <v>0</v>
      </c>
      <c r="P84" s="115">
        <f t="shared" si="13"/>
        <v>0</v>
      </c>
      <c r="Q84" s="115">
        <f t="shared" si="13"/>
        <v>0</v>
      </c>
      <c r="R84" s="115">
        <f t="shared" si="13"/>
        <v>0</v>
      </c>
      <c r="S84" s="115">
        <f t="shared" si="13"/>
        <v>0</v>
      </c>
      <c r="T84" s="115">
        <f t="shared" si="13"/>
        <v>0</v>
      </c>
      <c r="U84" s="115">
        <f t="shared" si="13"/>
        <v>0</v>
      </c>
      <c r="V84" s="115">
        <f t="shared" si="13"/>
        <v>0</v>
      </c>
      <c r="W84" s="115">
        <f t="shared" si="13"/>
        <v>0</v>
      </c>
      <c r="X84" s="115">
        <f t="shared" si="13"/>
        <v>0</v>
      </c>
      <c r="Y84" s="115">
        <f t="shared" si="13"/>
        <v>0</v>
      </c>
      <c r="Z84" s="115">
        <f t="shared" si="13"/>
        <v>0</v>
      </c>
      <c r="AA84" s="115">
        <f t="shared" si="13"/>
        <v>0</v>
      </c>
      <c r="AB84" s="115">
        <f t="shared" si="13"/>
        <v>0</v>
      </c>
      <c r="AC84" s="115">
        <f t="shared" si="13"/>
        <v>0</v>
      </c>
      <c r="AD84" s="115">
        <f t="shared" si="13"/>
        <v>0</v>
      </c>
      <c r="AE84" s="115">
        <f t="shared" si="13"/>
        <v>0</v>
      </c>
      <c r="AF84" s="115">
        <f t="shared" si="13"/>
        <v>1</v>
      </c>
      <c r="AG84" s="115">
        <f t="shared" si="13"/>
        <v>1</v>
      </c>
      <c r="AH84" s="115">
        <f t="shared" si="13"/>
        <v>0</v>
      </c>
      <c r="AI84" s="115">
        <f t="shared" si="13"/>
        <v>1</v>
      </c>
      <c r="AJ84" s="37" t="str">
        <f t="shared" si="6"/>
        <v>UNKNOWN</v>
      </c>
      <c r="AK84" s="50"/>
      <c r="AL84" s="50" t="str">
        <f t="shared" si="9"/>
        <v>0D</v>
      </c>
      <c r="AM84" s="52" t="str">
        <f t="shared" si="10"/>
        <v>00</v>
      </c>
      <c r="AN84" s="52" t="str">
        <f t="shared" si="11"/>
        <v>00</v>
      </c>
      <c r="AO84" s="52" t="str">
        <f t="shared" si="12"/>
        <v>00</v>
      </c>
      <c r="AQ84" t="str">
        <f t="shared" si="7"/>
        <v xml:space="preserve">    (U4)0x0000000DU,                                                           /* 13 UNKNOWN                                         */</v>
      </c>
    </row>
    <row r="85" spans="2:43">
      <c r="B85" s="122"/>
      <c r="C85" s="37">
        <f t="shared" si="8"/>
        <v>14</v>
      </c>
      <c r="D85" s="115">
        <f t="shared" si="13"/>
        <v>0</v>
      </c>
      <c r="E85" s="115">
        <f t="shared" si="13"/>
        <v>0</v>
      </c>
      <c r="F85" s="115">
        <f t="shared" si="13"/>
        <v>0</v>
      </c>
      <c r="G85" s="115">
        <f t="shared" si="13"/>
        <v>0</v>
      </c>
      <c r="H85" s="115">
        <f t="shared" si="13"/>
        <v>0</v>
      </c>
      <c r="I85" s="115">
        <f t="shared" si="13"/>
        <v>0</v>
      </c>
      <c r="J85" s="115">
        <f t="shared" si="13"/>
        <v>0</v>
      </c>
      <c r="K85" s="115">
        <f t="shared" si="13"/>
        <v>0</v>
      </c>
      <c r="L85" s="115">
        <f t="shared" si="13"/>
        <v>0</v>
      </c>
      <c r="M85" s="115">
        <f t="shared" si="13"/>
        <v>0</v>
      </c>
      <c r="N85" s="115">
        <f t="shared" si="13"/>
        <v>0</v>
      </c>
      <c r="O85" s="115">
        <f t="shared" si="13"/>
        <v>0</v>
      </c>
      <c r="P85" s="115">
        <f t="shared" si="13"/>
        <v>0</v>
      </c>
      <c r="Q85" s="115">
        <f t="shared" si="13"/>
        <v>0</v>
      </c>
      <c r="R85" s="115">
        <f t="shared" si="13"/>
        <v>0</v>
      </c>
      <c r="S85" s="115">
        <f t="shared" si="13"/>
        <v>0</v>
      </c>
      <c r="T85" s="115">
        <f t="shared" si="13"/>
        <v>0</v>
      </c>
      <c r="U85" s="115">
        <f t="shared" si="13"/>
        <v>0</v>
      </c>
      <c r="V85" s="115">
        <f t="shared" si="13"/>
        <v>0</v>
      </c>
      <c r="W85" s="115">
        <f t="shared" si="13"/>
        <v>0</v>
      </c>
      <c r="X85" s="115">
        <f t="shared" si="13"/>
        <v>0</v>
      </c>
      <c r="Y85" s="115">
        <f t="shared" si="13"/>
        <v>0</v>
      </c>
      <c r="Z85" s="115">
        <f t="shared" si="13"/>
        <v>0</v>
      </c>
      <c r="AA85" s="115">
        <f t="shared" si="13"/>
        <v>0</v>
      </c>
      <c r="AB85" s="115">
        <f t="shared" si="13"/>
        <v>0</v>
      </c>
      <c r="AC85" s="115">
        <f t="shared" si="13"/>
        <v>0</v>
      </c>
      <c r="AD85" s="115">
        <f t="shared" si="13"/>
        <v>0</v>
      </c>
      <c r="AE85" s="115">
        <f t="shared" si="13"/>
        <v>0</v>
      </c>
      <c r="AF85" s="115">
        <f t="shared" si="13"/>
        <v>1</v>
      </c>
      <c r="AG85" s="115">
        <f t="shared" si="13"/>
        <v>1</v>
      </c>
      <c r="AH85" s="115">
        <f t="shared" si="13"/>
        <v>1</v>
      </c>
      <c r="AI85" s="115">
        <f t="shared" si="13"/>
        <v>0</v>
      </c>
      <c r="AJ85" s="37" t="str">
        <f t="shared" si="6"/>
        <v>UNKNOWN</v>
      </c>
      <c r="AK85" s="50"/>
      <c r="AL85" s="50" t="str">
        <f t="shared" si="9"/>
        <v>0E</v>
      </c>
      <c r="AM85" s="52" t="str">
        <f t="shared" si="10"/>
        <v>00</v>
      </c>
      <c r="AN85" s="52" t="str">
        <f t="shared" si="11"/>
        <v>00</v>
      </c>
      <c r="AO85" s="52" t="str">
        <f t="shared" si="12"/>
        <v>00</v>
      </c>
      <c r="AQ85" t="str">
        <f t="shared" si="7"/>
        <v xml:space="preserve">    (U4)0x0000000EU,                                                           /* 14 UNKNOWN                                         */</v>
      </c>
    </row>
    <row r="86" spans="2:43">
      <c r="B86" s="122"/>
      <c r="C86" s="37">
        <f t="shared" si="8"/>
        <v>15</v>
      </c>
      <c r="D86" s="115">
        <f t="shared" si="13"/>
        <v>0</v>
      </c>
      <c r="E86" s="115">
        <f t="shared" si="13"/>
        <v>0</v>
      </c>
      <c r="F86" s="115">
        <f t="shared" si="13"/>
        <v>0</v>
      </c>
      <c r="G86" s="115">
        <f t="shared" si="13"/>
        <v>0</v>
      </c>
      <c r="H86" s="115">
        <f t="shared" si="13"/>
        <v>0</v>
      </c>
      <c r="I86" s="115">
        <f t="shared" si="13"/>
        <v>0</v>
      </c>
      <c r="J86" s="115">
        <f t="shared" si="13"/>
        <v>0</v>
      </c>
      <c r="K86" s="115">
        <f t="shared" si="13"/>
        <v>0</v>
      </c>
      <c r="L86" s="115">
        <f t="shared" si="13"/>
        <v>0</v>
      </c>
      <c r="M86" s="115">
        <f t="shared" si="13"/>
        <v>0</v>
      </c>
      <c r="N86" s="115">
        <f t="shared" si="13"/>
        <v>0</v>
      </c>
      <c r="O86" s="115">
        <f t="shared" si="13"/>
        <v>0</v>
      </c>
      <c r="P86" s="115">
        <f t="shared" si="13"/>
        <v>0</v>
      </c>
      <c r="Q86" s="115">
        <f t="shared" si="13"/>
        <v>0</v>
      </c>
      <c r="R86" s="115">
        <f t="shared" si="13"/>
        <v>0</v>
      </c>
      <c r="S86" s="115">
        <f t="shared" si="13"/>
        <v>0</v>
      </c>
      <c r="T86" s="115">
        <f t="shared" si="13"/>
        <v>0</v>
      </c>
      <c r="U86" s="115">
        <f t="shared" si="13"/>
        <v>0</v>
      </c>
      <c r="V86" s="115">
        <f t="shared" si="13"/>
        <v>0</v>
      </c>
      <c r="W86" s="115">
        <f t="shared" si="13"/>
        <v>0</v>
      </c>
      <c r="X86" s="115">
        <f t="shared" si="13"/>
        <v>0</v>
      </c>
      <c r="Y86" s="115">
        <f t="shared" si="13"/>
        <v>0</v>
      </c>
      <c r="Z86" s="115">
        <f t="shared" si="13"/>
        <v>0</v>
      </c>
      <c r="AA86" s="115">
        <f t="shared" si="13"/>
        <v>0</v>
      </c>
      <c r="AB86" s="115">
        <f t="shared" si="13"/>
        <v>0</v>
      </c>
      <c r="AC86" s="115">
        <f t="shared" si="13"/>
        <v>0</v>
      </c>
      <c r="AD86" s="115">
        <f t="shared" si="13"/>
        <v>0</v>
      </c>
      <c r="AE86" s="115">
        <f t="shared" si="13"/>
        <v>0</v>
      </c>
      <c r="AF86" s="115">
        <f t="shared" si="13"/>
        <v>1</v>
      </c>
      <c r="AG86" s="115">
        <f t="shared" si="13"/>
        <v>1</v>
      </c>
      <c r="AH86" s="115">
        <f t="shared" si="13"/>
        <v>1</v>
      </c>
      <c r="AI86" s="115">
        <f>IF(AI21=1,1,0)</f>
        <v>1</v>
      </c>
      <c r="AJ86" s="37" t="str">
        <f t="shared" si="6"/>
        <v>UNKNOWN</v>
      </c>
      <c r="AK86" s="50"/>
      <c r="AL86" s="50" t="str">
        <f t="shared" si="9"/>
        <v>0F</v>
      </c>
      <c r="AM86" s="52" t="str">
        <f t="shared" si="10"/>
        <v>00</v>
      </c>
      <c r="AN86" s="52" t="str">
        <f t="shared" si="11"/>
        <v>00</v>
      </c>
      <c r="AO86" s="52" t="str">
        <f t="shared" si="12"/>
        <v>00</v>
      </c>
      <c r="AQ86" t="str">
        <f t="shared" si="7"/>
        <v xml:space="preserve">    (U4)0x0000000FU                                                            /* 15 UNKNOWN                                         */</v>
      </c>
    </row>
    <row r="87" spans="2:43">
      <c r="B87" s="122"/>
      <c r="C87" s="37">
        <f t="shared" si="8"/>
        <v>16</v>
      </c>
      <c r="D87" s="115">
        <f t="shared" ref="D87:AI94" si="14">IF(D22=1,1,0)</f>
        <v>0</v>
      </c>
      <c r="E87" s="115">
        <f t="shared" si="14"/>
        <v>0</v>
      </c>
      <c r="F87" s="115">
        <f t="shared" si="14"/>
        <v>0</v>
      </c>
      <c r="G87" s="115">
        <f t="shared" si="14"/>
        <v>0</v>
      </c>
      <c r="H87" s="115">
        <f t="shared" si="14"/>
        <v>0</v>
      </c>
      <c r="I87" s="115">
        <f t="shared" si="14"/>
        <v>0</v>
      </c>
      <c r="J87" s="115">
        <f t="shared" si="14"/>
        <v>0</v>
      </c>
      <c r="K87" s="115">
        <f t="shared" si="14"/>
        <v>0</v>
      </c>
      <c r="L87" s="115">
        <f t="shared" si="14"/>
        <v>0</v>
      </c>
      <c r="M87" s="115">
        <f t="shared" si="14"/>
        <v>0</v>
      </c>
      <c r="N87" s="115">
        <f t="shared" si="14"/>
        <v>0</v>
      </c>
      <c r="O87" s="115">
        <f t="shared" si="14"/>
        <v>0</v>
      </c>
      <c r="P87" s="115">
        <f t="shared" si="14"/>
        <v>0</v>
      </c>
      <c r="Q87" s="115">
        <f t="shared" si="14"/>
        <v>0</v>
      </c>
      <c r="R87" s="115">
        <f t="shared" si="14"/>
        <v>0</v>
      </c>
      <c r="S87" s="115">
        <f t="shared" si="14"/>
        <v>0</v>
      </c>
      <c r="T87" s="115">
        <f t="shared" si="14"/>
        <v>0</v>
      </c>
      <c r="U87" s="115">
        <f t="shared" si="14"/>
        <v>0</v>
      </c>
      <c r="V87" s="115">
        <f t="shared" si="14"/>
        <v>0</v>
      </c>
      <c r="W87" s="115">
        <f t="shared" si="14"/>
        <v>0</v>
      </c>
      <c r="X87" s="115">
        <f t="shared" si="14"/>
        <v>0</v>
      </c>
      <c r="Y87" s="115">
        <f t="shared" si="14"/>
        <v>0</v>
      </c>
      <c r="Z87" s="115">
        <f t="shared" si="14"/>
        <v>0</v>
      </c>
      <c r="AA87" s="115">
        <f t="shared" si="14"/>
        <v>0</v>
      </c>
      <c r="AB87" s="115">
        <f t="shared" si="14"/>
        <v>0</v>
      </c>
      <c r="AC87" s="115">
        <f t="shared" si="14"/>
        <v>0</v>
      </c>
      <c r="AD87" s="115">
        <f t="shared" si="14"/>
        <v>0</v>
      </c>
      <c r="AE87" s="115">
        <f t="shared" si="14"/>
        <v>0</v>
      </c>
      <c r="AF87" s="115">
        <f t="shared" si="14"/>
        <v>0</v>
      </c>
      <c r="AG87" s="115">
        <f t="shared" si="14"/>
        <v>0</v>
      </c>
      <c r="AH87" s="115">
        <f t="shared" si="14"/>
        <v>0</v>
      </c>
      <c r="AI87" s="115">
        <f t="shared" si="14"/>
        <v>0</v>
      </c>
      <c r="AJ87" s="37" t="str">
        <f t="shared" si="6"/>
        <v/>
      </c>
      <c r="AK87" s="50"/>
      <c r="AL87" s="50" t="str">
        <f t="shared" si="9"/>
        <v>00</v>
      </c>
      <c r="AM87" s="52" t="str">
        <f t="shared" si="10"/>
        <v>00</v>
      </c>
      <c r="AN87" s="52" t="str">
        <f t="shared" si="11"/>
        <v>00</v>
      </c>
      <c r="AO87" s="52" t="str">
        <f t="shared" si="12"/>
        <v>00</v>
      </c>
      <c r="AQ87" t="str">
        <f t="shared" si="7"/>
        <v/>
      </c>
    </row>
    <row r="88" spans="2:43">
      <c r="B88" s="122"/>
      <c r="C88" s="37">
        <f t="shared" si="8"/>
        <v>17</v>
      </c>
      <c r="D88" s="115">
        <f t="shared" si="14"/>
        <v>0</v>
      </c>
      <c r="E88" s="115">
        <f t="shared" si="14"/>
        <v>0</v>
      </c>
      <c r="F88" s="115">
        <f t="shared" si="14"/>
        <v>0</v>
      </c>
      <c r="G88" s="115">
        <f t="shared" si="14"/>
        <v>0</v>
      </c>
      <c r="H88" s="115">
        <f t="shared" si="14"/>
        <v>0</v>
      </c>
      <c r="I88" s="115">
        <f t="shared" si="14"/>
        <v>0</v>
      </c>
      <c r="J88" s="115">
        <f t="shared" si="14"/>
        <v>0</v>
      </c>
      <c r="K88" s="115">
        <f t="shared" si="14"/>
        <v>0</v>
      </c>
      <c r="L88" s="115">
        <f t="shared" si="14"/>
        <v>0</v>
      </c>
      <c r="M88" s="115">
        <f t="shared" si="14"/>
        <v>0</v>
      </c>
      <c r="N88" s="115">
        <f t="shared" si="14"/>
        <v>0</v>
      </c>
      <c r="O88" s="115">
        <f t="shared" si="14"/>
        <v>0</v>
      </c>
      <c r="P88" s="115">
        <f t="shared" si="14"/>
        <v>0</v>
      </c>
      <c r="Q88" s="115">
        <f t="shared" si="14"/>
        <v>0</v>
      </c>
      <c r="R88" s="115">
        <f t="shared" si="14"/>
        <v>0</v>
      </c>
      <c r="S88" s="115">
        <f t="shared" si="14"/>
        <v>0</v>
      </c>
      <c r="T88" s="115">
        <f t="shared" si="14"/>
        <v>0</v>
      </c>
      <c r="U88" s="115">
        <f t="shared" si="14"/>
        <v>0</v>
      </c>
      <c r="V88" s="115">
        <f t="shared" si="14"/>
        <v>0</v>
      </c>
      <c r="W88" s="115">
        <f t="shared" si="14"/>
        <v>0</v>
      </c>
      <c r="X88" s="115">
        <f t="shared" si="14"/>
        <v>0</v>
      </c>
      <c r="Y88" s="115">
        <f t="shared" si="14"/>
        <v>0</v>
      </c>
      <c r="Z88" s="115">
        <f t="shared" si="14"/>
        <v>0</v>
      </c>
      <c r="AA88" s="115">
        <f t="shared" si="14"/>
        <v>0</v>
      </c>
      <c r="AB88" s="115">
        <f t="shared" si="14"/>
        <v>0</v>
      </c>
      <c r="AC88" s="115">
        <f t="shared" si="14"/>
        <v>0</v>
      </c>
      <c r="AD88" s="115">
        <f t="shared" si="14"/>
        <v>0</v>
      </c>
      <c r="AE88" s="115">
        <f t="shared" si="14"/>
        <v>0</v>
      </c>
      <c r="AF88" s="115">
        <f t="shared" si="14"/>
        <v>0</v>
      </c>
      <c r="AG88" s="115">
        <f t="shared" si="14"/>
        <v>0</v>
      </c>
      <c r="AH88" s="115">
        <f t="shared" si="14"/>
        <v>0</v>
      </c>
      <c r="AI88" s="115">
        <f t="shared" si="14"/>
        <v>0</v>
      </c>
      <c r="AJ88" s="37" t="str">
        <f t="shared" si="6"/>
        <v/>
      </c>
      <c r="AK88" s="50"/>
      <c r="AL88" s="50" t="str">
        <f t="shared" si="9"/>
        <v>00</v>
      </c>
      <c r="AM88" s="52" t="str">
        <f t="shared" si="10"/>
        <v>00</v>
      </c>
      <c r="AN88" s="52" t="str">
        <f t="shared" si="11"/>
        <v>00</v>
      </c>
      <c r="AO88" s="52" t="str">
        <f t="shared" si="12"/>
        <v>00</v>
      </c>
      <c r="AQ88" t="str">
        <f t="shared" si="7"/>
        <v/>
      </c>
    </row>
    <row r="89" spans="2:43">
      <c r="B89" s="122"/>
      <c r="C89" s="37">
        <f t="shared" si="8"/>
        <v>18</v>
      </c>
      <c r="D89" s="115">
        <f t="shared" si="14"/>
        <v>0</v>
      </c>
      <c r="E89" s="115">
        <f t="shared" si="14"/>
        <v>0</v>
      </c>
      <c r="F89" s="115">
        <f t="shared" si="14"/>
        <v>0</v>
      </c>
      <c r="G89" s="115">
        <f t="shared" si="14"/>
        <v>0</v>
      </c>
      <c r="H89" s="115">
        <f t="shared" si="14"/>
        <v>0</v>
      </c>
      <c r="I89" s="115">
        <f t="shared" si="14"/>
        <v>0</v>
      </c>
      <c r="J89" s="115">
        <f t="shared" si="14"/>
        <v>0</v>
      </c>
      <c r="K89" s="115">
        <f t="shared" si="14"/>
        <v>0</v>
      </c>
      <c r="L89" s="115">
        <f t="shared" si="14"/>
        <v>0</v>
      </c>
      <c r="M89" s="115">
        <f t="shared" si="14"/>
        <v>0</v>
      </c>
      <c r="N89" s="115">
        <f t="shared" si="14"/>
        <v>0</v>
      </c>
      <c r="O89" s="115">
        <f t="shared" si="14"/>
        <v>0</v>
      </c>
      <c r="P89" s="115">
        <f t="shared" si="14"/>
        <v>0</v>
      </c>
      <c r="Q89" s="115">
        <f t="shared" si="14"/>
        <v>0</v>
      </c>
      <c r="R89" s="115">
        <f t="shared" si="14"/>
        <v>0</v>
      </c>
      <c r="S89" s="115">
        <f t="shared" si="14"/>
        <v>0</v>
      </c>
      <c r="T89" s="115">
        <f t="shared" si="14"/>
        <v>0</v>
      </c>
      <c r="U89" s="115">
        <f t="shared" si="14"/>
        <v>0</v>
      </c>
      <c r="V89" s="115">
        <f t="shared" si="14"/>
        <v>0</v>
      </c>
      <c r="W89" s="115">
        <f t="shared" si="14"/>
        <v>0</v>
      </c>
      <c r="X89" s="115">
        <f t="shared" si="14"/>
        <v>0</v>
      </c>
      <c r="Y89" s="115">
        <f t="shared" si="14"/>
        <v>0</v>
      </c>
      <c r="Z89" s="115">
        <f t="shared" si="14"/>
        <v>0</v>
      </c>
      <c r="AA89" s="115">
        <f t="shared" si="14"/>
        <v>0</v>
      </c>
      <c r="AB89" s="115">
        <f t="shared" si="14"/>
        <v>0</v>
      </c>
      <c r="AC89" s="115">
        <f t="shared" si="14"/>
        <v>0</v>
      </c>
      <c r="AD89" s="115">
        <f t="shared" si="14"/>
        <v>0</v>
      </c>
      <c r="AE89" s="115">
        <f t="shared" si="14"/>
        <v>0</v>
      </c>
      <c r="AF89" s="115">
        <f t="shared" si="14"/>
        <v>0</v>
      </c>
      <c r="AG89" s="115">
        <f t="shared" si="14"/>
        <v>0</v>
      </c>
      <c r="AH89" s="115">
        <f t="shared" si="14"/>
        <v>0</v>
      </c>
      <c r="AI89" s="115">
        <f t="shared" si="14"/>
        <v>0</v>
      </c>
      <c r="AJ89" s="37" t="str">
        <f t="shared" si="6"/>
        <v/>
      </c>
      <c r="AK89" s="50"/>
      <c r="AL89" s="50" t="str">
        <f t="shared" si="9"/>
        <v>00</v>
      </c>
      <c r="AM89" s="52" t="str">
        <f t="shared" si="10"/>
        <v>00</v>
      </c>
      <c r="AN89" s="52" t="str">
        <f t="shared" si="11"/>
        <v>00</v>
      </c>
      <c r="AO89" s="52" t="str">
        <f t="shared" si="12"/>
        <v>00</v>
      </c>
      <c r="AQ89" t="str">
        <f t="shared" si="7"/>
        <v/>
      </c>
    </row>
    <row r="90" spans="2:43">
      <c r="B90" s="122"/>
      <c r="C90" s="37">
        <f t="shared" si="8"/>
        <v>19</v>
      </c>
      <c r="D90" s="115">
        <f t="shared" si="14"/>
        <v>0</v>
      </c>
      <c r="E90" s="115">
        <f t="shared" si="14"/>
        <v>0</v>
      </c>
      <c r="F90" s="115">
        <f t="shared" si="14"/>
        <v>0</v>
      </c>
      <c r="G90" s="115">
        <f t="shared" si="14"/>
        <v>0</v>
      </c>
      <c r="H90" s="115">
        <f t="shared" si="14"/>
        <v>0</v>
      </c>
      <c r="I90" s="115">
        <f t="shared" si="14"/>
        <v>0</v>
      </c>
      <c r="J90" s="115">
        <f t="shared" si="14"/>
        <v>0</v>
      </c>
      <c r="K90" s="115">
        <f t="shared" si="14"/>
        <v>0</v>
      </c>
      <c r="L90" s="115">
        <f t="shared" si="14"/>
        <v>0</v>
      </c>
      <c r="M90" s="115">
        <f t="shared" si="14"/>
        <v>0</v>
      </c>
      <c r="N90" s="115">
        <f t="shared" si="14"/>
        <v>0</v>
      </c>
      <c r="O90" s="115">
        <f t="shared" si="14"/>
        <v>0</v>
      </c>
      <c r="P90" s="115">
        <f t="shared" si="14"/>
        <v>0</v>
      </c>
      <c r="Q90" s="115">
        <f t="shared" si="14"/>
        <v>0</v>
      </c>
      <c r="R90" s="115">
        <f t="shared" si="14"/>
        <v>0</v>
      </c>
      <c r="S90" s="115">
        <f t="shared" si="14"/>
        <v>0</v>
      </c>
      <c r="T90" s="115">
        <f t="shared" si="14"/>
        <v>0</v>
      </c>
      <c r="U90" s="115">
        <f t="shared" si="14"/>
        <v>0</v>
      </c>
      <c r="V90" s="115">
        <f t="shared" si="14"/>
        <v>0</v>
      </c>
      <c r="W90" s="115">
        <f t="shared" si="14"/>
        <v>0</v>
      </c>
      <c r="X90" s="115">
        <f t="shared" si="14"/>
        <v>0</v>
      </c>
      <c r="Y90" s="115">
        <f t="shared" si="14"/>
        <v>0</v>
      </c>
      <c r="Z90" s="115">
        <f t="shared" si="14"/>
        <v>0</v>
      </c>
      <c r="AA90" s="115">
        <f t="shared" si="14"/>
        <v>0</v>
      </c>
      <c r="AB90" s="115">
        <f t="shared" si="14"/>
        <v>0</v>
      </c>
      <c r="AC90" s="115">
        <f t="shared" si="14"/>
        <v>0</v>
      </c>
      <c r="AD90" s="115">
        <f t="shared" si="14"/>
        <v>0</v>
      </c>
      <c r="AE90" s="115">
        <f t="shared" si="14"/>
        <v>0</v>
      </c>
      <c r="AF90" s="115">
        <f t="shared" si="14"/>
        <v>0</v>
      </c>
      <c r="AG90" s="115">
        <f t="shared" si="14"/>
        <v>0</v>
      </c>
      <c r="AH90" s="115">
        <f t="shared" si="14"/>
        <v>0</v>
      </c>
      <c r="AI90" s="115">
        <f t="shared" si="14"/>
        <v>0</v>
      </c>
      <c r="AJ90" s="37" t="str">
        <f t="shared" si="6"/>
        <v/>
      </c>
      <c r="AK90" s="50"/>
      <c r="AL90" s="50" t="str">
        <f t="shared" si="9"/>
        <v>00</v>
      </c>
      <c r="AM90" s="52" t="str">
        <f t="shared" si="10"/>
        <v>00</v>
      </c>
      <c r="AN90" s="52" t="str">
        <f t="shared" si="11"/>
        <v>00</v>
      </c>
      <c r="AO90" s="52" t="str">
        <f t="shared" si="12"/>
        <v>00</v>
      </c>
      <c r="AQ90" t="str">
        <f t="shared" si="7"/>
        <v/>
      </c>
    </row>
    <row r="91" spans="2:43">
      <c r="B91" s="122"/>
      <c r="C91" s="37">
        <f t="shared" si="8"/>
        <v>20</v>
      </c>
      <c r="D91" s="115">
        <f t="shared" si="14"/>
        <v>0</v>
      </c>
      <c r="E91" s="115">
        <f t="shared" si="14"/>
        <v>0</v>
      </c>
      <c r="F91" s="115">
        <f t="shared" si="14"/>
        <v>0</v>
      </c>
      <c r="G91" s="115">
        <f t="shared" si="14"/>
        <v>0</v>
      </c>
      <c r="H91" s="115">
        <f t="shared" si="14"/>
        <v>0</v>
      </c>
      <c r="I91" s="115">
        <f t="shared" si="14"/>
        <v>0</v>
      </c>
      <c r="J91" s="115">
        <f t="shared" si="14"/>
        <v>0</v>
      </c>
      <c r="K91" s="115">
        <f t="shared" si="14"/>
        <v>0</v>
      </c>
      <c r="L91" s="115">
        <f t="shared" si="14"/>
        <v>0</v>
      </c>
      <c r="M91" s="115">
        <f t="shared" si="14"/>
        <v>0</v>
      </c>
      <c r="N91" s="115">
        <f t="shared" si="14"/>
        <v>0</v>
      </c>
      <c r="O91" s="115">
        <f t="shared" si="14"/>
        <v>0</v>
      </c>
      <c r="P91" s="115">
        <f t="shared" si="14"/>
        <v>0</v>
      </c>
      <c r="Q91" s="115">
        <f t="shared" si="14"/>
        <v>0</v>
      </c>
      <c r="R91" s="115">
        <f t="shared" si="14"/>
        <v>0</v>
      </c>
      <c r="S91" s="115">
        <f t="shared" si="14"/>
        <v>0</v>
      </c>
      <c r="T91" s="115">
        <f t="shared" si="14"/>
        <v>0</v>
      </c>
      <c r="U91" s="115">
        <f t="shared" si="14"/>
        <v>0</v>
      </c>
      <c r="V91" s="115">
        <f t="shared" si="14"/>
        <v>0</v>
      </c>
      <c r="W91" s="115">
        <f t="shared" si="14"/>
        <v>0</v>
      </c>
      <c r="X91" s="115">
        <f t="shared" si="14"/>
        <v>0</v>
      </c>
      <c r="Y91" s="115">
        <f t="shared" si="14"/>
        <v>0</v>
      </c>
      <c r="Z91" s="115">
        <f t="shared" si="14"/>
        <v>0</v>
      </c>
      <c r="AA91" s="115">
        <f t="shared" si="14"/>
        <v>0</v>
      </c>
      <c r="AB91" s="115">
        <f t="shared" si="14"/>
        <v>0</v>
      </c>
      <c r="AC91" s="115">
        <f t="shared" si="14"/>
        <v>0</v>
      </c>
      <c r="AD91" s="115">
        <f t="shared" si="14"/>
        <v>0</v>
      </c>
      <c r="AE91" s="115">
        <f t="shared" si="14"/>
        <v>0</v>
      </c>
      <c r="AF91" s="115">
        <f t="shared" si="14"/>
        <v>0</v>
      </c>
      <c r="AG91" s="115">
        <f t="shared" si="14"/>
        <v>0</v>
      </c>
      <c r="AH91" s="115">
        <f t="shared" si="14"/>
        <v>0</v>
      </c>
      <c r="AI91" s="115">
        <f t="shared" si="14"/>
        <v>0</v>
      </c>
      <c r="AJ91" s="37" t="str">
        <f t="shared" si="6"/>
        <v/>
      </c>
      <c r="AK91" s="50"/>
      <c r="AL91" s="50" t="str">
        <f t="shared" si="9"/>
        <v>00</v>
      </c>
      <c r="AM91" s="52" t="str">
        <f t="shared" si="10"/>
        <v>00</v>
      </c>
      <c r="AN91" s="52" t="str">
        <f t="shared" si="11"/>
        <v>00</v>
      </c>
      <c r="AO91" s="52" t="str">
        <f t="shared" si="12"/>
        <v>00</v>
      </c>
      <c r="AQ91" t="str">
        <f t="shared" si="7"/>
        <v/>
      </c>
    </row>
    <row r="92" spans="2:43">
      <c r="B92" s="122"/>
      <c r="C92" s="37">
        <f t="shared" si="8"/>
        <v>21</v>
      </c>
      <c r="D92" s="115">
        <f t="shared" si="14"/>
        <v>0</v>
      </c>
      <c r="E92" s="115">
        <f t="shared" si="14"/>
        <v>0</v>
      </c>
      <c r="F92" s="115">
        <f t="shared" si="14"/>
        <v>0</v>
      </c>
      <c r="G92" s="115">
        <f t="shared" si="14"/>
        <v>0</v>
      </c>
      <c r="H92" s="115">
        <f t="shared" si="14"/>
        <v>0</v>
      </c>
      <c r="I92" s="115">
        <f t="shared" si="14"/>
        <v>0</v>
      </c>
      <c r="J92" s="115">
        <f t="shared" si="14"/>
        <v>0</v>
      </c>
      <c r="K92" s="115">
        <f t="shared" si="14"/>
        <v>0</v>
      </c>
      <c r="L92" s="115">
        <f t="shared" si="14"/>
        <v>0</v>
      </c>
      <c r="M92" s="115">
        <f t="shared" si="14"/>
        <v>0</v>
      </c>
      <c r="N92" s="115">
        <f t="shared" si="14"/>
        <v>0</v>
      </c>
      <c r="O92" s="115">
        <f t="shared" si="14"/>
        <v>0</v>
      </c>
      <c r="P92" s="115">
        <f t="shared" si="14"/>
        <v>0</v>
      </c>
      <c r="Q92" s="115">
        <f t="shared" si="14"/>
        <v>0</v>
      </c>
      <c r="R92" s="115">
        <f t="shared" si="14"/>
        <v>0</v>
      </c>
      <c r="S92" s="115">
        <f t="shared" si="14"/>
        <v>0</v>
      </c>
      <c r="T92" s="115">
        <f t="shared" si="14"/>
        <v>0</v>
      </c>
      <c r="U92" s="115">
        <f t="shared" si="14"/>
        <v>0</v>
      </c>
      <c r="V92" s="115">
        <f t="shared" si="14"/>
        <v>0</v>
      </c>
      <c r="W92" s="115">
        <f t="shared" si="14"/>
        <v>0</v>
      </c>
      <c r="X92" s="115">
        <f t="shared" si="14"/>
        <v>0</v>
      </c>
      <c r="Y92" s="115">
        <f t="shared" si="14"/>
        <v>0</v>
      </c>
      <c r="Z92" s="115">
        <f t="shared" si="14"/>
        <v>0</v>
      </c>
      <c r="AA92" s="115">
        <f t="shared" si="14"/>
        <v>0</v>
      </c>
      <c r="AB92" s="115">
        <f t="shared" si="14"/>
        <v>0</v>
      </c>
      <c r="AC92" s="115">
        <f t="shared" si="14"/>
        <v>0</v>
      </c>
      <c r="AD92" s="115">
        <f t="shared" si="14"/>
        <v>0</v>
      </c>
      <c r="AE92" s="115">
        <f t="shared" si="14"/>
        <v>0</v>
      </c>
      <c r="AF92" s="115">
        <f t="shared" si="14"/>
        <v>0</v>
      </c>
      <c r="AG92" s="115">
        <f t="shared" si="14"/>
        <v>0</v>
      </c>
      <c r="AH92" s="115">
        <f t="shared" si="14"/>
        <v>0</v>
      </c>
      <c r="AI92" s="115">
        <f t="shared" si="14"/>
        <v>0</v>
      </c>
      <c r="AJ92" s="37" t="str">
        <f t="shared" si="6"/>
        <v/>
      </c>
      <c r="AK92" s="50"/>
      <c r="AL92" s="50" t="str">
        <f t="shared" si="9"/>
        <v>00</v>
      </c>
      <c r="AM92" s="52" t="str">
        <f t="shared" si="10"/>
        <v>00</v>
      </c>
      <c r="AN92" s="52" t="str">
        <f t="shared" si="11"/>
        <v>00</v>
      </c>
      <c r="AO92" s="52" t="str">
        <f t="shared" si="12"/>
        <v>00</v>
      </c>
      <c r="AQ92" t="str">
        <f t="shared" si="7"/>
        <v/>
      </c>
    </row>
    <row r="93" spans="2:43">
      <c r="B93" s="122"/>
      <c r="C93" s="37">
        <f t="shared" si="8"/>
        <v>22</v>
      </c>
      <c r="D93" s="115">
        <f t="shared" si="14"/>
        <v>0</v>
      </c>
      <c r="E93" s="115">
        <f t="shared" si="14"/>
        <v>0</v>
      </c>
      <c r="F93" s="115">
        <f t="shared" si="14"/>
        <v>0</v>
      </c>
      <c r="G93" s="115">
        <f t="shared" si="14"/>
        <v>0</v>
      </c>
      <c r="H93" s="115">
        <f t="shared" si="14"/>
        <v>0</v>
      </c>
      <c r="I93" s="115">
        <f t="shared" si="14"/>
        <v>0</v>
      </c>
      <c r="J93" s="115">
        <f t="shared" si="14"/>
        <v>0</v>
      </c>
      <c r="K93" s="115">
        <f t="shared" si="14"/>
        <v>0</v>
      </c>
      <c r="L93" s="115">
        <f t="shared" si="14"/>
        <v>0</v>
      </c>
      <c r="M93" s="115">
        <f t="shared" si="14"/>
        <v>0</v>
      </c>
      <c r="N93" s="115">
        <f t="shared" si="14"/>
        <v>0</v>
      </c>
      <c r="O93" s="115">
        <f t="shared" si="14"/>
        <v>0</v>
      </c>
      <c r="P93" s="115">
        <f t="shared" si="14"/>
        <v>0</v>
      </c>
      <c r="Q93" s="115">
        <f t="shared" si="14"/>
        <v>0</v>
      </c>
      <c r="R93" s="115">
        <f t="shared" si="14"/>
        <v>0</v>
      </c>
      <c r="S93" s="115">
        <f t="shared" si="14"/>
        <v>0</v>
      </c>
      <c r="T93" s="115">
        <f t="shared" si="14"/>
        <v>0</v>
      </c>
      <c r="U93" s="115">
        <f t="shared" si="14"/>
        <v>0</v>
      </c>
      <c r="V93" s="115">
        <f t="shared" si="14"/>
        <v>0</v>
      </c>
      <c r="W93" s="115">
        <f t="shared" si="14"/>
        <v>0</v>
      </c>
      <c r="X93" s="115">
        <f t="shared" si="14"/>
        <v>0</v>
      </c>
      <c r="Y93" s="115">
        <f t="shared" si="14"/>
        <v>0</v>
      </c>
      <c r="Z93" s="115">
        <f t="shared" si="14"/>
        <v>0</v>
      </c>
      <c r="AA93" s="115">
        <f t="shared" si="14"/>
        <v>0</v>
      </c>
      <c r="AB93" s="115">
        <f t="shared" si="14"/>
        <v>0</v>
      </c>
      <c r="AC93" s="115">
        <f t="shared" si="14"/>
        <v>0</v>
      </c>
      <c r="AD93" s="115">
        <f t="shared" si="14"/>
        <v>0</v>
      </c>
      <c r="AE93" s="115">
        <f t="shared" si="14"/>
        <v>0</v>
      </c>
      <c r="AF93" s="115">
        <f t="shared" si="14"/>
        <v>0</v>
      </c>
      <c r="AG93" s="115">
        <f t="shared" si="14"/>
        <v>0</v>
      </c>
      <c r="AH93" s="115">
        <f t="shared" si="14"/>
        <v>0</v>
      </c>
      <c r="AI93" s="115">
        <f t="shared" si="14"/>
        <v>0</v>
      </c>
      <c r="AJ93" s="37" t="str">
        <f t="shared" si="6"/>
        <v/>
      </c>
      <c r="AK93" s="50"/>
      <c r="AL93" s="50" t="str">
        <f t="shared" si="9"/>
        <v>00</v>
      </c>
      <c r="AM93" s="52" t="str">
        <f t="shared" si="10"/>
        <v>00</v>
      </c>
      <c r="AN93" s="52" t="str">
        <f t="shared" si="11"/>
        <v>00</v>
      </c>
      <c r="AO93" s="52" t="str">
        <f t="shared" si="12"/>
        <v>00</v>
      </c>
      <c r="AQ93" t="str">
        <f t="shared" si="7"/>
        <v/>
      </c>
    </row>
    <row r="94" spans="2:43">
      <c r="B94" s="122"/>
      <c r="C94" s="37">
        <f t="shared" si="8"/>
        <v>23</v>
      </c>
      <c r="D94" s="115">
        <f t="shared" si="14"/>
        <v>0</v>
      </c>
      <c r="E94" s="115">
        <f t="shared" si="14"/>
        <v>0</v>
      </c>
      <c r="F94" s="115">
        <f t="shared" si="14"/>
        <v>0</v>
      </c>
      <c r="G94" s="115">
        <f t="shared" si="14"/>
        <v>0</v>
      </c>
      <c r="H94" s="115">
        <f t="shared" si="14"/>
        <v>0</v>
      </c>
      <c r="I94" s="115">
        <f t="shared" si="14"/>
        <v>0</v>
      </c>
      <c r="J94" s="115">
        <f t="shared" si="14"/>
        <v>0</v>
      </c>
      <c r="K94" s="115">
        <f t="shared" si="14"/>
        <v>0</v>
      </c>
      <c r="L94" s="115">
        <f t="shared" si="14"/>
        <v>0</v>
      </c>
      <c r="M94" s="115">
        <f t="shared" si="14"/>
        <v>0</v>
      </c>
      <c r="N94" s="115">
        <f t="shared" si="14"/>
        <v>0</v>
      </c>
      <c r="O94" s="115">
        <f t="shared" si="14"/>
        <v>0</v>
      </c>
      <c r="P94" s="115">
        <f t="shared" si="14"/>
        <v>0</v>
      </c>
      <c r="Q94" s="115">
        <f t="shared" si="14"/>
        <v>0</v>
      </c>
      <c r="R94" s="115">
        <f t="shared" si="14"/>
        <v>0</v>
      </c>
      <c r="S94" s="115">
        <f t="shared" si="14"/>
        <v>0</v>
      </c>
      <c r="T94" s="115">
        <f t="shared" si="14"/>
        <v>0</v>
      </c>
      <c r="U94" s="115">
        <f t="shared" si="14"/>
        <v>0</v>
      </c>
      <c r="V94" s="115">
        <f t="shared" si="14"/>
        <v>0</v>
      </c>
      <c r="W94" s="115">
        <f t="shared" si="14"/>
        <v>0</v>
      </c>
      <c r="X94" s="115">
        <f t="shared" si="14"/>
        <v>0</v>
      </c>
      <c r="Y94" s="115">
        <f t="shared" si="14"/>
        <v>0</v>
      </c>
      <c r="Z94" s="115">
        <f t="shared" si="14"/>
        <v>0</v>
      </c>
      <c r="AA94" s="115">
        <f t="shared" si="14"/>
        <v>0</v>
      </c>
      <c r="AB94" s="115">
        <f t="shared" si="14"/>
        <v>0</v>
      </c>
      <c r="AC94" s="115">
        <f t="shared" si="14"/>
        <v>0</v>
      </c>
      <c r="AD94" s="115">
        <f t="shared" si="14"/>
        <v>0</v>
      </c>
      <c r="AE94" s="115">
        <f t="shared" si="14"/>
        <v>0</v>
      </c>
      <c r="AF94" s="115">
        <f t="shared" si="14"/>
        <v>0</v>
      </c>
      <c r="AG94" s="115">
        <f t="shared" si="14"/>
        <v>0</v>
      </c>
      <c r="AH94" s="115">
        <f t="shared" si="14"/>
        <v>0</v>
      </c>
      <c r="AI94" s="115">
        <f>IF(AI29=1,1,0)</f>
        <v>0</v>
      </c>
      <c r="AJ94" s="37" t="str">
        <f t="shared" si="6"/>
        <v/>
      </c>
      <c r="AK94" s="50"/>
      <c r="AL94" s="50" t="str">
        <f t="shared" si="9"/>
        <v>00</v>
      </c>
      <c r="AM94" s="52" t="str">
        <f t="shared" si="10"/>
        <v>00</v>
      </c>
      <c r="AN94" s="52" t="str">
        <f t="shared" si="11"/>
        <v>00</v>
      </c>
      <c r="AO94" s="52" t="str">
        <f t="shared" si="12"/>
        <v>00</v>
      </c>
      <c r="AQ94" t="str">
        <f t="shared" si="7"/>
        <v/>
      </c>
    </row>
    <row r="95" spans="2:43">
      <c r="B95" s="122"/>
      <c r="C95" s="37">
        <f t="shared" si="8"/>
        <v>24</v>
      </c>
      <c r="D95" s="115">
        <f t="shared" ref="D95:AI102" si="15">IF(D30=1,1,0)</f>
        <v>0</v>
      </c>
      <c r="E95" s="115">
        <f t="shared" si="15"/>
        <v>0</v>
      </c>
      <c r="F95" s="115">
        <f t="shared" si="15"/>
        <v>0</v>
      </c>
      <c r="G95" s="115">
        <f t="shared" si="15"/>
        <v>0</v>
      </c>
      <c r="H95" s="115">
        <f t="shared" si="15"/>
        <v>0</v>
      </c>
      <c r="I95" s="115">
        <f t="shared" si="15"/>
        <v>0</v>
      </c>
      <c r="J95" s="115">
        <f t="shared" si="15"/>
        <v>0</v>
      </c>
      <c r="K95" s="115">
        <f t="shared" si="15"/>
        <v>0</v>
      </c>
      <c r="L95" s="115">
        <f t="shared" si="15"/>
        <v>0</v>
      </c>
      <c r="M95" s="115">
        <f t="shared" si="15"/>
        <v>0</v>
      </c>
      <c r="N95" s="115">
        <f t="shared" si="15"/>
        <v>0</v>
      </c>
      <c r="O95" s="115">
        <f t="shared" si="15"/>
        <v>0</v>
      </c>
      <c r="P95" s="115">
        <f t="shared" si="15"/>
        <v>0</v>
      </c>
      <c r="Q95" s="115">
        <f t="shared" si="15"/>
        <v>0</v>
      </c>
      <c r="R95" s="115">
        <f t="shared" si="15"/>
        <v>0</v>
      </c>
      <c r="S95" s="115">
        <f t="shared" si="15"/>
        <v>0</v>
      </c>
      <c r="T95" s="115">
        <f t="shared" si="15"/>
        <v>0</v>
      </c>
      <c r="U95" s="115">
        <f t="shared" si="15"/>
        <v>0</v>
      </c>
      <c r="V95" s="115">
        <f t="shared" si="15"/>
        <v>0</v>
      </c>
      <c r="W95" s="115">
        <f t="shared" si="15"/>
        <v>0</v>
      </c>
      <c r="X95" s="115">
        <f t="shared" si="15"/>
        <v>0</v>
      </c>
      <c r="Y95" s="115">
        <f t="shared" si="15"/>
        <v>0</v>
      </c>
      <c r="Z95" s="115">
        <f t="shared" si="15"/>
        <v>0</v>
      </c>
      <c r="AA95" s="115">
        <f t="shared" si="15"/>
        <v>0</v>
      </c>
      <c r="AB95" s="115">
        <f t="shared" si="15"/>
        <v>0</v>
      </c>
      <c r="AC95" s="115">
        <f t="shared" si="15"/>
        <v>0</v>
      </c>
      <c r="AD95" s="115">
        <f t="shared" si="15"/>
        <v>0</v>
      </c>
      <c r="AE95" s="115">
        <f t="shared" si="15"/>
        <v>0</v>
      </c>
      <c r="AF95" s="115">
        <f t="shared" si="15"/>
        <v>0</v>
      </c>
      <c r="AG95" s="115">
        <f t="shared" si="15"/>
        <v>0</v>
      </c>
      <c r="AH95" s="115">
        <f t="shared" si="15"/>
        <v>0</v>
      </c>
      <c r="AI95" s="115">
        <f t="shared" si="15"/>
        <v>0</v>
      </c>
      <c r="AJ95" s="37" t="str">
        <f t="shared" si="6"/>
        <v/>
      </c>
      <c r="AK95" s="50"/>
      <c r="AL95" s="50" t="str">
        <f t="shared" si="9"/>
        <v>00</v>
      </c>
      <c r="AM95" s="52" t="str">
        <f t="shared" si="10"/>
        <v>00</v>
      </c>
      <c r="AN95" s="52" t="str">
        <f t="shared" si="11"/>
        <v>00</v>
      </c>
      <c r="AO95" s="52" t="str">
        <f t="shared" si="12"/>
        <v>00</v>
      </c>
      <c r="AQ95" t="str">
        <f t="shared" si="7"/>
        <v/>
      </c>
    </row>
    <row r="96" spans="2:43">
      <c r="B96" s="122"/>
      <c r="C96" s="37">
        <f t="shared" si="8"/>
        <v>25</v>
      </c>
      <c r="D96" s="115">
        <f t="shared" si="15"/>
        <v>0</v>
      </c>
      <c r="E96" s="115">
        <f t="shared" si="15"/>
        <v>0</v>
      </c>
      <c r="F96" s="115">
        <f t="shared" si="15"/>
        <v>0</v>
      </c>
      <c r="G96" s="115">
        <f t="shared" si="15"/>
        <v>0</v>
      </c>
      <c r="H96" s="115">
        <f t="shared" si="15"/>
        <v>0</v>
      </c>
      <c r="I96" s="115">
        <f t="shared" si="15"/>
        <v>0</v>
      </c>
      <c r="J96" s="115">
        <f t="shared" si="15"/>
        <v>0</v>
      </c>
      <c r="K96" s="115">
        <f t="shared" si="15"/>
        <v>0</v>
      </c>
      <c r="L96" s="115">
        <f t="shared" si="15"/>
        <v>0</v>
      </c>
      <c r="M96" s="115">
        <f t="shared" si="15"/>
        <v>0</v>
      </c>
      <c r="N96" s="115">
        <f t="shared" si="15"/>
        <v>0</v>
      </c>
      <c r="O96" s="115">
        <f t="shared" si="15"/>
        <v>0</v>
      </c>
      <c r="P96" s="115">
        <f t="shared" si="15"/>
        <v>0</v>
      </c>
      <c r="Q96" s="115">
        <f t="shared" si="15"/>
        <v>0</v>
      </c>
      <c r="R96" s="115">
        <f t="shared" si="15"/>
        <v>0</v>
      </c>
      <c r="S96" s="115">
        <f t="shared" si="15"/>
        <v>0</v>
      </c>
      <c r="T96" s="115">
        <f t="shared" si="15"/>
        <v>0</v>
      </c>
      <c r="U96" s="115">
        <f t="shared" si="15"/>
        <v>0</v>
      </c>
      <c r="V96" s="115">
        <f t="shared" si="15"/>
        <v>0</v>
      </c>
      <c r="W96" s="115">
        <f t="shared" si="15"/>
        <v>0</v>
      </c>
      <c r="X96" s="115">
        <f t="shared" si="15"/>
        <v>0</v>
      </c>
      <c r="Y96" s="115">
        <f t="shared" si="15"/>
        <v>0</v>
      </c>
      <c r="Z96" s="115">
        <f t="shared" si="15"/>
        <v>0</v>
      </c>
      <c r="AA96" s="115">
        <f t="shared" si="15"/>
        <v>0</v>
      </c>
      <c r="AB96" s="115">
        <f t="shared" si="15"/>
        <v>0</v>
      </c>
      <c r="AC96" s="115">
        <f t="shared" si="15"/>
        <v>0</v>
      </c>
      <c r="AD96" s="115">
        <f t="shared" si="15"/>
        <v>0</v>
      </c>
      <c r="AE96" s="115">
        <f t="shared" si="15"/>
        <v>0</v>
      </c>
      <c r="AF96" s="115">
        <f t="shared" si="15"/>
        <v>0</v>
      </c>
      <c r="AG96" s="115">
        <f t="shared" si="15"/>
        <v>0</v>
      </c>
      <c r="AH96" s="115">
        <f t="shared" si="15"/>
        <v>0</v>
      </c>
      <c r="AI96" s="115">
        <f t="shared" si="15"/>
        <v>0</v>
      </c>
      <c r="AJ96" s="37" t="str">
        <f t="shared" si="6"/>
        <v/>
      </c>
      <c r="AK96" s="50"/>
      <c r="AL96" s="50" t="str">
        <f t="shared" si="9"/>
        <v>00</v>
      </c>
      <c r="AM96" s="52" t="str">
        <f t="shared" si="10"/>
        <v>00</v>
      </c>
      <c r="AN96" s="52" t="str">
        <f t="shared" si="11"/>
        <v>00</v>
      </c>
      <c r="AO96" s="52" t="str">
        <f t="shared" si="12"/>
        <v>00</v>
      </c>
      <c r="AQ96" t="str">
        <f t="shared" si="7"/>
        <v/>
      </c>
    </row>
    <row r="97" spans="2:43">
      <c r="B97" s="122"/>
      <c r="C97" s="37">
        <f t="shared" si="8"/>
        <v>26</v>
      </c>
      <c r="D97" s="115">
        <f t="shared" si="15"/>
        <v>0</v>
      </c>
      <c r="E97" s="115">
        <f t="shared" si="15"/>
        <v>0</v>
      </c>
      <c r="F97" s="115">
        <f t="shared" si="15"/>
        <v>0</v>
      </c>
      <c r="G97" s="115">
        <f t="shared" si="15"/>
        <v>0</v>
      </c>
      <c r="H97" s="115">
        <f t="shared" si="15"/>
        <v>0</v>
      </c>
      <c r="I97" s="115">
        <f t="shared" si="15"/>
        <v>0</v>
      </c>
      <c r="J97" s="115">
        <f t="shared" si="15"/>
        <v>0</v>
      </c>
      <c r="K97" s="115">
        <f t="shared" si="15"/>
        <v>0</v>
      </c>
      <c r="L97" s="115">
        <f t="shared" si="15"/>
        <v>0</v>
      </c>
      <c r="M97" s="115">
        <f t="shared" si="15"/>
        <v>0</v>
      </c>
      <c r="N97" s="115">
        <f t="shared" si="15"/>
        <v>0</v>
      </c>
      <c r="O97" s="115">
        <f t="shared" si="15"/>
        <v>0</v>
      </c>
      <c r="P97" s="115">
        <f t="shared" si="15"/>
        <v>0</v>
      </c>
      <c r="Q97" s="115">
        <f t="shared" si="15"/>
        <v>0</v>
      </c>
      <c r="R97" s="115">
        <f t="shared" si="15"/>
        <v>0</v>
      </c>
      <c r="S97" s="115">
        <f t="shared" si="15"/>
        <v>0</v>
      </c>
      <c r="T97" s="115">
        <f t="shared" si="15"/>
        <v>0</v>
      </c>
      <c r="U97" s="115">
        <f t="shared" si="15"/>
        <v>0</v>
      </c>
      <c r="V97" s="115">
        <f t="shared" si="15"/>
        <v>0</v>
      </c>
      <c r="W97" s="115">
        <f t="shared" si="15"/>
        <v>0</v>
      </c>
      <c r="X97" s="115">
        <f t="shared" si="15"/>
        <v>0</v>
      </c>
      <c r="Y97" s="115">
        <f t="shared" si="15"/>
        <v>0</v>
      </c>
      <c r="Z97" s="115">
        <f t="shared" si="15"/>
        <v>0</v>
      </c>
      <c r="AA97" s="115">
        <f t="shared" si="15"/>
        <v>0</v>
      </c>
      <c r="AB97" s="115">
        <f t="shared" si="15"/>
        <v>0</v>
      </c>
      <c r="AC97" s="115">
        <f t="shared" si="15"/>
        <v>0</v>
      </c>
      <c r="AD97" s="115">
        <f t="shared" si="15"/>
        <v>0</v>
      </c>
      <c r="AE97" s="115">
        <f t="shared" si="15"/>
        <v>0</v>
      </c>
      <c r="AF97" s="115">
        <f t="shared" si="15"/>
        <v>0</v>
      </c>
      <c r="AG97" s="115">
        <f t="shared" si="15"/>
        <v>0</v>
      </c>
      <c r="AH97" s="115">
        <f t="shared" si="15"/>
        <v>0</v>
      </c>
      <c r="AI97" s="115">
        <f t="shared" si="15"/>
        <v>0</v>
      </c>
      <c r="AJ97" s="37" t="str">
        <f t="shared" si="6"/>
        <v/>
      </c>
      <c r="AK97" s="50"/>
      <c r="AL97" s="50" t="str">
        <f t="shared" si="9"/>
        <v>00</v>
      </c>
      <c r="AM97" s="52" t="str">
        <f t="shared" si="10"/>
        <v>00</v>
      </c>
      <c r="AN97" s="52" t="str">
        <f t="shared" si="11"/>
        <v>00</v>
      </c>
      <c r="AO97" s="52" t="str">
        <f t="shared" si="12"/>
        <v>00</v>
      </c>
      <c r="AQ97" t="str">
        <f t="shared" si="7"/>
        <v/>
      </c>
    </row>
    <row r="98" spans="2:43">
      <c r="B98" s="122"/>
      <c r="C98" s="37">
        <f t="shared" si="8"/>
        <v>27</v>
      </c>
      <c r="D98" s="115">
        <f t="shared" si="15"/>
        <v>0</v>
      </c>
      <c r="E98" s="115">
        <f t="shared" si="15"/>
        <v>0</v>
      </c>
      <c r="F98" s="115">
        <f t="shared" si="15"/>
        <v>0</v>
      </c>
      <c r="G98" s="115">
        <f t="shared" si="15"/>
        <v>0</v>
      </c>
      <c r="H98" s="115">
        <f t="shared" si="15"/>
        <v>0</v>
      </c>
      <c r="I98" s="115">
        <f t="shared" si="15"/>
        <v>0</v>
      </c>
      <c r="J98" s="115">
        <f t="shared" si="15"/>
        <v>0</v>
      </c>
      <c r="K98" s="115">
        <f t="shared" si="15"/>
        <v>0</v>
      </c>
      <c r="L98" s="115">
        <f t="shared" si="15"/>
        <v>0</v>
      </c>
      <c r="M98" s="115">
        <f t="shared" si="15"/>
        <v>0</v>
      </c>
      <c r="N98" s="115">
        <f t="shared" si="15"/>
        <v>0</v>
      </c>
      <c r="O98" s="115">
        <f t="shared" si="15"/>
        <v>0</v>
      </c>
      <c r="P98" s="115">
        <f t="shared" si="15"/>
        <v>0</v>
      </c>
      <c r="Q98" s="115">
        <f t="shared" si="15"/>
        <v>0</v>
      </c>
      <c r="R98" s="115">
        <f t="shared" si="15"/>
        <v>0</v>
      </c>
      <c r="S98" s="115">
        <f t="shared" si="15"/>
        <v>0</v>
      </c>
      <c r="T98" s="115">
        <f t="shared" si="15"/>
        <v>0</v>
      </c>
      <c r="U98" s="115">
        <f t="shared" si="15"/>
        <v>0</v>
      </c>
      <c r="V98" s="115">
        <f t="shared" si="15"/>
        <v>0</v>
      </c>
      <c r="W98" s="115">
        <f t="shared" si="15"/>
        <v>0</v>
      </c>
      <c r="X98" s="115">
        <f t="shared" si="15"/>
        <v>0</v>
      </c>
      <c r="Y98" s="115">
        <f t="shared" si="15"/>
        <v>0</v>
      </c>
      <c r="Z98" s="115">
        <f t="shared" si="15"/>
        <v>0</v>
      </c>
      <c r="AA98" s="115">
        <f t="shared" si="15"/>
        <v>0</v>
      </c>
      <c r="AB98" s="115">
        <f t="shared" si="15"/>
        <v>0</v>
      </c>
      <c r="AC98" s="115">
        <f t="shared" si="15"/>
        <v>0</v>
      </c>
      <c r="AD98" s="115">
        <f t="shared" si="15"/>
        <v>0</v>
      </c>
      <c r="AE98" s="115">
        <f t="shared" si="15"/>
        <v>0</v>
      </c>
      <c r="AF98" s="115">
        <f t="shared" si="15"/>
        <v>0</v>
      </c>
      <c r="AG98" s="115">
        <f t="shared" si="15"/>
        <v>0</v>
      </c>
      <c r="AH98" s="115">
        <f t="shared" si="15"/>
        <v>0</v>
      </c>
      <c r="AI98" s="115">
        <f t="shared" si="15"/>
        <v>0</v>
      </c>
      <c r="AJ98" s="37" t="str">
        <f t="shared" si="6"/>
        <v/>
      </c>
      <c r="AK98" s="50"/>
      <c r="AL98" s="50" t="str">
        <f t="shared" si="9"/>
        <v>00</v>
      </c>
      <c r="AM98" s="52" t="str">
        <f t="shared" si="10"/>
        <v>00</v>
      </c>
      <c r="AN98" s="52" t="str">
        <f t="shared" si="11"/>
        <v>00</v>
      </c>
      <c r="AO98" s="52" t="str">
        <f t="shared" si="12"/>
        <v>00</v>
      </c>
      <c r="AQ98" t="str">
        <f t="shared" si="7"/>
        <v/>
      </c>
    </row>
    <row r="99" spans="2:43">
      <c r="B99" s="122"/>
      <c r="C99" s="37">
        <f t="shared" si="8"/>
        <v>28</v>
      </c>
      <c r="D99" s="115">
        <f t="shared" si="15"/>
        <v>0</v>
      </c>
      <c r="E99" s="115">
        <f t="shared" si="15"/>
        <v>0</v>
      </c>
      <c r="F99" s="115">
        <f t="shared" si="15"/>
        <v>0</v>
      </c>
      <c r="G99" s="115">
        <f t="shared" si="15"/>
        <v>0</v>
      </c>
      <c r="H99" s="115">
        <f t="shared" si="15"/>
        <v>0</v>
      </c>
      <c r="I99" s="115">
        <f t="shared" si="15"/>
        <v>0</v>
      </c>
      <c r="J99" s="115">
        <f t="shared" si="15"/>
        <v>0</v>
      </c>
      <c r="K99" s="115">
        <f t="shared" si="15"/>
        <v>0</v>
      </c>
      <c r="L99" s="115">
        <f t="shared" si="15"/>
        <v>0</v>
      </c>
      <c r="M99" s="115">
        <f t="shared" si="15"/>
        <v>0</v>
      </c>
      <c r="N99" s="115">
        <f t="shared" si="15"/>
        <v>0</v>
      </c>
      <c r="O99" s="115">
        <f t="shared" si="15"/>
        <v>0</v>
      </c>
      <c r="P99" s="115">
        <f t="shared" si="15"/>
        <v>0</v>
      </c>
      <c r="Q99" s="115">
        <f t="shared" si="15"/>
        <v>0</v>
      </c>
      <c r="R99" s="115">
        <f t="shared" si="15"/>
        <v>0</v>
      </c>
      <c r="S99" s="115">
        <f t="shared" si="15"/>
        <v>0</v>
      </c>
      <c r="T99" s="115">
        <f t="shared" si="15"/>
        <v>0</v>
      </c>
      <c r="U99" s="115">
        <f t="shared" si="15"/>
        <v>0</v>
      </c>
      <c r="V99" s="115">
        <f t="shared" si="15"/>
        <v>0</v>
      </c>
      <c r="W99" s="115">
        <f t="shared" si="15"/>
        <v>0</v>
      </c>
      <c r="X99" s="115">
        <f t="shared" si="15"/>
        <v>0</v>
      </c>
      <c r="Y99" s="115">
        <f t="shared" si="15"/>
        <v>0</v>
      </c>
      <c r="Z99" s="115">
        <f t="shared" si="15"/>
        <v>0</v>
      </c>
      <c r="AA99" s="115">
        <f t="shared" si="15"/>
        <v>0</v>
      </c>
      <c r="AB99" s="115">
        <f t="shared" si="15"/>
        <v>0</v>
      </c>
      <c r="AC99" s="115">
        <f t="shared" si="15"/>
        <v>0</v>
      </c>
      <c r="AD99" s="115">
        <f t="shared" si="15"/>
        <v>0</v>
      </c>
      <c r="AE99" s="115">
        <f t="shared" si="15"/>
        <v>0</v>
      </c>
      <c r="AF99" s="115">
        <f t="shared" si="15"/>
        <v>0</v>
      </c>
      <c r="AG99" s="115">
        <f t="shared" si="15"/>
        <v>0</v>
      </c>
      <c r="AH99" s="115">
        <f t="shared" si="15"/>
        <v>0</v>
      </c>
      <c r="AI99" s="115">
        <f t="shared" si="15"/>
        <v>0</v>
      </c>
      <c r="AJ99" s="37" t="str">
        <f t="shared" si="6"/>
        <v/>
      </c>
      <c r="AK99" s="50"/>
      <c r="AL99" s="50" t="str">
        <f t="shared" si="9"/>
        <v>00</v>
      </c>
      <c r="AM99" s="52" t="str">
        <f t="shared" si="10"/>
        <v>00</v>
      </c>
      <c r="AN99" s="52" t="str">
        <f t="shared" si="11"/>
        <v>00</v>
      </c>
      <c r="AO99" s="52" t="str">
        <f t="shared" si="12"/>
        <v>00</v>
      </c>
      <c r="AQ99" t="str">
        <f t="shared" si="7"/>
        <v/>
      </c>
    </row>
    <row r="100" spans="2:43">
      <c r="B100" s="122"/>
      <c r="C100" s="37">
        <f t="shared" si="8"/>
        <v>29</v>
      </c>
      <c r="D100" s="115">
        <f t="shared" si="15"/>
        <v>0</v>
      </c>
      <c r="E100" s="115">
        <f t="shared" si="15"/>
        <v>0</v>
      </c>
      <c r="F100" s="115">
        <f t="shared" si="15"/>
        <v>0</v>
      </c>
      <c r="G100" s="115">
        <f t="shared" si="15"/>
        <v>0</v>
      </c>
      <c r="H100" s="115">
        <f t="shared" si="15"/>
        <v>0</v>
      </c>
      <c r="I100" s="115">
        <f t="shared" si="15"/>
        <v>0</v>
      </c>
      <c r="J100" s="115">
        <f t="shared" si="15"/>
        <v>0</v>
      </c>
      <c r="K100" s="115">
        <f t="shared" si="15"/>
        <v>0</v>
      </c>
      <c r="L100" s="115">
        <f t="shared" si="15"/>
        <v>0</v>
      </c>
      <c r="M100" s="115">
        <f t="shared" si="15"/>
        <v>0</v>
      </c>
      <c r="N100" s="115">
        <f t="shared" si="15"/>
        <v>0</v>
      </c>
      <c r="O100" s="115">
        <f t="shared" si="15"/>
        <v>0</v>
      </c>
      <c r="P100" s="115">
        <f t="shared" si="15"/>
        <v>0</v>
      </c>
      <c r="Q100" s="115">
        <f t="shared" si="15"/>
        <v>0</v>
      </c>
      <c r="R100" s="115">
        <f t="shared" si="15"/>
        <v>0</v>
      </c>
      <c r="S100" s="115">
        <f t="shared" si="15"/>
        <v>0</v>
      </c>
      <c r="T100" s="115">
        <f t="shared" si="15"/>
        <v>0</v>
      </c>
      <c r="U100" s="115">
        <f t="shared" si="15"/>
        <v>0</v>
      </c>
      <c r="V100" s="115">
        <f t="shared" si="15"/>
        <v>0</v>
      </c>
      <c r="W100" s="115">
        <f t="shared" si="15"/>
        <v>0</v>
      </c>
      <c r="X100" s="115">
        <f t="shared" si="15"/>
        <v>0</v>
      </c>
      <c r="Y100" s="115">
        <f t="shared" si="15"/>
        <v>0</v>
      </c>
      <c r="Z100" s="115">
        <f t="shared" si="15"/>
        <v>0</v>
      </c>
      <c r="AA100" s="115">
        <f t="shared" si="15"/>
        <v>0</v>
      </c>
      <c r="AB100" s="115">
        <f t="shared" si="15"/>
        <v>0</v>
      </c>
      <c r="AC100" s="115">
        <f t="shared" si="15"/>
        <v>0</v>
      </c>
      <c r="AD100" s="115">
        <f t="shared" si="15"/>
        <v>0</v>
      </c>
      <c r="AE100" s="115">
        <f t="shared" si="15"/>
        <v>0</v>
      </c>
      <c r="AF100" s="115">
        <f t="shared" si="15"/>
        <v>0</v>
      </c>
      <c r="AG100" s="115">
        <f t="shared" si="15"/>
        <v>0</v>
      </c>
      <c r="AH100" s="115">
        <f t="shared" si="15"/>
        <v>0</v>
      </c>
      <c r="AI100" s="115">
        <f t="shared" si="15"/>
        <v>0</v>
      </c>
      <c r="AJ100" s="37" t="str">
        <f t="shared" si="6"/>
        <v/>
      </c>
      <c r="AK100" s="50"/>
      <c r="AL100" s="50" t="str">
        <f t="shared" si="9"/>
        <v>00</v>
      </c>
      <c r="AM100" s="52" t="str">
        <f t="shared" si="10"/>
        <v>00</v>
      </c>
      <c r="AN100" s="52" t="str">
        <f t="shared" si="11"/>
        <v>00</v>
      </c>
      <c r="AO100" s="52" t="str">
        <f t="shared" si="12"/>
        <v>00</v>
      </c>
      <c r="AQ100" t="str">
        <f t="shared" si="7"/>
        <v/>
      </c>
    </row>
    <row r="101" spans="2:43">
      <c r="B101" s="122"/>
      <c r="C101" s="37">
        <f t="shared" si="8"/>
        <v>30</v>
      </c>
      <c r="D101" s="115">
        <f t="shared" si="15"/>
        <v>0</v>
      </c>
      <c r="E101" s="115">
        <f t="shared" si="15"/>
        <v>0</v>
      </c>
      <c r="F101" s="115">
        <f t="shared" si="15"/>
        <v>0</v>
      </c>
      <c r="G101" s="115">
        <f t="shared" si="15"/>
        <v>0</v>
      </c>
      <c r="H101" s="115">
        <f t="shared" si="15"/>
        <v>0</v>
      </c>
      <c r="I101" s="115">
        <f t="shared" si="15"/>
        <v>0</v>
      </c>
      <c r="J101" s="115">
        <f t="shared" si="15"/>
        <v>0</v>
      </c>
      <c r="K101" s="115">
        <f t="shared" si="15"/>
        <v>0</v>
      </c>
      <c r="L101" s="115">
        <f t="shared" si="15"/>
        <v>0</v>
      </c>
      <c r="M101" s="115">
        <f t="shared" si="15"/>
        <v>0</v>
      </c>
      <c r="N101" s="115">
        <f t="shared" si="15"/>
        <v>0</v>
      </c>
      <c r="O101" s="115">
        <f t="shared" si="15"/>
        <v>0</v>
      </c>
      <c r="P101" s="115">
        <f t="shared" si="15"/>
        <v>0</v>
      </c>
      <c r="Q101" s="115">
        <f t="shared" si="15"/>
        <v>0</v>
      </c>
      <c r="R101" s="115">
        <f t="shared" si="15"/>
        <v>0</v>
      </c>
      <c r="S101" s="115">
        <f t="shared" si="15"/>
        <v>0</v>
      </c>
      <c r="T101" s="115">
        <f t="shared" si="15"/>
        <v>0</v>
      </c>
      <c r="U101" s="115">
        <f t="shared" si="15"/>
        <v>0</v>
      </c>
      <c r="V101" s="115">
        <f t="shared" si="15"/>
        <v>0</v>
      </c>
      <c r="W101" s="115">
        <f t="shared" si="15"/>
        <v>0</v>
      </c>
      <c r="X101" s="115">
        <f t="shared" si="15"/>
        <v>0</v>
      </c>
      <c r="Y101" s="115">
        <f t="shared" si="15"/>
        <v>0</v>
      </c>
      <c r="Z101" s="115">
        <f t="shared" si="15"/>
        <v>0</v>
      </c>
      <c r="AA101" s="115">
        <f t="shared" si="15"/>
        <v>0</v>
      </c>
      <c r="AB101" s="115">
        <f t="shared" si="15"/>
        <v>0</v>
      </c>
      <c r="AC101" s="115">
        <f t="shared" si="15"/>
        <v>0</v>
      </c>
      <c r="AD101" s="115">
        <f t="shared" si="15"/>
        <v>0</v>
      </c>
      <c r="AE101" s="115">
        <f t="shared" si="15"/>
        <v>0</v>
      </c>
      <c r="AF101" s="115">
        <f t="shared" si="15"/>
        <v>0</v>
      </c>
      <c r="AG101" s="115">
        <f t="shared" si="15"/>
        <v>0</v>
      </c>
      <c r="AH101" s="115">
        <f t="shared" si="15"/>
        <v>0</v>
      </c>
      <c r="AI101" s="115">
        <f t="shared" si="15"/>
        <v>0</v>
      </c>
      <c r="AJ101" s="37" t="str">
        <f t="shared" si="6"/>
        <v/>
      </c>
      <c r="AK101" s="50"/>
      <c r="AL101" s="50" t="str">
        <f t="shared" si="9"/>
        <v>00</v>
      </c>
      <c r="AM101" s="52" t="str">
        <f t="shared" si="10"/>
        <v>00</v>
      </c>
      <c r="AN101" s="52" t="str">
        <f t="shared" si="11"/>
        <v>00</v>
      </c>
      <c r="AO101" s="52" t="str">
        <f t="shared" si="12"/>
        <v>00</v>
      </c>
      <c r="AQ101" t="str">
        <f t="shared" si="7"/>
        <v/>
      </c>
    </row>
    <row r="102" spans="2:43">
      <c r="B102" s="122"/>
      <c r="C102" s="37">
        <f t="shared" si="8"/>
        <v>31</v>
      </c>
      <c r="D102" s="115">
        <f t="shared" si="15"/>
        <v>0</v>
      </c>
      <c r="E102" s="115">
        <f t="shared" si="15"/>
        <v>0</v>
      </c>
      <c r="F102" s="115">
        <f t="shared" si="15"/>
        <v>0</v>
      </c>
      <c r="G102" s="115">
        <f t="shared" si="15"/>
        <v>0</v>
      </c>
      <c r="H102" s="115">
        <f t="shared" si="15"/>
        <v>0</v>
      </c>
      <c r="I102" s="115">
        <f t="shared" si="15"/>
        <v>0</v>
      </c>
      <c r="J102" s="115">
        <f t="shared" si="15"/>
        <v>0</v>
      </c>
      <c r="K102" s="115">
        <f t="shared" si="15"/>
        <v>0</v>
      </c>
      <c r="L102" s="115">
        <f t="shared" si="15"/>
        <v>0</v>
      </c>
      <c r="M102" s="115">
        <f t="shared" si="15"/>
        <v>0</v>
      </c>
      <c r="N102" s="115">
        <f t="shared" si="15"/>
        <v>0</v>
      </c>
      <c r="O102" s="115">
        <f t="shared" si="15"/>
        <v>0</v>
      </c>
      <c r="P102" s="115">
        <f t="shared" si="15"/>
        <v>0</v>
      </c>
      <c r="Q102" s="115">
        <f t="shared" si="15"/>
        <v>0</v>
      </c>
      <c r="R102" s="115">
        <f t="shared" si="15"/>
        <v>0</v>
      </c>
      <c r="S102" s="115">
        <f t="shared" si="15"/>
        <v>0</v>
      </c>
      <c r="T102" s="115">
        <f t="shared" si="15"/>
        <v>0</v>
      </c>
      <c r="U102" s="115">
        <f t="shared" si="15"/>
        <v>0</v>
      </c>
      <c r="V102" s="115">
        <f t="shared" si="15"/>
        <v>0</v>
      </c>
      <c r="W102" s="115">
        <f t="shared" si="15"/>
        <v>0</v>
      </c>
      <c r="X102" s="115">
        <f t="shared" si="15"/>
        <v>0</v>
      </c>
      <c r="Y102" s="115">
        <f t="shared" si="15"/>
        <v>0</v>
      </c>
      <c r="Z102" s="115">
        <f t="shared" si="15"/>
        <v>0</v>
      </c>
      <c r="AA102" s="115">
        <f t="shared" si="15"/>
        <v>0</v>
      </c>
      <c r="AB102" s="115">
        <f t="shared" si="15"/>
        <v>0</v>
      </c>
      <c r="AC102" s="115">
        <f t="shared" si="15"/>
        <v>0</v>
      </c>
      <c r="AD102" s="115">
        <f t="shared" si="15"/>
        <v>0</v>
      </c>
      <c r="AE102" s="115">
        <f t="shared" si="15"/>
        <v>0</v>
      </c>
      <c r="AF102" s="115">
        <f t="shared" si="15"/>
        <v>0</v>
      </c>
      <c r="AG102" s="115">
        <f t="shared" si="15"/>
        <v>0</v>
      </c>
      <c r="AH102" s="115">
        <f t="shared" si="15"/>
        <v>0</v>
      </c>
      <c r="AI102" s="115">
        <f>IF(AI37=1,1,0)</f>
        <v>0</v>
      </c>
      <c r="AJ102" s="37" t="str">
        <f t="shared" si="6"/>
        <v/>
      </c>
      <c r="AK102" s="50"/>
      <c r="AL102" s="50" t="str">
        <f t="shared" si="9"/>
        <v>00</v>
      </c>
      <c r="AM102" s="52" t="str">
        <f t="shared" si="10"/>
        <v>00</v>
      </c>
      <c r="AN102" s="52" t="str">
        <f t="shared" si="11"/>
        <v>00</v>
      </c>
      <c r="AO102" s="52" t="str">
        <f t="shared" si="12"/>
        <v>00</v>
      </c>
      <c r="AQ102" t="str">
        <f t="shared" si="7"/>
        <v/>
      </c>
    </row>
    <row r="103" spans="2:43">
      <c r="B103" s="122"/>
      <c r="C103" s="37">
        <f t="shared" si="8"/>
        <v>32</v>
      </c>
      <c r="D103" s="115">
        <f t="shared" ref="D103:AI110" si="16">IF(D38=1,1,0)</f>
        <v>0</v>
      </c>
      <c r="E103" s="115">
        <f t="shared" si="16"/>
        <v>0</v>
      </c>
      <c r="F103" s="115">
        <f t="shared" si="16"/>
        <v>0</v>
      </c>
      <c r="G103" s="115">
        <f t="shared" si="16"/>
        <v>0</v>
      </c>
      <c r="H103" s="115">
        <f t="shared" si="16"/>
        <v>0</v>
      </c>
      <c r="I103" s="115">
        <f t="shared" si="16"/>
        <v>0</v>
      </c>
      <c r="J103" s="115">
        <f t="shared" si="16"/>
        <v>0</v>
      </c>
      <c r="K103" s="115">
        <f t="shared" si="16"/>
        <v>0</v>
      </c>
      <c r="L103" s="115">
        <f t="shared" si="16"/>
        <v>0</v>
      </c>
      <c r="M103" s="115">
        <f t="shared" si="16"/>
        <v>0</v>
      </c>
      <c r="N103" s="115">
        <f t="shared" si="16"/>
        <v>0</v>
      </c>
      <c r="O103" s="115">
        <f t="shared" si="16"/>
        <v>0</v>
      </c>
      <c r="P103" s="115">
        <f t="shared" si="16"/>
        <v>0</v>
      </c>
      <c r="Q103" s="115">
        <f t="shared" si="16"/>
        <v>0</v>
      </c>
      <c r="R103" s="115">
        <f t="shared" si="16"/>
        <v>0</v>
      </c>
      <c r="S103" s="115">
        <f t="shared" si="16"/>
        <v>0</v>
      </c>
      <c r="T103" s="115">
        <f t="shared" si="16"/>
        <v>0</v>
      </c>
      <c r="U103" s="115">
        <f t="shared" si="16"/>
        <v>0</v>
      </c>
      <c r="V103" s="115">
        <f t="shared" si="16"/>
        <v>0</v>
      </c>
      <c r="W103" s="115">
        <f t="shared" si="16"/>
        <v>0</v>
      </c>
      <c r="X103" s="115">
        <f t="shared" si="16"/>
        <v>0</v>
      </c>
      <c r="Y103" s="115">
        <f t="shared" si="16"/>
        <v>0</v>
      </c>
      <c r="Z103" s="115">
        <f t="shared" si="16"/>
        <v>0</v>
      </c>
      <c r="AA103" s="115">
        <f t="shared" si="16"/>
        <v>0</v>
      </c>
      <c r="AB103" s="115">
        <f t="shared" si="16"/>
        <v>0</v>
      </c>
      <c r="AC103" s="115">
        <f t="shared" si="16"/>
        <v>0</v>
      </c>
      <c r="AD103" s="115">
        <f t="shared" si="16"/>
        <v>0</v>
      </c>
      <c r="AE103" s="115">
        <f t="shared" si="16"/>
        <v>0</v>
      </c>
      <c r="AF103" s="115">
        <f t="shared" si="16"/>
        <v>0</v>
      </c>
      <c r="AG103" s="115">
        <f t="shared" si="16"/>
        <v>0</v>
      </c>
      <c r="AH103" s="115">
        <f t="shared" si="16"/>
        <v>0</v>
      </c>
      <c r="AI103" s="115">
        <f t="shared" si="16"/>
        <v>0</v>
      </c>
      <c r="AJ103" s="37" t="str">
        <f t="shared" si="6"/>
        <v/>
      </c>
      <c r="AK103" s="50"/>
      <c r="AL103" s="50" t="str">
        <f t="shared" si="9"/>
        <v>00</v>
      </c>
      <c r="AM103" s="52" t="str">
        <f t="shared" si="10"/>
        <v>00</v>
      </c>
      <c r="AN103" s="52" t="str">
        <f t="shared" si="11"/>
        <v>00</v>
      </c>
      <c r="AO103" s="52" t="str">
        <f t="shared" si="12"/>
        <v>00</v>
      </c>
      <c r="AQ103" t="str">
        <f t="shared" si="7"/>
        <v/>
      </c>
    </row>
    <row r="104" spans="2:43">
      <c r="B104" s="122"/>
      <c r="C104" s="37">
        <f t="shared" si="8"/>
        <v>33</v>
      </c>
      <c r="D104" s="115">
        <f t="shared" si="16"/>
        <v>0</v>
      </c>
      <c r="E104" s="115">
        <f t="shared" si="16"/>
        <v>0</v>
      </c>
      <c r="F104" s="115">
        <f t="shared" si="16"/>
        <v>0</v>
      </c>
      <c r="G104" s="115">
        <f t="shared" si="16"/>
        <v>0</v>
      </c>
      <c r="H104" s="115">
        <f t="shared" si="16"/>
        <v>0</v>
      </c>
      <c r="I104" s="115">
        <f t="shared" si="16"/>
        <v>0</v>
      </c>
      <c r="J104" s="115">
        <f t="shared" si="16"/>
        <v>0</v>
      </c>
      <c r="K104" s="115">
        <f t="shared" si="16"/>
        <v>0</v>
      </c>
      <c r="L104" s="115">
        <f t="shared" si="16"/>
        <v>0</v>
      </c>
      <c r="M104" s="115">
        <f t="shared" si="16"/>
        <v>0</v>
      </c>
      <c r="N104" s="115">
        <f t="shared" si="16"/>
        <v>0</v>
      </c>
      <c r="O104" s="115">
        <f t="shared" si="16"/>
        <v>0</v>
      </c>
      <c r="P104" s="115">
        <f t="shared" si="16"/>
        <v>0</v>
      </c>
      <c r="Q104" s="115">
        <f t="shared" si="16"/>
        <v>0</v>
      </c>
      <c r="R104" s="115">
        <f t="shared" si="16"/>
        <v>0</v>
      </c>
      <c r="S104" s="115">
        <f t="shared" si="16"/>
        <v>0</v>
      </c>
      <c r="T104" s="115">
        <f t="shared" si="16"/>
        <v>0</v>
      </c>
      <c r="U104" s="115">
        <f t="shared" si="16"/>
        <v>0</v>
      </c>
      <c r="V104" s="115">
        <f t="shared" si="16"/>
        <v>0</v>
      </c>
      <c r="W104" s="115">
        <f t="shared" si="16"/>
        <v>0</v>
      </c>
      <c r="X104" s="115">
        <f t="shared" si="16"/>
        <v>0</v>
      </c>
      <c r="Y104" s="115">
        <f t="shared" si="16"/>
        <v>0</v>
      </c>
      <c r="Z104" s="115">
        <f t="shared" si="16"/>
        <v>0</v>
      </c>
      <c r="AA104" s="115">
        <f t="shared" si="16"/>
        <v>0</v>
      </c>
      <c r="AB104" s="115">
        <f t="shared" si="16"/>
        <v>0</v>
      </c>
      <c r="AC104" s="115">
        <f t="shared" si="16"/>
        <v>0</v>
      </c>
      <c r="AD104" s="115">
        <f t="shared" si="16"/>
        <v>0</v>
      </c>
      <c r="AE104" s="115">
        <f t="shared" si="16"/>
        <v>0</v>
      </c>
      <c r="AF104" s="115">
        <f t="shared" si="16"/>
        <v>0</v>
      </c>
      <c r="AG104" s="115">
        <f t="shared" si="16"/>
        <v>0</v>
      </c>
      <c r="AH104" s="115">
        <f t="shared" si="16"/>
        <v>0</v>
      </c>
      <c r="AI104" s="115">
        <f t="shared" si="16"/>
        <v>0</v>
      </c>
      <c r="AJ104" s="37" t="str">
        <f t="shared" si="6"/>
        <v/>
      </c>
      <c r="AK104" s="50"/>
      <c r="AL104" s="50" t="str">
        <f t="shared" si="9"/>
        <v>00</v>
      </c>
      <c r="AM104" s="52" t="str">
        <f t="shared" si="10"/>
        <v>00</v>
      </c>
      <c r="AN104" s="52" t="str">
        <f t="shared" si="11"/>
        <v>00</v>
      </c>
      <c r="AO104" s="52" t="str">
        <f t="shared" si="12"/>
        <v>00</v>
      </c>
      <c r="AQ104" t="str">
        <f t="shared" si="7"/>
        <v/>
      </c>
    </row>
    <row r="105" spans="2:43">
      <c r="B105" s="122"/>
      <c r="C105" s="37">
        <f t="shared" si="8"/>
        <v>34</v>
      </c>
      <c r="D105" s="115">
        <f t="shared" si="16"/>
        <v>0</v>
      </c>
      <c r="E105" s="115">
        <f t="shared" si="16"/>
        <v>0</v>
      </c>
      <c r="F105" s="115">
        <f t="shared" si="16"/>
        <v>0</v>
      </c>
      <c r="G105" s="115">
        <f t="shared" si="16"/>
        <v>0</v>
      </c>
      <c r="H105" s="115">
        <f t="shared" si="16"/>
        <v>0</v>
      </c>
      <c r="I105" s="115">
        <f t="shared" si="16"/>
        <v>0</v>
      </c>
      <c r="J105" s="115">
        <f t="shared" si="16"/>
        <v>0</v>
      </c>
      <c r="K105" s="115">
        <f t="shared" si="16"/>
        <v>0</v>
      </c>
      <c r="L105" s="115">
        <f t="shared" si="16"/>
        <v>0</v>
      </c>
      <c r="M105" s="115">
        <f t="shared" si="16"/>
        <v>0</v>
      </c>
      <c r="N105" s="115">
        <f t="shared" si="16"/>
        <v>0</v>
      </c>
      <c r="O105" s="115">
        <f t="shared" si="16"/>
        <v>0</v>
      </c>
      <c r="P105" s="115">
        <f t="shared" si="16"/>
        <v>0</v>
      </c>
      <c r="Q105" s="115">
        <f t="shared" si="16"/>
        <v>0</v>
      </c>
      <c r="R105" s="115">
        <f t="shared" si="16"/>
        <v>0</v>
      </c>
      <c r="S105" s="115">
        <f t="shared" si="16"/>
        <v>0</v>
      </c>
      <c r="T105" s="115">
        <f t="shared" si="16"/>
        <v>0</v>
      </c>
      <c r="U105" s="115">
        <f t="shared" si="16"/>
        <v>0</v>
      </c>
      <c r="V105" s="115">
        <f t="shared" si="16"/>
        <v>0</v>
      </c>
      <c r="W105" s="115">
        <f t="shared" si="16"/>
        <v>0</v>
      </c>
      <c r="X105" s="115">
        <f t="shared" si="16"/>
        <v>0</v>
      </c>
      <c r="Y105" s="115">
        <f t="shared" si="16"/>
        <v>0</v>
      </c>
      <c r="Z105" s="115">
        <f t="shared" si="16"/>
        <v>0</v>
      </c>
      <c r="AA105" s="115">
        <f t="shared" si="16"/>
        <v>0</v>
      </c>
      <c r="AB105" s="115">
        <f t="shared" si="16"/>
        <v>0</v>
      </c>
      <c r="AC105" s="115">
        <f t="shared" si="16"/>
        <v>0</v>
      </c>
      <c r="AD105" s="115">
        <f t="shared" si="16"/>
        <v>0</v>
      </c>
      <c r="AE105" s="115">
        <f t="shared" si="16"/>
        <v>0</v>
      </c>
      <c r="AF105" s="115">
        <f t="shared" si="16"/>
        <v>0</v>
      </c>
      <c r="AG105" s="115">
        <f t="shared" si="16"/>
        <v>0</v>
      </c>
      <c r="AH105" s="115">
        <f t="shared" si="16"/>
        <v>0</v>
      </c>
      <c r="AI105" s="115">
        <f t="shared" si="16"/>
        <v>0</v>
      </c>
      <c r="AJ105" s="37" t="str">
        <f t="shared" si="6"/>
        <v/>
      </c>
      <c r="AK105" s="50"/>
      <c r="AL105" s="50" t="str">
        <f t="shared" si="9"/>
        <v>00</v>
      </c>
      <c r="AM105" s="52" t="str">
        <f t="shared" si="10"/>
        <v>00</v>
      </c>
      <c r="AN105" s="52" t="str">
        <f t="shared" si="11"/>
        <v>00</v>
      </c>
      <c r="AO105" s="52" t="str">
        <f t="shared" si="12"/>
        <v>00</v>
      </c>
      <c r="AQ105" t="str">
        <f t="shared" si="7"/>
        <v/>
      </c>
    </row>
    <row r="106" spans="2:43">
      <c r="B106" s="122"/>
      <c r="C106" s="37">
        <f t="shared" si="8"/>
        <v>35</v>
      </c>
      <c r="D106" s="115">
        <f t="shared" si="16"/>
        <v>0</v>
      </c>
      <c r="E106" s="115">
        <f t="shared" si="16"/>
        <v>0</v>
      </c>
      <c r="F106" s="115">
        <f t="shared" si="16"/>
        <v>0</v>
      </c>
      <c r="G106" s="115">
        <f t="shared" si="16"/>
        <v>0</v>
      </c>
      <c r="H106" s="115">
        <f t="shared" si="16"/>
        <v>0</v>
      </c>
      <c r="I106" s="115">
        <f t="shared" si="16"/>
        <v>0</v>
      </c>
      <c r="J106" s="115">
        <f t="shared" si="16"/>
        <v>0</v>
      </c>
      <c r="K106" s="115">
        <f t="shared" si="16"/>
        <v>0</v>
      </c>
      <c r="L106" s="115">
        <f t="shared" si="16"/>
        <v>0</v>
      </c>
      <c r="M106" s="115">
        <f t="shared" si="16"/>
        <v>0</v>
      </c>
      <c r="N106" s="115">
        <f t="shared" si="16"/>
        <v>0</v>
      </c>
      <c r="O106" s="115">
        <f t="shared" si="16"/>
        <v>0</v>
      </c>
      <c r="P106" s="115">
        <f t="shared" si="16"/>
        <v>0</v>
      </c>
      <c r="Q106" s="115">
        <f t="shared" si="16"/>
        <v>0</v>
      </c>
      <c r="R106" s="115">
        <f t="shared" si="16"/>
        <v>0</v>
      </c>
      <c r="S106" s="115">
        <f t="shared" si="16"/>
        <v>0</v>
      </c>
      <c r="T106" s="115">
        <f t="shared" si="16"/>
        <v>0</v>
      </c>
      <c r="U106" s="115">
        <f t="shared" si="16"/>
        <v>0</v>
      </c>
      <c r="V106" s="115">
        <f t="shared" si="16"/>
        <v>0</v>
      </c>
      <c r="W106" s="115">
        <f t="shared" si="16"/>
        <v>0</v>
      </c>
      <c r="X106" s="115">
        <f t="shared" si="16"/>
        <v>0</v>
      </c>
      <c r="Y106" s="115">
        <f t="shared" si="16"/>
        <v>0</v>
      </c>
      <c r="Z106" s="115">
        <f t="shared" si="16"/>
        <v>0</v>
      </c>
      <c r="AA106" s="115">
        <f t="shared" si="16"/>
        <v>0</v>
      </c>
      <c r="AB106" s="115">
        <f t="shared" si="16"/>
        <v>0</v>
      </c>
      <c r="AC106" s="115">
        <f t="shared" si="16"/>
        <v>0</v>
      </c>
      <c r="AD106" s="115">
        <f t="shared" si="16"/>
        <v>0</v>
      </c>
      <c r="AE106" s="115">
        <f t="shared" si="16"/>
        <v>0</v>
      </c>
      <c r="AF106" s="115">
        <f t="shared" si="16"/>
        <v>0</v>
      </c>
      <c r="AG106" s="115">
        <f t="shared" si="16"/>
        <v>0</v>
      </c>
      <c r="AH106" s="115">
        <f t="shared" si="16"/>
        <v>0</v>
      </c>
      <c r="AI106" s="115">
        <f t="shared" si="16"/>
        <v>0</v>
      </c>
      <c r="AJ106" s="37" t="str">
        <f t="shared" si="6"/>
        <v/>
      </c>
      <c r="AK106" s="50"/>
      <c r="AL106" s="50" t="str">
        <f t="shared" si="9"/>
        <v>00</v>
      </c>
      <c r="AM106" s="52" t="str">
        <f t="shared" si="10"/>
        <v>00</v>
      </c>
      <c r="AN106" s="52" t="str">
        <f t="shared" si="11"/>
        <v>00</v>
      </c>
      <c r="AO106" s="52" t="str">
        <f t="shared" si="12"/>
        <v>00</v>
      </c>
      <c r="AQ106" t="str">
        <f t="shared" si="7"/>
        <v/>
      </c>
    </row>
    <row r="107" spans="2:43">
      <c r="B107" s="122"/>
      <c r="C107" s="37">
        <f t="shared" si="8"/>
        <v>36</v>
      </c>
      <c r="D107" s="115">
        <f t="shared" si="16"/>
        <v>0</v>
      </c>
      <c r="E107" s="115">
        <f t="shared" si="16"/>
        <v>0</v>
      </c>
      <c r="F107" s="115">
        <f t="shared" si="16"/>
        <v>0</v>
      </c>
      <c r="G107" s="115">
        <f t="shared" si="16"/>
        <v>0</v>
      </c>
      <c r="H107" s="115">
        <f t="shared" si="16"/>
        <v>0</v>
      </c>
      <c r="I107" s="115">
        <f t="shared" si="16"/>
        <v>0</v>
      </c>
      <c r="J107" s="115">
        <f t="shared" si="16"/>
        <v>0</v>
      </c>
      <c r="K107" s="115">
        <f t="shared" si="16"/>
        <v>0</v>
      </c>
      <c r="L107" s="115">
        <f t="shared" si="16"/>
        <v>0</v>
      </c>
      <c r="M107" s="115">
        <f t="shared" si="16"/>
        <v>0</v>
      </c>
      <c r="N107" s="115">
        <f t="shared" si="16"/>
        <v>0</v>
      </c>
      <c r="O107" s="115">
        <f t="shared" si="16"/>
        <v>0</v>
      </c>
      <c r="P107" s="115">
        <f t="shared" si="16"/>
        <v>0</v>
      </c>
      <c r="Q107" s="115">
        <f t="shared" si="16"/>
        <v>0</v>
      </c>
      <c r="R107" s="115">
        <f t="shared" si="16"/>
        <v>0</v>
      </c>
      <c r="S107" s="115">
        <f t="shared" si="16"/>
        <v>0</v>
      </c>
      <c r="T107" s="115">
        <f t="shared" si="16"/>
        <v>0</v>
      </c>
      <c r="U107" s="115">
        <f t="shared" si="16"/>
        <v>0</v>
      </c>
      <c r="V107" s="115">
        <f t="shared" si="16"/>
        <v>0</v>
      </c>
      <c r="W107" s="115">
        <f t="shared" si="16"/>
        <v>0</v>
      </c>
      <c r="X107" s="115">
        <f t="shared" si="16"/>
        <v>0</v>
      </c>
      <c r="Y107" s="115">
        <f t="shared" si="16"/>
        <v>0</v>
      </c>
      <c r="Z107" s="115">
        <f t="shared" si="16"/>
        <v>0</v>
      </c>
      <c r="AA107" s="115">
        <f t="shared" si="16"/>
        <v>0</v>
      </c>
      <c r="AB107" s="115">
        <f t="shared" si="16"/>
        <v>0</v>
      </c>
      <c r="AC107" s="115">
        <f t="shared" si="16"/>
        <v>0</v>
      </c>
      <c r="AD107" s="115">
        <f t="shared" si="16"/>
        <v>0</v>
      </c>
      <c r="AE107" s="115">
        <f t="shared" si="16"/>
        <v>0</v>
      </c>
      <c r="AF107" s="115">
        <f t="shared" si="16"/>
        <v>0</v>
      </c>
      <c r="AG107" s="115">
        <f t="shared" si="16"/>
        <v>0</v>
      </c>
      <c r="AH107" s="115">
        <f t="shared" si="16"/>
        <v>0</v>
      </c>
      <c r="AI107" s="115">
        <f t="shared" si="16"/>
        <v>0</v>
      </c>
      <c r="AJ107" s="37" t="str">
        <f t="shared" si="6"/>
        <v/>
      </c>
      <c r="AK107" s="50"/>
      <c r="AL107" s="50" t="str">
        <f t="shared" si="9"/>
        <v>00</v>
      </c>
      <c r="AM107" s="52" t="str">
        <f t="shared" si="10"/>
        <v>00</v>
      </c>
      <c r="AN107" s="52" t="str">
        <f t="shared" si="11"/>
        <v>00</v>
      </c>
      <c r="AO107" s="52" t="str">
        <f t="shared" si="12"/>
        <v>00</v>
      </c>
      <c r="AQ107" t="str">
        <f t="shared" si="7"/>
        <v/>
      </c>
    </row>
    <row r="108" spans="2:43">
      <c r="B108" s="122"/>
      <c r="C108" s="37">
        <f t="shared" si="8"/>
        <v>37</v>
      </c>
      <c r="D108" s="115">
        <f t="shared" si="16"/>
        <v>0</v>
      </c>
      <c r="E108" s="115">
        <f t="shared" si="16"/>
        <v>0</v>
      </c>
      <c r="F108" s="115">
        <f t="shared" si="16"/>
        <v>0</v>
      </c>
      <c r="G108" s="115">
        <f t="shared" si="16"/>
        <v>0</v>
      </c>
      <c r="H108" s="115">
        <f t="shared" si="16"/>
        <v>0</v>
      </c>
      <c r="I108" s="115">
        <f t="shared" si="16"/>
        <v>0</v>
      </c>
      <c r="J108" s="115">
        <f t="shared" si="16"/>
        <v>0</v>
      </c>
      <c r="K108" s="115">
        <f t="shared" si="16"/>
        <v>0</v>
      </c>
      <c r="L108" s="115">
        <f t="shared" si="16"/>
        <v>0</v>
      </c>
      <c r="M108" s="115">
        <f t="shared" si="16"/>
        <v>0</v>
      </c>
      <c r="N108" s="115">
        <f t="shared" si="16"/>
        <v>0</v>
      </c>
      <c r="O108" s="115">
        <f t="shared" si="16"/>
        <v>0</v>
      </c>
      <c r="P108" s="115">
        <f t="shared" si="16"/>
        <v>0</v>
      </c>
      <c r="Q108" s="115">
        <f t="shared" si="16"/>
        <v>0</v>
      </c>
      <c r="R108" s="115">
        <f t="shared" si="16"/>
        <v>0</v>
      </c>
      <c r="S108" s="115">
        <f t="shared" si="16"/>
        <v>0</v>
      </c>
      <c r="T108" s="115">
        <f t="shared" si="16"/>
        <v>0</v>
      </c>
      <c r="U108" s="115">
        <f t="shared" si="16"/>
        <v>0</v>
      </c>
      <c r="V108" s="115">
        <f t="shared" si="16"/>
        <v>0</v>
      </c>
      <c r="W108" s="115">
        <f t="shared" si="16"/>
        <v>0</v>
      </c>
      <c r="X108" s="115">
        <f t="shared" si="16"/>
        <v>0</v>
      </c>
      <c r="Y108" s="115">
        <f t="shared" si="16"/>
        <v>0</v>
      </c>
      <c r="Z108" s="115">
        <f t="shared" si="16"/>
        <v>0</v>
      </c>
      <c r="AA108" s="115">
        <f t="shared" si="16"/>
        <v>0</v>
      </c>
      <c r="AB108" s="115">
        <f t="shared" si="16"/>
        <v>0</v>
      </c>
      <c r="AC108" s="115">
        <f t="shared" si="16"/>
        <v>0</v>
      </c>
      <c r="AD108" s="115">
        <f t="shared" si="16"/>
        <v>0</v>
      </c>
      <c r="AE108" s="115">
        <f t="shared" si="16"/>
        <v>0</v>
      </c>
      <c r="AF108" s="115">
        <f t="shared" si="16"/>
        <v>0</v>
      </c>
      <c r="AG108" s="115">
        <f t="shared" si="16"/>
        <v>0</v>
      </c>
      <c r="AH108" s="115">
        <f t="shared" si="16"/>
        <v>0</v>
      </c>
      <c r="AI108" s="115">
        <f t="shared" si="16"/>
        <v>0</v>
      </c>
      <c r="AJ108" s="37" t="str">
        <f t="shared" si="6"/>
        <v/>
      </c>
      <c r="AK108" s="50"/>
      <c r="AL108" s="50" t="str">
        <f t="shared" si="9"/>
        <v>00</v>
      </c>
      <c r="AM108" s="52" t="str">
        <f t="shared" si="10"/>
        <v>00</v>
      </c>
      <c r="AN108" s="52" t="str">
        <f t="shared" si="11"/>
        <v>00</v>
      </c>
      <c r="AO108" s="52" t="str">
        <f t="shared" si="12"/>
        <v>00</v>
      </c>
      <c r="AQ108" t="str">
        <f t="shared" si="7"/>
        <v/>
      </c>
    </row>
    <row r="109" spans="2:43">
      <c r="B109" s="122"/>
      <c r="C109" s="37">
        <f t="shared" si="8"/>
        <v>38</v>
      </c>
      <c r="D109" s="115">
        <f t="shared" si="16"/>
        <v>0</v>
      </c>
      <c r="E109" s="115">
        <f t="shared" si="16"/>
        <v>0</v>
      </c>
      <c r="F109" s="115">
        <f t="shared" si="16"/>
        <v>0</v>
      </c>
      <c r="G109" s="115">
        <f t="shared" si="16"/>
        <v>0</v>
      </c>
      <c r="H109" s="115">
        <f t="shared" si="16"/>
        <v>0</v>
      </c>
      <c r="I109" s="115">
        <f t="shared" si="16"/>
        <v>0</v>
      </c>
      <c r="J109" s="115">
        <f t="shared" si="16"/>
        <v>0</v>
      </c>
      <c r="K109" s="115">
        <f t="shared" si="16"/>
        <v>0</v>
      </c>
      <c r="L109" s="115">
        <f t="shared" si="16"/>
        <v>0</v>
      </c>
      <c r="M109" s="115">
        <f t="shared" si="16"/>
        <v>0</v>
      </c>
      <c r="N109" s="115">
        <f t="shared" si="16"/>
        <v>0</v>
      </c>
      <c r="O109" s="115">
        <f t="shared" si="16"/>
        <v>0</v>
      </c>
      <c r="P109" s="115">
        <f t="shared" si="16"/>
        <v>0</v>
      </c>
      <c r="Q109" s="115">
        <f t="shared" si="16"/>
        <v>0</v>
      </c>
      <c r="R109" s="115">
        <f t="shared" si="16"/>
        <v>0</v>
      </c>
      <c r="S109" s="115">
        <f t="shared" si="16"/>
        <v>0</v>
      </c>
      <c r="T109" s="115">
        <f t="shared" si="16"/>
        <v>0</v>
      </c>
      <c r="U109" s="115">
        <f t="shared" si="16"/>
        <v>0</v>
      </c>
      <c r="V109" s="115">
        <f t="shared" si="16"/>
        <v>0</v>
      </c>
      <c r="W109" s="115">
        <f t="shared" si="16"/>
        <v>0</v>
      </c>
      <c r="X109" s="115">
        <f t="shared" si="16"/>
        <v>0</v>
      </c>
      <c r="Y109" s="115">
        <f t="shared" si="16"/>
        <v>0</v>
      </c>
      <c r="Z109" s="115">
        <f t="shared" si="16"/>
        <v>0</v>
      </c>
      <c r="AA109" s="115">
        <f t="shared" si="16"/>
        <v>0</v>
      </c>
      <c r="AB109" s="115">
        <f t="shared" si="16"/>
        <v>0</v>
      </c>
      <c r="AC109" s="115">
        <f t="shared" si="16"/>
        <v>0</v>
      </c>
      <c r="AD109" s="115">
        <f t="shared" si="16"/>
        <v>0</v>
      </c>
      <c r="AE109" s="115">
        <f t="shared" si="16"/>
        <v>0</v>
      </c>
      <c r="AF109" s="115">
        <f t="shared" si="16"/>
        <v>0</v>
      </c>
      <c r="AG109" s="115">
        <f t="shared" si="16"/>
        <v>0</v>
      </c>
      <c r="AH109" s="115">
        <f t="shared" si="16"/>
        <v>0</v>
      </c>
      <c r="AI109" s="115">
        <f t="shared" si="16"/>
        <v>0</v>
      </c>
      <c r="AJ109" s="37" t="str">
        <f t="shared" si="6"/>
        <v/>
      </c>
      <c r="AK109" s="50"/>
      <c r="AL109" s="50" t="str">
        <f t="shared" si="9"/>
        <v>00</v>
      </c>
      <c r="AM109" s="52" t="str">
        <f t="shared" si="10"/>
        <v>00</v>
      </c>
      <c r="AN109" s="52" t="str">
        <f t="shared" si="11"/>
        <v>00</v>
      </c>
      <c r="AO109" s="52" t="str">
        <f t="shared" si="12"/>
        <v>00</v>
      </c>
      <c r="AQ109" t="str">
        <f t="shared" si="7"/>
        <v/>
      </c>
    </row>
    <row r="110" spans="2:43">
      <c r="B110" s="122"/>
      <c r="C110" s="37">
        <f t="shared" si="8"/>
        <v>39</v>
      </c>
      <c r="D110" s="115">
        <f t="shared" si="16"/>
        <v>0</v>
      </c>
      <c r="E110" s="115">
        <f t="shared" si="16"/>
        <v>0</v>
      </c>
      <c r="F110" s="115">
        <f t="shared" si="16"/>
        <v>0</v>
      </c>
      <c r="G110" s="115">
        <f t="shared" si="16"/>
        <v>0</v>
      </c>
      <c r="H110" s="115">
        <f t="shared" si="16"/>
        <v>0</v>
      </c>
      <c r="I110" s="115">
        <f t="shared" si="16"/>
        <v>0</v>
      </c>
      <c r="J110" s="115">
        <f t="shared" si="16"/>
        <v>0</v>
      </c>
      <c r="K110" s="115">
        <f t="shared" si="16"/>
        <v>0</v>
      </c>
      <c r="L110" s="115">
        <f t="shared" si="16"/>
        <v>0</v>
      </c>
      <c r="M110" s="115">
        <f t="shared" si="16"/>
        <v>0</v>
      </c>
      <c r="N110" s="115">
        <f t="shared" si="16"/>
        <v>0</v>
      </c>
      <c r="O110" s="115">
        <f t="shared" si="16"/>
        <v>0</v>
      </c>
      <c r="P110" s="115">
        <f t="shared" si="16"/>
        <v>0</v>
      </c>
      <c r="Q110" s="115">
        <f t="shared" si="16"/>
        <v>0</v>
      </c>
      <c r="R110" s="115">
        <f t="shared" si="16"/>
        <v>0</v>
      </c>
      <c r="S110" s="115">
        <f t="shared" si="16"/>
        <v>0</v>
      </c>
      <c r="T110" s="115">
        <f t="shared" si="16"/>
        <v>0</v>
      </c>
      <c r="U110" s="115">
        <f t="shared" si="16"/>
        <v>0</v>
      </c>
      <c r="V110" s="115">
        <f t="shared" si="16"/>
        <v>0</v>
      </c>
      <c r="W110" s="115">
        <f t="shared" si="16"/>
        <v>0</v>
      </c>
      <c r="X110" s="115">
        <f t="shared" si="16"/>
        <v>0</v>
      </c>
      <c r="Y110" s="115">
        <f t="shared" si="16"/>
        <v>0</v>
      </c>
      <c r="Z110" s="115">
        <f t="shared" si="16"/>
        <v>0</v>
      </c>
      <c r="AA110" s="115">
        <f t="shared" si="16"/>
        <v>0</v>
      </c>
      <c r="AB110" s="115">
        <f t="shared" si="16"/>
        <v>0</v>
      </c>
      <c r="AC110" s="115">
        <f t="shared" si="16"/>
        <v>0</v>
      </c>
      <c r="AD110" s="115">
        <f t="shared" si="16"/>
        <v>0</v>
      </c>
      <c r="AE110" s="115">
        <f t="shared" si="16"/>
        <v>0</v>
      </c>
      <c r="AF110" s="115">
        <f t="shared" si="16"/>
        <v>0</v>
      </c>
      <c r="AG110" s="115">
        <f t="shared" si="16"/>
        <v>0</v>
      </c>
      <c r="AH110" s="115">
        <f t="shared" si="16"/>
        <v>0</v>
      </c>
      <c r="AI110" s="115">
        <f>IF(AI45=1,1,0)</f>
        <v>0</v>
      </c>
      <c r="AJ110" s="37" t="str">
        <f t="shared" si="6"/>
        <v/>
      </c>
      <c r="AK110" s="50"/>
      <c r="AL110" s="50" t="str">
        <f t="shared" si="9"/>
        <v>00</v>
      </c>
      <c r="AM110" s="52" t="str">
        <f t="shared" si="10"/>
        <v>00</v>
      </c>
      <c r="AN110" s="52" t="str">
        <f t="shared" si="11"/>
        <v>00</v>
      </c>
      <c r="AO110" s="52" t="str">
        <f t="shared" si="12"/>
        <v>00</v>
      </c>
      <c r="AQ110" t="str">
        <f t="shared" si="7"/>
        <v/>
      </c>
    </row>
    <row r="111" spans="2:43">
      <c r="B111" s="122"/>
      <c r="C111" s="37">
        <f t="shared" si="8"/>
        <v>40</v>
      </c>
      <c r="D111" s="115">
        <f t="shared" ref="D111:AI118" si="17">IF(D46=1,1,0)</f>
        <v>0</v>
      </c>
      <c r="E111" s="115">
        <f t="shared" si="17"/>
        <v>0</v>
      </c>
      <c r="F111" s="115">
        <f t="shared" si="17"/>
        <v>0</v>
      </c>
      <c r="G111" s="115">
        <f t="shared" si="17"/>
        <v>0</v>
      </c>
      <c r="H111" s="115">
        <f t="shared" si="17"/>
        <v>0</v>
      </c>
      <c r="I111" s="115">
        <f t="shared" si="17"/>
        <v>0</v>
      </c>
      <c r="J111" s="115">
        <f t="shared" si="17"/>
        <v>0</v>
      </c>
      <c r="K111" s="115">
        <f t="shared" si="17"/>
        <v>0</v>
      </c>
      <c r="L111" s="115">
        <f t="shared" si="17"/>
        <v>0</v>
      </c>
      <c r="M111" s="115">
        <f t="shared" si="17"/>
        <v>0</v>
      </c>
      <c r="N111" s="115">
        <f t="shared" si="17"/>
        <v>0</v>
      </c>
      <c r="O111" s="115">
        <f t="shared" si="17"/>
        <v>0</v>
      </c>
      <c r="P111" s="115">
        <f t="shared" si="17"/>
        <v>0</v>
      </c>
      <c r="Q111" s="115">
        <f t="shared" si="17"/>
        <v>0</v>
      </c>
      <c r="R111" s="115">
        <f t="shared" si="17"/>
        <v>0</v>
      </c>
      <c r="S111" s="115">
        <f t="shared" si="17"/>
        <v>0</v>
      </c>
      <c r="T111" s="115">
        <f t="shared" si="17"/>
        <v>0</v>
      </c>
      <c r="U111" s="115">
        <f t="shared" si="17"/>
        <v>0</v>
      </c>
      <c r="V111" s="115">
        <f t="shared" si="17"/>
        <v>0</v>
      </c>
      <c r="W111" s="115">
        <f t="shared" si="17"/>
        <v>0</v>
      </c>
      <c r="X111" s="115">
        <f t="shared" si="17"/>
        <v>0</v>
      </c>
      <c r="Y111" s="115">
        <f t="shared" si="17"/>
        <v>0</v>
      </c>
      <c r="Z111" s="115">
        <f t="shared" si="17"/>
        <v>0</v>
      </c>
      <c r="AA111" s="115">
        <f t="shared" si="17"/>
        <v>0</v>
      </c>
      <c r="AB111" s="115">
        <f t="shared" si="17"/>
        <v>0</v>
      </c>
      <c r="AC111" s="115">
        <f t="shared" si="17"/>
        <v>0</v>
      </c>
      <c r="AD111" s="115">
        <f t="shared" si="17"/>
        <v>0</v>
      </c>
      <c r="AE111" s="115">
        <f t="shared" si="17"/>
        <v>0</v>
      </c>
      <c r="AF111" s="115">
        <f t="shared" si="17"/>
        <v>0</v>
      </c>
      <c r="AG111" s="115">
        <f t="shared" si="17"/>
        <v>0</v>
      </c>
      <c r="AH111" s="115">
        <f t="shared" si="17"/>
        <v>0</v>
      </c>
      <c r="AI111" s="115">
        <f t="shared" si="17"/>
        <v>0</v>
      </c>
      <c r="AJ111" s="37" t="str">
        <f t="shared" si="6"/>
        <v/>
      </c>
      <c r="AK111" s="50"/>
      <c r="AL111" s="50" t="str">
        <f t="shared" si="9"/>
        <v>00</v>
      </c>
      <c r="AM111" s="52" t="str">
        <f t="shared" si="10"/>
        <v>00</v>
      </c>
      <c r="AN111" s="52" t="str">
        <f t="shared" si="11"/>
        <v>00</v>
      </c>
      <c r="AO111" s="52" t="str">
        <f t="shared" si="12"/>
        <v>00</v>
      </c>
      <c r="AQ111" t="str">
        <f t="shared" si="7"/>
        <v/>
      </c>
    </row>
    <row r="112" spans="2:43">
      <c r="B112" s="122"/>
      <c r="C112" s="37">
        <f t="shared" si="8"/>
        <v>41</v>
      </c>
      <c r="D112" s="115">
        <f t="shared" si="17"/>
        <v>0</v>
      </c>
      <c r="E112" s="115">
        <f t="shared" si="17"/>
        <v>0</v>
      </c>
      <c r="F112" s="115">
        <f t="shared" si="17"/>
        <v>0</v>
      </c>
      <c r="G112" s="115">
        <f t="shared" si="17"/>
        <v>0</v>
      </c>
      <c r="H112" s="115">
        <f t="shared" si="17"/>
        <v>0</v>
      </c>
      <c r="I112" s="115">
        <f t="shared" si="17"/>
        <v>0</v>
      </c>
      <c r="J112" s="115">
        <f t="shared" si="17"/>
        <v>0</v>
      </c>
      <c r="K112" s="115">
        <f t="shared" si="17"/>
        <v>0</v>
      </c>
      <c r="L112" s="115">
        <f t="shared" si="17"/>
        <v>0</v>
      </c>
      <c r="M112" s="115">
        <f t="shared" si="17"/>
        <v>0</v>
      </c>
      <c r="N112" s="115">
        <f t="shared" si="17"/>
        <v>0</v>
      </c>
      <c r="O112" s="115">
        <f t="shared" si="17"/>
        <v>0</v>
      </c>
      <c r="P112" s="115">
        <f t="shared" si="17"/>
        <v>0</v>
      </c>
      <c r="Q112" s="115">
        <f t="shared" si="17"/>
        <v>0</v>
      </c>
      <c r="R112" s="115">
        <f t="shared" si="17"/>
        <v>0</v>
      </c>
      <c r="S112" s="115">
        <f t="shared" si="17"/>
        <v>0</v>
      </c>
      <c r="T112" s="115">
        <f t="shared" si="17"/>
        <v>0</v>
      </c>
      <c r="U112" s="115">
        <f t="shared" si="17"/>
        <v>0</v>
      </c>
      <c r="V112" s="115">
        <f t="shared" si="17"/>
        <v>0</v>
      </c>
      <c r="W112" s="115">
        <f t="shared" si="17"/>
        <v>0</v>
      </c>
      <c r="X112" s="115">
        <f t="shared" si="17"/>
        <v>0</v>
      </c>
      <c r="Y112" s="115">
        <f t="shared" si="17"/>
        <v>0</v>
      </c>
      <c r="Z112" s="115">
        <f t="shared" si="17"/>
        <v>0</v>
      </c>
      <c r="AA112" s="115">
        <f t="shared" si="17"/>
        <v>0</v>
      </c>
      <c r="AB112" s="115">
        <f t="shared" si="17"/>
        <v>0</v>
      </c>
      <c r="AC112" s="115">
        <f t="shared" si="17"/>
        <v>0</v>
      </c>
      <c r="AD112" s="115">
        <f t="shared" si="17"/>
        <v>0</v>
      </c>
      <c r="AE112" s="115">
        <f t="shared" si="17"/>
        <v>0</v>
      </c>
      <c r="AF112" s="115">
        <f t="shared" si="17"/>
        <v>0</v>
      </c>
      <c r="AG112" s="115">
        <f t="shared" si="17"/>
        <v>0</v>
      </c>
      <c r="AH112" s="115">
        <f t="shared" si="17"/>
        <v>0</v>
      </c>
      <c r="AI112" s="115">
        <f t="shared" si="17"/>
        <v>0</v>
      </c>
      <c r="AJ112" s="37" t="str">
        <f t="shared" si="6"/>
        <v/>
      </c>
      <c r="AK112" s="50"/>
      <c r="AL112" s="50" t="str">
        <f t="shared" si="9"/>
        <v>00</v>
      </c>
      <c r="AM112" s="52" t="str">
        <f t="shared" si="10"/>
        <v>00</v>
      </c>
      <c r="AN112" s="52" t="str">
        <f t="shared" si="11"/>
        <v>00</v>
      </c>
      <c r="AO112" s="52" t="str">
        <f t="shared" si="12"/>
        <v>00</v>
      </c>
      <c r="AQ112" t="str">
        <f t="shared" si="7"/>
        <v/>
      </c>
    </row>
    <row r="113" spans="2:43">
      <c r="B113" s="122"/>
      <c r="C113" s="37">
        <f t="shared" si="8"/>
        <v>42</v>
      </c>
      <c r="D113" s="115">
        <f t="shared" si="17"/>
        <v>0</v>
      </c>
      <c r="E113" s="115">
        <f t="shared" si="17"/>
        <v>0</v>
      </c>
      <c r="F113" s="115">
        <f t="shared" si="17"/>
        <v>0</v>
      </c>
      <c r="G113" s="115">
        <f t="shared" si="17"/>
        <v>0</v>
      </c>
      <c r="H113" s="115">
        <f t="shared" si="17"/>
        <v>0</v>
      </c>
      <c r="I113" s="115">
        <f t="shared" si="17"/>
        <v>0</v>
      </c>
      <c r="J113" s="115">
        <f t="shared" si="17"/>
        <v>0</v>
      </c>
      <c r="K113" s="115">
        <f t="shared" si="17"/>
        <v>0</v>
      </c>
      <c r="L113" s="115">
        <f t="shared" si="17"/>
        <v>0</v>
      </c>
      <c r="M113" s="115">
        <f t="shared" si="17"/>
        <v>0</v>
      </c>
      <c r="N113" s="115">
        <f t="shared" si="17"/>
        <v>0</v>
      </c>
      <c r="O113" s="115">
        <f t="shared" si="17"/>
        <v>0</v>
      </c>
      <c r="P113" s="115">
        <f t="shared" si="17"/>
        <v>0</v>
      </c>
      <c r="Q113" s="115">
        <f t="shared" si="17"/>
        <v>0</v>
      </c>
      <c r="R113" s="115">
        <f t="shared" si="17"/>
        <v>0</v>
      </c>
      <c r="S113" s="115">
        <f t="shared" si="17"/>
        <v>0</v>
      </c>
      <c r="T113" s="115">
        <f t="shared" si="17"/>
        <v>0</v>
      </c>
      <c r="U113" s="115">
        <f t="shared" si="17"/>
        <v>0</v>
      </c>
      <c r="V113" s="115">
        <f t="shared" si="17"/>
        <v>0</v>
      </c>
      <c r="W113" s="115">
        <f t="shared" si="17"/>
        <v>0</v>
      </c>
      <c r="X113" s="115">
        <f t="shared" si="17"/>
        <v>0</v>
      </c>
      <c r="Y113" s="115">
        <f t="shared" si="17"/>
        <v>0</v>
      </c>
      <c r="Z113" s="115">
        <f t="shared" si="17"/>
        <v>0</v>
      </c>
      <c r="AA113" s="115">
        <f t="shared" si="17"/>
        <v>0</v>
      </c>
      <c r="AB113" s="115">
        <f t="shared" si="17"/>
        <v>0</v>
      </c>
      <c r="AC113" s="115">
        <f t="shared" si="17"/>
        <v>0</v>
      </c>
      <c r="AD113" s="115">
        <f t="shared" si="17"/>
        <v>0</v>
      </c>
      <c r="AE113" s="115">
        <f t="shared" si="17"/>
        <v>0</v>
      </c>
      <c r="AF113" s="115">
        <f t="shared" si="17"/>
        <v>0</v>
      </c>
      <c r="AG113" s="115">
        <f t="shared" si="17"/>
        <v>0</v>
      </c>
      <c r="AH113" s="115">
        <f t="shared" si="17"/>
        <v>0</v>
      </c>
      <c r="AI113" s="115">
        <f t="shared" si="17"/>
        <v>0</v>
      </c>
      <c r="AJ113" s="37" t="str">
        <f t="shared" si="6"/>
        <v/>
      </c>
      <c r="AK113" s="50"/>
      <c r="AL113" s="50" t="str">
        <f t="shared" si="9"/>
        <v>00</v>
      </c>
      <c r="AM113" s="52" t="str">
        <f t="shared" si="10"/>
        <v>00</v>
      </c>
      <c r="AN113" s="52" t="str">
        <f t="shared" si="11"/>
        <v>00</v>
      </c>
      <c r="AO113" s="52" t="str">
        <f t="shared" si="12"/>
        <v>00</v>
      </c>
      <c r="AQ113" t="str">
        <f t="shared" si="7"/>
        <v/>
      </c>
    </row>
    <row r="114" spans="2:43">
      <c r="B114" s="122"/>
      <c r="C114" s="37">
        <f t="shared" si="8"/>
        <v>43</v>
      </c>
      <c r="D114" s="115">
        <f t="shared" si="17"/>
        <v>0</v>
      </c>
      <c r="E114" s="115">
        <f t="shared" si="17"/>
        <v>0</v>
      </c>
      <c r="F114" s="115">
        <f t="shared" si="17"/>
        <v>0</v>
      </c>
      <c r="G114" s="115">
        <f t="shared" si="17"/>
        <v>0</v>
      </c>
      <c r="H114" s="115">
        <f t="shared" si="17"/>
        <v>0</v>
      </c>
      <c r="I114" s="115">
        <f t="shared" si="17"/>
        <v>0</v>
      </c>
      <c r="J114" s="115">
        <f t="shared" si="17"/>
        <v>0</v>
      </c>
      <c r="K114" s="115">
        <f t="shared" si="17"/>
        <v>0</v>
      </c>
      <c r="L114" s="115">
        <f t="shared" si="17"/>
        <v>0</v>
      </c>
      <c r="M114" s="115">
        <f t="shared" si="17"/>
        <v>0</v>
      </c>
      <c r="N114" s="115">
        <f t="shared" si="17"/>
        <v>0</v>
      </c>
      <c r="O114" s="115">
        <f t="shared" si="17"/>
        <v>0</v>
      </c>
      <c r="P114" s="115">
        <f t="shared" si="17"/>
        <v>0</v>
      </c>
      <c r="Q114" s="115">
        <f t="shared" si="17"/>
        <v>0</v>
      </c>
      <c r="R114" s="115">
        <f t="shared" si="17"/>
        <v>0</v>
      </c>
      <c r="S114" s="115">
        <f t="shared" si="17"/>
        <v>0</v>
      </c>
      <c r="T114" s="115">
        <f t="shared" si="17"/>
        <v>0</v>
      </c>
      <c r="U114" s="115">
        <f t="shared" si="17"/>
        <v>0</v>
      </c>
      <c r="V114" s="115">
        <f t="shared" si="17"/>
        <v>0</v>
      </c>
      <c r="W114" s="115">
        <f t="shared" si="17"/>
        <v>0</v>
      </c>
      <c r="X114" s="115">
        <f t="shared" si="17"/>
        <v>0</v>
      </c>
      <c r="Y114" s="115">
        <f t="shared" si="17"/>
        <v>0</v>
      </c>
      <c r="Z114" s="115">
        <f t="shared" si="17"/>
        <v>0</v>
      </c>
      <c r="AA114" s="115">
        <f t="shared" si="17"/>
        <v>0</v>
      </c>
      <c r="AB114" s="115">
        <f t="shared" si="17"/>
        <v>0</v>
      </c>
      <c r="AC114" s="115">
        <f t="shared" si="17"/>
        <v>0</v>
      </c>
      <c r="AD114" s="115">
        <f t="shared" si="17"/>
        <v>0</v>
      </c>
      <c r="AE114" s="115">
        <f t="shared" si="17"/>
        <v>0</v>
      </c>
      <c r="AF114" s="115">
        <f t="shared" si="17"/>
        <v>0</v>
      </c>
      <c r="AG114" s="115">
        <f t="shared" si="17"/>
        <v>0</v>
      </c>
      <c r="AH114" s="115">
        <f t="shared" si="17"/>
        <v>0</v>
      </c>
      <c r="AI114" s="115">
        <f t="shared" si="17"/>
        <v>0</v>
      </c>
      <c r="AJ114" s="37" t="str">
        <f t="shared" si="6"/>
        <v/>
      </c>
      <c r="AK114" s="50"/>
      <c r="AL114" s="50" t="str">
        <f t="shared" si="9"/>
        <v>00</v>
      </c>
      <c r="AM114" s="52" t="str">
        <f t="shared" si="10"/>
        <v>00</v>
      </c>
      <c r="AN114" s="52" t="str">
        <f t="shared" si="11"/>
        <v>00</v>
      </c>
      <c r="AO114" s="52" t="str">
        <f t="shared" si="12"/>
        <v>00</v>
      </c>
      <c r="AQ114" t="str">
        <f t="shared" si="7"/>
        <v/>
      </c>
    </row>
    <row r="115" spans="2:43">
      <c r="B115" s="122"/>
      <c r="C115" s="37">
        <f t="shared" si="8"/>
        <v>44</v>
      </c>
      <c r="D115" s="115">
        <f t="shared" si="17"/>
        <v>0</v>
      </c>
      <c r="E115" s="115">
        <f t="shared" si="17"/>
        <v>0</v>
      </c>
      <c r="F115" s="115">
        <f t="shared" si="17"/>
        <v>0</v>
      </c>
      <c r="G115" s="115">
        <f t="shared" si="17"/>
        <v>0</v>
      </c>
      <c r="H115" s="115">
        <f t="shared" si="17"/>
        <v>0</v>
      </c>
      <c r="I115" s="115">
        <f t="shared" si="17"/>
        <v>0</v>
      </c>
      <c r="J115" s="115">
        <f t="shared" si="17"/>
        <v>0</v>
      </c>
      <c r="K115" s="115">
        <f t="shared" si="17"/>
        <v>0</v>
      </c>
      <c r="L115" s="115">
        <f t="shared" si="17"/>
        <v>0</v>
      </c>
      <c r="M115" s="115">
        <f t="shared" si="17"/>
        <v>0</v>
      </c>
      <c r="N115" s="115">
        <f t="shared" si="17"/>
        <v>0</v>
      </c>
      <c r="O115" s="115">
        <f t="shared" si="17"/>
        <v>0</v>
      </c>
      <c r="P115" s="115">
        <f t="shared" si="17"/>
        <v>0</v>
      </c>
      <c r="Q115" s="115">
        <f t="shared" si="17"/>
        <v>0</v>
      </c>
      <c r="R115" s="115">
        <f t="shared" si="17"/>
        <v>0</v>
      </c>
      <c r="S115" s="115">
        <f t="shared" si="17"/>
        <v>0</v>
      </c>
      <c r="T115" s="115">
        <f t="shared" si="17"/>
        <v>0</v>
      </c>
      <c r="U115" s="115">
        <f t="shared" si="17"/>
        <v>0</v>
      </c>
      <c r="V115" s="115">
        <f t="shared" si="17"/>
        <v>0</v>
      </c>
      <c r="W115" s="115">
        <f t="shared" si="17"/>
        <v>0</v>
      </c>
      <c r="X115" s="115">
        <f t="shared" si="17"/>
        <v>0</v>
      </c>
      <c r="Y115" s="115">
        <f t="shared" si="17"/>
        <v>0</v>
      </c>
      <c r="Z115" s="115">
        <f t="shared" si="17"/>
        <v>0</v>
      </c>
      <c r="AA115" s="115">
        <f t="shared" si="17"/>
        <v>0</v>
      </c>
      <c r="AB115" s="115">
        <f t="shared" si="17"/>
        <v>0</v>
      </c>
      <c r="AC115" s="115">
        <f t="shared" si="17"/>
        <v>0</v>
      </c>
      <c r="AD115" s="115">
        <f t="shared" si="17"/>
        <v>0</v>
      </c>
      <c r="AE115" s="115">
        <f t="shared" si="17"/>
        <v>0</v>
      </c>
      <c r="AF115" s="115">
        <f t="shared" si="17"/>
        <v>0</v>
      </c>
      <c r="AG115" s="115">
        <f t="shared" si="17"/>
        <v>0</v>
      </c>
      <c r="AH115" s="115">
        <f t="shared" si="17"/>
        <v>0</v>
      </c>
      <c r="AI115" s="115">
        <f t="shared" si="17"/>
        <v>0</v>
      </c>
      <c r="AJ115" s="37" t="str">
        <f t="shared" si="6"/>
        <v/>
      </c>
      <c r="AK115" s="50"/>
      <c r="AL115" s="50" t="str">
        <f t="shared" si="9"/>
        <v>00</v>
      </c>
      <c r="AM115" s="52" t="str">
        <f t="shared" si="10"/>
        <v>00</v>
      </c>
      <c r="AN115" s="52" t="str">
        <f t="shared" si="11"/>
        <v>00</v>
      </c>
      <c r="AO115" s="52" t="str">
        <f t="shared" si="12"/>
        <v>00</v>
      </c>
      <c r="AQ115" t="str">
        <f t="shared" si="7"/>
        <v/>
      </c>
    </row>
    <row r="116" spans="2:43">
      <c r="B116" s="122"/>
      <c r="C116" s="37">
        <f t="shared" si="8"/>
        <v>45</v>
      </c>
      <c r="D116" s="115">
        <f t="shared" si="17"/>
        <v>0</v>
      </c>
      <c r="E116" s="115">
        <f t="shared" si="17"/>
        <v>0</v>
      </c>
      <c r="F116" s="115">
        <f t="shared" si="17"/>
        <v>0</v>
      </c>
      <c r="G116" s="115">
        <f t="shared" si="17"/>
        <v>0</v>
      </c>
      <c r="H116" s="115">
        <f t="shared" si="17"/>
        <v>0</v>
      </c>
      <c r="I116" s="115">
        <f t="shared" si="17"/>
        <v>0</v>
      </c>
      <c r="J116" s="115">
        <f t="shared" si="17"/>
        <v>0</v>
      </c>
      <c r="K116" s="115">
        <f t="shared" si="17"/>
        <v>0</v>
      </c>
      <c r="L116" s="115">
        <f t="shared" si="17"/>
        <v>0</v>
      </c>
      <c r="M116" s="115">
        <f t="shared" si="17"/>
        <v>0</v>
      </c>
      <c r="N116" s="115">
        <f t="shared" si="17"/>
        <v>0</v>
      </c>
      <c r="O116" s="115">
        <f t="shared" si="17"/>
        <v>0</v>
      </c>
      <c r="P116" s="115">
        <f t="shared" si="17"/>
        <v>0</v>
      </c>
      <c r="Q116" s="115">
        <f t="shared" si="17"/>
        <v>0</v>
      </c>
      <c r="R116" s="115">
        <f t="shared" si="17"/>
        <v>0</v>
      </c>
      <c r="S116" s="115">
        <f t="shared" si="17"/>
        <v>0</v>
      </c>
      <c r="T116" s="115">
        <f t="shared" si="17"/>
        <v>0</v>
      </c>
      <c r="U116" s="115">
        <f t="shared" si="17"/>
        <v>0</v>
      </c>
      <c r="V116" s="115">
        <f t="shared" si="17"/>
        <v>0</v>
      </c>
      <c r="W116" s="115">
        <f t="shared" si="17"/>
        <v>0</v>
      </c>
      <c r="X116" s="115">
        <f t="shared" si="17"/>
        <v>0</v>
      </c>
      <c r="Y116" s="115">
        <f t="shared" si="17"/>
        <v>0</v>
      </c>
      <c r="Z116" s="115">
        <f t="shared" si="17"/>
        <v>0</v>
      </c>
      <c r="AA116" s="115">
        <f t="shared" si="17"/>
        <v>0</v>
      </c>
      <c r="AB116" s="115">
        <f t="shared" si="17"/>
        <v>0</v>
      </c>
      <c r="AC116" s="115">
        <f t="shared" si="17"/>
        <v>0</v>
      </c>
      <c r="AD116" s="115">
        <f t="shared" si="17"/>
        <v>0</v>
      </c>
      <c r="AE116" s="115">
        <f t="shared" si="17"/>
        <v>0</v>
      </c>
      <c r="AF116" s="115">
        <f t="shared" si="17"/>
        <v>0</v>
      </c>
      <c r="AG116" s="115">
        <f t="shared" si="17"/>
        <v>0</v>
      </c>
      <c r="AH116" s="115">
        <f t="shared" si="17"/>
        <v>0</v>
      </c>
      <c r="AI116" s="115">
        <f t="shared" si="17"/>
        <v>0</v>
      </c>
      <c r="AJ116" s="37" t="str">
        <f t="shared" si="6"/>
        <v/>
      </c>
      <c r="AK116" s="50"/>
      <c r="AL116" s="50" t="str">
        <f t="shared" si="9"/>
        <v>00</v>
      </c>
      <c r="AM116" s="52" t="str">
        <f t="shared" si="10"/>
        <v>00</v>
      </c>
      <c r="AN116" s="52" t="str">
        <f t="shared" si="11"/>
        <v>00</v>
      </c>
      <c r="AO116" s="52" t="str">
        <f t="shared" si="12"/>
        <v>00</v>
      </c>
      <c r="AQ116" t="str">
        <f t="shared" si="7"/>
        <v/>
      </c>
    </row>
    <row r="117" spans="2:43">
      <c r="B117" s="122"/>
      <c r="C117" s="37">
        <f t="shared" si="8"/>
        <v>46</v>
      </c>
      <c r="D117" s="115">
        <f t="shared" si="17"/>
        <v>0</v>
      </c>
      <c r="E117" s="115">
        <f t="shared" si="17"/>
        <v>0</v>
      </c>
      <c r="F117" s="115">
        <f t="shared" si="17"/>
        <v>0</v>
      </c>
      <c r="G117" s="115">
        <f t="shared" si="17"/>
        <v>0</v>
      </c>
      <c r="H117" s="115">
        <f t="shared" si="17"/>
        <v>0</v>
      </c>
      <c r="I117" s="115">
        <f t="shared" si="17"/>
        <v>0</v>
      </c>
      <c r="J117" s="115">
        <f t="shared" si="17"/>
        <v>0</v>
      </c>
      <c r="K117" s="115">
        <f t="shared" si="17"/>
        <v>0</v>
      </c>
      <c r="L117" s="115">
        <f t="shared" si="17"/>
        <v>0</v>
      </c>
      <c r="M117" s="115">
        <f t="shared" si="17"/>
        <v>0</v>
      </c>
      <c r="N117" s="115">
        <f t="shared" si="17"/>
        <v>0</v>
      </c>
      <c r="O117" s="115">
        <f t="shared" si="17"/>
        <v>0</v>
      </c>
      <c r="P117" s="115">
        <f t="shared" si="17"/>
        <v>0</v>
      </c>
      <c r="Q117" s="115">
        <f t="shared" si="17"/>
        <v>0</v>
      </c>
      <c r="R117" s="115">
        <f t="shared" si="17"/>
        <v>0</v>
      </c>
      <c r="S117" s="115">
        <f t="shared" si="17"/>
        <v>0</v>
      </c>
      <c r="T117" s="115">
        <f t="shared" si="17"/>
        <v>0</v>
      </c>
      <c r="U117" s="115">
        <f t="shared" si="17"/>
        <v>0</v>
      </c>
      <c r="V117" s="115">
        <f t="shared" si="17"/>
        <v>0</v>
      </c>
      <c r="W117" s="115">
        <f t="shared" si="17"/>
        <v>0</v>
      </c>
      <c r="X117" s="115">
        <f t="shared" si="17"/>
        <v>0</v>
      </c>
      <c r="Y117" s="115">
        <f t="shared" si="17"/>
        <v>0</v>
      </c>
      <c r="Z117" s="115">
        <f t="shared" si="17"/>
        <v>0</v>
      </c>
      <c r="AA117" s="115">
        <f t="shared" si="17"/>
        <v>0</v>
      </c>
      <c r="AB117" s="115">
        <f t="shared" si="17"/>
        <v>0</v>
      </c>
      <c r="AC117" s="115">
        <f t="shared" si="17"/>
        <v>0</v>
      </c>
      <c r="AD117" s="115">
        <f t="shared" si="17"/>
        <v>0</v>
      </c>
      <c r="AE117" s="115">
        <f t="shared" si="17"/>
        <v>0</v>
      </c>
      <c r="AF117" s="115">
        <f t="shared" si="17"/>
        <v>0</v>
      </c>
      <c r="AG117" s="115">
        <f t="shared" si="17"/>
        <v>0</v>
      </c>
      <c r="AH117" s="115">
        <f t="shared" si="17"/>
        <v>0</v>
      </c>
      <c r="AI117" s="115">
        <f t="shared" si="17"/>
        <v>0</v>
      </c>
      <c r="AJ117" s="37" t="str">
        <f t="shared" si="6"/>
        <v/>
      </c>
      <c r="AK117" s="50"/>
      <c r="AL117" s="50" t="str">
        <f t="shared" si="9"/>
        <v>00</v>
      </c>
      <c r="AM117" s="52" t="str">
        <f t="shared" si="10"/>
        <v>00</v>
      </c>
      <c r="AN117" s="52" t="str">
        <f t="shared" si="11"/>
        <v>00</v>
      </c>
      <c r="AO117" s="52" t="str">
        <f t="shared" si="12"/>
        <v>00</v>
      </c>
      <c r="AQ117" t="str">
        <f t="shared" si="7"/>
        <v/>
      </c>
    </row>
    <row r="118" spans="2:43">
      <c r="B118" s="122"/>
      <c r="C118" s="37">
        <f t="shared" si="8"/>
        <v>47</v>
      </c>
      <c r="D118" s="115">
        <f t="shared" si="17"/>
        <v>0</v>
      </c>
      <c r="E118" s="115">
        <f t="shared" si="17"/>
        <v>0</v>
      </c>
      <c r="F118" s="115">
        <f t="shared" si="17"/>
        <v>0</v>
      </c>
      <c r="G118" s="115">
        <f t="shared" si="17"/>
        <v>0</v>
      </c>
      <c r="H118" s="115">
        <f t="shared" si="17"/>
        <v>0</v>
      </c>
      <c r="I118" s="115">
        <f t="shared" si="17"/>
        <v>0</v>
      </c>
      <c r="J118" s="115">
        <f t="shared" si="17"/>
        <v>0</v>
      </c>
      <c r="K118" s="115">
        <f t="shared" si="17"/>
        <v>0</v>
      </c>
      <c r="L118" s="115">
        <f t="shared" si="17"/>
        <v>0</v>
      </c>
      <c r="M118" s="115">
        <f t="shared" si="17"/>
        <v>0</v>
      </c>
      <c r="N118" s="115">
        <f t="shared" si="17"/>
        <v>0</v>
      </c>
      <c r="O118" s="115">
        <f t="shared" si="17"/>
        <v>0</v>
      </c>
      <c r="P118" s="115">
        <f t="shared" si="17"/>
        <v>0</v>
      </c>
      <c r="Q118" s="115">
        <f t="shared" si="17"/>
        <v>0</v>
      </c>
      <c r="R118" s="115">
        <f t="shared" si="17"/>
        <v>0</v>
      </c>
      <c r="S118" s="115">
        <f t="shared" si="17"/>
        <v>0</v>
      </c>
      <c r="T118" s="115">
        <f t="shared" si="17"/>
        <v>0</v>
      </c>
      <c r="U118" s="115">
        <f t="shared" si="17"/>
        <v>0</v>
      </c>
      <c r="V118" s="115">
        <f t="shared" si="17"/>
        <v>0</v>
      </c>
      <c r="W118" s="115">
        <f t="shared" si="17"/>
        <v>0</v>
      </c>
      <c r="X118" s="115">
        <f t="shared" si="17"/>
        <v>0</v>
      </c>
      <c r="Y118" s="115">
        <f t="shared" si="17"/>
        <v>0</v>
      </c>
      <c r="Z118" s="115">
        <f t="shared" si="17"/>
        <v>0</v>
      </c>
      <c r="AA118" s="115">
        <f t="shared" si="17"/>
        <v>0</v>
      </c>
      <c r="AB118" s="115">
        <f t="shared" si="17"/>
        <v>0</v>
      </c>
      <c r="AC118" s="115">
        <f t="shared" si="17"/>
        <v>0</v>
      </c>
      <c r="AD118" s="115">
        <f t="shared" si="17"/>
        <v>0</v>
      </c>
      <c r="AE118" s="115">
        <f t="shared" si="17"/>
        <v>0</v>
      </c>
      <c r="AF118" s="115">
        <f t="shared" si="17"/>
        <v>0</v>
      </c>
      <c r="AG118" s="115">
        <f t="shared" si="17"/>
        <v>0</v>
      </c>
      <c r="AH118" s="115">
        <f t="shared" si="17"/>
        <v>0</v>
      </c>
      <c r="AI118" s="115">
        <f>IF(AI53=1,1,0)</f>
        <v>0</v>
      </c>
      <c r="AJ118" s="37" t="str">
        <f t="shared" si="6"/>
        <v/>
      </c>
      <c r="AK118" s="50"/>
      <c r="AL118" s="50" t="str">
        <f t="shared" si="9"/>
        <v>00</v>
      </c>
      <c r="AM118" s="52" t="str">
        <f t="shared" si="10"/>
        <v>00</v>
      </c>
      <c r="AN118" s="52" t="str">
        <f t="shared" si="11"/>
        <v>00</v>
      </c>
      <c r="AO118" s="52" t="str">
        <f t="shared" si="12"/>
        <v>00</v>
      </c>
      <c r="AQ118" t="str">
        <f t="shared" si="7"/>
        <v/>
      </c>
    </row>
    <row r="119" spans="2:43">
      <c r="B119" s="122"/>
      <c r="C119" s="37">
        <f t="shared" si="8"/>
        <v>48</v>
      </c>
      <c r="D119" s="115">
        <f t="shared" ref="D119:AI126" si="18">IF(D54=1,1,0)</f>
        <v>0</v>
      </c>
      <c r="E119" s="115">
        <f t="shared" si="18"/>
        <v>0</v>
      </c>
      <c r="F119" s="115">
        <f t="shared" si="18"/>
        <v>0</v>
      </c>
      <c r="G119" s="115">
        <f t="shared" si="18"/>
        <v>0</v>
      </c>
      <c r="H119" s="115">
        <f t="shared" si="18"/>
        <v>0</v>
      </c>
      <c r="I119" s="115">
        <f t="shared" si="18"/>
        <v>0</v>
      </c>
      <c r="J119" s="115">
        <f t="shared" si="18"/>
        <v>0</v>
      </c>
      <c r="K119" s="115">
        <f t="shared" si="18"/>
        <v>0</v>
      </c>
      <c r="L119" s="115">
        <f t="shared" si="18"/>
        <v>0</v>
      </c>
      <c r="M119" s="115">
        <f t="shared" si="18"/>
        <v>0</v>
      </c>
      <c r="N119" s="115">
        <f t="shared" si="18"/>
        <v>0</v>
      </c>
      <c r="O119" s="115">
        <f t="shared" si="18"/>
        <v>0</v>
      </c>
      <c r="P119" s="115">
        <f t="shared" si="18"/>
        <v>0</v>
      </c>
      <c r="Q119" s="115">
        <f t="shared" si="18"/>
        <v>0</v>
      </c>
      <c r="R119" s="115">
        <f t="shared" si="18"/>
        <v>0</v>
      </c>
      <c r="S119" s="115">
        <f t="shared" si="18"/>
        <v>0</v>
      </c>
      <c r="T119" s="115">
        <f t="shared" si="18"/>
        <v>0</v>
      </c>
      <c r="U119" s="115">
        <f t="shared" si="18"/>
        <v>0</v>
      </c>
      <c r="V119" s="115">
        <f t="shared" si="18"/>
        <v>0</v>
      </c>
      <c r="W119" s="115">
        <f t="shared" si="18"/>
        <v>0</v>
      </c>
      <c r="X119" s="115">
        <f t="shared" si="18"/>
        <v>0</v>
      </c>
      <c r="Y119" s="115">
        <f t="shared" si="18"/>
        <v>0</v>
      </c>
      <c r="Z119" s="115">
        <f t="shared" si="18"/>
        <v>0</v>
      </c>
      <c r="AA119" s="115">
        <f t="shared" si="18"/>
        <v>0</v>
      </c>
      <c r="AB119" s="115">
        <f t="shared" si="18"/>
        <v>0</v>
      </c>
      <c r="AC119" s="115">
        <f t="shared" si="18"/>
        <v>0</v>
      </c>
      <c r="AD119" s="115">
        <f t="shared" si="18"/>
        <v>0</v>
      </c>
      <c r="AE119" s="115">
        <f t="shared" si="18"/>
        <v>0</v>
      </c>
      <c r="AF119" s="115">
        <f t="shared" si="18"/>
        <v>0</v>
      </c>
      <c r="AG119" s="115">
        <f t="shared" si="18"/>
        <v>0</v>
      </c>
      <c r="AH119" s="115">
        <f t="shared" si="18"/>
        <v>0</v>
      </c>
      <c r="AI119" s="115">
        <f t="shared" si="18"/>
        <v>0</v>
      </c>
      <c r="AJ119" s="37" t="str">
        <f t="shared" si="6"/>
        <v/>
      </c>
      <c r="AK119" s="50"/>
      <c r="AL119" s="50" t="str">
        <f t="shared" si="9"/>
        <v>00</v>
      </c>
      <c r="AM119" s="52" t="str">
        <f t="shared" si="10"/>
        <v>00</v>
      </c>
      <c r="AN119" s="52" t="str">
        <f t="shared" si="11"/>
        <v>00</v>
      </c>
      <c r="AO119" s="52" t="str">
        <f t="shared" si="12"/>
        <v>00</v>
      </c>
      <c r="AQ119" t="str">
        <f t="shared" si="7"/>
        <v/>
      </c>
    </row>
    <row r="120" spans="2:43">
      <c r="B120" s="122"/>
      <c r="C120" s="37">
        <f t="shared" si="8"/>
        <v>49</v>
      </c>
      <c r="D120" s="115">
        <f t="shared" si="18"/>
        <v>0</v>
      </c>
      <c r="E120" s="115">
        <f t="shared" si="18"/>
        <v>0</v>
      </c>
      <c r="F120" s="115">
        <f t="shared" si="18"/>
        <v>0</v>
      </c>
      <c r="G120" s="115">
        <f t="shared" si="18"/>
        <v>0</v>
      </c>
      <c r="H120" s="115">
        <f t="shared" si="18"/>
        <v>0</v>
      </c>
      <c r="I120" s="115">
        <f t="shared" si="18"/>
        <v>0</v>
      </c>
      <c r="J120" s="115">
        <f t="shared" si="18"/>
        <v>0</v>
      </c>
      <c r="K120" s="115">
        <f t="shared" si="18"/>
        <v>0</v>
      </c>
      <c r="L120" s="115">
        <f t="shared" si="18"/>
        <v>0</v>
      </c>
      <c r="M120" s="115">
        <f t="shared" si="18"/>
        <v>0</v>
      </c>
      <c r="N120" s="115">
        <f t="shared" si="18"/>
        <v>0</v>
      </c>
      <c r="O120" s="115">
        <f t="shared" si="18"/>
        <v>0</v>
      </c>
      <c r="P120" s="115">
        <f t="shared" si="18"/>
        <v>0</v>
      </c>
      <c r="Q120" s="115">
        <f t="shared" si="18"/>
        <v>0</v>
      </c>
      <c r="R120" s="115">
        <f t="shared" si="18"/>
        <v>0</v>
      </c>
      <c r="S120" s="115">
        <f t="shared" si="18"/>
        <v>0</v>
      </c>
      <c r="T120" s="115">
        <f t="shared" si="18"/>
        <v>0</v>
      </c>
      <c r="U120" s="115">
        <f t="shared" si="18"/>
        <v>0</v>
      </c>
      <c r="V120" s="115">
        <f t="shared" si="18"/>
        <v>0</v>
      </c>
      <c r="W120" s="115">
        <f t="shared" si="18"/>
        <v>0</v>
      </c>
      <c r="X120" s="115">
        <f t="shared" si="18"/>
        <v>0</v>
      </c>
      <c r="Y120" s="115">
        <f t="shared" si="18"/>
        <v>0</v>
      </c>
      <c r="Z120" s="115">
        <f t="shared" si="18"/>
        <v>0</v>
      </c>
      <c r="AA120" s="115">
        <f t="shared" si="18"/>
        <v>0</v>
      </c>
      <c r="AB120" s="115">
        <f t="shared" si="18"/>
        <v>0</v>
      </c>
      <c r="AC120" s="115">
        <f t="shared" si="18"/>
        <v>0</v>
      </c>
      <c r="AD120" s="115">
        <f t="shared" si="18"/>
        <v>0</v>
      </c>
      <c r="AE120" s="115">
        <f t="shared" si="18"/>
        <v>0</v>
      </c>
      <c r="AF120" s="115">
        <f t="shared" si="18"/>
        <v>0</v>
      </c>
      <c r="AG120" s="115">
        <f t="shared" si="18"/>
        <v>0</v>
      </c>
      <c r="AH120" s="115">
        <f t="shared" si="18"/>
        <v>0</v>
      </c>
      <c r="AI120" s="115">
        <f t="shared" si="18"/>
        <v>0</v>
      </c>
      <c r="AJ120" s="37" t="str">
        <f t="shared" si="6"/>
        <v/>
      </c>
      <c r="AK120" s="50"/>
      <c r="AL120" s="50" t="str">
        <f t="shared" si="9"/>
        <v>00</v>
      </c>
      <c r="AM120" s="52" t="str">
        <f t="shared" si="10"/>
        <v>00</v>
      </c>
      <c r="AN120" s="52" t="str">
        <f t="shared" si="11"/>
        <v>00</v>
      </c>
      <c r="AO120" s="52" t="str">
        <f t="shared" si="12"/>
        <v>00</v>
      </c>
      <c r="AQ120" t="str">
        <f t="shared" si="7"/>
        <v/>
      </c>
    </row>
    <row r="121" spans="2:43">
      <c r="B121" s="122"/>
      <c r="C121" s="37">
        <f t="shared" si="8"/>
        <v>50</v>
      </c>
      <c r="D121" s="115">
        <f t="shared" si="18"/>
        <v>0</v>
      </c>
      <c r="E121" s="115">
        <f t="shared" si="18"/>
        <v>0</v>
      </c>
      <c r="F121" s="115">
        <f t="shared" si="18"/>
        <v>0</v>
      </c>
      <c r="G121" s="115">
        <f t="shared" si="18"/>
        <v>0</v>
      </c>
      <c r="H121" s="115">
        <f t="shared" si="18"/>
        <v>0</v>
      </c>
      <c r="I121" s="115">
        <f t="shared" si="18"/>
        <v>0</v>
      </c>
      <c r="J121" s="115">
        <f t="shared" si="18"/>
        <v>0</v>
      </c>
      <c r="K121" s="115">
        <f t="shared" si="18"/>
        <v>0</v>
      </c>
      <c r="L121" s="115">
        <f t="shared" si="18"/>
        <v>0</v>
      </c>
      <c r="M121" s="115">
        <f t="shared" si="18"/>
        <v>0</v>
      </c>
      <c r="N121" s="115">
        <f t="shared" si="18"/>
        <v>0</v>
      </c>
      <c r="O121" s="115">
        <f t="shared" si="18"/>
        <v>0</v>
      </c>
      <c r="P121" s="115">
        <f t="shared" si="18"/>
        <v>0</v>
      </c>
      <c r="Q121" s="115">
        <f t="shared" si="18"/>
        <v>0</v>
      </c>
      <c r="R121" s="115">
        <f t="shared" si="18"/>
        <v>0</v>
      </c>
      <c r="S121" s="115">
        <f t="shared" si="18"/>
        <v>0</v>
      </c>
      <c r="T121" s="115">
        <f t="shared" si="18"/>
        <v>0</v>
      </c>
      <c r="U121" s="115">
        <f t="shared" si="18"/>
        <v>0</v>
      </c>
      <c r="V121" s="115">
        <f t="shared" si="18"/>
        <v>0</v>
      </c>
      <c r="W121" s="115">
        <f t="shared" si="18"/>
        <v>0</v>
      </c>
      <c r="X121" s="115">
        <f t="shared" si="18"/>
        <v>0</v>
      </c>
      <c r="Y121" s="115">
        <f t="shared" si="18"/>
        <v>0</v>
      </c>
      <c r="Z121" s="115">
        <f t="shared" si="18"/>
        <v>0</v>
      </c>
      <c r="AA121" s="115">
        <f t="shared" si="18"/>
        <v>0</v>
      </c>
      <c r="AB121" s="115">
        <f t="shared" si="18"/>
        <v>0</v>
      </c>
      <c r="AC121" s="115">
        <f t="shared" si="18"/>
        <v>0</v>
      </c>
      <c r="AD121" s="115">
        <f t="shared" si="18"/>
        <v>0</v>
      </c>
      <c r="AE121" s="115">
        <f t="shared" si="18"/>
        <v>0</v>
      </c>
      <c r="AF121" s="115">
        <f t="shared" si="18"/>
        <v>0</v>
      </c>
      <c r="AG121" s="115">
        <f t="shared" si="18"/>
        <v>0</v>
      </c>
      <c r="AH121" s="115">
        <f t="shared" si="18"/>
        <v>0</v>
      </c>
      <c r="AI121" s="115">
        <f t="shared" si="18"/>
        <v>0</v>
      </c>
      <c r="AJ121" s="37" t="str">
        <f t="shared" si="6"/>
        <v/>
      </c>
      <c r="AK121" s="50"/>
      <c r="AL121" s="50" t="str">
        <f t="shared" si="9"/>
        <v>00</v>
      </c>
      <c r="AM121" s="52" t="str">
        <f t="shared" si="10"/>
        <v>00</v>
      </c>
      <c r="AN121" s="52" t="str">
        <f t="shared" si="11"/>
        <v>00</v>
      </c>
      <c r="AO121" s="52" t="str">
        <f t="shared" si="12"/>
        <v>00</v>
      </c>
      <c r="AQ121" t="str">
        <f t="shared" si="7"/>
        <v/>
      </c>
    </row>
    <row r="122" spans="2:43">
      <c r="B122" s="122"/>
      <c r="C122" s="37">
        <f t="shared" si="8"/>
        <v>51</v>
      </c>
      <c r="D122" s="115">
        <f t="shared" si="18"/>
        <v>0</v>
      </c>
      <c r="E122" s="115">
        <f t="shared" si="18"/>
        <v>0</v>
      </c>
      <c r="F122" s="115">
        <f t="shared" si="18"/>
        <v>0</v>
      </c>
      <c r="G122" s="115">
        <f t="shared" si="18"/>
        <v>0</v>
      </c>
      <c r="H122" s="115">
        <f t="shared" si="18"/>
        <v>0</v>
      </c>
      <c r="I122" s="115">
        <f t="shared" si="18"/>
        <v>0</v>
      </c>
      <c r="J122" s="115">
        <f t="shared" si="18"/>
        <v>0</v>
      </c>
      <c r="K122" s="115">
        <f t="shared" si="18"/>
        <v>0</v>
      </c>
      <c r="L122" s="115">
        <f t="shared" si="18"/>
        <v>0</v>
      </c>
      <c r="M122" s="115">
        <f t="shared" si="18"/>
        <v>0</v>
      </c>
      <c r="N122" s="115">
        <f t="shared" si="18"/>
        <v>0</v>
      </c>
      <c r="O122" s="115">
        <f t="shared" si="18"/>
        <v>0</v>
      </c>
      <c r="P122" s="115">
        <f t="shared" si="18"/>
        <v>0</v>
      </c>
      <c r="Q122" s="115">
        <f t="shared" si="18"/>
        <v>0</v>
      </c>
      <c r="R122" s="115">
        <f t="shared" si="18"/>
        <v>0</v>
      </c>
      <c r="S122" s="115">
        <f t="shared" si="18"/>
        <v>0</v>
      </c>
      <c r="T122" s="115">
        <f t="shared" si="18"/>
        <v>0</v>
      </c>
      <c r="U122" s="115">
        <f t="shared" si="18"/>
        <v>0</v>
      </c>
      <c r="V122" s="115">
        <f t="shared" si="18"/>
        <v>0</v>
      </c>
      <c r="W122" s="115">
        <f t="shared" si="18"/>
        <v>0</v>
      </c>
      <c r="X122" s="115">
        <f t="shared" si="18"/>
        <v>0</v>
      </c>
      <c r="Y122" s="115">
        <f t="shared" si="18"/>
        <v>0</v>
      </c>
      <c r="Z122" s="115">
        <f t="shared" si="18"/>
        <v>0</v>
      </c>
      <c r="AA122" s="115">
        <f t="shared" si="18"/>
        <v>0</v>
      </c>
      <c r="AB122" s="115">
        <f t="shared" si="18"/>
        <v>0</v>
      </c>
      <c r="AC122" s="115">
        <f t="shared" si="18"/>
        <v>0</v>
      </c>
      <c r="AD122" s="115">
        <f t="shared" si="18"/>
        <v>0</v>
      </c>
      <c r="AE122" s="115">
        <f t="shared" si="18"/>
        <v>0</v>
      </c>
      <c r="AF122" s="115">
        <f t="shared" si="18"/>
        <v>0</v>
      </c>
      <c r="AG122" s="115">
        <f t="shared" si="18"/>
        <v>0</v>
      </c>
      <c r="AH122" s="115">
        <f t="shared" si="18"/>
        <v>0</v>
      </c>
      <c r="AI122" s="115">
        <f t="shared" si="18"/>
        <v>0</v>
      </c>
      <c r="AJ122" s="37" t="str">
        <f t="shared" si="6"/>
        <v/>
      </c>
      <c r="AK122" s="50"/>
      <c r="AL122" s="50" t="str">
        <f t="shared" si="9"/>
        <v>00</v>
      </c>
      <c r="AM122" s="52" t="str">
        <f t="shared" si="10"/>
        <v>00</v>
      </c>
      <c r="AN122" s="52" t="str">
        <f t="shared" si="11"/>
        <v>00</v>
      </c>
      <c r="AO122" s="52" t="str">
        <f t="shared" si="12"/>
        <v>00</v>
      </c>
      <c r="AQ122" t="str">
        <f t="shared" si="7"/>
        <v/>
      </c>
    </row>
    <row r="123" spans="2:43">
      <c r="B123" s="122"/>
      <c r="C123" s="37">
        <f t="shared" si="8"/>
        <v>52</v>
      </c>
      <c r="D123" s="115">
        <f t="shared" si="18"/>
        <v>0</v>
      </c>
      <c r="E123" s="115">
        <f t="shared" si="18"/>
        <v>0</v>
      </c>
      <c r="F123" s="115">
        <f t="shared" si="18"/>
        <v>0</v>
      </c>
      <c r="G123" s="115">
        <f t="shared" si="18"/>
        <v>0</v>
      </c>
      <c r="H123" s="115">
        <f t="shared" si="18"/>
        <v>0</v>
      </c>
      <c r="I123" s="115">
        <f t="shared" si="18"/>
        <v>0</v>
      </c>
      <c r="J123" s="115">
        <f t="shared" si="18"/>
        <v>0</v>
      </c>
      <c r="K123" s="115">
        <f t="shared" si="18"/>
        <v>0</v>
      </c>
      <c r="L123" s="115">
        <f t="shared" si="18"/>
        <v>0</v>
      </c>
      <c r="M123" s="115">
        <f t="shared" si="18"/>
        <v>0</v>
      </c>
      <c r="N123" s="115">
        <f t="shared" si="18"/>
        <v>0</v>
      </c>
      <c r="O123" s="115">
        <f t="shared" si="18"/>
        <v>0</v>
      </c>
      <c r="P123" s="115">
        <f t="shared" si="18"/>
        <v>0</v>
      </c>
      <c r="Q123" s="115">
        <f t="shared" si="18"/>
        <v>0</v>
      </c>
      <c r="R123" s="115">
        <f t="shared" si="18"/>
        <v>0</v>
      </c>
      <c r="S123" s="115">
        <f t="shared" si="18"/>
        <v>0</v>
      </c>
      <c r="T123" s="115">
        <f t="shared" si="18"/>
        <v>0</v>
      </c>
      <c r="U123" s="115">
        <f t="shared" si="18"/>
        <v>0</v>
      </c>
      <c r="V123" s="115">
        <f t="shared" si="18"/>
        <v>0</v>
      </c>
      <c r="W123" s="115">
        <f t="shared" si="18"/>
        <v>0</v>
      </c>
      <c r="X123" s="115">
        <f t="shared" si="18"/>
        <v>0</v>
      </c>
      <c r="Y123" s="115">
        <f t="shared" si="18"/>
        <v>0</v>
      </c>
      <c r="Z123" s="115">
        <f t="shared" si="18"/>
        <v>0</v>
      </c>
      <c r="AA123" s="115">
        <f t="shared" si="18"/>
        <v>0</v>
      </c>
      <c r="AB123" s="115">
        <f t="shared" si="18"/>
        <v>0</v>
      </c>
      <c r="AC123" s="115">
        <f t="shared" si="18"/>
        <v>0</v>
      </c>
      <c r="AD123" s="115">
        <f t="shared" si="18"/>
        <v>0</v>
      </c>
      <c r="AE123" s="115">
        <f t="shared" si="18"/>
        <v>0</v>
      </c>
      <c r="AF123" s="115">
        <f t="shared" si="18"/>
        <v>0</v>
      </c>
      <c r="AG123" s="115">
        <f t="shared" si="18"/>
        <v>0</v>
      </c>
      <c r="AH123" s="115">
        <f t="shared" si="18"/>
        <v>0</v>
      </c>
      <c r="AI123" s="115">
        <f t="shared" si="18"/>
        <v>0</v>
      </c>
      <c r="AJ123" s="37" t="str">
        <f t="shared" si="6"/>
        <v/>
      </c>
      <c r="AK123" s="50"/>
      <c r="AL123" s="50" t="str">
        <f t="shared" si="9"/>
        <v>00</v>
      </c>
      <c r="AM123" s="52" t="str">
        <f t="shared" si="10"/>
        <v>00</v>
      </c>
      <c r="AN123" s="52" t="str">
        <f t="shared" si="11"/>
        <v>00</v>
      </c>
      <c r="AO123" s="52" t="str">
        <f t="shared" si="12"/>
        <v>00</v>
      </c>
      <c r="AQ123" t="str">
        <f t="shared" si="7"/>
        <v/>
      </c>
    </row>
    <row r="124" spans="2:43">
      <c r="B124" s="122"/>
      <c r="C124" s="37">
        <f t="shared" si="8"/>
        <v>53</v>
      </c>
      <c r="D124" s="115">
        <f t="shared" si="18"/>
        <v>0</v>
      </c>
      <c r="E124" s="115">
        <f t="shared" si="18"/>
        <v>0</v>
      </c>
      <c r="F124" s="115">
        <f t="shared" si="18"/>
        <v>0</v>
      </c>
      <c r="G124" s="115">
        <f t="shared" si="18"/>
        <v>0</v>
      </c>
      <c r="H124" s="115">
        <f t="shared" si="18"/>
        <v>0</v>
      </c>
      <c r="I124" s="115">
        <f t="shared" si="18"/>
        <v>0</v>
      </c>
      <c r="J124" s="115">
        <f t="shared" si="18"/>
        <v>0</v>
      </c>
      <c r="K124" s="115">
        <f t="shared" si="18"/>
        <v>0</v>
      </c>
      <c r="L124" s="115">
        <f t="shared" si="18"/>
        <v>0</v>
      </c>
      <c r="M124" s="115">
        <f t="shared" si="18"/>
        <v>0</v>
      </c>
      <c r="N124" s="115">
        <f t="shared" si="18"/>
        <v>0</v>
      </c>
      <c r="O124" s="115">
        <f t="shared" si="18"/>
        <v>0</v>
      </c>
      <c r="P124" s="115">
        <f t="shared" si="18"/>
        <v>0</v>
      </c>
      <c r="Q124" s="115">
        <f t="shared" si="18"/>
        <v>0</v>
      </c>
      <c r="R124" s="115">
        <f t="shared" si="18"/>
        <v>0</v>
      </c>
      <c r="S124" s="115">
        <f t="shared" si="18"/>
        <v>0</v>
      </c>
      <c r="T124" s="115">
        <f t="shared" si="18"/>
        <v>0</v>
      </c>
      <c r="U124" s="115">
        <f t="shared" si="18"/>
        <v>0</v>
      </c>
      <c r="V124" s="115">
        <f t="shared" si="18"/>
        <v>0</v>
      </c>
      <c r="W124" s="115">
        <f t="shared" si="18"/>
        <v>0</v>
      </c>
      <c r="X124" s="115">
        <f t="shared" si="18"/>
        <v>0</v>
      </c>
      <c r="Y124" s="115">
        <f t="shared" si="18"/>
        <v>0</v>
      </c>
      <c r="Z124" s="115">
        <f t="shared" si="18"/>
        <v>0</v>
      </c>
      <c r="AA124" s="115">
        <f t="shared" si="18"/>
        <v>0</v>
      </c>
      <c r="AB124" s="115">
        <f t="shared" si="18"/>
        <v>0</v>
      </c>
      <c r="AC124" s="115">
        <f t="shared" si="18"/>
        <v>0</v>
      </c>
      <c r="AD124" s="115">
        <f t="shared" si="18"/>
        <v>0</v>
      </c>
      <c r="AE124" s="115">
        <f t="shared" si="18"/>
        <v>0</v>
      </c>
      <c r="AF124" s="115">
        <f t="shared" si="18"/>
        <v>0</v>
      </c>
      <c r="AG124" s="115">
        <f t="shared" si="18"/>
        <v>0</v>
      </c>
      <c r="AH124" s="115">
        <f t="shared" si="18"/>
        <v>0</v>
      </c>
      <c r="AI124" s="115">
        <f t="shared" si="18"/>
        <v>0</v>
      </c>
      <c r="AJ124" s="37" t="str">
        <f t="shared" si="6"/>
        <v/>
      </c>
      <c r="AK124" s="50"/>
      <c r="AL124" s="50" t="str">
        <f t="shared" si="9"/>
        <v>00</v>
      </c>
      <c r="AM124" s="52" t="str">
        <f t="shared" si="10"/>
        <v>00</v>
      </c>
      <c r="AN124" s="52" t="str">
        <f t="shared" si="11"/>
        <v>00</v>
      </c>
      <c r="AO124" s="52" t="str">
        <f t="shared" si="12"/>
        <v>00</v>
      </c>
      <c r="AQ124" t="str">
        <f t="shared" si="7"/>
        <v/>
      </c>
    </row>
    <row r="125" spans="2:43">
      <c r="B125" s="122"/>
      <c r="C125" s="37">
        <f t="shared" si="8"/>
        <v>54</v>
      </c>
      <c r="D125" s="115">
        <f t="shared" si="18"/>
        <v>0</v>
      </c>
      <c r="E125" s="115">
        <f t="shared" si="18"/>
        <v>0</v>
      </c>
      <c r="F125" s="115">
        <f t="shared" si="18"/>
        <v>0</v>
      </c>
      <c r="G125" s="115">
        <f t="shared" si="18"/>
        <v>0</v>
      </c>
      <c r="H125" s="115">
        <f t="shared" si="18"/>
        <v>0</v>
      </c>
      <c r="I125" s="115">
        <f t="shared" si="18"/>
        <v>0</v>
      </c>
      <c r="J125" s="115">
        <f t="shared" si="18"/>
        <v>0</v>
      </c>
      <c r="K125" s="115">
        <f t="shared" si="18"/>
        <v>0</v>
      </c>
      <c r="L125" s="115">
        <f t="shared" si="18"/>
        <v>0</v>
      </c>
      <c r="M125" s="115">
        <f t="shared" si="18"/>
        <v>0</v>
      </c>
      <c r="N125" s="115">
        <f t="shared" si="18"/>
        <v>0</v>
      </c>
      <c r="O125" s="115">
        <f t="shared" si="18"/>
        <v>0</v>
      </c>
      <c r="P125" s="115">
        <f t="shared" si="18"/>
        <v>0</v>
      </c>
      <c r="Q125" s="115">
        <f t="shared" si="18"/>
        <v>0</v>
      </c>
      <c r="R125" s="115">
        <f t="shared" si="18"/>
        <v>0</v>
      </c>
      <c r="S125" s="115">
        <f t="shared" si="18"/>
        <v>0</v>
      </c>
      <c r="T125" s="115">
        <f t="shared" si="18"/>
        <v>0</v>
      </c>
      <c r="U125" s="115">
        <f t="shared" si="18"/>
        <v>0</v>
      </c>
      <c r="V125" s="115">
        <f t="shared" si="18"/>
        <v>0</v>
      </c>
      <c r="W125" s="115">
        <f t="shared" si="18"/>
        <v>0</v>
      </c>
      <c r="X125" s="115">
        <f t="shared" si="18"/>
        <v>0</v>
      </c>
      <c r="Y125" s="115">
        <f t="shared" si="18"/>
        <v>0</v>
      </c>
      <c r="Z125" s="115">
        <f t="shared" si="18"/>
        <v>0</v>
      </c>
      <c r="AA125" s="115">
        <f t="shared" si="18"/>
        <v>0</v>
      </c>
      <c r="AB125" s="115">
        <f t="shared" si="18"/>
        <v>0</v>
      </c>
      <c r="AC125" s="115">
        <f t="shared" si="18"/>
        <v>0</v>
      </c>
      <c r="AD125" s="115">
        <f t="shared" si="18"/>
        <v>0</v>
      </c>
      <c r="AE125" s="115">
        <f t="shared" si="18"/>
        <v>0</v>
      </c>
      <c r="AF125" s="115">
        <f t="shared" si="18"/>
        <v>0</v>
      </c>
      <c r="AG125" s="115">
        <f t="shared" si="18"/>
        <v>0</v>
      </c>
      <c r="AH125" s="115">
        <f t="shared" si="18"/>
        <v>0</v>
      </c>
      <c r="AI125" s="115">
        <f t="shared" si="18"/>
        <v>0</v>
      </c>
      <c r="AJ125" s="37" t="str">
        <f t="shared" si="6"/>
        <v/>
      </c>
      <c r="AK125" s="50"/>
      <c r="AL125" s="50" t="str">
        <f t="shared" si="9"/>
        <v>00</v>
      </c>
      <c r="AM125" s="52" t="str">
        <f t="shared" si="10"/>
        <v>00</v>
      </c>
      <c r="AN125" s="52" t="str">
        <f t="shared" si="11"/>
        <v>00</v>
      </c>
      <c r="AO125" s="52" t="str">
        <f t="shared" si="12"/>
        <v>00</v>
      </c>
      <c r="AQ125" t="str">
        <f t="shared" si="7"/>
        <v/>
      </c>
    </row>
    <row r="126" spans="2:43">
      <c r="B126" s="122"/>
      <c r="C126" s="37">
        <f t="shared" si="8"/>
        <v>55</v>
      </c>
      <c r="D126" s="115">
        <f t="shared" si="18"/>
        <v>0</v>
      </c>
      <c r="E126" s="115">
        <f t="shared" si="18"/>
        <v>0</v>
      </c>
      <c r="F126" s="115">
        <f t="shared" si="18"/>
        <v>0</v>
      </c>
      <c r="G126" s="115">
        <f t="shared" si="18"/>
        <v>0</v>
      </c>
      <c r="H126" s="115">
        <f t="shared" si="18"/>
        <v>0</v>
      </c>
      <c r="I126" s="115">
        <f t="shared" si="18"/>
        <v>0</v>
      </c>
      <c r="J126" s="115">
        <f t="shared" si="18"/>
        <v>0</v>
      </c>
      <c r="K126" s="115">
        <f t="shared" si="18"/>
        <v>0</v>
      </c>
      <c r="L126" s="115">
        <f t="shared" si="18"/>
        <v>0</v>
      </c>
      <c r="M126" s="115">
        <f t="shared" si="18"/>
        <v>0</v>
      </c>
      <c r="N126" s="115">
        <f t="shared" si="18"/>
        <v>0</v>
      </c>
      <c r="O126" s="115">
        <f t="shared" si="18"/>
        <v>0</v>
      </c>
      <c r="P126" s="115">
        <f t="shared" si="18"/>
        <v>0</v>
      </c>
      <c r="Q126" s="115">
        <f t="shared" si="18"/>
        <v>0</v>
      </c>
      <c r="R126" s="115">
        <f t="shared" si="18"/>
        <v>0</v>
      </c>
      <c r="S126" s="115">
        <f t="shared" si="18"/>
        <v>0</v>
      </c>
      <c r="T126" s="115">
        <f t="shared" si="18"/>
        <v>0</v>
      </c>
      <c r="U126" s="115">
        <f t="shared" si="18"/>
        <v>0</v>
      </c>
      <c r="V126" s="115">
        <f t="shared" si="18"/>
        <v>0</v>
      </c>
      <c r="W126" s="115">
        <f t="shared" si="18"/>
        <v>0</v>
      </c>
      <c r="X126" s="115">
        <f t="shared" si="18"/>
        <v>0</v>
      </c>
      <c r="Y126" s="115">
        <f t="shared" si="18"/>
        <v>0</v>
      </c>
      <c r="Z126" s="115">
        <f t="shared" si="18"/>
        <v>0</v>
      </c>
      <c r="AA126" s="115">
        <f t="shared" si="18"/>
        <v>0</v>
      </c>
      <c r="AB126" s="115">
        <f t="shared" si="18"/>
        <v>0</v>
      </c>
      <c r="AC126" s="115">
        <f t="shared" si="18"/>
        <v>0</v>
      </c>
      <c r="AD126" s="115">
        <f t="shared" si="18"/>
        <v>0</v>
      </c>
      <c r="AE126" s="115">
        <f t="shared" si="18"/>
        <v>0</v>
      </c>
      <c r="AF126" s="115">
        <f t="shared" si="18"/>
        <v>0</v>
      </c>
      <c r="AG126" s="115">
        <f t="shared" si="18"/>
        <v>0</v>
      </c>
      <c r="AH126" s="115">
        <f t="shared" si="18"/>
        <v>0</v>
      </c>
      <c r="AI126" s="115">
        <f>IF(AI61=1,1,0)</f>
        <v>0</v>
      </c>
      <c r="AJ126" s="37" t="str">
        <f t="shared" si="6"/>
        <v/>
      </c>
      <c r="AK126" s="50"/>
      <c r="AL126" s="50" t="str">
        <f t="shared" si="9"/>
        <v>00</v>
      </c>
      <c r="AM126" s="52" t="str">
        <f t="shared" si="10"/>
        <v>00</v>
      </c>
      <c r="AN126" s="52" t="str">
        <f t="shared" si="11"/>
        <v>00</v>
      </c>
      <c r="AO126" s="52" t="str">
        <f t="shared" si="12"/>
        <v>00</v>
      </c>
      <c r="AQ126" t="str">
        <f t="shared" si="7"/>
        <v/>
      </c>
    </row>
    <row r="127" spans="2:43">
      <c r="B127" s="122"/>
      <c r="C127" s="37">
        <f t="shared" si="8"/>
        <v>56</v>
      </c>
      <c r="D127" s="115">
        <f t="shared" ref="D127:AI134" si="19">IF(D62=1,1,0)</f>
        <v>0</v>
      </c>
      <c r="E127" s="115">
        <f t="shared" si="19"/>
        <v>0</v>
      </c>
      <c r="F127" s="115">
        <f t="shared" si="19"/>
        <v>0</v>
      </c>
      <c r="G127" s="115">
        <f t="shared" si="19"/>
        <v>0</v>
      </c>
      <c r="H127" s="115">
        <f t="shared" si="19"/>
        <v>0</v>
      </c>
      <c r="I127" s="115">
        <f t="shared" si="19"/>
        <v>0</v>
      </c>
      <c r="J127" s="115">
        <f t="shared" si="19"/>
        <v>0</v>
      </c>
      <c r="K127" s="115">
        <f t="shared" si="19"/>
        <v>0</v>
      </c>
      <c r="L127" s="115">
        <f t="shared" si="19"/>
        <v>0</v>
      </c>
      <c r="M127" s="115">
        <f t="shared" si="19"/>
        <v>0</v>
      </c>
      <c r="N127" s="115">
        <f t="shared" si="19"/>
        <v>0</v>
      </c>
      <c r="O127" s="115">
        <f t="shared" si="19"/>
        <v>0</v>
      </c>
      <c r="P127" s="115">
        <f t="shared" si="19"/>
        <v>0</v>
      </c>
      <c r="Q127" s="115">
        <f t="shared" si="19"/>
        <v>0</v>
      </c>
      <c r="R127" s="115">
        <f t="shared" si="19"/>
        <v>0</v>
      </c>
      <c r="S127" s="115">
        <f t="shared" si="19"/>
        <v>0</v>
      </c>
      <c r="T127" s="115">
        <f t="shared" si="19"/>
        <v>0</v>
      </c>
      <c r="U127" s="115">
        <f t="shared" si="19"/>
        <v>0</v>
      </c>
      <c r="V127" s="115">
        <f t="shared" si="19"/>
        <v>0</v>
      </c>
      <c r="W127" s="115">
        <f t="shared" si="19"/>
        <v>0</v>
      </c>
      <c r="X127" s="115">
        <f t="shared" si="19"/>
        <v>0</v>
      </c>
      <c r="Y127" s="115">
        <f t="shared" si="19"/>
        <v>0</v>
      </c>
      <c r="Z127" s="115">
        <f t="shared" si="19"/>
        <v>0</v>
      </c>
      <c r="AA127" s="115">
        <f t="shared" si="19"/>
        <v>0</v>
      </c>
      <c r="AB127" s="115">
        <f t="shared" si="19"/>
        <v>0</v>
      </c>
      <c r="AC127" s="115">
        <f t="shared" si="19"/>
        <v>0</v>
      </c>
      <c r="AD127" s="115">
        <f t="shared" si="19"/>
        <v>0</v>
      </c>
      <c r="AE127" s="115">
        <f t="shared" si="19"/>
        <v>0</v>
      </c>
      <c r="AF127" s="115">
        <f t="shared" si="19"/>
        <v>0</v>
      </c>
      <c r="AG127" s="115">
        <f t="shared" si="19"/>
        <v>0</v>
      </c>
      <c r="AH127" s="115">
        <f t="shared" si="19"/>
        <v>0</v>
      </c>
      <c r="AI127" s="115">
        <f t="shared" si="19"/>
        <v>0</v>
      </c>
      <c r="AJ127" s="37" t="str">
        <f t="shared" si="6"/>
        <v/>
      </c>
      <c r="AK127" s="50"/>
      <c r="AL127" s="50" t="str">
        <f t="shared" si="9"/>
        <v>00</v>
      </c>
      <c r="AM127" s="52" t="str">
        <f t="shared" si="10"/>
        <v>00</v>
      </c>
      <c r="AN127" s="52" t="str">
        <f t="shared" si="11"/>
        <v>00</v>
      </c>
      <c r="AO127" s="52" t="str">
        <f t="shared" si="12"/>
        <v>00</v>
      </c>
      <c r="AQ127" t="str">
        <f t="shared" si="7"/>
        <v/>
      </c>
    </row>
    <row r="128" spans="2:43">
      <c r="B128" s="122"/>
      <c r="C128" s="37">
        <f t="shared" si="8"/>
        <v>57</v>
      </c>
      <c r="D128" s="115">
        <f t="shared" si="19"/>
        <v>0</v>
      </c>
      <c r="E128" s="115">
        <f t="shared" si="19"/>
        <v>0</v>
      </c>
      <c r="F128" s="115">
        <f t="shared" si="19"/>
        <v>0</v>
      </c>
      <c r="G128" s="115">
        <f t="shared" si="19"/>
        <v>0</v>
      </c>
      <c r="H128" s="115">
        <f t="shared" si="19"/>
        <v>0</v>
      </c>
      <c r="I128" s="115">
        <f t="shared" si="19"/>
        <v>0</v>
      </c>
      <c r="J128" s="115">
        <f t="shared" si="19"/>
        <v>0</v>
      </c>
      <c r="K128" s="115">
        <f t="shared" si="19"/>
        <v>0</v>
      </c>
      <c r="L128" s="115">
        <f t="shared" si="19"/>
        <v>0</v>
      </c>
      <c r="M128" s="115">
        <f t="shared" si="19"/>
        <v>0</v>
      </c>
      <c r="N128" s="115">
        <f t="shared" si="19"/>
        <v>0</v>
      </c>
      <c r="O128" s="115">
        <f t="shared" si="19"/>
        <v>0</v>
      </c>
      <c r="P128" s="115">
        <f t="shared" si="19"/>
        <v>0</v>
      </c>
      <c r="Q128" s="115">
        <f t="shared" si="19"/>
        <v>0</v>
      </c>
      <c r="R128" s="115">
        <f t="shared" si="19"/>
        <v>0</v>
      </c>
      <c r="S128" s="115">
        <f t="shared" si="19"/>
        <v>0</v>
      </c>
      <c r="T128" s="115">
        <f t="shared" si="19"/>
        <v>0</v>
      </c>
      <c r="U128" s="115">
        <f t="shared" si="19"/>
        <v>0</v>
      </c>
      <c r="V128" s="115">
        <f t="shared" si="19"/>
        <v>0</v>
      </c>
      <c r="W128" s="115">
        <f t="shared" si="19"/>
        <v>0</v>
      </c>
      <c r="X128" s="115">
        <f t="shared" si="19"/>
        <v>0</v>
      </c>
      <c r="Y128" s="115">
        <f t="shared" si="19"/>
        <v>0</v>
      </c>
      <c r="Z128" s="115">
        <f t="shared" si="19"/>
        <v>0</v>
      </c>
      <c r="AA128" s="115">
        <f t="shared" si="19"/>
        <v>0</v>
      </c>
      <c r="AB128" s="115">
        <f t="shared" si="19"/>
        <v>0</v>
      </c>
      <c r="AC128" s="115">
        <f t="shared" si="19"/>
        <v>0</v>
      </c>
      <c r="AD128" s="115">
        <f t="shared" si="19"/>
        <v>0</v>
      </c>
      <c r="AE128" s="115">
        <f t="shared" si="19"/>
        <v>0</v>
      </c>
      <c r="AF128" s="115">
        <f t="shared" si="19"/>
        <v>0</v>
      </c>
      <c r="AG128" s="115">
        <f t="shared" si="19"/>
        <v>0</v>
      </c>
      <c r="AH128" s="115">
        <f t="shared" si="19"/>
        <v>0</v>
      </c>
      <c r="AI128" s="115">
        <f t="shared" si="19"/>
        <v>0</v>
      </c>
      <c r="AJ128" s="37" t="str">
        <f t="shared" si="6"/>
        <v/>
      </c>
      <c r="AK128" s="50"/>
      <c r="AL128" s="50" t="str">
        <f t="shared" si="9"/>
        <v>00</v>
      </c>
      <c r="AM128" s="52" t="str">
        <f t="shared" si="10"/>
        <v>00</v>
      </c>
      <c r="AN128" s="52" t="str">
        <f t="shared" si="11"/>
        <v>00</v>
      </c>
      <c r="AO128" s="52" t="str">
        <f t="shared" si="12"/>
        <v>00</v>
      </c>
      <c r="AQ128" t="str">
        <f t="shared" si="7"/>
        <v/>
      </c>
    </row>
    <row r="129" spans="1:43">
      <c r="B129" s="122"/>
      <c r="C129" s="37">
        <f t="shared" si="8"/>
        <v>58</v>
      </c>
      <c r="D129" s="115">
        <f t="shared" si="19"/>
        <v>0</v>
      </c>
      <c r="E129" s="115">
        <f t="shared" si="19"/>
        <v>0</v>
      </c>
      <c r="F129" s="115">
        <f t="shared" si="19"/>
        <v>0</v>
      </c>
      <c r="G129" s="115">
        <f t="shared" si="19"/>
        <v>0</v>
      </c>
      <c r="H129" s="115">
        <f t="shared" si="19"/>
        <v>0</v>
      </c>
      <c r="I129" s="115">
        <f t="shared" si="19"/>
        <v>0</v>
      </c>
      <c r="J129" s="115">
        <f t="shared" si="19"/>
        <v>0</v>
      </c>
      <c r="K129" s="115">
        <f t="shared" si="19"/>
        <v>0</v>
      </c>
      <c r="L129" s="115">
        <f t="shared" si="19"/>
        <v>0</v>
      </c>
      <c r="M129" s="115">
        <f t="shared" si="19"/>
        <v>0</v>
      </c>
      <c r="N129" s="115">
        <f t="shared" si="19"/>
        <v>0</v>
      </c>
      <c r="O129" s="115">
        <f t="shared" si="19"/>
        <v>0</v>
      </c>
      <c r="P129" s="115">
        <f t="shared" si="19"/>
        <v>0</v>
      </c>
      <c r="Q129" s="115">
        <f t="shared" si="19"/>
        <v>0</v>
      </c>
      <c r="R129" s="115">
        <f t="shared" si="19"/>
        <v>0</v>
      </c>
      <c r="S129" s="115">
        <f t="shared" si="19"/>
        <v>0</v>
      </c>
      <c r="T129" s="115">
        <f t="shared" si="19"/>
        <v>0</v>
      </c>
      <c r="U129" s="115">
        <f t="shared" si="19"/>
        <v>0</v>
      </c>
      <c r="V129" s="115">
        <f t="shared" si="19"/>
        <v>0</v>
      </c>
      <c r="W129" s="115">
        <f t="shared" si="19"/>
        <v>0</v>
      </c>
      <c r="X129" s="115">
        <f t="shared" si="19"/>
        <v>0</v>
      </c>
      <c r="Y129" s="115">
        <f t="shared" si="19"/>
        <v>0</v>
      </c>
      <c r="Z129" s="115">
        <f t="shared" si="19"/>
        <v>0</v>
      </c>
      <c r="AA129" s="115">
        <f t="shared" si="19"/>
        <v>0</v>
      </c>
      <c r="AB129" s="115">
        <f t="shared" si="19"/>
        <v>0</v>
      </c>
      <c r="AC129" s="115">
        <f t="shared" si="19"/>
        <v>0</v>
      </c>
      <c r="AD129" s="115">
        <f t="shared" si="19"/>
        <v>0</v>
      </c>
      <c r="AE129" s="115">
        <f t="shared" si="19"/>
        <v>0</v>
      </c>
      <c r="AF129" s="115">
        <f t="shared" si="19"/>
        <v>0</v>
      </c>
      <c r="AG129" s="115">
        <f t="shared" si="19"/>
        <v>0</v>
      </c>
      <c r="AH129" s="115">
        <f t="shared" si="19"/>
        <v>0</v>
      </c>
      <c r="AI129" s="115">
        <f t="shared" si="19"/>
        <v>0</v>
      </c>
      <c r="AJ129" s="37" t="str">
        <f t="shared" si="6"/>
        <v/>
      </c>
      <c r="AK129" s="50"/>
      <c r="AL129" s="50" t="str">
        <f t="shared" si="9"/>
        <v>00</v>
      </c>
      <c r="AM129" s="52" t="str">
        <f t="shared" si="10"/>
        <v>00</v>
      </c>
      <c r="AN129" s="52" t="str">
        <f t="shared" si="11"/>
        <v>00</v>
      </c>
      <c r="AO129" s="52" t="str">
        <f t="shared" si="12"/>
        <v>00</v>
      </c>
      <c r="AQ129" t="str">
        <f t="shared" si="7"/>
        <v/>
      </c>
    </row>
    <row r="130" spans="1:43">
      <c r="B130" s="122"/>
      <c r="C130" s="37">
        <f t="shared" si="8"/>
        <v>59</v>
      </c>
      <c r="D130" s="115">
        <f t="shared" si="19"/>
        <v>0</v>
      </c>
      <c r="E130" s="115">
        <f t="shared" si="19"/>
        <v>0</v>
      </c>
      <c r="F130" s="115">
        <f t="shared" si="19"/>
        <v>0</v>
      </c>
      <c r="G130" s="115">
        <f t="shared" si="19"/>
        <v>0</v>
      </c>
      <c r="H130" s="115">
        <f t="shared" si="19"/>
        <v>0</v>
      </c>
      <c r="I130" s="115">
        <f t="shared" si="19"/>
        <v>0</v>
      </c>
      <c r="J130" s="115">
        <f t="shared" si="19"/>
        <v>0</v>
      </c>
      <c r="K130" s="115">
        <f t="shared" si="19"/>
        <v>0</v>
      </c>
      <c r="L130" s="115">
        <f t="shared" si="19"/>
        <v>0</v>
      </c>
      <c r="M130" s="115">
        <f t="shared" si="19"/>
        <v>0</v>
      </c>
      <c r="N130" s="115">
        <f t="shared" si="19"/>
        <v>0</v>
      </c>
      <c r="O130" s="115">
        <f t="shared" si="19"/>
        <v>0</v>
      </c>
      <c r="P130" s="115">
        <f t="shared" si="19"/>
        <v>0</v>
      </c>
      <c r="Q130" s="115">
        <f t="shared" si="19"/>
        <v>0</v>
      </c>
      <c r="R130" s="115">
        <f t="shared" si="19"/>
        <v>0</v>
      </c>
      <c r="S130" s="115">
        <f t="shared" si="19"/>
        <v>0</v>
      </c>
      <c r="T130" s="115">
        <f t="shared" si="19"/>
        <v>0</v>
      </c>
      <c r="U130" s="115">
        <f t="shared" si="19"/>
        <v>0</v>
      </c>
      <c r="V130" s="115">
        <f t="shared" si="19"/>
        <v>0</v>
      </c>
      <c r="W130" s="115">
        <f t="shared" si="19"/>
        <v>0</v>
      </c>
      <c r="X130" s="115">
        <f t="shared" si="19"/>
        <v>0</v>
      </c>
      <c r="Y130" s="115">
        <f t="shared" si="19"/>
        <v>0</v>
      </c>
      <c r="Z130" s="115">
        <f t="shared" si="19"/>
        <v>0</v>
      </c>
      <c r="AA130" s="115">
        <f t="shared" si="19"/>
        <v>0</v>
      </c>
      <c r="AB130" s="115">
        <f t="shared" si="19"/>
        <v>0</v>
      </c>
      <c r="AC130" s="115">
        <f t="shared" si="19"/>
        <v>0</v>
      </c>
      <c r="AD130" s="115">
        <f t="shared" si="19"/>
        <v>0</v>
      </c>
      <c r="AE130" s="115">
        <f t="shared" si="19"/>
        <v>0</v>
      </c>
      <c r="AF130" s="115">
        <f t="shared" si="19"/>
        <v>0</v>
      </c>
      <c r="AG130" s="115">
        <f t="shared" si="19"/>
        <v>0</v>
      </c>
      <c r="AH130" s="115">
        <f t="shared" si="19"/>
        <v>0</v>
      </c>
      <c r="AI130" s="115">
        <f t="shared" si="19"/>
        <v>0</v>
      </c>
      <c r="AJ130" s="37" t="str">
        <f t="shared" si="6"/>
        <v/>
      </c>
      <c r="AK130" s="50"/>
      <c r="AL130" s="50" t="str">
        <f t="shared" si="9"/>
        <v>00</v>
      </c>
      <c r="AM130" s="52" t="str">
        <f t="shared" si="10"/>
        <v>00</v>
      </c>
      <c r="AN130" s="52" t="str">
        <f t="shared" si="11"/>
        <v>00</v>
      </c>
      <c r="AO130" s="52" t="str">
        <f t="shared" si="12"/>
        <v>00</v>
      </c>
      <c r="AQ130" t="str">
        <f t="shared" si="7"/>
        <v/>
      </c>
    </row>
    <row r="131" spans="1:43">
      <c r="B131" s="122"/>
      <c r="C131" s="37">
        <f t="shared" si="8"/>
        <v>60</v>
      </c>
      <c r="D131" s="115">
        <f t="shared" si="19"/>
        <v>0</v>
      </c>
      <c r="E131" s="115">
        <f t="shared" si="19"/>
        <v>0</v>
      </c>
      <c r="F131" s="115">
        <f t="shared" si="19"/>
        <v>0</v>
      </c>
      <c r="G131" s="115">
        <f t="shared" si="19"/>
        <v>0</v>
      </c>
      <c r="H131" s="115">
        <f t="shared" si="19"/>
        <v>0</v>
      </c>
      <c r="I131" s="115">
        <f t="shared" si="19"/>
        <v>0</v>
      </c>
      <c r="J131" s="115">
        <f t="shared" si="19"/>
        <v>0</v>
      </c>
      <c r="K131" s="115">
        <f t="shared" si="19"/>
        <v>0</v>
      </c>
      <c r="L131" s="115">
        <f t="shared" si="19"/>
        <v>0</v>
      </c>
      <c r="M131" s="115">
        <f t="shared" si="19"/>
        <v>0</v>
      </c>
      <c r="N131" s="115">
        <f t="shared" si="19"/>
        <v>0</v>
      </c>
      <c r="O131" s="115">
        <f t="shared" si="19"/>
        <v>0</v>
      </c>
      <c r="P131" s="115">
        <f t="shared" si="19"/>
        <v>0</v>
      </c>
      <c r="Q131" s="115">
        <f t="shared" si="19"/>
        <v>0</v>
      </c>
      <c r="R131" s="115">
        <f t="shared" si="19"/>
        <v>0</v>
      </c>
      <c r="S131" s="115">
        <f t="shared" si="19"/>
        <v>0</v>
      </c>
      <c r="T131" s="115">
        <f t="shared" si="19"/>
        <v>0</v>
      </c>
      <c r="U131" s="115">
        <f t="shared" si="19"/>
        <v>0</v>
      </c>
      <c r="V131" s="115">
        <f t="shared" si="19"/>
        <v>0</v>
      </c>
      <c r="W131" s="115">
        <f t="shared" si="19"/>
        <v>0</v>
      </c>
      <c r="X131" s="115">
        <f t="shared" si="19"/>
        <v>0</v>
      </c>
      <c r="Y131" s="115">
        <f t="shared" si="19"/>
        <v>0</v>
      </c>
      <c r="Z131" s="115">
        <f t="shared" si="19"/>
        <v>0</v>
      </c>
      <c r="AA131" s="115">
        <f t="shared" si="19"/>
        <v>0</v>
      </c>
      <c r="AB131" s="115">
        <f t="shared" si="19"/>
        <v>0</v>
      </c>
      <c r="AC131" s="115">
        <f t="shared" si="19"/>
        <v>0</v>
      </c>
      <c r="AD131" s="115">
        <f t="shared" si="19"/>
        <v>0</v>
      </c>
      <c r="AE131" s="115">
        <f t="shared" si="19"/>
        <v>0</v>
      </c>
      <c r="AF131" s="115">
        <f t="shared" si="19"/>
        <v>0</v>
      </c>
      <c r="AG131" s="115">
        <f t="shared" si="19"/>
        <v>0</v>
      </c>
      <c r="AH131" s="115">
        <f t="shared" si="19"/>
        <v>0</v>
      </c>
      <c r="AI131" s="115">
        <f t="shared" si="19"/>
        <v>0</v>
      </c>
      <c r="AJ131" s="37" t="str">
        <f t="shared" si="6"/>
        <v/>
      </c>
      <c r="AK131" s="50"/>
      <c r="AL131" s="50" t="str">
        <f t="shared" si="9"/>
        <v>00</v>
      </c>
      <c r="AM131" s="52" t="str">
        <f t="shared" si="10"/>
        <v>00</v>
      </c>
      <c r="AN131" s="52" t="str">
        <f t="shared" si="11"/>
        <v>00</v>
      </c>
      <c r="AO131" s="52" t="str">
        <f t="shared" si="12"/>
        <v>00</v>
      </c>
      <c r="AQ131" t="str">
        <f t="shared" si="7"/>
        <v/>
      </c>
    </row>
    <row r="132" spans="1:43">
      <c r="B132" s="122"/>
      <c r="C132" s="37">
        <f t="shared" si="8"/>
        <v>61</v>
      </c>
      <c r="D132" s="115">
        <f t="shared" si="19"/>
        <v>0</v>
      </c>
      <c r="E132" s="115">
        <f t="shared" si="19"/>
        <v>0</v>
      </c>
      <c r="F132" s="115">
        <f t="shared" si="19"/>
        <v>0</v>
      </c>
      <c r="G132" s="115">
        <f t="shared" si="19"/>
        <v>0</v>
      </c>
      <c r="H132" s="115">
        <f t="shared" si="19"/>
        <v>0</v>
      </c>
      <c r="I132" s="115">
        <f t="shared" si="19"/>
        <v>0</v>
      </c>
      <c r="J132" s="115">
        <f t="shared" si="19"/>
        <v>0</v>
      </c>
      <c r="K132" s="115">
        <f t="shared" si="19"/>
        <v>0</v>
      </c>
      <c r="L132" s="115">
        <f t="shared" si="19"/>
        <v>0</v>
      </c>
      <c r="M132" s="115">
        <f t="shared" si="19"/>
        <v>0</v>
      </c>
      <c r="N132" s="115">
        <f t="shared" si="19"/>
        <v>0</v>
      </c>
      <c r="O132" s="115">
        <f t="shared" si="19"/>
        <v>0</v>
      </c>
      <c r="P132" s="115">
        <f t="shared" si="19"/>
        <v>0</v>
      </c>
      <c r="Q132" s="115">
        <f t="shared" si="19"/>
        <v>0</v>
      </c>
      <c r="R132" s="115">
        <f t="shared" si="19"/>
        <v>0</v>
      </c>
      <c r="S132" s="115">
        <f t="shared" si="19"/>
        <v>0</v>
      </c>
      <c r="T132" s="115">
        <f t="shared" si="19"/>
        <v>0</v>
      </c>
      <c r="U132" s="115">
        <f t="shared" si="19"/>
        <v>0</v>
      </c>
      <c r="V132" s="115">
        <f t="shared" si="19"/>
        <v>0</v>
      </c>
      <c r="W132" s="115">
        <f t="shared" si="19"/>
        <v>0</v>
      </c>
      <c r="X132" s="115">
        <f t="shared" si="19"/>
        <v>0</v>
      </c>
      <c r="Y132" s="115">
        <f t="shared" si="19"/>
        <v>0</v>
      </c>
      <c r="Z132" s="115">
        <f t="shared" si="19"/>
        <v>0</v>
      </c>
      <c r="AA132" s="115">
        <f t="shared" si="19"/>
        <v>0</v>
      </c>
      <c r="AB132" s="115">
        <f t="shared" si="19"/>
        <v>0</v>
      </c>
      <c r="AC132" s="115">
        <f t="shared" si="19"/>
        <v>0</v>
      </c>
      <c r="AD132" s="115">
        <f t="shared" si="19"/>
        <v>0</v>
      </c>
      <c r="AE132" s="115">
        <f t="shared" si="19"/>
        <v>0</v>
      </c>
      <c r="AF132" s="115">
        <f t="shared" si="19"/>
        <v>0</v>
      </c>
      <c r="AG132" s="115">
        <f t="shared" si="19"/>
        <v>0</v>
      </c>
      <c r="AH132" s="115">
        <f t="shared" si="19"/>
        <v>0</v>
      </c>
      <c r="AI132" s="115">
        <f t="shared" si="19"/>
        <v>0</v>
      </c>
      <c r="AJ132" s="37" t="str">
        <f t="shared" si="6"/>
        <v/>
      </c>
      <c r="AK132" s="50"/>
      <c r="AL132" s="50" t="str">
        <f t="shared" si="9"/>
        <v>00</v>
      </c>
      <c r="AM132" s="52" t="str">
        <f t="shared" si="10"/>
        <v>00</v>
      </c>
      <c r="AN132" s="52" t="str">
        <f t="shared" si="11"/>
        <v>00</v>
      </c>
      <c r="AO132" s="52" t="str">
        <f t="shared" si="12"/>
        <v>00</v>
      </c>
      <c r="AQ132" t="str">
        <f t="shared" si="7"/>
        <v/>
      </c>
    </row>
    <row r="133" spans="1:43">
      <c r="B133" s="122"/>
      <c r="C133" s="37">
        <f t="shared" si="8"/>
        <v>62</v>
      </c>
      <c r="D133" s="115">
        <f t="shared" si="19"/>
        <v>0</v>
      </c>
      <c r="E133" s="115">
        <f t="shared" si="19"/>
        <v>0</v>
      </c>
      <c r="F133" s="115">
        <f t="shared" si="19"/>
        <v>0</v>
      </c>
      <c r="G133" s="115">
        <f t="shared" si="19"/>
        <v>0</v>
      </c>
      <c r="H133" s="115">
        <f t="shared" si="19"/>
        <v>0</v>
      </c>
      <c r="I133" s="115">
        <f t="shared" si="19"/>
        <v>0</v>
      </c>
      <c r="J133" s="115">
        <f t="shared" si="19"/>
        <v>0</v>
      </c>
      <c r="K133" s="115">
        <f t="shared" si="19"/>
        <v>0</v>
      </c>
      <c r="L133" s="115">
        <f t="shared" si="19"/>
        <v>0</v>
      </c>
      <c r="M133" s="115">
        <f t="shared" si="19"/>
        <v>0</v>
      </c>
      <c r="N133" s="115">
        <f t="shared" si="19"/>
        <v>0</v>
      </c>
      <c r="O133" s="115">
        <f t="shared" si="19"/>
        <v>0</v>
      </c>
      <c r="P133" s="115">
        <f t="shared" si="19"/>
        <v>0</v>
      </c>
      <c r="Q133" s="115">
        <f t="shared" si="19"/>
        <v>0</v>
      </c>
      <c r="R133" s="115">
        <f t="shared" si="19"/>
        <v>0</v>
      </c>
      <c r="S133" s="115">
        <f t="shared" si="19"/>
        <v>0</v>
      </c>
      <c r="T133" s="115">
        <f t="shared" si="19"/>
        <v>0</v>
      </c>
      <c r="U133" s="115">
        <f t="shared" si="19"/>
        <v>0</v>
      </c>
      <c r="V133" s="115">
        <f t="shared" si="19"/>
        <v>0</v>
      </c>
      <c r="W133" s="115">
        <f t="shared" si="19"/>
        <v>0</v>
      </c>
      <c r="X133" s="115">
        <f t="shared" si="19"/>
        <v>0</v>
      </c>
      <c r="Y133" s="115">
        <f t="shared" si="19"/>
        <v>0</v>
      </c>
      <c r="Z133" s="115">
        <f t="shared" si="19"/>
        <v>0</v>
      </c>
      <c r="AA133" s="115">
        <f t="shared" si="19"/>
        <v>0</v>
      </c>
      <c r="AB133" s="115">
        <f t="shared" si="19"/>
        <v>0</v>
      </c>
      <c r="AC133" s="115">
        <f t="shared" si="19"/>
        <v>0</v>
      </c>
      <c r="AD133" s="115">
        <f t="shared" si="19"/>
        <v>0</v>
      </c>
      <c r="AE133" s="115">
        <f t="shared" si="19"/>
        <v>0</v>
      </c>
      <c r="AF133" s="115">
        <f t="shared" si="19"/>
        <v>0</v>
      </c>
      <c r="AG133" s="115">
        <f t="shared" si="19"/>
        <v>0</v>
      </c>
      <c r="AH133" s="115">
        <f t="shared" si="19"/>
        <v>0</v>
      </c>
      <c r="AI133" s="115">
        <f t="shared" si="19"/>
        <v>0</v>
      </c>
      <c r="AJ133" s="37" t="str">
        <f t="shared" si="6"/>
        <v/>
      </c>
      <c r="AK133" s="50"/>
      <c r="AL133" s="50" t="str">
        <f t="shared" si="9"/>
        <v>00</v>
      </c>
      <c r="AM133" s="52" t="str">
        <f t="shared" si="10"/>
        <v>00</v>
      </c>
      <c r="AN133" s="52" t="str">
        <f t="shared" si="11"/>
        <v>00</v>
      </c>
      <c r="AO133" s="52" t="str">
        <f t="shared" si="12"/>
        <v>00</v>
      </c>
      <c r="AQ133" t="str">
        <f t="shared" si="7"/>
        <v/>
      </c>
    </row>
    <row r="134" spans="1:43">
      <c r="B134" s="123"/>
      <c r="C134" s="37">
        <f t="shared" si="8"/>
        <v>63</v>
      </c>
      <c r="D134" s="115">
        <f t="shared" si="19"/>
        <v>0</v>
      </c>
      <c r="E134" s="115">
        <f t="shared" si="19"/>
        <v>0</v>
      </c>
      <c r="F134" s="115">
        <f t="shared" si="19"/>
        <v>0</v>
      </c>
      <c r="G134" s="115">
        <f t="shared" si="19"/>
        <v>0</v>
      </c>
      <c r="H134" s="115">
        <f t="shared" si="19"/>
        <v>0</v>
      </c>
      <c r="I134" s="115">
        <f t="shared" si="19"/>
        <v>0</v>
      </c>
      <c r="J134" s="115">
        <f t="shared" si="19"/>
        <v>0</v>
      </c>
      <c r="K134" s="115">
        <f t="shared" si="19"/>
        <v>0</v>
      </c>
      <c r="L134" s="115">
        <f t="shared" si="19"/>
        <v>0</v>
      </c>
      <c r="M134" s="115">
        <f t="shared" si="19"/>
        <v>0</v>
      </c>
      <c r="N134" s="115">
        <f t="shared" si="19"/>
        <v>0</v>
      </c>
      <c r="O134" s="115">
        <f t="shared" si="19"/>
        <v>0</v>
      </c>
      <c r="P134" s="115">
        <f t="shared" si="19"/>
        <v>0</v>
      </c>
      <c r="Q134" s="115">
        <f t="shared" si="19"/>
        <v>0</v>
      </c>
      <c r="R134" s="115">
        <f t="shared" si="19"/>
        <v>0</v>
      </c>
      <c r="S134" s="115">
        <f t="shared" si="19"/>
        <v>0</v>
      </c>
      <c r="T134" s="115">
        <f t="shared" si="19"/>
        <v>0</v>
      </c>
      <c r="U134" s="115">
        <f t="shared" si="19"/>
        <v>0</v>
      </c>
      <c r="V134" s="115">
        <f t="shared" si="19"/>
        <v>0</v>
      </c>
      <c r="W134" s="115">
        <f t="shared" si="19"/>
        <v>0</v>
      </c>
      <c r="X134" s="115">
        <f t="shared" si="19"/>
        <v>0</v>
      </c>
      <c r="Y134" s="115">
        <f t="shared" si="19"/>
        <v>0</v>
      </c>
      <c r="Z134" s="115">
        <f t="shared" si="19"/>
        <v>0</v>
      </c>
      <c r="AA134" s="115">
        <f t="shared" si="19"/>
        <v>0</v>
      </c>
      <c r="AB134" s="115">
        <f t="shared" si="19"/>
        <v>0</v>
      </c>
      <c r="AC134" s="115">
        <f t="shared" si="19"/>
        <v>0</v>
      </c>
      <c r="AD134" s="115">
        <f t="shared" si="19"/>
        <v>0</v>
      </c>
      <c r="AE134" s="115">
        <f t="shared" si="19"/>
        <v>0</v>
      </c>
      <c r="AF134" s="115">
        <f t="shared" si="19"/>
        <v>0</v>
      </c>
      <c r="AG134" s="115">
        <f t="shared" si="19"/>
        <v>0</v>
      </c>
      <c r="AH134" s="115">
        <f t="shared" si="19"/>
        <v>0</v>
      </c>
      <c r="AI134" s="115">
        <f>IF(AI69=1,1,0)</f>
        <v>0</v>
      </c>
      <c r="AJ134" s="37" t="str">
        <f t="shared" si="6"/>
        <v/>
      </c>
      <c r="AK134" s="50"/>
      <c r="AL134" s="50" t="str">
        <f t="shared" si="9"/>
        <v>00</v>
      </c>
      <c r="AM134" s="52" t="str">
        <f t="shared" si="10"/>
        <v>00</v>
      </c>
      <c r="AN134" s="52" t="str">
        <f t="shared" si="11"/>
        <v>00</v>
      </c>
      <c r="AO134" s="52" t="str">
        <f t="shared" si="12"/>
        <v>00</v>
      </c>
      <c r="AQ134" t="str">
        <f t="shared" si="7"/>
        <v/>
      </c>
    </row>
    <row r="135" spans="1:43">
      <c r="A135" s="46" t="s">
        <v>65</v>
      </c>
      <c r="B135" s="47"/>
      <c r="C135" s="47"/>
      <c r="D135" s="49"/>
      <c r="E135" s="49"/>
      <c r="F135" s="49"/>
      <c r="G135" s="49"/>
      <c r="H135" s="49"/>
      <c r="I135" s="49"/>
      <c r="J135" s="49"/>
      <c r="K135" s="49"/>
      <c r="L135" s="49"/>
      <c r="M135" s="49"/>
      <c r="N135" s="49"/>
      <c r="O135" s="49"/>
      <c r="P135" s="49"/>
      <c r="Q135" s="49"/>
      <c r="R135" s="49"/>
      <c r="S135" s="49"/>
      <c r="T135" s="49"/>
      <c r="U135" s="49"/>
      <c r="V135" s="49"/>
      <c r="W135" s="49"/>
      <c r="X135" s="49"/>
      <c r="Y135" s="49"/>
      <c r="Z135" s="49"/>
      <c r="AA135" s="49"/>
      <c r="AB135" s="49"/>
      <c r="AC135" s="49"/>
      <c r="AD135" s="49"/>
      <c r="AE135" s="49"/>
      <c r="AF135" s="49"/>
      <c r="AG135" s="49"/>
      <c r="AH135" s="49"/>
      <c r="AI135" s="49"/>
      <c r="AJ135" s="47"/>
    </row>
    <row r="136" spans="1:43">
      <c r="B136" s="124" t="str">
        <f ca="1">IF(B6&lt;&gt;"",B6,"")</f>
        <v>Table TT_CC</v>
      </c>
      <c r="C136" s="37">
        <f>IF(C6&lt;&gt;"",C6,"")</f>
        <v>0</v>
      </c>
      <c r="D136" s="115">
        <f t="shared" ref="D136:AI143" si="20">IF(OR(D6=0,D6=1),1,0)</f>
        <v>0</v>
      </c>
      <c r="E136" s="115">
        <f t="shared" si="20"/>
        <v>0</v>
      </c>
      <c r="F136" s="115">
        <f t="shared" si="20"/>
        <v>0</v>
      </c>
      <c r="G136" s="115">
        <f t="shared" si="20"/>
        <v>0</v>
      </c>
      <c r="H136" s="115">
        <f t="shared" si="20"/>
        <v>0</v>
      </c>
      <c r="I136" s="115">
        <f t="shared" si="20"/>
        <v>0</v>
      </c>
      <c r="J136" s="115">
        <f t="shared" si="20"/>
        <v>0</v>
      </c>
      <c r="K136" s="115">
        <f t="shared" si="20"/>
        <v>0</v>
      </c>
      <c r="L136" s="115">
        <f t="shared" si="20"/>
        <v>0</v>
      </c>
      <c r="M136" s="115">
        <f t="shared" si="20"/>
        <v>0</v>
      </c>
      <c r="N136" s="115">
        <f t="shared" si="20"/>
        <v>0</v>
      </c>
      <c r="O136" s="115">
        <f t="shared" si="20"/>
        <v>0</v>
      </c>
      <c r="P136" s="115">
        <f t="shared" si="20"/>
        <v>0</v>
      </c>
      <c r="Q136" s="115">
        <f t="shared" si="20"/>
        <v>0</v>
      </c>
      <c r="R136" s="115">
        <f t="shared" si="20"/>
        <v>0</v>
      </c>
      <c r="S136" s="115">
        <f t="shared" si="20"/>
        <v>0</v>
      </c>
      <c r="T136" s="115">
        <f t="shared" si="20"/>
        <v>0</v>
      </c>
      <c r="U136" s="115">
        <f t="shared" si="20"/>
        <v>0</v>
      </c>
      <c r="V136" s="115">
        <f t="shared" si="20"/>
        <v>0</v>
      </c>
      <c r="W136" s="115">
        <f t="shared" si="20"/>
        <v>0</v>
      </c>
      <c r="X136" s="115">
        <f t="shared" si="20"/>
        <v>0</v>
      </c>
      <c r="Y136" s="115">
        <f t="shared" si="20"/>
        <v>0</v>
      </c>
      <c r="Z136" s="115">
        <f t="shared" si="20"/>
        <v>0</v>
      </c>
      <c r="AA136" s="115">
        <f t="shared" si="20"/>
        <v>0</v>
      </c>
      <c r="AB136" s="115">
        <f t="shared" si="20"/>
        <v>0</v>
      </c>
      <c r="AC136" s="115">
        <f t="shared" si="20"/>
        <v>0</v>
      </c>
      <c r="AD136" s="115">
        <f t="shared" si="20"/>
        <v>0</v>
      </c>
      <c r="AE136" s="115">
        <f t="shared" si="20"/>
        <v>0</v>
      </c>
      <c r="AF136" s="115">
        <f t="shared" si="20"/>
        <v>1</v>
      </c>
      <c r="AG136" s="115">
        <f t="shared" si="20"/>
        <v>1</v>
      </c>
      <c r="AH136" s="115">
        <f t="shared" si="20"/>
        <v>1</v>
      </c>
      <c r="AI136" s="115">
        <f t="shared" si="20"/>
        <v>1</v>
      </c>
      <c r="AJ136" s="37" t="str">
        <f t="shared" ref="AJ136:AJ199" si="21">IF(AJ6&lt;&gt;"",AJ6,"")</f>
        <v>UNKNOWN</v>
      </c>
      <c r="AK136" s="50"/>
      <c r="AL136" s="50" t="str">
        <f>BIN2HEX(AB136&amp;AC136&amp;AD136&amp;AE136&amp;AF136&amp;AG136&amp;AH136&amp;AI136,2)</f>
        <v>0F</v>
      </c>
      <c r="AM136" s="52" t="str">
        <f>BIN2HEX(T136&amp;U136&amp;V136&amp;W136&amp;X136&amp;Y136&amp;Z136&amp;AA136,2)</f>
        <v>00</v>
      </c>
      <c r="AN136" s="52" t="str">
        <f>BIN2HEX(L136&amp;M136&amp;N136&amp;O136&amp;P136&amp;Q136&amp;R136&amp;S136,2)</f>
        <v>00</v>
      </c>
      <c r="AO136" s="52"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(U4)0x0000000FU,                                                           /* 00 UNKNOWN                                         */</v>
      </c>
    </row>
    <row r="137" spans="1:43">
      <c r="B137" s="122"/>
      <c r="C137" s="37">
        <f t="shared" ref="C137:C199" si="23">IF(C7&lt;&gt;"",C7,"")</f>
        <v>1</v>
      </c>
      <c r="D137" s="115">
        <f t="shared" si="20"/>
        <v>0</v>
      </c>
      <c r="E137" s="115">
        <f t="shared" si="20"/>
        <v>0</v>
      </c>
      <c r="F137" s="115">
        <f t="shared" si="20"/>
        <v>0</v>
      </c>
      <c r="G137" s="115">
        <f t="shared" si="20"/>
        <v>0</v>
      </c>
      <c r="H137" s="115">
        <f t="shared" si="20"/>
        <v>0</v>
      </c>
      <c r="I137" s="115">
        <f t="shared" si="20"/>
        <v>0</v>
      </c>
      <c r="J137" s="115">
        <f t="shared" si="20"/>
        <v>0</v>
      </c>
      <c r="K137" s="115">
        <f t="shared" si="20"/>
        <v>0</v>
      </c>
      <c r="L137" s="115">
        <f t="shared" si="20"/>
        <v>0</v>
      </c>
      <c r="M137" s="115">
        <f t="shared" si="20"/>
        <v>0</v>
      </c>
      <c r="N137" s="115">
        <f t="shared" si="20"/>
        <v>0</v>
      </c>
      <c r="O137" s="115">
        <f t="shared" si="20"/>
        <v>0</v>
      </c>
      <c r="P137" s="115">
        <f t="shared" si="20"/>
        <v>0</v>
      </c>
      <c r="Q137" s="115">
        <f t="shared" si="20"/>
        <v>0</v>
      </c>
      <c r="R137" s="115">
        <f t="shared" si="20"/>
        <v>0</v>
      </c>
      <c r="S137" s="115">
        <f t="shared" si="20"/>
        <v>0</v>
      </c>
      <c r="T137" s="115">
        <f t="shared" si="20"/>
        <v>0</v>
      </c>
      <c r="U137" s="115">
        <f t="shared" si="20"/>
        <v>0</v>
      </c>
      <c r="V137" s="115">
        <f t="shared" si="20"/>
        <v>0</v>
      </c>
      <c r="W137" s="115">
        <f t="shared" si="20"/>
        <v>0</v>
      </c>
      <c r="X137" s="115">
        <f t="shared" si="20"/>
        <v>0</v>
      </c>
      <c r="Y137" s="115">
        <f t="shared" si="20"/>
        <v>0</v>
      </c>
      <c r="Z137" s="115">
        <f t="shared" si="20"/>
        <v>0</v>
      </c>
      <c r="AA137" s="115">
        <f t="shared" si="20"/>
        <v>0</v>
      </c>
      <c r="AB137" s="115">
        <f t="shared" si="20"/>
        <v>0</v>
      </c>
      <c r="AC137" s="115">
        <f t="shared" si="20"/>
        <v>0</v>
      </c>
      <c r="AD137" s="115">
        <f t="shared" si="20"/>
        <v>0</v>
      </c>
      <c r="AE137" s="115">
        <f t="shared" si="20"/>
        <v>0</v>
      </c>
      <c r="AF137" s="115">
        <f t="shared" si="20"/>
        <v>1</v>
      </c>
      <c r="AG137" s="115">
        <f t="shared" si="20"/>
        <v>1</v>
      </c>
      <c r="AH137" s="115">
        <f t="shared" si="20"/>
        <v>1</v>
      </c>
      <c r="AI137" s="115">
        <f t="shared" si="20"/>
        <v>1</v>
      </c>
      <c r="AJ137" s="37" t="str">
        <f t="shared" si="21"/>
        <v>ON_W</v>
      </c>
      <c r="AK137" s="50"/>
      <c r="AL137" s="50" t="str">
        <f t="shared" ref="AL137:AL199" si="24">BIN2HEX(AB137&amp;AC137&amp;AD137&amp;AE137&amp;AF137&amp;AG137&amp;AH137&amp;AI137,2)</f>
        <v>0F</v>
      </c>
      <c r="AM137" s="52" t="str">
        <f t="shared" ref="AM137:AM199" si="25">BIN2HEX(T137&amp;U137&amp;V137&amp;W137&amp;X137&amp;Y137&amp;Z137&amp;AA137,2)</f>
        <v>00</v>
      </c>
      <c r="AN137" s="52" t="str">
        <f t="shared" ref="AN137:AN199" si="26">BIN2HEX(L137&amp;M137&amp;N137&amp;O137&amp;P137&amp;Q137&amp;R137&amp;S137,2)</f>
        <v>00</v>
      </c>
      <c r="AO137" s="52" t="str">
        <f t="shared" ref="AO137:AO199" si="27">BIN2HEX(D137&amp;E137&amp;F137&amp;G137&amp;H137&amp;I137&amp;J137&amp;K137,2)</f>
        <v>00</v>
      </c>
      <c r="AQ137" t="str">
        <f t="shared" si="22"/>
        <v xml:space="preserve">    (U4)0x0000000FU,                                                           /* 01 ON_W                                            */</v>
      </c>
    </row>
    <row r="138" spans="1:43">
      <c r="B138" s="122"/>
      <c r="C138" s="37">
        <f t="shared" si="23"/>
        <v>2</v>
      </c>
      <c r="D138" s="115">
        <f t="shared" si="20"/>
        <v>0</v>
      </c>
      <c r="E138" s="115">
        <f t="shared" si="20"/>
        <v>0</v>
      </c>
      <c r="F138" s="115">
        <f t="shared" si="20"/>
        <v>0</v>
      </c>
      <c r="G138" s="115">
        <f t="shared" si="20"/>
        <v>0</v>
      </c>
      <c r="H138" s="115">
        <f t="shared" si="20"/>
        <v>0</v>
      </c>
      <c r="I138" s="115">
        <f t="shared" si="20"/>
        <v>0</v>
      </c>
      <c r="J138" s="115">
        <f t="shared" si="20"/>
        <v>0</v>
      </c>
      <c r="K138" s="115">
        <f t="shared" si="20"/>
        <v>0</v>
      </c>
      <c r="L138" s="115">
        <f t="shared" si="20"/>
        <v>0</v>
      </c>
      <c r="M138" s="115">
        <f t="shared" si="20"/>
        <v>0</v>
      </c>
      <c r="N138" s="115">
        <f t="shared" si="20"/>
        <v>0</v>
      </c>
      <c r="O138" s="115">
        <f t="shared" si="20"/>
        <v>0</v>
      </c>
      <c r="P138" s="115">
        <f t="shared" si="20"/>
        <v>0</v>
      </c>
      <c r="Q138" s="115">
        <f t="shared" si="20"/>
        <v>0</v>
      </c>
      <c r="R138" s="115">
        <f t="shared" si="20"/>
        <v>0</v>
      </c>
      <c r="S138" s="115">
        <f t="shared" si="20"/>
        <v>0</v>
      </c>
      <c r="T138" s="115">
        <f t="shared" si="20"/>
        <v>0</v>
      </c>
      <c r="U138" s="115">
        <f t="shared" si="20"/>
        <v>0</v>
      </c>
      <c r="V138" s="115">
        <f t="shared" si="20"/>
        <v>0</v>
      </c>
      <c r="W138" s="115">
        <f t="shared" si="20"/>
        <v>0</v>
      </c>
      <c r="X138" s="115">
        <f t="shared" si="20"/>
        <v>0</v>
      </c>
      <c r="Y138" s="115">
        <f t="shared" si="20"/>
        <v>0</v>
      </c>
      <c r="Z138" s="115">
        <f t="shared" si="20"/>
        <v>0</v>
      </c>
      <c r="AA138" s="115">
        <f t="shared" si="20"/>
        <v>0</v>
      </c>
      <c r="AB138" s="115">
        <f t="shared" si="20"/>
        <v>0</v>
      </c>
      <c r="AC138" s="115">
        <f t="shared" si="20"/>
        <v>0</v>
      </c>
      <c r="AD138" s="115">
        <f t="shared" si="20"/>
        <v>0</v>
      </c>
      <c r="AE138" s="115">
        <f t="shared" si="20"/>
        <v>0</v>
      </c>
      <c r="AF138" s="115">
        <f t="shared" si="20"/>
        <v>1</v>
      </c>
      <c r="AG138" s="115">
        <f t="shared" si="20"/>
        <v>1</v>
      </c>
      <c r="AH138" s="115">
        <f t="shared" si="20"/>
        <v>1</v>
      </c>
      <c r="AI138" s="115">
        <f t="shared" si="20"/>
        <v>1</v>
      </c>
      <c r="AJ138" s="37" t="str">
        <f t="shared" si="21"/>
        <v>ON_G</v>
      </c>
      <c r="AK138" s="50"/>
      <c r="AL138" s="50" t="str">
        <f t="shared" si="24"/>
        <v>0F</v>
      </c>
      <c r="AM138" s="52" t="str">
        <f t="shared" si="25"/>
        <v>00</v>
      </c>
      <c r="AN138" s="52" t="str">
        <f t="shared" si="26"/>
        <v>00</v>
      </c>
      <c r="AO138" s="52" t="str">
        <f t="shared" si="27"/>
        <v>00</v>
      </c>
      <c r="AQ138" t="str">
        <f t="shared" si="22"/>
        <v xml:space="preserve">    (U4)0x0000000FU,                                                           /* 02 ON_G                                            */</v>
      </c>
    </row>
    <row r="139" spans="1:43">
      <c r="B139" s="122"/>
      <c r="C139" s="37">
        <f t="shared" si="23"/>
        <v>3</v>
      </c>
      <c r="D139" s="115">
        <f t="shared" si="20"/>
        <v>0</v>
      </c>
      <c r="E139" s="115">
        <f t="shared" si="20"/>
        <v>0</v>
      </c>
      <c r="F139" s="115">
        <f t="shared" si="20"/>
        <v>0</v>
      </c>
      <c r="G139" s="115">
        <f t="shared" si="20"/>
        <v>0</v>
      </c>
      <c r="H139" s="115">
        <f t="shared" si="20"/>
        <v>0</v>
      </c>
      <c r="I139" s="115">
        <f t="shared" si="20"/>
        <v>0</v>
      </c>
      <c r="J139" s="115">
        <f t="shared" si="20"/>
        <v>0</v>
      </c>
      <c r="K139" s="115">
        <f t="shared" si="20"/>
        <v>0</v>
      </c>
      <c r="L139" s="115">
        <f t="shared" si="20"/>
        <v>0</v>
      </c>
      <c r="M139" s="115">
        <f t="shared" si="20"/>
        <v>0</v>
      </c>
      <c r="N139" s="115">
        <f t="shared" si="20"/>
        <v>0</v>
      </c>
      <c r="O139" s="115">
        <f t="shared" si="20"/>
        <v>0</v>
      </c>
      <c r="P139" s="115">
        <f t="shared" si="20"/>
        <v>0</v>
      </c>
      <c r="Q139" s="115">
        <f t="shared" si="20"/>
        <v>0</v>
      </c>
      <c r="R139" s="115">
        <f t="shared" si="20"/>
        <v>0</v>
      </c>
      <c r="S139" s="115">
        <f t="shared" si="20"/>
        <v>0</v>
      </c>
      <c r="T139" s="115">
        <f t="shared" si="20"/>
        <v>0</v>
      </c>
      <c r="U139" s="115">
        <f t="shared" si="20"/>
        <v>0</v>
      </c>
      <c r="V139" s="115">
        <f t="shared" si="20"/>
        <v>0</v>
      </c>
      <c r="W139" s="115">
        <f t="shared" si="20"/>
        <v>0</v>
      </c>
      <c r="X139" s="115">
        <f t="shared" si="20"/>
        <v>0</v>
      </c>
      <c r="Y139" s="115">
        <f t="shared" si="20"/>
        <v>0</v>
      </c>
      <c r="Z139" s="115">
        <f t="shared" si="20"/>
        <v>0</v>
      </c>
      <c r="AA139" s="115">
        <f t="shared" si="20"/>
        <v>0</v>
      </c>
      <c r="AB139" s="115">
        <f t="shared" si="20"/>
        <v>0</v>
      </c>
      <c r="AC139" s="115">
        <f t="shared" si="20"/>
        <v>0</v>
      </c>
      <c r="AD139" s="115">
        <f t="shared" si="20"/>
        <v>0</v>
      </c>
      <c r="AE139" s="115">
        <f t="shared" si="20"/>
        <v>0</v>
      </c>
      <c r="AF139" s="115">
        <f t="shared" si="20"/>
        <v>1</v>
      </c>
      <c r="AG139" s="115">
        <f t="shared" si="20"/>
        <v>1</v>
      </c>
      <c r="AH139" s="115">
        <f t="shared" si="20"/>
        <v>1</v>
      </c>
      <c r="AI139" s="115">
        <f t="shared" si="20"/>
        <v>1</v>
      </c>
      <c r="AJ139" s="37" t="str">
        <f t="shared" si="21"/>
        <v>ON_Y</v>
      </c>
      <c r="AK139" s="50"/>
      <c r="AL139" s="50" t="str">
        <f t="shared" si="24"/>
        <v>0F</v>
      </c>
      <c r="AM139" s="52" t="str">
        <f t="shared" si="25"/>
        <v>00</v>
      </c>
      <c r="AN139" s="52" t="str">
        <f t="shared" si="26"/>
        <v>00</v>
      </c>
      <c r="AO139" s="52" t="str">
        <f t="shared" si="27"/>
        <v>00</v>
      </c>
      <c r="AQ139" t="str">
        <f t="shared" si="22"/>
        <v xml:space="preserve">    (U4)0x0000000FU,                                                           /* 03 ON_Y                                            */</v>
      </c>
    </row>
    <row r="140" spans="1:43">
      <c r="B140" s="122"/>
      <c r="C140" s="37">
        <f t="shared" si="23"/>
        <v>4</v>
      </c>
      <c r="D140" s="115">
        <f t="shared" si="20"/>
        <v>0</v>
      </c>
      <c r="E140" s="115">
        <f t="shared" si="20"/>
        <v>0</v>
      </c>
      <c r="F140" s="115">
        <f t="shared" si="20"/>
        <v>0</v>
      </c>
      <c r="G140" s="115">
        <f t="shared" si="20"/>
        <v>0</v>
      </c>
      <c r="H140" s="115">
        <f t="shared" si="20"/>
        <v>0</v>
      </c>
      <c r="I140" s="115">
        <f t="shared" si="20"/>
        <v>0</v>
      </c>
      <c r="J140" s="115">
        <f t="shared" si="20"/>
        <v>0</v>
      </c>
      <c r="K140" s="115">
        <f t="shared" si="20"/>
        <v>0</v>
      </c>
      <c r="L140" s="115">
        <f t="shared" si="20"/>
        <v>0</v>
      </c>
      <c r="M140" s="115">
        <f t="shared" si="20"/>
        <v>0</v>
      </c>
      <c r="N140" s="115">
        <f t="shared" si="20"/>
        <v>0</v>
      </c>
      <c r="O140" s="115">
        <f t="shared" si="20"/>
        <v>0</v>
      </c>
      <c r="P140" s="115">
        <f t="shared" si="20"/>
        <v>0</v>
      </c>
      <c r="Q140" s="115">
        <f t="shared" si="20"/>
        <v>0</v>
      </c>
      <c r="R140" s="115">
        <f t="shared" si="20"/>
        <v>0</v>
      </c>
      <c r="S140" s="115">
        <f t="shared" si="20"/>
        <v>0</v>
      </c>
      <c r="T140" s="115">
        <f t="shared" si="20"/>
        <v>0</v>
      </c>
      <c r="U140" s="115">
        <f t="shared" si="20"/>
        <v>0</v>
      </c>
      <c r="V140" s="115">
        <f t="shared" si="20"/>
        <v>0</v>
      </c>
      <c r="W140" s="115">
        <f t="shared" si="20"/>
        <v>0</v>
      </c>
      <c r="X140" s="115">
        <f t="shared" si="20"/>
        <v>0</v>
      </c>
      <c r="Y140" s="115">
        <f t="shared" si="20"/>
        <v>0</v>
      </c>
      <c r="Z140" s="115">
        <f t="shared" si="20"/>
        <v>0</v>
      </c>
      <c r="AA140" s="115">
        <f t="shared" si="20"/>
        <v>0</v>
      </c>
      <c r="AB140" s="115">
        <f t="shared" si="20"/>
        <v>0</v>
      </c>
      <c r="AC140" s="115">
        <f t="shared" si="20"/>
        <v>0</v>
      </c>
      <c r="AD140" s="115">
        <f t="shared" si="20"/>
        <v>0</v>
      </c>
      <c r="AE140" s="115">
        <f t="shared" si="20"/>
        <v>0</v>
      </c>
      <c r="AF140" s="115">
        <f t="shared" si="20"/>
        <v>1</v>
      </c>
      <c r="AG140" s="115">
        <f t="shared" si="20"/>
        <v>1</v>
      </c>
      <c r="AH140" s="115">
        <f t="shared" si="20"/>
        <v>1</v>
      </c>
      <c r="AI140" s="115">
        <f t="shared" si="20"/>
        <v>1</v>
      </c>
      <c r="AJ140" s="37" t="str">
        <f t="shared" si="21"/>
        <v>UNKNOWN</v>
      </c>
      <c r="AK140" s="50"/>
      <c r="AL140" s="50" t="str">
        <f t="shared" si="24"/>
        <v>0F</v>
      </c>
      <c r="AM140" s="52" t="str">
        <f t="shared" si="25"/>
        <v>00</v>
      </c>
      <c r="AN140" s="52" t="str">
        <f t="shared" si="26"/>
        <v>00</v>
      </c>
      <c r="AO140" s="52" t="str">
        <f t="shared" si="27"/>
        <v>00</v>
      </c>
      <c r="AQ140" t="str">
        <f t="shared" si="22"/>
        <v xml:space="preserve">    (U4)0x0000000FU,                                                           /* 04 UNKNOWN                                         */</v>
      </c>
    </row>
    <row r="141" spans="1:43">
      <c r="B141" s="122"/>
      <c r="C141" s="37">
        <f t="shared" si="23"/>
        <v>5</v>
      </c>
      <c r="D141" s="115">
        <f t="shared" si="20"/>
        <v>0</v>
      </c>
      <c r="E141" s="115">
        <f t="shared" si="20"/>
        <v>0</v>
      </c>
      <c r="F141" s="115">
        <f t="shared" si="20"/>
        <v>0</v>
      </c>
      <c r="G141" s="115">
        <f t="shared" si="20"/>
        <v>0</v>
      </c>
      <c r="H141" s="115">
        <f t="shared" si="20"/>
        <v>0</v>
      </c>
      <c r="I141" s="115">
        <f t="shared" si="20"/>
        <v>0</v>
      </c>
      <c r="J141" s="115">
        <f t="shared" si="20"/>
        <v>0</v>
      </c>
      <c r="K141" s="115">
        <f t="shared" si="20"/>
        <v>0</v>
      </c>
      <c r="L141" s="115">
        <f t="shared" si="20"/>
        <v>0</v>
      </c>
      <c r="M141" s="115">
        <f t="shared" si="20"/>
        <v>0</v>
      </c>
      <c r="N141" s="115">
        <f t="shared" si="20"/>
        <v>0</v>
      </c>
      <c r="O141" s="115">
        <f t="shared" si="20"/>
        <v>0</v>
      </c>
      <c r="P141" s="115">
        <f t="shared" si="20"/>
        <v>0</v>
      </c>
      <c r="Q141" s="115">
        <f t="shared" si="20"/>
        <v>0</v>
      </c>
      <c r="R141" s="115">
        <f t="shared" si="20"/>
        <v>0</v>
      </c>
      <c r="S141" s="115">
        <f t="shared" si="20"/>
        <v>0</v>
      </c>
      <c r="T141" s="115">
        <f t="shared" si="20"/>
        <v>0</v>
      </c>
      <c r="U141" s="115">
        <f t="shared" si="20"/>
        <v>0</v>
      </c>
      <c r="V141" s="115">
        <f t="shared" si="20"/>
        <v>0</v>
      </c>
      <c r="W141" s="115">
        <f t="shared" si="20"/>
        <v>0</v>
      </c>
      <c r="X141" s="115">
        <f t="shared" si="20"/>
        <v>0</v>
      </c>
      <c r="Y141" s="115">
        <f t="shared" si="20"/>
        <v>0</v>
      </c>
      <c r="Z141" s="115">
        <f t="shared" si="20"/>
        <v>0</v>
      </c>
      <c r="AA141" s="115">
        <f t="shared" si="20"/>
        <v>0</v>
      </c>
      <c r="AB141" s="115">
        <f t="shared" si="20"/>
        <v>0</v>
      </c>
      <c r="AC141" s="115">
        <f t="shared" si="20"/>
        <v>0</v>
      </c>
      <c r="AD141" s="115">
        <f t="shared" si="20"/>
        <v>0</v>
      </c>
      <c r="AE141" s="115">
        <f t="shared" si="20"/>
        <v>0</v>
      </c>
      <c r="AF141" s="115">
        <f t="shared" si="20"/>
        <v>1</v>
      </c>
      <c r="AG141" s="115">
        <f t="shared" si="20"/>
        <v>1</v>
      </c>
      <c r="AH141" s="115">
        <f t="shared" si="20"/>
        <v>1</v>
      </c>
      <c r="AI141" s="115">
        <f t="shared" si="20"/>
        <v>1</v>
      </c>
      <c r="AJ141" s="37" t="str">
        <f t="shared" si="21"/>
        <v>UNKNOWN</v>
      </c>
      <c r="AK141" s="50"/>
      <c r="AL141" s="50" t="str">
        <f t="shared" si="24"/>
        <v>0F</v>
      </c>
      <c r="AM141" s="52" t="str">
        <f t="shared" si="25"/>
        <v>00</v>
      </c>
      <c r="AN141" s="52" t="str">
        <f t="shared" si="26"/>
        <v>00</v>
      </c>
      <c r="AO141" s="52" t="str">
        <f t="shared" si="27"/>
        <v>00</v>
      </c>
      <c r="AQ141" t="str">
        <f t="shared" si="22"/>
        <v xml:space="preserve">    (U4)0x0000000FU,                                                           /* 05 UNKNOWN                                         */</v>
      </c>
    </row>
    <row r="142" spans="1:43">
      <c r="B142" s="122"/>
      <c r="C142" s="37">
        <f t="shared" si="23"/>
        <v>6</v>
      </c>
      <c r="D142" s="115">
        <f t="shared" si="20"/>
        <v>0</v>
      </c>
      <c r="E142" s="115">
        <f t="shared" si="20"/>
        <v>0</v>
      </c>
      <c r="F142" s="115">
        <f t="shared" si="20"/>
        <v>0</v>
      </c>
      <c r="G142" s="115">
        <f t="shared" si="20"/>
        <v>0</v>
      </c>
      <c r="H142" s="115">
        <f t="shared" si="20"/>
        <v>0</v>
      </c>
      <c r="I142" s="115">
        <f t="shared" si="20"/>
        <v>0</v>
      </c>
      <c r="J142" s="115">
        <f t="shared" si="20"/>
        <v>0</v>
      </c>
      <c r="K142" s="115">
        <f t="shared" si="20"/>
        <v>0</v>
      </c>
      <c r="L142" s="115">
        <f t="shared" si="20"/>
        <v>0</v>
      </c>
      <c r="M142" s="115">
        <f t="shared" si="20"/>
        <v>0</v>
      </c>
      <c r="N142" s="115">
        <f t="shared" si="20"/>
        <v>0</v>
      </c>
      <c r="O142" s="115">
        <f t="shared" si="20"/>
        <v>0</v>
      </c>
      <c r="P142" s="115">
        <f t="shared" si="20"/>
        <v>0</v>
      </c>
      <c r="Q142" s="115">
        <f t="shared" si="20"/>
        <v>0</v>
      </c>
      <c r="R142" s="115">
        <f t="shared" si="20"/>
        <v>0</v>
      </c>
      <c r="S142" s="115">
        <f t="shared" si="20"/>
        <v>0</v>
      </c>
      <c r="T142" s="115">
        <f t="shared" si="20"/>
        <v>0</v>
      </c>
      <c r="U142" s="115">
        <f t="shared" si="20"/>
        <v>0</v>
      </c>
      <c r="V142" s="115">
        <f t="shared" si="20"/>
        <v>0</v>
      </c>
      <c r="W142" s="115">
        <f t="shared" si="20"/>
        <v>0</v>
      </c>
      <c r="X142" s="115">
        <f t="shared" si="20"/>
        <v>0</v>
      </c>
      <c r="Y142" s="115">
        <f t="shared" si="20"/>
        <v>0</v>
      </c>
      <c r="Z142" s="115">
        <f t="shared" si="20"/>
        <v>0</v>
      </c>
      <c r="AA142" s="115">
        <f t="shared" si="20"/>
        <v>0</v>
      </c>
      <c r="AB142" s="115">
        <f t="shared" si="20"/>
        <v>0</v>
      </c>
      <c r="AC142" s="115">
        <f t="shared" si="20"/>
        <v>0</v>
      </c>
      <c r="AD142" s="115">
        <f t="shared" si="20"/>
        <v>0</v>
      </c>
      <c r="AE142" s="115">
        <f t="shared" si="20"/>
        <v>0</v>
      </c>
      <c r="AF142" s="115">
        <f t="shared" si="20"/>
        <v>1</v>
      </c>
      <c r="AG142" s="115">
        <f t="shared" si="20"/>
        <v>1</v>
      </c>
      <c r="AH142" s="115">
        <f t="shared" si="20"/>
        <v>1</v>
      </c>
      <c r="AI142" s="115">
        <f t="shared" si="20"/>
        <v>1</v>
      </c>
      <c r="AJ142" s="37" t="str">
        <f t="shared" si="21"/>
        <v>UNKNOWN</v>
      </c>
      <c r="AK142" s="50"/>
      <c r="AL142" s="50" t="str">
        <f t="shared" si="24"/>
        <v>0F</v>
      </c>
      <c r="AM142" s="52" t="str">
        <f t="shared" si="25"/>
        <v>00</v>
      </c>
      <c r="AN142" s="52" t="str">
        <f t="shared" si="26"/>
        <v>00</v>
      </c>
      <c r="AO142" s="52" t="str">
        <f t="shared" si="27"/>
        <v>00</v>
      </c>
      <c r="AQ142" t="str">
        <f t="shared" si="22"/>
        <v xml:space="preserve">    (U4)0x0000000FU,                                                           /* 06 UNKNOWN                                         */</v>
      </c>
    </row>
    <row r="143" spans="1:43">
      <c r="B143" s="122"/>
      <c r="C143" s="37">
        <f t="shared" si="23"/>
        <v>7</v>
      </c>
      <c r="D143" s="115">
        <f t="shared" si="20"/>
        <v>0</v>
      </c>
      <c r="E143" s="115">
        <f t="shared" si="20"/>
        <v>0</v>
      </c>
      <c r="F143" s="115">
        <f t="shared" si="20"/>
        <v>0</v>
      </c>
      <c r="G143" s="115">
        <f t="shared" si="20"/>
        <v>0</v>
      </c>
      <c r="H143" s="115">
        <f t="shared" si="20"/>
        <v>0</v>
      </c>
      <c r="I143" s="115">
        <f t="shared" si="20"/>
        <v>0</v>
      </c>
      <c r="J143" s="115">
        <f t="shared" si="20"/>
        <v>0</v>
      </c>
      <c r="K143" s="115">
        <f t="shared" si="20"/>
        <v>0</v>
      </c>
      <c r="L143" s="115">
        <f t="shared" si="20"/>
        <v>0</v>
      </c>
      <c r="M143" s="115">
        <f t="shared" si="20"/>
        <v>0</v>
      </c>
      <c r="N143" s="115">
        <f t="shared" si="20"/>
        <v>0</v>
      </c>
      <c r="O143" s="115">
        <f t="shared" si="20"/>
        <v>0</v>
      </c>
      <c r="P143" s="115">
        <f t="shared" si="20"/>
        <v>0</v>
      </c>
      <c r="Q143" s="115">
        <f t="shared" si="20"/>
        <v>0</v>
      </c>
      <c r="R143" s="115">
        <f t="shared" si="20"/>
        <v>0</v>
      </c>
      <c r="S143" s="115">
        <f t="shared" si="20"/>
        <v>0</v>
      </c>
      <c r="T143" s="115">
        <f t="shared" si="20"/>
        <v>0</v>
      </c>
      <c r="U143" s="115">
        <f t="shared" si="20"/>
        <v>0</v>
      </c>
      <c r="V143" s="115">
        <f t="shared" si="20"/>
        <v>0</v>
      </c>
      <c r="W143" s="115">
        <f t="shared" si="20"/>
        <v>0</v>
      </c>
      <c r="X143" s="115">
        <f t="shared" si="20"/>
        <v>0</v>
      </c>
      <c r="Y143" s="115">
        <f t="shared" si="20"/>
        <v>0</v>
      </c>
      <c r="Z143" s="115">
        <f t="shared" si="20"/>
        <v>0</v>
      </c>
      <c r="AA143" s="115">
        <f t="shared" si="20"/>
        <v>0</v>
      </c>
      <c r="AB143" s="115">
        <f t="shared" si="20"/>
        <v>0</v>
      </c>
      <c r="AC143" s="115">
        <f t="shared" si="20"/>
        <v>0</v>
      </c>
      <c r="AD143" s="115">
        <f t="shared" si="20"/>
        <v>0</v>
      </c>
      <c r="AE143" s="115">
        <f t="shared" si="20"/>
        <v>0</v>
      </c>
      <c r="AF143" s="115">
        <f t="shared" si="20"/>
        <v>1</v>
      </c>
      <c r="AG143" s="115">
        <f t="shared" si="20"/>
        <v>1</v>
      </c>
      <c r="AH143" s="115">
        <f t="shared" si="20"/>
        <v>1</v>
      </c>
      <c r="AI143" s="115">
        <f>IF(OR(AI13=0,AI13=1),1,0)</f>
        <v>1</v>
      </c>
      <c r="AJ143" s="37" t="str">
        <f t="shared" si="21"/>
        <v>UNKNOWN</v>
      </c>
      <c r="AK143" s="50"/>
      <c r="AL143" s="50" t="str">
        <f t="shared" si="24"/>
        <v>0F</v>
      </c>
      <c r="AM143" s="52" t="str">
        <f t="shared" si="25"/>
        <v>00</v>
      </c>
      <c r="AN143" s="52" t="str">
        <f t="shared" si="26"/>
        <v>00</v>
      </c>
      <c r="AO143" s="52" t="str">
        <f t="shared" si="27"/>
        <v>00</v>
      </c>
      <c r="AQ143" t="str">
        <f t="shared" si="22"/>
        <v xml:space="preserve">    (U4)0x0000000FU,                                                           /* 07 UNKNOWN                                         */</v>
      </c>
    </row>
    <row r="144" spans="1:43">
      <c r="B144" s="122"/>
      <c r="C144" s="37">
        <f t="shared" si="23"/>
        <v>8</v>
      </c>
      <c r="D144" s="115">
        <f t="shared" ref="D144:AI151" si="28">IF(OR(D14=0,D14=1),1,0)</f>
        <v>0</v>
      </c>
      <c r="E144" s="115">
        <f t="shared" si="28"/>
        <v>0</v>
      </c>
      <c r="F144" s="115">
        <f t="shared" si="28"/>
        <v>0</v>
      </c>
      <c r="G144" s="115">
        <f t="shared" si="28"/>
        <v>0</v>
      </c>
      <c r="H144" s="115">
        <f t="shared" si="28"/>
        <v>0</v>
      </c>
      <c r="I144" s="115">
        <f t="shared" si="28"/>
        <v>0</v>
      </c>
      <c r="J144" s="115">
        <f t="shared" si="28"/>
        <v>0</v>
      </c>
      <c r="K144" s="115">
        <f t="shared" si="28"/>
        <v>0</v>
      </c>
      <c r="L144" s="115">
        <f t="shared" si="28"/>
        <v>0</v>
      </c>
      <c r="M144" s="115">
        <f t="shared" si="28"/>
        <v>0</v>
      </c>
      <c r="N144" s="115">
        <f t="shared" si="28"/>
        <v>0</v>
      </c>
      <c r="O144" s="115">
        <f t="shared" si="28"/>
        <v>0</v>
      </c>
      <c r="P144" s="115">
        <f t="shared" si="28"/>
        <v>0</v>
      </c>
      <c r="Q144" s="115">
        <f t="shared" si="28"/>
        <v>0</v>
      </c>
      <c r="R144" s="115">
        <f t="shared" si="28"/>
        <v>0</v>
      </c>
      <c r="S144" s="115">
        <f t="shared" si="28"/>
        <v>0</v>
      </c>
      <c r="T144" s="115">
        <f t="shared" si="28"/>
        <v>0</v>
      </c>
      <c r="U144" s="115">
        <f t="shared" si="28"/>
        <v>0</v>
      </c>
      <c r="V144" s="115">
        <f t="shared" si="28"/>
        <v>0</v>
      </c>
      <c r="W144" s="115">
        <f t="shared" si="28"/>
        <v>0</v>
      </c>
      <c r="X144" s="115">
        <f t="shared" si="28"/>
        <v>0</v>
      </c>
      <c r="Y144" s="115">
        <f t="shared" si="28"/>
        <v>0</v>
      </c>
      <c r="Z144" s="115">
        <f t="shared" si="28"/>
        <v>0</v>
      </c>
      <c r="AA144" s="115">
        <f t="shared" si="28"/>
        <v>0</v>
      </c>
      <c r="AB144" s="115">
        <f t="shared" si="28"/>
        <v>0</v>
      </c>
      <c r="AC144" s="115">
        <f t="shared" si="28"/>
        <v>0</v>
      </c>
      <c r="AD144" s="115">
        <f t="shared" si="28"/>
        <v>0</v>
      </c>
      <c r="AE144" s="115">
        <f t="shared" si="28"/>
        <v>0</v>
      </c>
      <c r="AF144" s="115">
        <f t="shared" si="28"/>
        <v>1</v>
      </c>
      <c r="AG144" s="115">
        <f t="shared" si="28"/>
        <v>1</v>
      </c>
      <c r="AH144" s="115">
        <f t="shared" si="28"/>
        <v>1</v>
      </c>
      <c r="AI144" s="115">
        <f t="shared" si="28"/>
        <v>1</v>
      </c>
      <c r="AJ144" s="37" t="str">
        <f t="shared" si="21"/>
        <v>UNKNOWN</v>
      </c>
      <c r="AK144" s="50"/>
      <c r="AL144" s="50" t="str">
        <f t="shared" si="24"/>
        <v>0F</v>
      </c>
      <c r="AM144" s="52" t="str">
        <f t="shared" si="25"/>
        <v>00</v>
      </c>
      <c r="AN144" s="52" t="str">
        <f t="shared" si="26"/>
        <v>00</v>
      </c>
      <c r="AO144" s="52" t="str">
        <f t="shared" si="27"/>
        <v>00</v>
      </c>
      <c r="AQ144" t="str">
        <f t="shared" si="22"/>
        <v xml:space="preserve">    (U4)0x0000000FU,                                                           /* 08 UNKNOWN                                         */</v>
      </c>
    </row>
    <row r="145" spans="2:43">
      <c r="B145" s="122"/>
      <c r="C145" s="37">
        <f t="shared" si="23"/>
        <v>9</v>
      </c>
      <c r="D145" s="115">
        <f t="shared" si="28"/>
        <v>0</v>
      </c>
      <c r="E145" s="115">
        <f t="shared" si="28"/>
        <v>0</v>
      </c>
      <c r="F145" s="115">
        <f t="shared" si="28"/>
        <v>0</v>
      </c>
      <c r="G145" s="115">
        <f t="shared" si="28"/>
        <v>0</v>
      </c>
      <c r="H145" s="115">
        <f t="shared" si="28"/>
        <v>0</v>
      </c>
      <c r="I145" s="115">
        <f t="shared" si="28"/>
        <v>0</v>
      </c>
      <c r="J145" s="115">
        <f t="shared" si="28"/>
        <v>0</v>
      </c>
      <c r="K145" s="115">
        <f t="shared" si="28"/>
        <v>0</v>
      </c>
      <c r="L145" s="115">
        <f t="shared" si="28"/>
        <v>0</v>
      </c>
      <c r="M145" s="115">
        <f t="shared" si="28"/>
        <v>0</v>
      </c>
      <c r="N145" s="115">
        <f t="shared" si="28"/>
        <v>0</v>
      </c>
      <c r="O145" s="115">
        <f t="shared" si="28"/>
        <v>0</v>
      </c>
      <c r="P145" s="115">
        <f t="shared" si="28"/>
        <v>0</v>
      </c>
      <c r="Q145" s="115">
        <f t="shared" si="28"/>
        <v>0</v>
      </c>
      <c r="R145" s="115">
        <f t="shared" si="28"/>
        <v>0</v>
      </c>
      <c r="S145" s="115">
        <f t="shared" si="28"/>
        <v>0</v>
      </c>
      <c r="T145" s="115">
        <f t="shared" si="28"/>
        <v>0</v>
      </c>
      <c r="U145" s="115">
        <f t="shared" si="28"/>
        <v>0</v>
      </c>
      <c r="V145" s="115">
        <f t="shared" si="28"/>
        <v>0</v>
      </c>
      <c r="W145" s="115">
        <f t="shared" si="28"/>
        <v>0</v>
      </c>
      <c r="X145" s="115">
        <f t="shared" si="28"/>
        <v>0</v>
      </c>
      <c r="Y145" s="115">
        <f t="shared" si="28"/>
        <v>0</v>
      </c>
      <c r="Z145" s="115">
        <f t="shared" si="28"/>
        <v>0</v>
      </c>
      <c r="AA145" s="115">
        <f t="shared" si="28"/>
        <v>0</v>
      </c>
      <c r="AB145" s="115">
        <f t="shared" si="28"/>
        <v>0</v>
      </c>
      <c r="AC145" s="115">
        <f t="shared" si="28"/>
        <v>0</v>
      </c>
      <c r="AD145" s="115">
        <f t="shared" si="28"/>
        <v>0</v>
      </c>
      <c r="AE145" s="115">
        <f t="shared" si="28"/>
        <v>0</v>
      </c>
      <c r="AF145" s="115">
        <f t="shared" si="28"/>
        <v>1</v>
      </c>
      <c r="AG145" s="115">
        <f t="shared" si="28"/>
        <v>1</v>
      </c>
      <c r="AH145" s="115">
        <f t="shared" si="28"/>
        <v>1</v>
      </c>
      <c r="AI145" s="115">
        <f t="shared" si="28"/>
        <v>1</v>
      </c>
      <c r="AJ145" s="37" t="str">
        <f t="shared" si="21"/>
        <v>UNKNOWN</v>
      </c>
      <c r="AK145" s="50"/>
      <c r="AL145" s="50" t="str">
        <f t="shared" si="24"/>
        <v>0F</v>
      </c>
      <c r="AM145" s="52" t="str">
        <f t="shared" si="25"/>
        <v>00</v>
      </c>
      <c r="AN145" s="52" t="str">
        <f t="shared" si="26"/>
        <v>00</v>
      </c>
      <c r="AO145" s="52" t="str">
        <f t="shared" si="27"/>
        <v>00</v>
      </c>
      <c r="AQ145" t="str">
        <f t="shared" si="22"/>
        <v xml:space="preserve">    (U4)0x0000000FU,                                                           /* 09 UNKNOWN                                         */</v>
      </c>
    </row>
    <row r="146" spans="2:43">
      <c r="B146" s="122"/>
      <c r="C146" s="37">
        <f t="shared" si="23"/>
        <v>10</v>
      </c>
      <c r="D146" s="115">
        <f t="shared" si="28"/>
        <v>0</v>
      </c>
      <c r="E146" s="115">
        <f t="shared" si="28"/>
        <v>0</v>
      </c>
      <c r="F146" s="115">
        <f t="shared" si="28"/>
        <v>0</v>
      </c>
      <c r="G146" s="115">
        <f t="shared" si="28"/>
        <v>0</v>
      </c>
      <c r="H146" s="115">
        <f t="shared" si="28"/>
        <v>0</v>
      </c>
      <c r="I146" s="115">
        <f t="shared" si="28"/>
        <v>0</v>
      </c>
      <c r="J146" s="115">
        <f t="shared" si="28"/>
        <v>0</v>
      </c>
      <c r="K146" s="115">
        <f t="shared" si="28"/>
        <v>0</v>
      </c>
      <c r="L146" s="115">
        <f t="shared" si="28"/>
        <v>0</v>
      </c>
      <c r="M146" s="115">
        <f t="shared" si="28"/>
        <v>0</v>
      </c>
      <c r="N146" s="115">
        <f t="shared" si="28"/>
        <v>0</v>
      </c>
      <c r="O146" s="115">
        <f t="shared" si="28"/>
        <v>0</v>
      </c>
      <c r="P146" s="115">
        <f t="shared" si="28"/>
        <v>0</v>
      </c>
      <c r="Q146" s="115">
        <f t="shared" si="28"/>
        <v>0</v>
      </c>
      <c r="R146" s="115">
        <f t="shared" si="28"/>
        <v>0</v>
      </c>
      <c r="S146" s="115">
        <f t="shared" si="28"/>
        <v>0</v>
      </c>
      <c r="T146" s="115">
        <f t="shared" si="28"/>
        <v>0</v>
      </c>
      <c r="U146" s="115">
        <f t="shared" si="28"/>
        <v>0</v>
      </c>
      <c r="V146" s="115">
        <f t="shared" si="28"/>
        <v>0</v>
      </c>
      <c r="W146" s="115">
        <f t="shared" si="28"/>
        <v>0</v>
      </c>
      <c r="X146" s="115">
        <f t="shared" si="28"/>
        <v>0</v>
      </c>
      <c r="Y146" s="115">
        <f t="shared" si="28"/>
        <v>0</v>
      </c>
      <c r="Z146" s="115">
        <f t="shared" si="28"/>
        <v>0</v>
      </c>
      <c r="AA146" s="115">
        <f t="shared" si="28"/>
        <v>0</v>
      </c>
      <c r="AB146" s="115">
        <f t="shared" si="28"/>
        <v>0</v>
      </c>
      <c r="AC146" s="115">
        <f t="shared" si="28"/>
        <v>0</v>
      </c>
      <c r="AD146" s="115">
        <f t="shared" si="28"/>
        <v>0</v>
      </c>
      <c r="AE146" s="115">
        <f t="shared" si="28"/>
        <v>0</v>
      </c>
      <c r="AF146" s="115">
        <f t="shared" si="28"/>
        <v>1</v>
      </c>
      <c r="AG146" s="115">
        <f t="shared" si="28"/>
        <v>1</v>
      </c>
      <c r="AH146" s="115">
        <f t="shared" si="28"/>
        <v>1</v>
      </c>
      <c r="AI146" s="115">
        <f t="shared" si="28"/>
        <v>1</v>
      </c>
      <c r="AJ146" s="37" t="str">
        <f t="shared" si="21"/>
        <v>UNKNOWN</v>
      </c>
      <c r="AK146" s="50"/>
      <c r="AL146" s="50" t="str">
        <f t="shared" si="24"/>
        <v>0F</v>
      </c>
      <c r="AM146" s="52" t="str">
        <f t="shared" si="25"/>
        <v>00</v>
      </c>
      <c r="AN146" s="52" t="str">
        <f t="shared" si="26"/>
        <v>00</v>
      </c>
      <c r="AO146" s="52" t="str">
        <f t="shared" si="27"/>
        <v>00</v>
      </c>
      <c r="AQ146" t="str">
        <f t="shared" si="22"/>
        <v xml:space="preserve">    (U4)0x0000000FU,                                                           /* 10 UNKNOWN                                         */</v>
      </c>
    </row>
    <row r="147" spans="2:43">
      <c r="B147" s="122"/>
      <c r="C147" s="37">
        <f t="shared" si="23"/>
        <v>11</v>
      </c>
      <c r="D147" s="115">
        <f t="shared" si="28"/>
        <v>0</v>
      </c>
      <c r="E147" s="115">
        <f t="shared" si="28"/>
        <v>0</v>
      </c>
      <c r="F147" s="115">
        <f t="shared" si="28"/>
        <v>0</v>
      </c>
      <c r="G147" s="115">
        <f t="shared" si="28"/>
        <v>0</v>
      </c>
      <c r="H147" s="115">
        <f t="shared" si="28"/>
        <v>0</v>
      </c>
      <c r="I147" s="115">
        <f t="shared" si="28"/>
        <v>0</v>
      </c>
      <c r="J147" s="115">
        <f t="shared" si="28"/>
        <v>0</v>
      </c>
      <c r="K147" s="115">
        <f t="shared" si="28"/>
        <v>0</v>
      </c>
      <c r="L147" s="115">
        <f t="shared" si="28"/>
        <v>0</v>
      </c>
      <c r="M147" s="115">
        <f t="shared" si="28"/>
        <v>0</v>
      </c>
      <c r="N147" s="115">
        <f t="shared" si="28"/>
        <v>0</v>
      </c>
      <c r="O147" s="115">
        <f t="shared" si="28"/>
        <v>0</v>
      </c>
      <c r="P147" s="115">
        <f t="shared" si="28"/>
        <v>0</v>
      </c>
      <c r="Q147" s="115">
        <f t="shared" si="28"/>
        <v>0</v>
      </c>
      <c r="R147" s="115">
        <f t="shared" si="28"/>
        <v>0</v>
      </c>
      <c r="S147" s="115">
        <f t="shared" si="28"/>
        <v>0</v>
      </c>
      <c r="T147" s="115">
        <f t="shared" si="28"/>
        <v>0</v>
      </c>
      <c r="U147" s="115">
        <f t="shared" si="28"/>
        <v>0</v>
      </c>
      <c r="V147" s="115">
        <f t="shared" si="28"/>
        <v>0</v>
      </c>
      <c r="W147" s="115">
        <f t="shared" si="28"/>
        <v>0</v>
      </c>
      <c r="X147" s="115">
        <f t="shared" si="28"/>
        <v>0</v>
      </c>
      <c r="Y147" s="115">
        <f t="shared" si="28"/>
        <v>0</v>
      </c>
      <c r="Z147" s="115">
        <f t="shared" si="28"/>
        <v>0</v>
      </c>
      <c r="AA147" s="115">
        <f t="shared" si="28"/>
        <v>0</v>
      </c>
      <c r="AB147" s="115">
        <f t="shared" si="28"/>
        <v>0</v>
      </c>
      <c r="AC147" s="115">
        <f t="shared" si="28"/>
        <v>0</v>
      </c>
      <c r="AD147" s="115">
        <f t="shared" si="28"/>
        <v>0</v>
      </c>
      <c r="AE147" s="115">
        <f t="shared" si="28"/>
        <v>0</v>
      </c>
      <c r="AF147" s="115">
        <f t="shared" si="28"/>
        <v>1</v>
      </c>
      <c r="AG147" s="115">
        <f t="shared" si="28"/>
        <v>1</v>
      </c>
      <c r="AH147" s="115">
        <f t="shared" si="28"/>
        <v>1</v>
      </c>
      <c r="AI147" s="115">
        <f t="shared" si="28"/>
        <v>1</v>
      </c>
      <c r="AJ147" s="37" t="str">
        <f t="shared" si="21"/>
        <v>UNKNOWN</v>
      </c>
      <c r="AK147" s="50"/>
      <c r="AL147" s="50" t="str">
        <f t="shared" si="24"/>
        <v>0F</v>
      </c>
      <c r="AM147" s="52" t="str">
        <f t="shared" si="25"/>
        <v>00</v>
      </c>
      <c r="AN147" s="52" t="str">
        <f t="shared" si="26"/>
        <v>00</v>
      </c>
      <c r="AO147" s="52" t="str">
        <f t="shared" si="27"/>
        <v>00</v>
      </c>
      <c r="AQ147" t="str">
        <f t="shared" si="22"/>
        <v xml:space="preserve">    (U4)0x0000000FU,                                                           /* 11 UNKNOWN                                         */</v>
      </c>
    </row>
    <row r="148" spans="2:43">
      <c r="B148" s="122"/>
      <c r="C148" s="37">
        <f t="shared" si="23"/>
        <v>12</v>
      </c>
      <c r="D148" s="115">
        <f t="shared" si="28"/>
        <v>0</v>
      </c>
      <c r="E148" s="115">
        <f t="shared" si="28"/>
        <v>0</v>
      </c>
      <c r="F148" s="115">
        <f t="shared" si="28"/>
        <v>0</v>
      </c>
      <c r="G148" s="115">
        <f t="shared" si="28"/>
        <v>0</v>
      </c>
      <c r="H148" s="115">
        <f t="shared" si="28"/>
        <v>0</v>
      </c>
      <c r="I148" s="115">
        <f t="shared" si="28"/>
        <v>0</v>
      </c>
      <c r="J148" s="115">
        <f t="shared" si="28"/>
        <v>0</v>
      </c>
      <c r="K148" s="115">
        <f t="shared" si="28"/>
        <v>0</v>
      </c>
      <c r="L148" s="115">
        <f t="shared" si="28"/>
        <v>0</v>
      </c>
      <c r="M148" s="115">
        <f t="shared" si="28"/>
        <v>0</v>
      </c>
      <c r="N148" s="115">
        <f t="shared" si="28"/>
        <v>0</v>
      </c>
      <c r="O148" s="115">
        <f t="shared" si="28"/>
        <v>0</v>
      </c>
      <c r="P148" s="115">
        <f t="shared" si="28"/>
        <v>0</v>
      </c>
      <c r="Q148" s="115">
        <f t="shared" si="28"/>
        <v>0</v>
      </c>
      <c r="R148" s="115">
        <f t="shared" si="28"/>
        <v>0</v>
      </c>
      <c r="S148" s="115">
        <f t="shared" si="28"/>
        <v>0</v>
      </c>
      <c r="T148" s="115">
        <f t="shared" si="28"/>
        <v>0</v>
      </c>
      <c r="U148" s="115">
        <f t="shared" si="28"/>
        <v>0</v>
      </c>
      <c r="V148" s="115">
        <f t="shared" si="28"/>
        <v>0</v>
      </c>
      <c r="W148" s="115">
        <f t="shared" si="28"/>
        <v>0</v>
      </c>
      <c r="X148" s="115">
        <f t="shared" si="28"/>
        <v>0</v>
      </c>
      <c r="Y148" s="115">
        <f t="shared" si="28"/>
        <v>0</v>
      </c>
      <c r="Z148" s="115">
        <f t="shared" si="28"/>
        <v>0</v>
      </c>
      <c r="AA148" s="115">
        <f t="shared" si="28"/>
        <v>0</v>
      </c>
      <c r="AB148" s="115">
        <f t="shared" si="28"/>
        <v>0</v>
      </c>
      <c r="AC148" s="115">
        <f t="shared" si="28"/>
        <v>0</v>
      </c>
      <c r="AD148" s="115">
        <f t="shared" si="28"/>
        <v>0</v>
      </c>
      <c r="AE148" s="115">
        <f t="shared" si="28"/>
        <v>0</v>
      </c>
      <c r="AF148" s="115">
        <f t="shared" si="28"/>
        <v>1</v>
      </c>
      <c r="AG148" s="115">
        <f t="shared" si="28"/>
        <v>1</v>
      </c>
      <c r="AH148" s="115">
        <f t="shared" si="28"/>
        <v>1</v>
      </c>
      <c r="AI148" s="115">
        <f t="shared" si="28"/>
        <v>1</v>
      </c>
      <c r="AJ148" s="37" t="str">
        <f t="shared" si="21"/>
        <v>UNKNOWN</v>
      </c>
      <c r="AK148" s="50"/>
      <c r="AL148" s="50" t="str">
        <f t="shared" si="24"/>
        <v>0F</v>
      </c>
      <c r="AM148" s="52" t="str">
        <f t="shared" si="25"/>
        <v>00</v>
      </c>
      <c r="AN148" s="52" t="str">
        <f t="shared" si="26"/>
        <v>00</v>
      </c>
      <c r="AO148" s="52" t="str">
        <f t="shared" si="27"/>
        <v>00</v>
      </c>
      <c r="AQ148" t="str">
        <f t="shared" si="22"/>
        <v xml:space="preserve">    (U4)0x0000000FU,                                                           /* 12 UNKNOWN                                         */</v>
      </c>
    </row>
    <row r="149" spans="2:43">
      <c r="B149" s="122"/>
      <c r="C149" s="37">
        <f t="shared" si="23"/>
        <v>13</v>
      </c>
      <c r="D149" s="115">
        <f t="shared" si="28"/>
        <v>0</v>
      </c>
      <c r="E149" s="115">
        <f t="shared" si="28"/>
        <v>0</v>
      </c>
      <c r="F149" s="115">
        <f t="shared" si="28"/>
        <v>0</v>
      </c>
      <c r="G149" s="115">
        <f t="shared" si="28"/>
        <v>0</v>
      </c>
      <c r="H149" s="115">
        <f t="shared" si="28"/>
        <v>0</v>
      </c>
      <c r="I149" s="115">
        <f t="shared" si="28"/>
        <v>0</v>
      </c>
      <c r="J149" s="115">
        <f t="shared" si="28"/>
        <v>0</v>
      </c>
      <c r="K149" s="115">
        <f t="shared" si="28"/>
        <v>0</v>
      </c>
      <c r="L149" s="115">
        <f t="shared" si="28"/>
        <v>0</v>
      </c>
      <c r="M149" s="115">
        <f t="shared" si="28"/>
        <v>0</v>
      </c>
      <c r="N149" s="115">
        <f t="shared" si="28"/>
        <v>0</v>
      </c>
      <c r="O149" s="115">
        <f t="shared" si="28"/>
        <v>0</v>
      </c>
      <c r="P149" s="115">
        <f t="shared" si="28"/>
        <v>0</v>
      </c>
      <c r="Q149" s="115">
        <f t="shared" si="28"/>
        <v>0</v>
      </c>
      <c r="R149" s="115">
        <f t="shared" si="28"/>
        <v>0</v>
      </c>
      <c r="S149" s="115">
        <f t="shared" si="28"/>
        <v>0</v>
      </c>
      <c r="T149" s="115">
        <f t="shared" si="28"/>
        <v>0</v>
      </c>
      <c r="U149" s="115">
        <f t="shared" si="28"/>
        <v>0</v>
      </c>
      <c r="V149" s="115">
        <f t="shared" si="28"/>
        <v>0</v>
      </c>
      <c r="W149" s="115">
        <f t="shared" si="28"/>
        <v>0</v>
      </c>
      <c r="X149" s="115">
        <f t="shared" si="28"/>
        <v>0</v>
      </c>
      <c r="Y149" s="115">
        <f t="shared" si="28"/>
        <v>0</v>
      </c>
      <c r="Z149" s="115">
        <f t="shared" si="28"/>
        <v>0</v>
      </c>
      <c r="AA149" s="115">
        <f t="shared" si="28"/>
        <v>0</v>
      </c>
      <c r="AB149" s="115">
        <f t="shared" si="28"/>
        <v>0</v>
      </c>
      <c r="AC149" s="115">
        <f t="shared" si="28"/>
        <v>0</v>
      </c>
      <c r="AD149" s="115">
        <f t="shared" si="28"/>
        <v>0</v>
      </c>
      <c r="AE149" s="115">
        <f t="shared" si="28"/>
        <v>0</v>
      </c>
      <c r="AF149" s="115">
        <f t="shared" si="28"/>
        <v>1</v>
      </c>
      <c r="AG149" s="115">
        <f t="shared" si="28"/>
        <v>1</v>
      </c>
      <c r="AH149" s="115">
        <f t="shared" si="28"/>
        <v>1</v>
      </c>
      <c r="AI149" s="115">
        <f t="shared" si="28"/>
        <v>1</v>
      </c>
      <c r="AJ149" s="37" t="str">
        <f t="shared" si="21"/>
        <v>UNKNOWN</v>
      </c>
      <c r="AK149" s="50"/>
      <c r="AL149" s="50" t="str">
        <f t="shared" si="24"/>
        <v>0F</v>
      </c>
      <c r="AM149" s="52" t="str">
        <f t="shared" si="25"/>
        <v>00</v>
      </c>
      <c r="AN149" s="52" t="str">
        <f t="shared" si="26"/>
        <v>00</v>
      </c>
      <c r="AO149" s="52" t="str">
        <f t="shared" si="27"/>
        <v>00</v>
      </c>
      <c r="AQ149" t="str">
        <f t="shared" si="22"/>
        <v xml:space="preserve">    (U4)0x0000000FU,                                                           /* 13 UNKNOWN                                         */</v>
      </c>
    </row>
    <row r="150" spans="2:43">
      <c r="B150" s="122"/>
      <c r="C150" s="37">
        <f t="shared" si="23"/>
        <v>14</v>
      </c>
      <c r="D150" s="115">
        <f t="shared" si="28"/>
        <v>0</v>
      </c>
      <c r="E150" s="115">
        <f t="shared" si="28"/>
        <v>0</v>
      </c>
      <c r="F150" s="115">
        <f t="shared" si="28"/>
        <v>0</v>
      </c>
      <c r="G150" s="115">
        <f t="shared" si="28"/>
        <v>0</v>
      </c>
      <c r="H150" s="115">
        <f t="shared" si="28"/>
        <v>0</v>
      </c>
      <c r="I150" s="115">
        <f t="shared" si="28"/>
        <v>0</v>
      </c>
      <c r="J150" s="115">
        <f t="shared" si="28"/>
        <v>0</v>
      </c>
      <c r="K150" s="115">
        <f t="shared" si="28"/>
        <v>0</v>
      </c>
      <c r="L150" s="115">
        <f t="shared" si="28"/>
        <v>0</v>
      </c>
      <c r="M150" s="115">
        <f t="shared" si="28"/>
        <v>0</v>
      </c>
      <c r="N150" s="115">
        <f t="shared" si="28"/>
        <v>0</v>
      </c>
      <c r="O150" s="115">
        <f t="shared" si="28"/>
        <v>0</v>
      </c>
      <c r="P150" s="115">
        <f t="shared" si="28"/>
        <v>0</v>
      </c>
      <c r="Q150" s="115">
        <f t="shared" si="28"/>
        <v>0</v>
      </c>
      <c r="R150" s="115">
        <f t="shared" si="28"/>
        <v>0</v>
      </c>
      <c r="S150" s="115">
        <f t="shared" si="28"/>
        <v>0</v>
      </c>
      <c r="T150" s="115">
        <f t="shared" si="28"/>
        <v>0</v>
      </c>
      <c r="U150" s="115">
        <f t="shared" si="28"/>
        <v>0</v>
      </c>
      <c r="V150" s="115">
        <f t="shared" si="28"/>
        <v>0</v>
      </c>
      <c r="W150" s="115">
        <f t="shared" si="28"/>
        <v>0</v>
      </c>
      <c r="X150" s="115">
        <f t="shared" si="28"/>
        <v>0</v>
      </c>
      <c r="Y150" s="115">
        <f t="shared" si="28"/>
        <v>0</v>
      </c>
      <c r="Z150" s="115">
        <f t="shared" si="28"/>
        <v>0</v>
      </c>
      <c r="AA150" s="115">
        <f t="shared" si="28"/>
        <v>0</v>
      </c>
      <c r="AB150" s="115">
        <f t="shared" si="28"/>
        <v>0</v>
      </c>
      <c r="AC150" s="115">
        <f t="shared" si="28"/>
        <v>0</v>
      </c>
      <c r="AD150" s="115">
        <f t="shared" si="28"/>
        <v>0</v>
      </c>
      <c r="AE150" s="115">
        <f t="shared" si="28"/>
        <v>0</v>
      </c>
      <c r="AF150" s="115">
        <f t="shared" si="28"/>
        <v>1</v>
      </c>
      <c r="AG150" s="115">
        <f t="shared" si="28"/>
        <v>1</v>
      </c>
      <c r="AH150" s="115">
        <f t="shared" si="28"/>
        <v>1</v>
      </c>
      <c r="AI150" s="115">
        <f t="shared" si="28"/>
        <v>1</v>
      </c>
      <c r="AJ150" s="37" t="str">
        <f t="shared" si="21"/>
        <v>UNKNOWN</v>
      </c>
      <c r="AK150" s="50"/>
      <c r="AL150" s="50" t="str">
        <f t="shared" si="24"/>
        <v>0F</v>
      </c>
      <c r="AM150" s="52" t="str">
        <f t="shared" si="25"/>
        <v>00</v>
      </c>
      <c r="AN150" s="52" t="str">
        <f t="shared" si="26"/>
        <v>00</v>
      </c>
      <c r="AO150" s="52" t="str">
        <f t="shared" si="27"/>
        <v>00</v>
      </c>
      <c r="AQ150" t="str">
        <f t="shared" si="22"/>
        <v xml:space="preserve">    (U4)0x0000000FU,                                                           /* 14 UNKNOWN                                         */</v>
      </c>
    </row>
    <row r="151" spans="2:43">
      <c r="B151" s="122"/>
      <c r="C151" s="37">
        <f t="shared" si="23"/>
        <v>15</v>
      </c>
      <c r="D151" s="115">
        <f t="shared" si="28"/>
        <v>0</v>
      </c>
      <c r="E151" s="115">
        <f t="shared" si="28"/>
        <v>0</v>
      </c>
      <c r="F151" s="115">
        <f t="shared" si="28"/>
        <v>0</v>
      </c>
      <c r="G151" s="115">
        <f t="shared" si="28"/>
        <v>0</v>
      </c>
      <c r="H151" s="115">
        <f t="shared" si="28"/>
        <v>0</v>
      </c>
      <c r="I151" s="115">
        <f t="shared" si="28"/>
        <v>0</v>
      </c>
      <c r="J151" s="115">
        <f t="shared" si="28"/>
        <v>0</v>
      </c>
      <c r="K151" s="115">
        <f t="shared" si="28"/>
        <v>0</v>
      </c>
      <c r="L151" s="115">
        <f t="shared" si="28"/>
        <v>0</v>
      </c>
      <c r="M151" s="115">
        <f t="shared" si="28"/>
        <v>0</v>
      </c>
      <c r="N151" s="115">
        <f t="shared" si="28"/>
        <v>0</v>
      </c>
      <c r="O151" s="115">
        <f t="shared" si="28"/>
        <v>0</v>
      </c>
      <c r="P151" s="115">
        <f t="shared" si="28"/>
        <v>0</v>
      </c>
      <c r="Q151" s="115">
        <f t="shared" si="28"/>
        <v>0</v>
      </c>
      <c r="R151" s="115">
        <f t="shared" si="28"/>
        <v>0</v>
      </c>
      <c r="S151" s="115">
        <f t="shared" si="28"/>
        <v>0</v>
      </c>
      <c r="T151" s="115">
        <f t="shared" si="28"/>
        <v>0</v>
      </c>
      <c r="U151" s="115">
        <f t="shared" si="28"/>
        <v>0</v>
      </c>
      <c r="V151" s="115">
        <f t="shared" si="28"/>
        <v>0</v>
      </c>
      <c r="W151" s="115">
        <f t="shared" si="28"/>
        <v>0</v>
      </c>
      <c r="X151" s="115">
        <f t="shared" si="28"/>
        <v>0</v>
      </c>
      <c r="Y151" s="115">
        <f t="shared" si="28"/>
        <v>0</v>
      </c>
      <c r="Z151" s="115">
        <f t="shared" si="28"/>
        <v>0</v>
      </c>
      <c r="AA151" s="115">
        <f t="shared" si="28"/>
        <v>0</v>
      </c>
      <c r="AB151" s="115">
        <f t="shared" si="28"/>
        <v>0</v>
      </c>
      <c r="AC151" s="115">
        <f t="shared" si="28"/>
        <v>0</v>
      </c>
      <c r="AD151" s="115">
        <f t="shared" si="28"/>
        <v>0</v>
      </c>
      <c r="AE151" s="115">
        <f t="shared" si="28"/>
        <v>0</v>
      </c>
      <c r="AF151" s="115">
        <f t="shared" si="28"/>
        <v>1</v>
      </c>
      <c r="AG151" s="115">
        <f t="shared" si="28"/>
        <v>1</v>
      </c>
      <c r="AH151" s="115">
        <f t="shared" si="28"/>
        <v>1</v>
      </c>
      <c r="AI151" s="115">
        <f>IF(OR(AI21=0,AI21=1),1,0)</f>
        <v>1</v>
      </c>
      <c r="AJ151" s="37" t="str">
        <f t="shared" si="21"/>
        <v>UNKNOWN</v>
      </c>
      <c r="AK151" s="50"/>
      <c r="AL151" s="50" t="str">
        <f t="shared" si="24"/>
        <v>0F</v>
      </c>
      <c r="AM151" s="52" t="str">
        <f t="shared" si="25"/>
        <v>00</v>
      </c>
      <c r="AN151" s="52" t="str">
        <f t="shared" si="26"/>
        <v>00</v>
      </c>
      <c r="AO151" s="52" t="str">
        <f t="shared" si="27"/>
        <v>00</v>
      </c>
      <c r="AQ151" t="str">
        <f t="shared" si="22"/>
        <v xml:space="preserve">    (U4)0x0000000FU                                                            /* 15 UNKNOWN                                         */</v>
      </c>
    </row>
    <row r="152" spans="2:43">
      <c r="B152" s="122"/>
      <c r="C152" s="37">
        <f t="shared" si="23"/>
        <v>16</v>
      </c>
      <c r="D152" s="115">
        <f t="shared" ref="D152:AI159" si="29">IF(OR(D22=0,D22=1),1,0)</f>
        <v>0</v>
      </c>
      <c r="E152" s="115">
        <f t="shared" si="29"/>
        <v>0</v>
      </c>
      <c r="F152" s="115">
        <f t="shared" si="29"/>
        <v>0</v>
      </c>
      <c r="G152" s="115">
        <f t="shared" si="29"/>
        <v>0</v>
      </c>
      <c r="H152" s="115">
        <f t="shared" si="29"/>
        <v>0</v>
      </c>
      <c r="I152" s="115">
        <f t="shared" si="29"/>
        <v>0</v>
      </c>
      <c r="J152" s="115">
        <f t="shared" si="29"/>
        <v>0</v>
      </c>
      <c r="K152" s="115">
        <f t="shared" si="29"/>
        <v>0</v>
      </c>
      <c r="L152" s="115">
        <f t="shared" si="29"/>
        <v>0</v>
      </c>
      <c r="M152" s="115">
        <f t="shared" si="29"/>
        <v>0</v>
      </c>
      <c r="N152" s="115">
        <f t="shared" si="29"/>
        <v>0</v>
      </c>
      <c r="O152" s="115">
        <f t="shared" si="29"/>
        <v>0</v>
      </c>
      <c r="P152" s="115">
        <f t="shared" si="29"/>
        <v>0</v>
      </c>
      <c r="Q152" s="115">
        <f t="shared" si="29"/>
        <v>0</v>
      </c>
      <c r="R152" s="115">
        <f t="shared" si="29"/>
        <v>0</v>
      </c>
      <c r="S152" s="115">
        <f t="shared" si="29"/>
        <v>0</v>
      </c>
      <c r="T152" s="115">
        <f t="shared" si="29"/>
        <v>0</v>
      </c>
      <c r="U152" s="115">
        <f t="shared" si="29"/>
        <v>0</v>
      </c>
      <c r="V152" s="115">
        <f t="shared" si="29"/>
        <v>0</v>
      </c>
      <c r="W152" s="115">
        <f t="shared" si="29"/>
        <v>0</v>
      </c>
      <c r="X152" s="115">
        <f t="shared" si="29"/>
        <v>0</v>
      </c>
      <c r="Y152" s="115">
        <f t="shared" si="29"/>
        <v>0</v>
      </c>
      <c r="Z152" s="115">
        <f t="shared" si="29"/>
        <v>0</v>
      </c>
      <c r="AA152" s="115">
        <f t="shared" si="29"/>
        <v>0</v>
      </c>
      <c r="AB152" s="115">
        <f t="shared" si="29"/>
        <v>0</v>
      </c>
      <c r="AC152" s="115">
        <f t="shared" si="29"/>
        <v>0</v>
      </c>
      <c r="AD152" s="115">
        <f t="shared" si="29"/>
        <v>0</v>
      </c>
      <c r="AE152" s="115">
        <f t="shared" si="29"/>
        <v>0</v>
      </c>
      <c r="AF152" s="115">
        <f t="shared" si="29"/>
        <v>0</v>
      </c>
      <c r="AG152" s="115">
        <f t="shared" si="29"/>
        <v>0</v>
      </c>
      <c r="AH152" s="115">
        <f t="shared" si="29"/>
        <v>0</v>
      </c>
      <c r="AI152" s="115">
        <f t="shared" si="29"/>
        <v>0</v>
      </c>
      <c r="AJ152" s="37" t="str">
        <f t="shared" si="21"/>
        <v/>
      </c>
      <c r="AK152" s="50"/>
      <c r="AL152" s="50" t="str">
        <f t="shared" si="24"/>
        <v>00</v>
      </c>
      <c r="AM152" s="52" t="str">
        <f t="shared" si="25"/>
        <v>00</v>
      </c>
      <c r="AN152" s="52" t="str">
        <f t="shared" si="26"/>
        <v>00</v>
      </c>
      <c r="AO152" s="52" t="str">
        <f t="shared" si="27"/>
        <v>00</v>
      </c>
      <c r="AQ152" t="str">
        <f t="shared" si="22"/>
        <v/>
      </c>
    </row>
    <row r="153" spans="2:43">
      <c r="B153" s="122"/>
      <c r="C153" s="37">
        <f t="shared" si="23"/>
        <v>17</v>
      </c>
      <c r="D153" s="115">
        <f t="shared" si="29"/>
        <v>0</v>
      </c>
      <c r="E153" s="115">
        <f t="shared" si="29"/>
        <v>0</v>
      </c>
      <c r="F153" s="115">
        <f t="shared" si="29"/>
        <v>0</v>
      </c>
      <c r="G153" s="115">
        <f t="shared" si="29"/>
        <v>0</v>
      </c>
      <c r="H153" s="115">
        <f t="shared" si="29"/>
        <v>0</v>
      </c>
      <c r="I153" s="115">
        <f t="shared" si="29"/>
        <v>0</v>
      </c>
      <c r="J153" s="115">
        <f t="shared" si="29"/>
        <v>0</v>
      </c>
      <c r="K153" s="115">
        <f t="shared" si="29"/>
        <v>0</v>
      </c>
      <c r="L153" s="115">
        <f t="shared" si="29"/>
        <v>0</v>
      </c>
      <c r="M153" s="115">
        <f t="shared" si="29"/>
        <v>0</v>
      </c>
      <c r="N153" s="115">
        <f t="shared" si="29"/>
        <v>0</v>
      </c>
      <c r="O153" s="115">
        <f t="shared" si="29"/>
        <v>0</v>
      </c>
      <c r="P153" s="115">
        <f t="shared" si="29"/>
        <v>0</v>
      </c>
      <c r="Q153" s="115">
        <f t="shared" si="29"/>
        <v>0</v>
      </c>
      <c r="R153" s="115">
        <f t="shared" si="29"/>
        <v>0</v>
      </c>
      <c r="S153" s="115">
        <f t="shared" si="29"/>
        <v>0</v>
      </c>
      <c r="T153" s="115">
        <f t="shared" si="29"/>
        <v>0</v>
      </c>
      <c r="U153" s="115">
        <f t="shared" si="29"/>
        <v>0</v>
      </c>
      <c r="V153" s="115">
        <f t="shared" si="29"/>
        <v>0</v>
      </c>
      <c r="W153" s="115">
        <f t="shared" si="29"/>
        <v>0</v>
      </c>
      <c r="X153" s="115">
        <f t="shared" si="29"/>
        <v>0</v>
      </c>
      <c r="Y153" s="115">
        <f t="shared" si="29"/>
        <v>0</v>
      </c>
      <c r="Z153" s="115">
        <f t="shared" si="29"/>
        <v>0</v>
      </c>
      <c r="AA153" s="115">
        <f t="shared" si="29"/>
        <v>0</v>
      </c>
      <c r="AB153" s="115">
        <f t="shared" si="29"/>
        <v>0</v>
      </c>
      <c r="AC153" s="115">
        <f t="shared" si="29"/>
        <v>0</v>
      </c>
      <c r="AD153" s="115">
        <f t="shared" si="29"/>
        <v>0</v>
      </c>
      <c r="AE153" s="115">
        <f t="shared" si="29"/>
        <v>0</v>
      </c>
      <c r="AF153" s="115">
        <f t="shared" si="29"/>
        <v>0</v>
      </c>
      <c r="AG153" s="115">
        <f t="shared" si="29"/>
        <v>0</v>
      </c>
      <c r="AH153" s="115">
        <f t="shared" si="29"/>
        <v>0</v>
      </c>
      <c r="AI153" s="115">
        <f t="shared" si="29"/>
        <v>0</v>
      </c>
      <c r="AJ153" s="37" t="str">
        <f t="shared" si="21"/>
        <v/>
      </c>
      <c r="AK153" s="50"/>
      <c r="AL153" s="50" t="str">
        <f t="shared" si="24"/>
        <v>00</v>
      </c>
      <c r="AM153" s="52" t="str">
        <f t="shared" si="25"/>
        <v>00</v>
      </c>
      <c r="AN153" s="52" t="str">
        <f t="shared" si="26"/>
        <v>00</v>
      </c>
      <c r="AO153" s="52" t="str">
        <f t="shared" si="27"/>
        <v>00</v>
      </c>
      <c r="AQ153" t="str">
        <f t="shared" si="22"/>
        <v/>
      </c>
    </row>
    <row r="154" spans="2:43">
      <c r="B154" s="122"/>
      <c r="C154" s="37">
        <f t="shared" si="23"/>
        <v>18</v>
      </c>
      <c r="D154" s="115">
        <f t="shared" si="29"/>
        <v>0</v>
      </c>
      <c r="E154" s="115">
        <f t="shared" si="29"/>
        <v>0</v>
      </c>
      <c r="F154" s="115">
        <f t="shared" si="29"/>
        <v>0</v>
      </c>
      <c r="G154" s="115">
        <f t="shared" si="29"/>
        <v>0</v>
      </c>
      <c r="H154" s="115">
        <f t="shared" si="29"/>
        <v>0</v>
      </c>
      <c r="I154" s="115">
        <f t="shared" si="29"/>
        <v>0</v>
      </c>
      <c r="J154" s="115">
        <f t="shared" si="29"/>
        <v>0</v>
      </c>
      <c r="K154" s="115">
        <f t="shared" si="29"/>
        <v>0</v>
      </c>
      <c r="L154" s="115">
        <f t="shared" si="29"/>
        <v>0</v>
      </c>
      <c r="M154" s="115">
        <f t="shared" si="29"/>
        <v>0</v>
      </c>
      <c r="N154" s="115">
        <f t="shared" si="29"/>
        <v>0</v>
      </c>
      <c r="O154" s="115">
        <f t="shared" si="29"/>
        <v>0</v>
      </c>
      <c r="P154" s="115">
        <f t="shared" si="29"/>
        <v>0</v>
      </c>
      <c r="Q154" s="115">
        <f t="shared" si="29"/>
        <v>0</v>
      </c>
      <c r="R154" s="115">
        <f t="shared" si="29"/>
        <v>0</v>
      </c>
      <c r="S154" s="115">
        <f t="shared" si="29"/>
        <v>0</v>
      </c>
      <c r="T154" s="115">
        <f t="shared" si="29"/>
        <v>0</v>
      </c>
      <c r="U154" s="115">
        <f t="shared" si="29"/>
        <v>0</v>
      </c>
      <c r="V154" s="115">
        <f t="shared" si="29"/>
        <v>0</v>
      </c>
      <c r="W154" s="115">
        <f t="shared" si="29"/>
        <v>0</v>
      </c>
      <c r="X154" s="115">
        <f t="shared" si="29"/>
        <v>0</v>
      </c>
      <c r="Y154" s="115">
        <f t="shared" si="29"/>
        <v>0</v>
      </c>
      <c r="Z154" s="115">
        <f t="shared" si="29"/>
        <v>0</v>
      </c>
      <c r="AA154" s="115">
        <f t="shared" si="29"/>
        <v>0</v>
      </c>
      <c r="AB154" s="115">
        <f t="shared" si="29"/>
        <v>0</v>
      </c>
      <c r="AC154" s="115">
        <f t="shared" si="29"/>
        <v>0</v>
      </c>
      <c r="AD154" s="115">
        <f t="shared" si="29"/>
        <v>0</v>
      </c>
      <c r="AE154" s="115">
        <f t="shared" si="29"/>
        <v>0</v>
      </c>
      <c r="AF154" s="115">
        <f t="shared" si="29"/>
        <v>0</v>
      </c>
      <c r="AG154" s="115">
        <f t="shared" si="29"/>
        <v>0</v>
      </c>
      <c r="AH154" s="115">
        <f t="shared" si="29"/>
        <v>0</v>
      </c>
      <c r="AI154" s="115">
        <f t="shared" si="29"/>
        <v>0</v>
      </c>
      <c r="AJ154" s="37" t="str">
        <f t="shared" si="21"/>
        <v/>
      </c>
      <c r="AK154" s="50"/>
      <c r="AL154" s="50" t="str">
        <f t="shared" si="24"/>
        <v>00</v>
      </c>
      <c r="AM154" s="52" t="str">
        <f t="shared" si="25"/>
        <v>00</v>
      </c>
      <c r="AN154" s="52" t="str">
        <f t="shared" si="26"/>
        <v>00</v>
      </c>
      <c r="AO154" s="52" t="str">
        <f t="shared" si="27"/>
        <v>00</v>
      </c>
      <c r="AQ154" t="str">
        <f t="shared" si="22"/>
        <v/>
      </c>
    </row>
    <row r="155" spans="2:43">
      <c r="B155" s="122"/>
      <c r="C155" s="37">
        <f t="shared" si="23"/>
        <v>19</v>
      </c>
      <c r="D155" s="115">
        <f t="shared" si="29"/>
        <v>0</v>
      </c>
      <c r="E155" s="115">
        <f t="shared" si="29"/>
        <v>0</v>
      </c>
      <c r="F155" s="115">
        <f t="shared" si="29"/>
        <v>0</v>
      </c>
      <c r="G155" s="115">
        <f t="shared" si="29"/>
        <v>0</v>
      </c>
      <c r="H155" s="115">
        <f t="shared" si="29"/>
        <v>0</v>
      </c>
      <c r="I155" s="115">
        <f t="shared" si="29"/>
        <v>0</v>
      </c>
      <c r="J155" s="115">
        <f t="shared" si="29"/>
        <v>0</v>
      </c>
      <c r="K155" s="115">
        <f t="shared" si="29"/>
        <v>0</v>
      </c>
      <c r="L155" s="115">
        <f t="shared" si="29"/>
        <v>0</v>
      </c>
      <c r="M155" s="115">
        <f t="shared" si="29"/>
        <v>0</v>
      </c>
      <c r="N155" s="115">
        <f t="shared" si="29"/>
        <v>0</v>
      </c>
      <c r="O155" s="115">
        <f t="shared" si="29"/>
        <v>0</v>
      </c>
      <c r="P155" s="115">
        <f t="shared" si="29"/>
        <v>0</v>
      </c>
      <c r="Q155" s="115">
        <f t="shared" si="29"/>
        <v>0</v>
      </c>
      <c r="R155" s="115">
        <f t="shared" si="29"/>
        <v>0</v>
      </c>
      <c r="S155" s="115">
        <f t="shared" si="29"/>
        <v>0</v>
      </c>
      <c r="T155" s="115">
        <f t="shared" si="29"/>
        <v>0</v>
      </c>
      <c r="U155" s="115">
        <f t="shared" si="29"/>
        <v>0</v>
      </c>
      <c r="V155" s="115">
        <f t="shared" si="29"/>
        <v>0</v>
      </c>
      <c r="W155" s="115">
        <f t="shared" si="29"/>
        <v>0</v>
      </c>
      <c r="X155" s="115">
        <f t="shared" si="29"/>
        <v>0</v>
      </c>
      <c r="Y155" s="115">
        <f t="shared" si="29"/>
        <v>0</v>
      </c>
      <c r="Z155" s="115">
        <f t="shared" si="29"/>
        <v>0</v>
      </c>
      <c r="AA155" s="115">
        <f t="shared" si="29"/>
        <v>0</v>
      </c>
      <c r="AB155" s="115">
        <f t="shared" si="29"/>
        <v>0</v>
      </c>
      <c r="AC155" s="115">
        <f t="shared" si="29"/>
        <v>0</v>
      </c>
      <c r="AD155" s="115">
        <f t="shared" si="29"/>
        <v>0</v>
      </c>
      <c r="AE155" s="115">
        <f t="shared" si="29"/>
        <v>0</v>
      </c>
      <c r="AF155" s="115">
        <f t="shared" si="29"/>
        <v>0</v>
      </c>
      <c r="AG155" s="115">
        <f t="shared" si="29"/>
        <v>0</v>
      </c>
      <c r="AH155" s="115">
        <f t="shared" si="29"/>
        <v>0</v>
      </c>
      <c r="AI155" s="115">
        <f t="shared" si="29"/>
        <v>0</v>
      </c>
      <c r="AJ155" s="37" t="str">
        <f t="shared" si="21"/>
        <v/>
      </c>
      <c r="AK155" s="50"/>
      <c r="AL155" s="50" t="str">
        <f t="shared" si="24"/>
        <v>00</v>
      </c>
      <c r="AM155" s="52" t="str">
        <f t="shared" si="25"/>
        <v>00</v>
      </c>
      <c r="AN155" s="52" t="str">
        <f t="shared" si="26"/>
        <v>00</v>
      </c>
      <c r="AO155" s="52" t="str">
        <f t="shared" si="27"/>
        <v>00</v>
      </c>
      <c r="AQ155" t="str">
        <f t="shared" si="22"/>
        <v/>
      </c>
    </row>
    <row r="156" spans="2:43">
      <c r="B156" s="122"/>
      <c r="C156" s="37">
        <f t="shared" si="23"/>
        <v>20</v>
      </c>
      <c r="D156" s="115">
        <f t="shared" si="29"/>
        <v>0</v>
      </c>
      <c r="E156" s="115">
        <f t="shared" si="29"/>
        <v>0</v>
      </c>
      <c r="F156" s="115">
        <f t="shared" si="29"/>
        <v>0</v>
      </c>
      <c r="G156" s="115">
        <f t="shared" si="29"/>
        <v>0</v>
      </c>
      <c r="H156" s="115">
        <f t="shared" si="29"/>
        <v>0</v>
      </c>
      <c r="I156" s="115">
        <f t="shared" si="29"/>
        <v>0</v>
      </c>
      <c r="J156" s="115">
        <f t="shared" si="29"/>
        <v>0</v>
      </c>
      <c r="K156" s="115">
        <f t="shared" si="29"/>
        <v>0</v>
      </c>
      <c r="L156" s="115">
        <f t="shared" si="29"/>
        <v>0</v>
      </c>
      <c r="M156" s="115">
        <f t="shared" si="29"/>
        <v>0</v>
      </c>
      <c r="N156" s="115">
        <f t="shared" si="29"/>
        <v>0</v>
      </c>
      <c r="O156" s="115">
        <f t="shared" si="29"/>
        <v>0</v>
      </c>
      <c r="P156" s="115">
        <f t="shared" si="29"/>
        <v>0</v>
      </c>
      <c r="Q156" s="115">
        <f t="shared" si="29"/>
        <v>0</v>
      </c>
      <c r="R156" s="115">
        <f t="shared" si="29"/>
        <v>0</v>
      </c>
      <c r="S156" s="115">
        <f t="shared" si="29"/>
        <v>0</v>
      </c>
      <c r="T156" s="115">
        <f t="shared" si="29"/>
        <v>0</v>
      </c>
      <c r="U156" s="115">
        <f t="shared" si="29"/>
        <v>0</v>
      </c>
      <c r="V156" s="115">
        <f t="shared" si="29"/>
        <v>0</v>
      </c>
      <c r="W156" s="115">
        <f t="shared" si="29"/>
        <v>0</v>
      </c>
      <c r="X156" s="115">
        <f t="shared" si="29"/>
        <v>0</v>
      </c>
      <c r="Y156" s="115">
        <f t="shared" si="29"/>
        <v>0</v>
      </c>
      <c r="Z156" s="115">
        <f t="shared" si="29"/>
        <v>0</v>
      </c>
      <c r="AA156" s="115">
        <f t="shared" si="29"/>
        <v>0</v>
      </c>
      <c r="AB156" s="115">
        <f t="shared" si="29"/>
        <v>0</v>
      </c>
      <c r="AC156" s="115">
        <f t="shared" si="29"/>
        <v>0</v>
      </c>
      <c r="AD156" s="115">
        <f t="shared" si="29"/>
        <v>0</v>
      </c>
      <c r="AE156" s="115">
        <f t="shared" si="29"/>
        <v>0</v>
      </c>
      <c r="AF156" s="115">
        <f t="shared" si="29"/>
        <v>0</v>
      </c>
      <c r="AG156" s="115">
        <f t="shared" si="29"/>
        <v>0</v>
      </c>
      <c r="AH156" s="115">
        <f t="shared" si="29"/>
        <v>0</v>
      </c>
      <c r="AI156" s="115">
        <f t="shared" si="29"/>
        <v>0</v>
      </c>
      <c r="AJ156" s="37" t="str">
        <f t="shared" si="21"/>
        <v/>
      </c>
      <c r="AK156" s="50"/>
      <c r="AL156" s="50" t="str">
        <f t="shared" si="24"/>
        <v>00</v>
      </c>
      <c r="AM156" s="52" t="str">
        <f t="shared" si="25"/>
        <v>00</v>
      </c>
      <c r="AN156" s="52" t="str">
        <f t="shared" si="26"/>
        <v>00</v>
      </c>
      <c r="AO156" s="52" t="str">
        <f t="shared" si="27"/>
        <v>00</v>
      </c>
      <c r="AQ156" t="str">
        <f t="shared" si="22"/>
        <v/>
      </c>
    </row>
    <row r="157" spans="2:43">
      <c r="B157" s="122"/>
      <c r="C157" s="37">
        <f t="shared" si="23"/>
        <v>21</v>
      </c>
      <c r="D157" s="115">
        <f t="shared" si="29"/>
        <v>0</v>
      </c>
      <c r="E157" s="115">
        <f t="shared" si="29"/>
        <v>0</v>
      </c>
      <c r="F157" s="115">
        <f t="shared" si="29"/>
        <v>0</v>
      </c>
      <c r="G157" s="115">
        <f t="shared" si="29"/>
        <v>0</v>
      </c>
      <c r="H157" s="115">
        <f t="shared" si="29"/>
        <v>0</v>
      </c>
      <c r="I157" s="115">
        <f t="shared" si="29"/>
        <v>0</v>
      </c>
      <c r="J157" s="115">
        <f t="shared" si="29"/>
        <v>0</v>
      </c>
      <c r="K157" s="115">
        <f t="shared" si="29"/>
        <v>0</v>
      </c>
      <c r="L157" s="115">
        <f t="shared" si="29"/>
        <v>0</v>
      </c>
      <c r="M157" s="115">
        <f t="shared" si="29"/>
        <v>0</v>
      </c>
      <c r="N157" s="115">
        <f t="shared" si="29"/>
        <v>0</v>
      </c>
      <c r="O157" s="115">
        <f t="shared" si="29"/>
        <v>0</v>
      </c>
      <c r="P157" s="115">
        <f t="shared" si="29"/>
        <v>0</v>
      </c>
      <c r="Q157" s="115">
        <f t="shared" si="29"/>
        <v>0</v>
      </c>
      <c r="R157" s="115">
        <f t="shared" si="29"/>
        <v>0</v>
      </c>
      <c r="S157" s="115">
        <f t="shared" si="29"/>
        <v>0</v>
      </c>
      <c r="T157" s="115">
        <f t="shared" si="29"/>
        <v>0</v>
      </c>
      <c r="U157" s="115">
        <f t="shared" si="29"/>
        <v>0</v>
      </c>
      <c r="V157" s="115">
        <f t="shared" si="29"/>
        <v>0</v>
      </c>
      <c r="W157" s="115">
        <f t="shared" si="29"/>
        <v>0</v>
      </c>
      <c r="X157" s="115">
        <f t="shared" si="29"/>
        <v>0</v>
      </c>
      <c r="Y157" s="115">
        <f t="shared" si="29"/>
        <v>0</v>
      </c>
      <c r="Z157" s="115">
        <f t="shared" si="29"/>
        <v>0</v>
      </c>
      <c r="AA157" s="115">
        <f t="shared" si="29"/>
        <v>0</v>
      </c>
      <c r="AB157" s="115">
        <f t="shared" si="29"/>
        <v>0</v>
      </c>
      <c r="AC157" s="115">
        <f t="shared" si="29"/>
        <v>0</v>
      </c>
      <c r="AD157" s="115">
        <f t="shared" si="29"/>
        <v>0</v>
      </c>
      <c r="AE157" s="115">
        <f t="shared" si="29"/>
        <v>0</v>
      </c>
      <c r="AF157" s="115">
        <f t="shared" si="29"/>
        <v>0</v>
      </c>
      <c r="AG157" s="115">
        <f t="shared" si="29"/>
        <v>0</v>
      </c>
      <c r="AH157" s="115">
        <f t="shared" si="29"/>
        <v>0</v>
      </c>
      <c r="AI157" s="115">
        <f t="shared" si="29"/>
        <v>0</v>
      </c>
      <c r="AJ157" s="37" t="str">
        <f t="shared" si="21"/>
        <v/>
      </c>
      <c r="AK157" s="50"/>
      <c r="AL157" s="50" t="str">
        <f t="shared" si="24"/>
        <v>00</v>
      </c>
      <c r="AM157" s="52" t="str">
        <f t="shared" si="25"/>
        <v>00</v>
      </c>
      <c r="AN157" s="52" t="str">
        <f t="shared" si="26"/>
        <v>00</v>
      </c>
      <c r="AO157" s="52" t="str">
        <f t="shared" si="27"/>
        <v>00</v>
      </c>
      <c r="AQ157" t="str">
        <f t="shared" si="22"/>
        <v/>
      </c>
    </row>
    <row r="158" spans="2:43">
      <c r="B158" s="122"/>
      <c r="C158" s="37">
        <f t="shared" si="23"/>
        <v>22</v>
      </c>
      <c r="D158" s="115">
        <f t="shared" si="29"/>
        <v>0</v>
      </c>
      <c r="E158" s="115">
        <f t="shared" si="29"/>
        <v>0</v>
      </c>
      <c r="F158" s="115">
        <f t="shared" si="29"/>
        <v>0</v>
      </c>
      <c r="G158" s="115">
        <f t="shared" si="29"/>
        <v>0</v>
      </c>
      <c r="H158" s="115">
        <f t="shared" si="29"/>
        <v>0</v>
      </c>
      <c r="I158" s="115">
        <f t="shared" si="29"/>
        <v>0</v>
      </c>
      <c r="J158" s="115">
        <f t="shared" si="29"/>
        <v>0</v>
      </c>
      <c r="K158" s="115">
        <f t="shared" si="29"/>
        <v>0</v>
      </c>
      <c r="L158" s="115">
        <f t="shared" si="29"/>
        <v>0</v>
      </c>
      <c r="M158" s="115">
        <f t="shared" si="29"/>
        <v>0</v>
      </c>
      <c r="N158" s="115">
        <f t="shared" si="29"/>
        <v>0</v>
      </c>
      <c r="O158" s="115">
        <f t="shared" si="29"/>
        <v>0</v>
      </c>
      <c r="P158" s="115">
        <f t="shared" si="29"/>
        <v>0</v>
      </c>
      <c r="Q158" s="115">
        <f t="shared" si="29"/>
        <v>0</v>
      </c>
      <c r="R158" s="115">
        <f t="shared" si="29"/>
        <v>0</v>
      </c>
      <c r="S158" s="115">
        <f t="shared" si="29"/>
        <v>0</v>
      </c>
      <c r="T158" s="115">
        <f t="shared" si="29"/>
        <v>0</v>
      </c>
      <c r="U158" s="115">
        <f t="shared" si="29"/>
        <v>0</v>
      </c>
      <c r="V158" s="115">
        <f t="shared" si="29"/>
        <v>0</v>
      </c>
      <c r="W158" s="115">
        <f t="shared" si="29"/>
        <v>0</v>
      </c>
      <c r="X158" s="115">
        <f t="shared" si="29"/>
        <v>0</v>
      </c>
      <c r="Y158" s="115">
        <f t="shared" si="29"/>
        <v>0</v>
      </c>
      <c r="Z158" s="115">
        <f t="shared" si="29"/>
        <v>0</v>
      </c>
      <c r="AA158" s="115">
        <f t="shared" si="29"/>
        <v>0</v>
      </c>
      <c r="AB158" s="115">
        <f t="shared" si="29"/>
        <v>0</v>
      </c>
      <c r="AC158" s="115">
        <f t="shared" si="29"/>
        <v>0</v>
      </c>
      <c r="AD158" s="115">
        <f t="shared" si="29"/>
        <v>0</v>
      </c>
      <c r="AE158" s="115">
        <f t="shared" si="29"/>
        <v>0</v>
      </c>
      <c r="AF158" s="115">
        <f t="shared" si="29"/>
        <v>0</v>
      </c>
      <c r="AG158" s="115">
        <f t="shared" si="29"/>
        <v>0</v>
      </c>
      <c r="AH158" s="115">
        <f t="shared" si="29"/>
        <v>0</v>
      </c>
      <c r="AI158" s="115">
        <f t="shared" si="29"/>
        <v>0</v>
      </c>
      <c r="AJ158" s="37" t="str">
        <f t="shared" si="21"/>
        <v/>
      </c>
      <c r="AK158" s="50"/>
      <c r="AL158" s="50" t="str">
        <f t="shared" si="24"/>
        <v>00</v>
      </c>
      <c r="AM158" s="52" t="str">
        <f t="shared" si="25"/>
        <v>00</v>
      </c>
      <c r="AN158" s="52" t="str">
        <f t="shared" si="26"/>
        <v>00</v>
      </c>
      <c r="AO158" s="52" t="str">
        <f t="shared" si="27"/>
        <v>00</v>
      </c>
      <c r="AQ158" t="str">
        <f t="shared" si="22"/>
        <v/>
      </c>
    </row>
    <row r="159" spans="2:43">
      <c r="B159" s="122"/>
      <c r="C159" s="37">
        <f t="shared" si="23"/>
        <v>23</v>
      </c>
      <c r="D159" s="115">
        <f t="shared" si="29"/>
        <v>0</v>
      </c>
      <c r="E159" s="115">
        <f t="shared" si="29"/>
        <v>0</v>
      </c>
      <c r="F159" s="115">
        <f t="shared" si="29"/>
        <v>0</v>
      </c>
      <c r="G159" s="115">
        <f t="shared" si="29"/>
        <v>0</v>
      </c>
      <c r="H159" s="115">
        <f t="shared" si="29"/>
        <v>0</v>
      </c>
      <c r="I159" s="115">
        <f t="shared" si="29"/>
        <v>0</v>
      </c>
      <c r="J159" s="115">
        <f t="shared" si="29"/>
        <v>0</v>
      </c>
      <c r="K159" s="115">
        <f t="shared" si="29"/>
        <v>0</v>
      </c>
      <c r="L159" s="115">
        <f t="shared" si="29"/>
        <v>0</v>
      </c>
      <c r="M159" s="115">
        <f t="shared" si="29"/>
        <v>0</v>
      </c>
      <c r="N159" s="115">
        <f t="shared" si="29"/>
        <v>0</v>
      </c>
      <c r="O159" s="115">
        <f t="shared" si="29"/>
        <v>0</v>
      </c>
      <c r="P159" s="115">
        <f t="shared" si="29"/>
        <v>0</v>
      </c>
      <c r="Q159" s="115">
        <f t="shared" si="29"/>
        <v>0</v>
      </c>
      <c r="R159" s="115">
        <f t="shared" si="29"/>
        <v>0</v>
      </c>
      <c r="S159" s="115">
        <f t="shared" si="29"/>
        <v>0</v>
      </c>
      <c r="T159" s="115">
        <f t="shared" si="29"/>
        <v>0</v>
      </c>
      <c r="U159" s="115">
        <f t="shared" si="29"/>
        <v>0</v>
      </c>
      <c r="V159" s="115">
        <f t="shared" si="29"/>
        <v>0</v>
      </c>
      <c r="W159" s="115">
        <f t="shared" si="29"/>
        <v>0</v>
      </c>
      <c r="X159" s="115">
        <f t="shared" si="29"/>
        <v>0</v>
      </c>
      <c r="Y159" s="115">
        <f t="shared" si="29"/>
        <v>0</v>
      </c>
      <c r="Z159" s="115">
        <f t="shared" si="29"/>
        <v>0</v>
      </c>
      <c r="AA159" s="115">
        <f t="shared" si="29"/>
        <v>0</v>
      </c>
      <c r="AB159" s="115">
        <f t="shared" si="29"/>
        <v>0</v>
      </c>
      <c r="AC159" s="115">
        <f t="shared" si="29"/>
        <v>0</v>
      </c>
      <c r="AD159" s="115">
        <f t="shared" si="29"/>
        <v>0</v>
      </c>
      <c r="AE159" s="115">
        <f t="shared" si="29"/>
        <v>0</v>
      </c>
      <c r="AF159" s="115">
        <f t="shared" si="29"/>
        <v>0</v>
      </c>
      <c r="AG159" s="115">
        <f t="shared" si="29"/>
        <v>0</v>
      </c>
      <c r="AH159" s="115">
        <f t="shared" si="29"/>
        <v>0</v>
      </c>
      <c r="AI159" s="115">
        <f>IF(OR(AI29=0,AI29=1),1,0)</f>
        <v>0</v>
      </c>
      <c r="AJ159" s="37" t="str">
        <f t="shared" si="21"/>
        <v/>
      </c>
      <c r="AK159" s="50"/>
      <c r="AL159" s="50" t="str">
        <f t="shared" si="24"/>
        <v>00</v>
      </c>
      <c r="AM159" s="52" t="str">
        <f t="shared" si="25"/>
        <v>00</v>
      </c>
      <c r="AN159" s="52" t="str">
        <f t="shared" si="26"/>
        <v>00</v>
      </c>
      <c r="AO159" s="52" t="str">
        <f t="shared" si="27"/>
        <v>00</v>
      </c>
      <c r="AQ159" t="str">
        <f t="shared" si="22"/>
        <v/>
      </c>
    </row>
    <row r="160" spans="2:43">
      <c r="B160" s="122"/>
      <c r="C160" s="37">
        <f t="shared" si="23"/>
        <v>24</v>
      </c>
      <c r="D160" s="115">
        <f t="shared" ref="D160:AI167" si="30">IF(OR(D30=0,D30=1),1,0)</f>
        <v>0</v>
      </c>
      <c r="E160" s="115">
        <f t="shared" si="30"/>
        <v>0</v>
      </c>
      <c r="F160" s="115">
        <f t="shared" si="30"/>
        <v>0</v>
      </c>
      <c r="G160" s="115">
        <f t="shared" si="30"/>
        <v>0</v>
      </c>
      <c r="H160" s="115">
        <f t="shared" si="30"/>
        <v>0</v>
      </c>
      <c r="I160" s="115">
        <f t="shared" si="30"/>
        <v>0</v>
      </c>
      <c r="J160" s="115">
        <f t="shared" si="30"/>
        <v>0</v>
      </c>
      <c r="K160" s="115">
        <f t="shared" si="30"/>
        <v>0</v>
      </c>
      <c r="L160" s="115">
        <f t="shared" si="30"/>
        <v>0</v>
      </c>
      <c r="M160" s="115">
        <f t="shared" si="30"/>
        <v>0</v>
      </c>
      <c r="N160" s="115">
        <f t="shared" si="30"/>
        <v>0</v>
      </c>
      <c r="O160" s="115">
        <f t="shared" si="30"/>
        <v>0</v>
      </c>
      <c r="P160" s="115">
        <f t="shared" si="30"/>
        <v>0</v>
      </c>
      <c r="Q160" s="115">
        <f t="shared" si="30"/>
        <v>0</v>
      </c>
      <c r="R160" s="115">
        <f t="shared" si="30"/>
        <v>0</v>
      </c>
      <c r="S160" s="115">
        <f t="shared" si="30"/>
        <v>0</v>
      </c>
      <c r="T160" s="115">
        <f t="shared" si="30"/>
        <v>0</v>
      </c>
      <c r="U160" s="115">
        <f t="shared" si="30"/>
        <v>0</v>
      </c>
      <c r="V160" s="115">
        <f t="shared" si="30"/>
        <v>0</v>
      </c>
      <c r="W160" s="115">
        <f t="shared" si="30"/>
        <v>0</v>
      </c>
      <c r="X160" s="115">
        <f t="shared" si="30"/>
        <v>0</v>
      </c>
      <c r="Y160" s="115">
        <f t="shared" si="30"/>
        <v>0</v>
      </c>
      <c r="Z160" s="115">
        <f t="shared" si="30"/>
        <v>0</v>
      </c>
      <c r="AA160" s="115">
        <f t="shared" si="30"/>
        <v>0</v>
      </c>
      <c r="AB160" s="115">
        <f t="shared" si="30"/>
        <v>0</v>
      </c>
      <c r="AC160" s="115">
        <f t="shared" si="30"/>
        <v>0</v>
      </c>
      <c r="AD160" s="115">
        <f t="shared" si="30"/>
        <v>0</v>
      </c>
      <c r="AE160" s="115">
        <f t="shared" si="30"/>
        <v>0</v>
      </c>
      <c r="AF160" s="115">
        <f t="shared" si="30"/>
        <v>0</v>
      </c>
      <c r="AG160" s="115">
        <f t="shared" si="30"/>
        <v>0</v>
      </c>
      <c r="AH160" s="115">
        <f t="shared" si="30"/>
        <v>0</v>
      </c>
      <c r="AI160" s="115">
        <f t="shared" si="30"/>
        <v>0</v>
      </c>
      <c r="AJ160" s="37" t="str">
        <f t="shared" si="21"/>
        <v/>
      </c>
      <c r="AK160" s="50"/>
      <c r="AL160" s="50" t="str">
        <f t="shared" si="24"/>
        <v>00</v>
      </c>
      <c r="AM160" s="52" t="str">
        <f t="shared" si="25"/>
        <v>00</v>
      </c>
      <c r="AN160" s="52" t="str">
        <f t="shared" si="26"/>
        <v>00</v>
      </c>
      <c r="AO160" s="52" t="str">
        <f t="shared" si="27"/>
        <v>00</v>
      </c>
      <c r="AQ160" t="str">
        <f t="shared" si="22"/>
        <v/>
      </c>
    </row>
    <row r="161" spans="2:43">
      <c r="B161" s="122"/>
      <c r="C161" s="37">
        <f t="shared" si="23"/>
        <v>25</v>
      </c>
      <c r="D161" s="115">
        <f t="shared" si="30"/>
        <v>0</v>
      </c>
      <c r="E161" s="115">
        <f t="shared" si="30"/>
        <v>0</v>
      </c>
      <c r="F161" s="115">
        <f t="shared" si="30"/>
        <v>0</v>
      </c>
      <c r="G161" s="115">
        <f t="shared" si="30"/>
        <v>0</v>
      </c>
      <c r="H161" s="115">
        <f t="shared" si="30"/>
        <v>0</v>
      </c>
      <c r="I161" s="115">
        <f t="shared" si="30"/>
        <v>0</v>
      </c>
      <c r="J161" s="115">
        <f t="shared" si="30"/>
        <v>0</v>
      </c>
      <c r="K161" s="115">
        <f t="shared" si="30"/>
        <v>0</v>
      </c>
      <c r="L161" s="115">
        <f t="shared" si="30"/>
        <v>0</v>
      </c>
      <c r="M161" s="115">
        <f t="shared" si="30"/>
        <v>0</v>
      </c>
      <c r="N161" s="115">
        <f t="shared" si="30"/>
        <v>0</v>
      </c>
      <c r="O161" s="115">
        <f t="shared" si="30"/>
        <v>0</v>
      </c>
      <c r="P161" s="115">
        <f t="shared" si="30"/>
        <v>0</v>
      </c>
      <c r="Q161" s="115">
        <f t="shared" si="30"/>
        <v>0</v>
      </c>
      <c r="R161" s="115">
        <f t="shared" si="30"/>
        <v>0</v>
      </c>
      <c r="S161" s="115">
        <f t="shared" si="30"/>
        <v>0</v>
      </c>
      <c r="T161" s="115">
        <f t="shared" si="30"/>
        <v>0</v>
      </c>
      <c r="U161" s="115">
        <f t="shared" si="30"/>
        <v>0</v>
      </c>
      <c r="V161" s="115">
        <f t="shared" si="30"/>
        <v>0</v>
      </c>
      <c r="W161" s="115">
        <f t="shared" si="30"/>
        <v>0</v>
      </c>
      <c r="X161" s="115">
        <f t="shared" si="30"/>
        <v>0</v>
      </c>
      <c r="Y161" s="115">
        <f t="shared" si="30"/>
        <v>0</v>
      </c>
      <c r="Z161" s="115">
        <f t="shared" si="30"/>
        <v>0</v>
      </c>
      <c r="AA161" s="115">
        <f t="shared" si="30"/>
        <v>0</v>
      </c>
      <c r="AB161" s="115">
        <f t="shared" si="30"/>
        <v>0</v>
      </c>
      <c r="AC161" s="115">
        <f t="shared" si="30"/>
        <v>0</v>
      </c>
      <c r="AD161" s="115">
        <f t="shared" si="30"/>
        <v>0</v>
      </c>
      <c r="AE161" s="115">
        <f t="shared" si="30"/>
        <v>0</v>
      </c>
      <c r="AF161" s="115">
        <f t="shared" si="30"/>
        <v>0</v>
      </c>
      <c r="AG161" s="115">
        <f t="shared" si="30"/>
        <v>0</v>
      </c>
      <c r="AH161" s="115">
        <f t="shared" si="30"/>
        <v>0</v>
      </c>
      <c r="AI161" s="115">
        <f t="shared" si="30"/>
        <v>0</v>
      </c>
      <c r="AJ161" s="37" t="str">
        <f t="shared" si="21"/>
        <v/>
      </c>
      <c r="AK161" s="50"/>
      <c r="AL161" s="50" t="str">
        <f t="shared" si="24"/>
        <v>00</v>
      </c>
      <c r="AM161" s="52" t="str">
        <f t="shared" si="25"/>
        <v>00</v>
      </c>
      <c r="AN161" s="52" t="str">
        <f t="shared" si="26"/>
        <v>00</v>
      </c>
      <c r="AO161" s="52" t="str">
        <f t="shared" si="27"/>
        <v>00</v>
      </c>
      <c r="AQ161" t="str">
        <f t="shared" si="22"/>
        <v/>
      </c>
    </row>
    <row r="162" spans="2:43">
      <c r="B162" s="122"/>
      <c r="C162" s="37">
        <f t="shared" si="23"/>
        <v>26</v>
      </c>
      <c r="D162" s="115">
        <f t="shared" si="30"/>
        <v>0</v>
      </c>
      <c r="E162" s="115">
        <f t="shared" si="30"/>
        <v>0</v>
      </c>
      <c r="F162" s="115">
        <f t="shared" si="30"/>
        <v>0</v>
      </c>
      <c r="G162" s="115">
        <f t="shared" si="30"/>
        <v>0</v>
      </c>
      <c r="H162" s="115">
        <f t="shared" si="30"/>
        <v>0</v>
      </c>
      <c r="I162" s="115">
        <f t="shared" si="30"/>
        <v>0</v>
      </c>
      <c r="J162" s="115">
        <f t="shared" si="30"/>
        <v>0</v>
      </c>
      <c r="K162" s="115">
        <f t="shared" si="30"/>
        <v>0</v>
      </c>
      <c r="L162" s="115">
        <f t="shared" si="30"/>
        <v>0</v>
      </c>
      <c r="M162" s="115">
        <f t="shared" si="30"/>
        <v>0</v>
      </c>
      <c r="N162" s="115">
        <f t="shared" si="30"/>
        <v>0</v>
      </c>
      <c r="O162" s="115">
        <f t="shared" si="30"/>
        <v>0</v>
      </c>
      <c r="P162" s="115">
        <f t="shared" si="30"/>
        <v>0</v>
      </c>
      <c r="Q162" s="115">
        <f t="shared" si="30"/>
        <v>0</v>
      </c>
      <c r="R162" s="115">
        <f t="shared" si="30"/>
        <v>0</v>
      </c>
      <c r="S162" s="115">
        <f t="shared" si="30"/>
        <v>0</v>
      </c>
      <c r="T162" s="115">
        <f t="shared" si="30"/>
        <v>0</v>
      </c>
      <c r="U162" s="115">
        <f t="shared" si="30"/>
        <v>0</v>
      </c>
      <c r="V162" s="115">
        <f t="shared" si="30"/>
        <v>0</v>
      </c>
      <c r="W162" s="115">
        <f t="shared" si="30"/>
        <v>0</v>
      </c>
      <c r="X162" s="115">
        <f t="shared" si="30"/>
        <v>0</v>
      </c>
      <c r="Y162" s="115">
        <f t="shared" si="30"/>
        <v>0</v>
      </c>
      <c r="Z162" s="115">
        <f t="shared" si="30"/>
        <v>0</v>
      </c>
      <c r="AA162" s="115">
        <f t="shared" si="30"/>
        <v>0</v>
      </c>
      <c r="AB162" s="115">
        <f t="shared" si="30"/>
        <v>0</v>
      </c>
      <c r="AC162" s="115">
        <f t="shared" si="30"/>
        <v>0</v>
      </c>
      <c r="AD162" s="115">
        <f t="shared" si="30"/>
        <v>0</v>
      </c>
      <c r="AE162" s="115">
        <f t="shared" si="30"/>
        <v>0</v>
      </c>
      <c r="AF162" s="115">
        <f t="shared" si="30"/>
        <v>0</v>
      </c>
      <c r="AG162" s="115">
        <f t="shared" si="30"/>
        <v>0</v>
      </c>
      <c r="AH162" s="115">
        <f t="shared" si="30"/>
        <v>0</v>
      </c>
      <c r="AI162" s="115">
        <f t="shared" si="30"/>
        <v>0</v>
      </c>
      <c r="AJ162" s="37" t="str">
        <f t="shared" si="21"/>
        <v/>
      </c>
      <c r="AK162" s="50"/>
      <c r="AL162" s="50" t="str">
        <f t="shared" si="24"/>
        <v>00</v>
      </c>
      <c r="AM162" s="52" t="str">
        <f t="shared" si="25"/>
        <v>00</v>
      </c>
      <c r="AN162" s="52" t="str">
        <f t="shared" si="26"/>
        <v>00</v>
      </c>
      <c r="AO162" s="52" t="str">
        <f t="shared" si="27"/>
        <v>00</v>
      </c>
      <c r="AQ162" t="str">
        <f t="shared" si="22"/>
        <v/>
      </c>
    </row>
    <row r="163" spans="2:43">
      <c r="B163" s="122"/>
      <c r="C163" s="37">
        <f t="shared" si="23"/>
        <v>27</v>
      </c>
      <c r="D163" s="115">
        <f t="shared" si="30"/>
        <v>0</v>
      </c>
      <c r="E163" s="115">
        <f t="shared" si="30"/>
        <v>0</v>
      </c>
      <c r="F163" s="115">
        <f t="shared" si="30"/>
        <v>0</v>
      </c>
      <c r="G163" s="115">
        <f t="shared" si="30"/>
        <v>0</v>
      </c>
      <c r="H163" s="115">
        <f t="shared" si="30"/>
        <v>0</v>
      </c>
      <c r="I163" s="115">
        <f t="shared" si="30"/>
        <v>0</v>
      </c>
      <c r="J163" s="115">
        <f t="shared" si="30"/>
        <v>0</v>
      </c>
      <c r="K163" s="115">
        <f t="shared" si="30"/>
        <v>0</v>
      </c>
      <c r="L163" s="115">
        <f t="shared" si="30"/>
        <v>0</v>
      </c>
      <c r="M163" s="115">
        <f t="shared" si="30"/>
        <v>0</v>
      </c>
      <c r="N163" s="115">
        <f t="shared" si="30"/>
        <v>0</v>
      </c>
      <c r="O163" s="115">
        <f t="shared" si="30"/>
        <v>0</v>
      </c>
      <c r="P163" s="115">
        <f t="shared" si="30"/>
        <v>0</v>
      </c>
      <c r="Q163" s="115">
        <f t="shared" si="30"/>
        <v>0</v>
      </c>
      <c r="R163" s="115">
        <f t="shared" si="30"/>
        <v>0</v>
      </c>
      <c r="S163" s="115">
        <f t="shared" si="30"/>
        <v>0</v>
      </c>
      <c r="T163" s="115">
        <f t="shared" si="30"/>
        <v>0</v>
      </c>
      <c r="U163" s="115">
        <f t="shared" si="30"/>
        <v>0</v>
      </c>
      <c r="V163" s="115">
        <f t="shared" si="30"/>
        <v>0</v>
      </c>
      <c r="W163" s="115">
        <f t="shared" si="30"/>
        <v>0</v>
      </c>
      <c r="X163" s="115">
        <f t="shared" si="30"/>
        <v>0</v>
      </c>
      <c r="Y163" s="115">
        <f t="shared" si="30"/>
        <v>0</v>
      </c>
      <c r="Z163" s="115">
        <f t="shared" si="30"/>
        <v>0</v>
      </c>
      <c r="AA163" s="115">
        <f t="shared" si="30"/>
        <v>0</v>
      </c>
      <c r="AB163" s="115">
        <f t="shared" si="30"/>
        <v>0</v>
      </c>
      <c r="AC163" s="115">
        <f t="shared" si="30"/>
        <v>0</v>
      </c>
      <c r="AD163" s="115">
        <f t="shared" si="30"/>
        <v>0</v>
      </c>
      <c r="AE163" s="115">
        <f t="shared" si="30"/>
        <v>0</v>
      </c>
      <c r="AF163" s="115">
        <f t="shared" si="30"/>
        <v>0</v>
      </c>
      <c r="AG163" s="115">
        <f t="shared" si="30"/>
        <v>0</v>
      </c>
      <c r="AH163" s="115">
        <f t="shared" si="30"/>
        <v>0</v>
      </c>
      <c r="AI163" s="115">
        <f t="shared" si="30"/>
        <v>0</v>
      </c>
      <c r="AJ163" s="37" t="str">
        <f t="shared" si="21"/>
        <v/>
      </c>
      <c r="AK163" s="50"/>
      <c r="AL163" s="50" t="str">
        <f t="shared" si="24"/>
        <v>00</v>
      </c>
      <c r="AM163" s="52" t="str">
        <f t="shared" si="25"/>
        <v>00</v>
      </c>
      <c r="AN163" s="52" t="str">
        <f t="shared" si="26"/>
        <v>00</v>
      </c>
      <c r="AO163" s="52" t="str">
        <f t="shared" si="27"/>
        <v>00</v>
      </c>
      <c r="AQ163" t="str">
        <f t="shared" si="22"/>
        <v/>
      </c>
    </row>
    <row r="164" spans="2:43">
      <c r="B164" s="122"/>
      <c r="C164" s="37">
        <f t="shared" si="23"/>
        <v>28</v>
      </c>
      <c r="D164" s="115">
        <f t="shared" si="30"/>
        <v>0</v>
      </c>
      <c r="E164" s="115">
        <f t="shared" si="30"/>
        <v>0</v>
      </c>
      <c r="F164" s="115">
        <f t="shared" si="30"/>
        <v>0</v>
      </c>
      <c r="G164" s="115">
        <f t="shared" si="30"/>
        <v>0</v>
      </c>
      <c r="H164" s="115">
        <f t="shared" si="30"/>
        <v>0</v>
      </c>
      <c r="I164" s="115">
        <f t="shared" si="30"/>
        <v>0</v>
      </c>
      <c r="J164" s="115">
        <f t="shared" si="30"/>
        <v>0</v>
      </c>
      <c r="K164" s="115">
        <f t="shared" si="30"/>
        <v>0</v>
      </c>
      <c r="L164" s="115">
        <f t="shared" si="30"/>
        <v>0</v>
      </c>
      <c r="M164" s="115">
        <f t="shared" si="30"/>
        <v>0</v>
      </c>
      <c r="N164" s="115">
        <f t="shared" si="30"/>
        <v>0</v>
      </c>
      <c r="O164" s="115">
        <f t="shared" si="30"/>
        <v>0</v>
      </c>
      <c r="P164" s="115">
        <f t="shared" si="30"/>
        <v>0</v>
      </c>
      <c r="Q164" s="115">
        <f t="shared" si="30"/>
        <v>0</v>
      </c>
      <c r="R164" s="115">
        <f t="shared" si="30"/>
        <v>0</v>
      </c>
      <c r="S164" s="115">
        <f t="shared" si="30"/>
        <v>0</v>
      </c>
      <c r="T164" s="115">
        <f t="shared" si="30"/>
        <v>0</v>
      </c>
      <c r="U164" s="115">
        <f t="shared" si="30"/>
        <v>0</v>
      </c>
      <c r="V164" s="115">
        <f t="shared" si="30"/>
        <v>0</v>
      </c>
      <c r="W164" s="115">
        <f t="shared" si="30"/>
        <v>0</v>
      </c>
      <c r="X164" s="115">
        <f t="shared" si="30"/>
        <v>0</v>
      </c>
      <c r="Y164" s="115">
        <f t="shared" si="30"/>
        <v>0</v>
      </c>
      <c r="Z164" s="115">
        <f t="shared" si="30"/>
        <v>0</v>
      </c>
      <c r="AA164" s="115">
        <f t="shared" si="30"/>
        <v>0</v>
      </c>
      <c r="AB164" s="115">
        <f t="shared" si="30"/>
        <v>0</v>
      </c>
      <c r="AC164" s="115">
        <f t="shared" si="30"/>
        <v>0</v>
      </c>
      <c r="AD164" s="115">
        <f t="shared" si="30"/>
        <v>0</v>
      </c>
      <c r="AE164" s="115">
        <f t="shared" si="30"/>
        <v>0</v>
      </c>
      <c r="AF164" s="115">
        <f t="shared" si="30"/>
        <v>0</v>
      </c>
      <c r="AG164" s="115">
        <f t="shared" si="30"/>
        <v>0</v>
      </c>
      <c r="AH164" s="115">
        <f t="shared" si="30"/>
        <v>0</v>
      </c>
      <c r="AI164" s="115">
        <f t="shared" si="30"/>
        <v>0</v>
      </c>
      <c r="AJ164" s="37" t="str">
        <f t="shared" si="21"/>
        <v/>
      </c>
      <c r="AK164" s="50"/>
      <c r="AL164" s="50" t="str">
        <f t="shared" si="24"/>
        <v>00</v>
      </c>
      <c r="AM164" s="52" t="str">
        <f t="shared" si="25"/>
        <v>00</v>
      </c>
      <c r="AN164" s="52" t="str">
        <f t="shared" si="26"/>
        <v>00</v>
      </c>
      <c r="AO164" s="52" t="str">
        <f t="shared" si="27"/>
        <v>00</v>
      </c>
      <c r="AQ164" t="str">
        <f t="shared" si="22"/>
        <v/>
      </c>
    </row>
    <row r="165" spans="2:43">
      <c r="B165" s="122"/>
      <c r="C165" s="37">
        <f t="shared" si="23"/>
        <v>29</v>
      </c>
      <c r="D165" s="115">
        <f t="shared" si="30"/>
        <v>0</v>
      </c>
      <c r="E165" s="115">
        <f t="shared" si="30"/>
        <v>0</v>
      </c>
      <c r="F165" s="115">
        <f t="shared" si="30"/>
        <v>0</v>
      </c>
      <c r="G165" s="115">
        <f t="shared" si="30"/>
        <v>0</v>
      </c>
      <c r="H165" s="115">
        <f t="shared" si="30"/>
        <v>0</v>
      </c>
      <c r="I165" s="115">
        <f t="shared" si="30"/>
        <v>0</v>
      </c>
      <c r="J165" s="115">
        <f t="shared" si="30"/>
        <v>0</v>
      </c>
      <c r="K165" s="115">
        <f t="shared" si="30"/>
        <v>0</v>
      </c>
      <c r="L165" s="115">
        <f t="shared" si="30"/>
        <v>0</v>
      </c>
      <c r="M165" s="115">
        <f t="shared" si="30"/>
        <v>0</v>
      </c>
      <c r="N165" s="115">
        <f t="shared" si="30"/>
        <v>0</v>
      </c>
      <c r="O165" s="115">
        <f t="shared" si="30"/>
        <v>0</v>
      </c>
      <c r="P165" s="115">
        <f t="shared" si="30"/>
        <v>0</v>
      </c>
      <c r="Q165" s="115">
        <f t="shared" si="30"/>
        <v>0</v>
      </c>
      <c r="R165" s="115">
        <f t="shared" si="30"/>
        <v>0</v>
      </c>
      <c r="S165" s="115">
        <f t="shared" si="30"/>
        <v>0</v>
      </c>
      <c r="T165" s="115">
        <f t="shared" si="30"/>
        <v>0</v>
      </c>
      <c r="U165" s="115">
        <f t="shared" si="30"/>
        <v>0</v>
      </c>
      <c r="V165" s="115">
        <f t="shared" si="30"/>
        <v>0</v>
      </c>
      <c r="W165" s="115">
        <f t="shared" si="30"/>
        <v>0</v>
      </c>
      <c r="X165" s="115">
        <f t="shared" si="30"/>
        <v>0</v>
      </c>
      <c r="Y165" s="115">
        <f t="shared" si="30"/>
        <v>0</v>
      </c>
      <c r="Z165" s="115">
        <f t="shared" si="30"/>
        <v>0</v>
      </c>
      <c r="AA165" s="115">
        <f t="shared" si="30"/>
        <v>0</v>
      </c>
      <c r="AB165" s="115">
        <f t="shared" si="30"/>
        <v>0</v>
      </c>
      <c r="AC165" s="115">
        <f t="shared" si="30"/>
        <v>0</v>
      </c>
      <c r="AD165" s="115">
        <f t="shared" si="30"/>
        <v>0</v>
      </c>
      <c r="AE165" s="115">
        <f t="shared" si="30"/>
        <v>0</v>
      </c>
      <c r="AF165" s="115">
        <f t="shared" si="30"/>
        <v>0</v>
      </c>
      <c r="AG165" s="115">
        <f t="shared" si="30"/>
        <v>0</v>
      </c>
      <c r="AH165" s="115">
        <f t="shared" si="30"/>
        <v>0</v>
      </c>
      <c r="AI165" s="115">
        <f t="shared" si="30"/>
        <v>0</v>
      </c>
      <c r="AJ165" s="37" t="str">
        <f t="shared" si="21"/>
        <v/>
      </c>
      <c r="AK165" s="50"/>
      <c r="AL165" s="50" t="str">
        <f t="shared" si="24"/>
        <v>00</v>
      </c>
      <c r="AM165" s="52" t="str">
        <f t="shared" si="25"/>
        <v>00</v>
      </c>
      <c r="AN165" s="52" t="str">
        <f t="shared" si="26"/>
        <v>00</v>
      </c>
      <c r="AO165" s="52" t="str">
        <f t="shared" si="27"/>
        <v>00</v>
      </c>
      <c r="AQ165" t="str">
        <f t="shared" si="22"/>
        <v/>
      </c>
    </row>
    <row r="166" spans="2:43">
      <c r="B166" s="122"/>
      <c r="C166" s="37">
        <f t="shared" si="23"/>
        <v>30</v>
      </c>
      <c r="D166" s="115">
        <f t="shared" si="30"/>
        <v>0</v>
      </c>
      <c r="E166" s="115">
        <f t="shared" si="30"/>
        <v>0</v>
      </c>
      <c r="F166" s="115">
        <f t="shared" si="30"/>
        <v>0</v>
      </c>
      <c r="G166" s="115">
        <f t="shared" si="30"/>
        <v>0</v>
      </c>
      <c r="H166" s="115">
        <f t="shared" si="30"/>
        <v>0</v>
      </c>
      <c r="I166" s="115">
        <f t="shared" si="30"/>
        <v>0</v>
      </c>
      <c r="J166" s="115">
        <f t="shared" si="30"/>
        <v>0</v>
      </c>
      <c r="K166" s="115">
        <f t="shared" si="30"/>
        <v>0</v>
      </c>
      <c r="L166" s="115">
        <f t="shared" si="30"/>
        <v>0</v>
      </c>
      <c r="M166" s="115">
        <f t="shared" si="30"/>
        <v>0</v>
      </c>
      <c r="N166" s="115">
        <f t="shared" si="30"/>
        <v>0</v>
      </c>
      <c r="O166" s="115">
        <f t="shared" si="30"/>
        <v>0</v>
      </c>
      <c r="P166" s="115">
        <f t="shared" si="30"/>
        <v>0</v>
      </c>
      <c r="Q166" s="115">
        <f t="shared" si="30"/>
        <v>0</v>
      </c>
      <c r="R166" s="115">
        <f t="shared" si="30"/>
        <v>0</v>
      </c>
      <c r="S166" s="115">
        <f t="shared" si="30"/>
        <v>0</v>
      </c>
      <c r="T166" s="115">
        <f t="shared" si="30"/>
        <v>0</v>
      </c>
      <c r="U166" s="115">
        <f t="shared" si="30"/>
        <v>0</v>
      </c>
      <c r="V166" s="115">
        <f t="shared" si="30"/>
        <v>0</v>
      </c>
      <c r="W166" s="115">
        <f t="shared" si="30"/>
        <v>0</v>
      </c>
      <c r="X166" s="115">
        <f t="shared" si="30"/>
        <v>0</v>
      </c>
      <c r="Y166" s="115">
        <f t="shared" si="30"/>
        <v>0</v>
      </c>
      <c r="Z166" s="115">
        <f t="shared" si="30"/>
        <v>0</v>
      </c>
      <c r="AA166" s="115">
        <f t="shared" si="30"/>
        <v>0</v>
      </c>
      <c r="AB166" s="115">
        <f t="shared" si="30"/>
        <v>0</v>
      </c>
      <c r="AC166" s="115">
        <f t="shared" si="30"/>
        <v>0</v>
      </c>
      <c r="AD166" s="115">
        <f t="shared" si="30"/>
        <v>0</v>
      </c>
      <c r="AE166" s="115">
        <f t="shared" si="30"/>
        <v>0</v>
      </c>
      <c r="AF166" s="115">
        <f t="shared" si="30"/>
        <v>0</v>
      </c>
      <c r="AG166" s="115">
        <f t="shared" si="30"/>
        <v>0</v>
      </c>
      <c r="AH166" s="115">
        <f t="shared" si="30"/>
        <v>0</v>
      </c>
      <c r="AI166" s="115">
        <f t="shared" si="30"/>
        <v>0</v>
      </c>
      <c r="AJ166" s="37" t="str">
        <f t="shared" si="21"/>
        <v/>
      </c>
      <c r="AK166" s="50"/>
      <c r="AL166" s="50" t="str">
        <f t="shared" si="24"/>
        <v>00</v>
      </c>
      <c r="AM166" s="52" t="str">
        <f t="shared" si="25"/>
        <v>00</v>
      </c>
      <c r="AN166" s="52" t="str">
        <f t="shared" si="26"/>
        <v>00</v>
      </c>
      <c r="AO166" s="52" t="str">
        <f t="shared" si="27"/>
        <v>00</v>
      </c>
      <c r="AQ166" t="str">
        <f t="shared" si="22"/>
        <v/>
      </c>
    </row>
    <row r="167" spans="2:43">
      <c r="B167" s="122"/>
      <c r="C167" s="37">
        <f t="shared" si="23"/>
        <v>31</v>
      </c>
      <c r="D167" s="115">
        <f t="shared" si="30"/>
        <v>0</v>
      </c>
      <c r="E167" s="115">
        <f t="shared" si="30"/>
        <v>0</v>
      </c>
      <c r="F167" s="115">
        <f t="shared" si="30"/>
        <v>0</v>
      </c>
      <c r="G167" s="115">
        <f t="shared" si="30"/>
        <v>0</v>
      </c>
      <c r="H167" s="115">
        <f t="shared" si="30"/>
        <v>0</v>
      </c>
      <c r="I167" s="115">
        <f t="shared" si="30"/>
        <v>0</v>
      </c>
      <c r="J167" s="115">
        <f t="shared" si="30"/>
        <v>0</v>
      </c>
      <c r="K167" s="115">
        <f t="shared" si="30"/>
        <v>0</v>
      </c>
      <c r="L167" s="115">
        <f t="shared" si="30"/>
        <v>0</v>
      </c>
      <c r="M167" s="115">
        <f t="shared" si="30"/>
        <v>0</v>
      </c>
      <c r="N167" s="115">
        <f t="shared" si="30"/>
        <v>0</v>
      </c>
      <c r="O167" s="115">
        <f t="shared" si="30"/>
        <v>0</v>
      </c>
      <c r="P167" s="115">
        <f t="shared" si="30"/>
        <v>0</v>
      </c>
      <c r="Q167" s="115">
        <f t="shared" si="30"/>
        <v>0</v>
      </c>
      <c r="R167" s="115">
        <f t="shared" si="30"/>
        <v>0</v>
      </c>
      <c r="S167" s="115">
        <f t="shared" si="30"/>
        <v>0</v>
      </c>
      <c r="T167" s="115">
        <f t="shared" si="30"/>
        <v>0</v>
      </c>
      <c r="U167" s="115">
        <f t="shared" si="30"/>
        <v>0</v>
      </c>
      <c r="V167" s="115">
        <f t="shared" si="30"/>
        <v>0</v>
      </c>
      <c r="W167" s="115">
        <f t="shared" si="30"/>
        <v>0</v>
      </c>
      <c r="X167" s="115">
        <f t="shared" si="30"/>
        <v>0</v>
      </c>
      <c r="Y167" s="115">
        <f t="shared" si="30"/>
        <v>0</v>
      </c>
      <c r="Z167" s="115">
        <f t="shared" si="30"/>
        <v>0</v>
      </c>
      <c r="AA167" s="115">
        <f t="shared" si="30"/>
        <v>0</v>
      </c>
      <c r="AB167" s="115">
        <f t="shared" si="30"/>
        <v>0</v>
      </c>
      <c r="AC167" s="115">
        <f t="shared" si="30"/>
        <v>0</v>
      </c>
      <c r="AD167" s="115">
        <f t="shared" si="30"/>
        <v>0</v>
      </c>
      <c r="AE167" s="115">
        <f t="shared" si="30"/>
        <v>0</v>
      </c>
      <c r="AF167" s="115">
        <f t="shared" si="30"/>
        <v>0</v>
      </c>
      <c r="AG167" s="115">
        <f t="shared" si="30"/>
        <v>0</v>
      </c>
      <c r="AH167" s="115">
        <f t="shared" si="30"/>
        <v>0</v>
      </c>
      <c r="AI167" s="115">
        <f>IF(OR(AI37=0,AI37=1),1,0)</f>
        <v>0</v>
      </c>
      <c r="AJ167" s="37" t="str">
        <f t="shared" si="21"/>
        <v/>
      </c>
      <c r="AK167" s="50"/>
      <c r="AL167" s="50" t="str">
        <f t="shared" si="24"/>
        <v>00</v>
      </c>
      <c r="AM167" s="52" t="str">
        <f t="shared" si="25"/>
        <v>00</v>
      </c>
      <c r="AN167" s="52" t="str">
        <f t="shared" si="26"/>
        <v>00</v>
      </c>
      <c r="AO167" s="52" t="str">
        <f t="shared" si="27"/>
        <v>00</v>
      </c>
      <c r="AQ167" t="str">
        <f t="shared" si="22"/>
        <v/>
      </c>
    </row>
    <row r="168" spans="2:43">
      <c r="B168" s="122"/>
      <c r="C168" s="37">
        <f t="shared" si="23"/>
        <v>32</v>
      </c>
      <c r="D168" s="115">
        <f t="shared" ref="D168:AI175" si="31">IF(OR(D38=0,D38=1),1,0)</f>
        <v>0</v>
      </c>
      <c r="E168" s="115">
        <f t="shared" si="31"/>
        <v>0</v>
      </c>
      <c r="F168" s="115">
        <f t="shared" si="31"/>
        <v>0</v>
      </c>
      <c r="G168" s="115">
        <f t="shared" si="31"/>
        <v>0</v>
      </c>
      <c r="H168" s="115">
        <f t="shared" si="31"/>
        <v>0</v>
      </c>
      <c r="I168" s="115">
        <f t="shared" si="31"/>
        <v>0</v>
      </c>
      <c r="J168" s="115">
        <f t="shared" si="31"/>
        <v>0</v>
      </c>
      <c r="K168" s="115">
        <f t="shared" si="31"/>
        <v>0</v>
      </c>
      <c r="L168" s="115">
        <f t="shared" si="31"/>
        <v>0</v>
      </c>
      <c r="M168" s="115">
        <f t="shared" si="31"/>
        <v>0</v>
      </c>
      <c r="N168" s="115">
        <f t="shared" si="31"/>
        <v>0</v>
      </c>
      <c r="O168" s="115">
        <f t="shared" si="31"/>
        <v>0</v>
      </c>
      <c r="P168" s="115">
        <f t="shared" si="31"/>
        <v>0</v>
      </c>
      <c r="Q168" s="115">
        <f t="shared" si="31"/>
        <v>0</v>
      </c>
      <c r="R168" s="115">
        <f t="shared" si="31"/>
        <v>0</v>
      </c>
      <c r="S168" s="115">
        <f t="shared" si="31"/>
        <v>0</v>
      </c>
      <c r="T168" s="115">
        <f t="shared" si="31"/>
        <v>0</v>
      </c>
      <c r="U168" s="115">
        <f t="shared" si="31"/>
        <v>0</v>
      </c>
      <c r="V168" s="115">
        <f t="shared" si="31"/>
        <v>0</v>
      </c>
      <c r="W168" s="115">
        <f t="shared" si="31"/>
        <v>0</v>
      </c>
      <c r="X168" s="115">
        <f t="shared" si="31"/>
        <v>0</v>
      </c>
      <c r="Y168" s="115">
        <f t="shared" si="31"/>
        <v>0</v>
      </c>
      <c r="Z168" s="115">
        <f t="shared" si="31"/>
        <v>0</v>
      </c>
      <c r="AA168" s="115">
        <f t="shared" si="31"/>
        <v>0</v>
      </c>
      <c r="AB168" s="115">
        <f t="shared" si="31"/>
        <v>0</v>
      </c>
      <c r="AC168" s="115">
        <f t="shared" si="31"/>
        <v>0</v>
      </c>
      <c r="AD168" s="115">
        <f t="shared" si="31"/>
        <v>0</v>
      </c>
      <c r="AE168" s="115">
        <f t="shared" si="31"/>
        <v>0</v>
      </c>
      <c r="AF168" s="115">
        <f t="shared" si="31"/>
        <v>0</v>
      </c>
      <c r="AG168" s="115">
        <f t="shared" si="31"/>
        <v>0</v>
      </c>
      <c r="AH168" s="115">
        <f t="shared" si="31"/>
        <v>0</v>
      </c>
      <c r="AI168" s="115">
        <f t="shared" si="31"/>
        <v>0</v>
      </c>
      <c r="AJ168" s="37" t="str">
        <f t="shared" si="21"/>
        <v/>
      </c>
      <c r="AK168" s="50"/>
      <c r="AL168" s="50" t="str">
        <f t="shared" si="24"/>
        <v>00</v>
      </c>
      <c r="AM168" s="52" t="str">
        <f t="shared" si="25"/>
        <v>00</v>
      </c>
      <c r="AN168" s="52" t="str">
        <f t="shared" si="26"/>
        <v>00</v>
      </c>
      <c r="AO168" s="52" t="str">
        <f t="shared" si="27"/>
        <v>00</v>
      </c>
      <c r="AQ168" t="str">
        <f t="shared" si="22"/>
        <v/>
      </c>
    </row>
    <row r="169" spans="2:43">
      <c r="B169" s="122"/>
      <c r="C169" s="37">
        <f t="shared" si="23"/>
        <v>33</v>
      </c>
      <c r="D169" s="115">
        <f t="shared" si="31"/>
        <v>0</v>
      </c>
      <c r="E169" s="115">
        <f t="shared" si="31"/>
        <v>0</v>
      </c>
      <c r="F169" s="115">
        <f t="shared" si="31"/>
        <v>0</v>
      </c>
      <c r="G169" s="115">
        <f t="shared" si="31"/>
        <v>0</v>
      </c>
      <c r="H169" s="115">
        <f t="shared" si="31"/>
        <v>0</v>
      </c>
      <c r="I169" s="115">
        <f t="shared" si="31"/>
        <v>0</v>
      </c>
      <c r="J169" s="115">
        <f t="shared" si="31"/>
        <v>0</v>
      </c>
      <c r="K169" s="115">
        <f t="shared" si="31"/>
        <v>0</v>
      </c>
      <c r="L169" s="115">
        <f t="shared" si="31"/>
        <v>0</v>
      </c>
      <c r="M169" s="115">
        <f t="shared" si="31"/>
        <v>0</v>
      </c>
      <c r="N169" s="115">
        <f t="shared" si="31"/>
        <v>0</v>
      </c>
      <c r="O169" s="115">
        <f t="shared" si="31"/>
        <v>0</v>
      </c>
      <c r="P169" s="115">
        <f t="shared" si="31"/>
        <v>0</v>
      </c>
      <c r="Q169" s="115">
        <f t="shared" si="31"/>
        <v>0</v>
      </c>
      <c r="R169" s="115">
        <f t="shared" si="31"/>
        <v>0</v>
      </c>
      <c r="S169" s="115">
        <f t="shared" si="31"/>
        <v>0</v>
      </c>
      <c r="T169" s="115">
        <f t="shared" si="31"/>
        <v>0</v>
      </c>
      <c r="U169" s="115">
        <f t="shared" si="31"/>
        <v>0</v>
      </c>
      <c r="V169" s="115">
        <f t="shared" si="31"/>
        <v>0</v>
      </c>
      <c r="W169" s="115">
        <f t="shared" si="31"/>
        <v>0</v>
      </c>
      <c r="X169" s="115">
        <f t="shared" si="31"/>
        <v>0</v>
      </c>
      <c r="Y169" s="115">
        <f t="shared" si="31"/>
        <v>0</v>
      </c>
      <c r="Z169" s="115">
        <f t="shared" si="31"/>
        <v>0</v>
      </c>
      <c r="AA169" s="115">
        <f t="shared" si="31"/>
        <v>0</v>
      </c>
      <c r="AB169" s="115">
        <f t="shared" si="31"/>
        <v>0</v>
      </c>
      <c r="AC169" s="115">
        <f t="shared" si="31"/>
        <v>0</v>
      </c>
      <c r="AD169" s="115">
        <f t="shared" si="31"/>
        <v>0</v>
      </c>
      <c r="AE169" s="115">
        <f t="shared" si="31"/>
        <v>0</v>
      </c>
      <c r="AF169" s="115">
        <f t="shared" si="31"/>
        <v>0</v>
      </c>
      <c r="AG169" s="115">
        <f t="shared" si="31"/>
        <v>0</v>
      </c>
      <c r="AH169" s="115">
        <f t="shared" si="31"/>
        <v>0</v>
      </c>
      <c r="AI169" s="115">
        <f t="shared" si="31"/>
        <v>0</v>
      </c>
      <c r="AJ169" s="37" t="str">
        <f t="shared" si="21"/>
        <v/>
      </c>
      <c r="AK169" s="50"/>
      <c r="AL169" s="50" t="str">
        <f t="shared" si="24"/>
        <v>00</v>
      </c>
      <c r="AM169" s="52" t="str">
        <f t="shared" si="25"/>
        <v>00</v>
      </c>
      <c r="AN169" s="52" t="str">
        <f t="shared" si="26"/>
        <v>00</v>
      </c>
      <c r="AO169" s="52" t="str">
        <f t="shared" si="27"/>
        <v>00</v>
      </c>
      <c r="AQ169" t="str">
        <f t="shared" si="22"/>
        <v/>
      </c>
    </row>
    <row r="170" spans="2:43">
      <c r="B170" s="122"/>
      <c r="C170" s="37">
        <f t="shared" si="23"/>
        <v>34</v>
      </c>
      <c r="D170" s="115">
        <f t="shared" si="31"/>
        <v>0</v>
      </c>
      <c r="E170" s="115">
        <f t="shared" si="31"/>
        <v>0</v>
      </c>
      <c r="F170" s="115">
        <f t="shared" si="31"/>
        <v>0</v>
      </c>
      <c r="G170" s="115">
        <f t="shared" si="31"/>
        <v>0</v>
      </c>
      <c r="H170" s="115">
        <f t="shared" si="31"/>
        <v>0</v>
      </c>
      <c r="I170" s="115">
        <f t="shared" si="31"/>
        <v>0</v>
      </c>
      <c r="J170" s="115">
        <f t="shared" si="31"/>
        <v>0</v>
      </c>
      <c r="K170" s="115">
        <f t="shared" si="31"/>
        <v>0</v>
      </c>
      <c r="L170" s="115">
        <f t="shared" si="31"/>
        <v>0</v>
      </c>
      <c r="M170" s="115">
        <f t="shared" si="31"/>
        <v>0</v>
      </c>
      <c r="N170" s="115">
        <f t="shared" si="31"/>
        <v>0</v>
      </c>
      <c r="O170" s="115">
        <f t="shared" si="31"/>
        <v>0</v>
      </c>
      <c r="P170" s="115">
        <f t="shared" si="31"/>
        <v>0</v>
      </c>
      <c r="Q170" s="115">
        <f t="shared" si="31"/>
        <v>0</v>
      </c>
      <c r="R170" s="115">
        <f t="shared" si="31"/>
        <v>0</v>
      </c>
      <c r="S170" s="115">
        <f t="shared" si="31"/>
        <v>0</v>
      </c>
      <c r="T170" s="115">
        <f t="shared" si="31"/>
        <v>0</v>
      </c>
      <c r="U170" s="115">
        <f t="shared" si="31"/>
        <v>0</v>
      </c>
      <c r="V170" s="115">
        <f t="shared" si="31"/>
        <v>0</v>
      </c>
      <c r="W170" s="115">
        <f t="shared" si="31"/>
        <v>0</v>
      </c>
      <c r="X170" s="115">
        <f t="shared" si="31"/>
        <v>0</v>
      </c>
      <c r="Y170" s="115">
        <f t="shared" si="31"/>
        <v>0</v>
      </c>
      <c r="Z170" s="115">
        <f t="shared" si="31"/>
        <v>0</v>
      </c>
      <c r="AA170" s="115">
        <f t="shared" si="31"/>
        <v>0</v>
      </c>
      <c r="AB170" s="115">
        <f t="shared" si="31"/>
        <v>0</v>
      </c>
      <c r="AC170" s="115">
        <f t="shared" si="31"/>
        <v>0</v>
      </c>
      <c r="AD170" s="115">
        <f t="shared" si="31"/>
        <v>0</v>
      </c>
      <c r="AE170" s="115">
        <f t="shared" si="31"/>
        <v>0</v>
      </c>
      <c r="AF170" s="115">
        <f t="shared" si="31"/>
        <v>0</v>
      </c>
      <c r="AG170" s="115">
        <f t="shared" si="31"/>
        <v>0</v>
      </c>
      <c r="AH170" s="115">
        <f t="shared" si="31"/>
        <v>0</v>
      </c>
      <c r="AI170" s="115">
        <f t="shared" si="31"/>
        <v>0</v>
      </c>
      <c r="AJ170" s="37" t="str">
        <f t="shared" si="21"/>
        <v/>
      </c>
      <c r="AK170" s="50"/>
      <c r="AL170" s="50" t="str">
        <f t="shared" si="24"/>
        <v>00</v>
      </c>
      <c r="AM170" s="52" t="str">
        <f t="shared" si="25"/>
        <v>00</v>
      </c>
      <c r="AN170" s="52" t="str">
        <f t="shared" si="26"/>
        <v>00</v>
      </c>
      <c r="AO170" s="52" t="str">
        <f t="shared" si="27"/>
        <v>00</v>
      </c>
      <c r="AQ170" t="str">
        <f t="shared" si="22"/>
        <v/>
      </c>
    </row>
    <row r="171" spans="2:43">
      <c r="B171" s="122"/>
      <c r="C171" s="37">
        <f t="shared" si="23"/>
        <v>35</v>
      </c>
      <c r="D171" s="115">
        <f t="shared" si="31"/>
        <v>0</v>
      </c>
      <c r="E171" s="115">
        <f t="shared" si="31"/>
        <v>0</v>
      </c>
      <c r="F171" s="115">
        <f t="shared" si="31"/>
        <v>0</v>
      </c>
      <c r="G171" s="115">
        <f t="shared" si="31"/>
        <v>0</v>
      </c>
      <c r="H171" s="115">
        <f t="shared" si="31"/>
        <v>0</v>
      </c>
      <c r="I171" s="115">
        <f t="shared" si="31"/>
        <v>0</v>
      </c>
      <c r="J171" s="115">
        <f t="shared" si="31"/>
        <v>0</v>
      </c>
      <c r="K171" s="115">
        <f t="shared" si="31"/>
        <v>0</v>
      </c>
      <c r="L171" s="115">
        <f t="shared" si="31"/>
        <v>0</v>
      </c>
      <c r="M171" s="115">
        <f t="shared" si="31"/>
        <v>0</v>
      </c>
      <c r="N171" s="115">
        <f t="shared" si="31"/>
        <v>0</v>
      </c>
      <c r="O171" s="115">
        <f t="shared" si="31"/>
        <v>0</v>
      </c>
      <c r="P171" s="115">
        <f t="shared" si="31"/>
        <v>0</v>
      </c>
      <c r="Q171" s="115">
        <f t="shared" si="31"/>
        <v>0</v>
      </c>
      <c r="R171" s="115">
        <f t="shared" si="31"/>
        <v>0</v>
      </c>
      <c r="S171" s="115">
        <f t="shared" si="31"/>
        <v>0</v>
      </c>
      <c r="T171" s="115">
        <f t="shared" si="31"/>
        <v>0</v>
      </c>
      <c r="U171" s="115">
        <f t="shared" si="31"/>
        <v>0</v>
      </c>
      <c r="V171" s="115">
        <f t="shared" si="31"/>
        <v>0</v>
      </c>
      <c r="W171" s="115">
        <f t="shared" si="31"/>
        <v>0</v>
      </c>
      <c r="X171" s="115">
        <f t="shared" si="31"/>
        <v>0</v>
      </c>
      <c r="Y171" s="115">
        <f t="shared" si="31"/>
        <v>0</v>
      </c>
      <c r="Z171" s="115">
        <f t="shared" si="31"/>
        <v>0</v>
      </c>
      <c r="AA171" s="115">
        <f t="shared" si="31"/>
        <v>0</v>
      </c>
      <c r="AB171" s="115">
        <f t="shared" si="31"/>
        <v>0</v>
      </c>
      <c r="AC171" s="115">
        <f t="shared" si="31"/>
        <v>0</v>
      </c>
      <c r="AD171" s="115">
        <f t="shared" si="31"/>
        <v>0</v>
      </c>
      <c r="AE171" s="115">
        <f t="shared" si="31"/>
        <v>0</v>
      </c>
      <c r="AF171" s="115">
        <f t="shared" si="31"/>
        <v>0</v>
      </c>
      <c r="AG171" s="115">
        <f t="shared" si="31"/>
        <v>0</v>
      </c>
      <c r="AH171" s="115">
        <f t="shared" si="31"/>
        <v>0</v>
      </c>
      <c r="AI171" s="115">
        <f t="shared" si="31"/>
        <v>0</v>
      </c>
      <c r="AJ171" s="37" t="str">
        <f t="shared" si="21"/>
        <v/>
      </c>
      <c r="AK171" s="50"/>
      <c r="AL171" s="50" t="str">
        <f t="shared" si="24"/>
        <v>00</v>
      </c>
      <c r="AM171" s="52" t="str">
        <f t="shared" si="25"/>
        <v>00</v>
      </c>
      <c r="AN171" s="52" t="str">
        <f t="shared" si="26"/>
        <v>00</v>
      </c>
      <c r="AO171" s="52" t="str">
        <f t="shared" si="27"/>
        <v>00</v>
      </c>
      <c r="AQ171" t="str">
        <f t="shared" si="22"/>
        <v/>
      </c>
    </row>
    <row r="172" spans="2:43">
      <c r="B172" s="122"/>
      <c r="C172" s="37">
        <f t="shared" si="23"/>
        <v>36</v>
      </c>
      <c r="D172" s="115">
        <f t="shared" si="31"/>
        <v>0</v>
      </c>
      <c r="E172" s="115">
        <f t="shared" si="31"/>
        <v>0</v>
      </c>
      <c r="F172" s="115">
        <f t="shared" si="31"/>
        <v>0</v>
      </c>
      <c r="G172" s="115">
        <f t="shared" si="31"/>
        <v>0</v>
      </c>
      <c r="H172" s="115">
        <f t="shared" si="31"/>
        <v>0</v>
      </c>
      <c r="I172" s="115">
        <f t="shared" si="31"/>
        <v>0</v>
      </c>
      <c r="J172" s="115">
        <f t="shared" si="31"/>
        <v>0</v>
      </c>
      <c r="K172" s="115">
        <f t="shared" si="31"/>
        <v>0</v>
      </c>
      <c r="L172" s="115">
        <f t="shared" si="31"/>
        <v>0</v>
      </c>
      <c r="M172" s="115">
        <f t="shared" si="31"/>
        <v>0</v>
      </c>
      <c r="N172" s="115">
        <f t="shared" si="31"/>
        <v>0</v>
      </c>
      <c r="O172" s="115">
        <f t="shared" si="31"/>
        <v>0</v>
      </c>
      <c r="P172" s="115">
        <f t="shared" si="31"/>
        <v>0</v>
      </c>
      <c r="Q172" s="115">
        <f t="shared" si="31"/>
        <v>0</v>
      </c>
      <c r="R172" s="115">
        <f t="shared" si="31"/>
        <v>0</v>
      </c>
      <c r="S172" s="115">
        <f t="shared" si="31"/>
        <v>0</v>
      </c>
      <c r="T172" s="115">
        <f t="shared" si="31"/>
        <v>0</v>
      </c>
      <c r="U172" s="115">
        <f t="shared" si="31"/>
        <v>0</v>
      </c>
      <c r="V172" s="115">
        <f t="shared" si="31"/>
        <v>0</v>
      </c>
      <c r="W172" s="115">
        <f t="shared" si="31"/>
        <v>0</v>
      </c>
      <c r="X172" s="115">
        <f t="shared" si="31"/>
        <v>0</v>
      </c>
      <c r="Y172" s="115">
        <f t="shared" si="31"/>
        <v>0</v>
      </c>
      <c r="Z172" s="115">
        <f t="shared" si="31"/>
        <v>0</v>
      </c>
      <c r="AA172" s="115">
        <f t="shared" si="31"/>
        <v>0</v>
      </c>
      <c r="AB172" s="115">
        <f t="shared" si="31"/>
        <v>0</v>
      </c>
      <c r="AC172" s="115">
        <f t="shared" si="31"/>
        <v>0</v>
      </c>
      <c r="AD172" s="115">
        <f t="shared" si="31"/>
        <v>0</v>
      </c>
      <c r="AE172" s="115">
        <f t="shared" si="31"/>
        <v>0</v>
      </c>
      <c r="AF172" s="115">
        <f t="shared" si="31"/>
        <v>0</v>
      </c>
      <c r="AG172" s="115">
        <f t="shared" si="31"/>
        <v>0</v>
      </c>
      <c r="AH172" s="115">
        <f t="shared" si="31"/>
        <v>0</v>
      </c>
      <c r="AI172" s="115">
        <f t="shared" si="31"/>
        <v>0</v>
      </c>
      <c r="AJ172" s="37" t="str">
        <f t="shared" si="21"/>
        <v/>
      </c>
      <c r="AK172" s="50"/>
      <c r="AL172" s="50" t="str">
        <f t="shared" si="24"/>
        <v>00</v>
      </c>
      <c r="AM172" s="52" t="str">
        <f t="shared" si="25"/>
        <v>00</v>
      </c>
      <c r="AN172" s="52" t="str">
        <f t="shared" si="26"/>
        <v>00</v>
      </c>
      <c r="AO172" s="52" t="str">
        <f t="shared" si="27"/>
        <v>00</v>
      </c>
      <c r="AQ172" t="str">
        <f t="shared" si="22"/>
        <v/>
      </c>
    </row>
    <row r="173" spans="2:43">
      <c r="B173" s="122"/>
      <c r="C173" s="37">
        <f t="shared" si="23"/>
        <v>37</v>
      </c>
      <c r="D173" s="115">
        <f t="shared" si="31"/>
        <v>0</v>
      </c>
      <c r="E173" s="115">
        <f t="shared" si="31"/>
        <v>0</v>
      </c>
      <c r="F173" s="115">
        <f t="shared" si="31"/>
        <v>0</v>
      </c>
      <c r="G173" s="115">
        <f t="shared" si="31"/>
        <v>0</v>
      </c>
      <c r="H173" s="115">
        <f t="shared" si="31"/>
        <v>0</v>
      </c>
      <c r="I173" s="115">
        <f t="shared" si="31"/>
        <v>0</v>
      </c>
      <c r="J173" s="115">
        <f t="shared" si="31"/>
        <v>0</v>
      </c>
      <c r="K173" s="115">
        <f t="shared" si="31"/>
        <v>0</v>
      </c>
      <c r="L173" s="115">
        <f t="shared" si="31"/>
        <v>0</v>
      </c>
      <c r="M173" s="115">
        <f t="shared" si="31"/>
        <v>0</v>
      </c>
      <c r="N173" s="115">
        <f t="shared" si="31"/>
        <v>0</v>
      </c>
      <c r="O173" s="115">
        <f t="shared" si="31"/>
        <v>0</v>
      </c>
      <c r="P173" s="115">
        <f t="shared" si="31"/>
        <v>0</v>
      </c>
      <c r="Q173" s="115">
        <f t="shared" si="31"/>
        <v>0</v>
      </c>
      <c r="R173" s="115">
        <f t="shared" si="31"/>
        <v>0</v>
      </c>
      <c r="S173" s="115">
        <f t="shared" si="31"/>
        <v>0</v>
      </c>
      <c r="T173" s="115">
        <f t="shared" si="31"/>
        <v>0</v>
      </c>
      <c r="U173" s="115">
        <f t="shared" si="31"/>
        <v>0</v>
      </c>
      <c r="V173" s="115">
        <f t="shared" si="31"/>
        <v>0</v>
      </c>
      <c r="W173" s="115">
        <f t="shared" si="31"/>
        <v>0</v>
      </c>
      <c r="X173" s="115">
        <f t="shared" si="31"/>
        <v>0</v>
      </c>
      <c r="Y173" s="115">
        <f t="shared" si="31"/>
        <v>0</v>
      </c>
      <c r="Z173" s="115">
        <f t="shared" si="31"/>
        <v>0</v>
      </c>
      <c r="AA173" s="115">
        <f t="shared" si="31"/>
        <v>0</v>
      </c>
      <c r="AB173" s="115">
        <f t="shared" si="31"/>
        <v>0</v>
      </c>
      <c r="AC173" s="115">
        <f t="shared" si="31"/>
        <v>0</v>
      </c>
      <c r="AD173" s="115">
        <f t="shared" si="31"/>
        <v>0</v>
      </c>
      <c r="AE173" s="115">
        <f t="shared" si="31"/>
        <v>0</v>
      </c>
      <c r="AF173" s="115">
        <f t="shared" si="31"/>
        <v>0</v>
      </c>
      <c r="AG173" s="115">
        <f t="shared" si="31"/>
        <v>0</v>
      </c>
      <c r="AH173" s="115">
        <f t="shared" si="31"/>
        <v>0</v>
      </c>
      <c r="AI173" s="115">
        <f t="shared" si="31"/>
        <v>0</v>
      </c>
      <c r="AJ173" s="37" t="str">
        <f t="shared" si="21"/>
        <v/>
      </c>
      <c r="AK173" s="50"/>
      <c r="AL173" s="50" t="str">
        <f t="shared" si="24"/>
        <v>00</v>
      </c>
      <c r="AM173" s="52" t="str">
        <f t="shared" si="25"/>
        <v>00</v>
      </c>
      <c r="AN173" s="52" t="str">
        <f t="shared" si="26"/>
        <v>00</v>
      </c>
      <c r="AO173" s="52" t="str">
        <f t="shared" si="27"/>
        <v>00</v>
      </c>
      <c r="AQ173" t="str">
        <f t="shared" si="22"/>
        <v/>
      </c>
    </row>
    <row r="174" spans="2:43">
      <c r="B174" s="122"/>
      <c r="C174" s="37">
        <f t="shared" si="23"/>
        <v>38</v>
      </c>
      <c r="D174" s="115">
        <f t="shared" si="31"/>
        <v>0</v>
      </c>
      <c r="E174" s="115">
        <f t="shared" si="31"/>
        <v>0</v>
      </c>
      <c r="F174" s="115">
        <f t="shared" si="31"/>
        <v>0</v>
      </c>
      <c r="G174" s="115">
        <f t="shared" si="31"/>
        <v>0</v>
      </c>
      <c r="H174" s="115">
        <f t="shared" si="31"/>
        <v>0</v>
      </c>
      <c r="I174" s="115">
        <f t="shared" si="31"/>
        <v>0</v>
      </c>
      <c r="J174" s="115">
        <f t="shared" si="31"/>
        <v>0</v>
      </c>
      <c r="K174" s="115">
        <f t="shared" si="31"/>
        <v>0</v>
      </c>
      <c r="L174" s="115">
        <f t="shared" si="31"/>
        <v>0</v>
      </c>
      <c r="M174" s="115">
        <f t="shared" si="31"/>
        <v>0</v>
      </c>
      <c r="N174" s="115">
        <f t="shared" si="31"/>
        <v>0</v>
      </c>
      <c r="O174" s="115">
        <f t="shared" si="31"/>
        <v>0</v>
      </c>
      <c r="P174" s="115">
        <f t="shared" si="31"/>
        <v>0</v>
      </c>
      <c r="Q174" s="115">
        <f t="shared" si="31"/>
        <v>0</v>
      </c>
      <c r="R174" s="115">
        <f t="shared" si="31"/>
        <v>0</v>
      </c>
      <c r="S174" s="115">
        <f t="shared" si="31"/>
        <v>0</v>
      </c>
      <c r="T174" s="115">
        <f t="shared" si="31"/>
        <v>0</v>
      </c>
      <c r="U174" s="115">
        <f t="shared" si="31"/>
        <v>0</v>
      </c>
      <c r="V174" s="115">
        <f t="shared" si="31"/>
        <v>0</v>
      </c>
      <c r="W174" s="115">
        <f t="shared" si="31"/>
        <v>0</v>
      </c>
      <c r="X174" s="115">
        <f t="shared" si="31"/>
        <v>0</v>
      </c>
      <c r="Y174" s="115">
        <f t="shared" si="31"/>
        <v>0</v>
      </c>
      <c r="Z174" s="115">
        <f t="shared" si="31"/>
        <v>0</v>
      </c>
      <c r="AA174" s="115">
        <f t="shared" si="31"/>
        <v>0</v>
      </c>
      <c r="AB174" s="115">
        <f t="shared" si="31"/>
        <v>0</v>
      </c>
      <c r="AC174" s="115">
        <f t="shared" si="31"/>
        <v>0</v>
      </c>
      <c r="AD174" s="115">
        <f t="shared" si="31"/>
        <v>0</v>
      </c>
      <c r="AE174" s="115">
        <f t="shared" si="31"/>
        <v>0</v>
      </c>
      <c r="AF174" s="115">
        <f t="shared" si="31"/>
        <v>0</v>
      </c>
      <c r="AG174" s="115">
        <f t="shared" si="31"/>
        <v>0</v>
      </c>
      <c r="AH174" s="115">
        <f t="shared" si="31"/>
        <v>0</v>
      </c>
      <c r="AI174" s="115">
        <f t="shared" si="31"/>
        <v>0</v>
      </c>
      <c r="AJ174" s="37" t="str">
        <f t="shared" si="21"/>
        <v/>
      </c>
      <c r="AK174" s="50"/>
      <c r="AL174" s="50" t="str">
        <f t="shared" si="24"/>
        <v>00</v>
      </c>
      <c r="AM174" s="52" t="str">
        <f t="shared" si="25"/>
        <v>00</v>
      </c>
      <c r="AN174" s="52" t="str">
        <f t="shared" si="26"/>
        <v>00</v>
      </c>
      <c r="AO174" s="52" t="str">
        <f t="shared" si="27"/>
        <v>00</v>
      </c>
      <c r="AQ174" t="str">
        <f t="shared" si="22"/>
        <v/>
      </c>
    </row>
    <row r="175" spans="2:43">
      <c r="B175" s="122"/>
      <c r="C175" s="37">
        <f t="shared" si="23"/>
        <v>39</v>
      </c>
      <c r="D175" s="115">
        <f t="shared" si="31"/>
        <v>0</v>
      </c>
      <c r="E175" s="115">
        <f t="shared" si="31"/>
        <v>0</v>
      </c>
      <c r="F175" s="115">
        <f t="shared" si="31"/>
        <v>0</v>
      </c>
      <c r="G175" s="115">
        <f t="shared" si="31"/>
        <v>0</v>
      </c>
      <c r="H175" s="115">
        <f t="shared" si="31"/>
        <v>0</v>
      </c>
      <c r="I175" s="115">
        <f t="shared" si="31"/>
        <v>0</v>
      </c>
      <c r="J175" s="115">
        <f t="shared" si="31"/>
        <v>0</v>
      </c>
      <c r="K175" s="115">
        <f t="shared" si="31"/>
        <v>0</v>
      </c>
      <c r="L175" s="115">
        <f t="shared" si="31"/>
        <v>0</v>
      </c>
      <c r="M175" s="115">
        <f t="shared" si="31"/>
        <v>0</v>
      </c>
      <c r="N175" s="115">
        <f t="shared" si="31"/>
        <v>0</v>
      </c>
      <c r="O175" s="115">
        <f t="shared" si="31"/>
        <v>0</v>
      </c>
      <c r="P175" s="115">
        <f t="shared" si="31"/>
        <v>0</v>
      </c>
      <c r="Q175" s="115">
        <f t="shared" si="31"/>
        <v>0</v>
      </c>
      <c r="R175" s="115">
        <f t="shared" si="31"/>
        <v>0</v>
      </c>
      <c r="S175" s="115">
        <f t="shared" si="31"/>
        <v>0</v>
      </c>
      <c r="T175" s="115">
        <f t="shared" si="31"/>
        <v>0</v>
      </c>
      <c r="U175" s="115">
        <f t="shared" si="31"/>
        <v>0</v>
      </c>
      <c r="V175" s="115">
        <f t="shared" si="31"/>
        <v>0</v>
      </c>
      <c r="W175" s="115">
        <f t="shared" si="31"/>
        <v>0</v>
      </c>
      <c r="X175" s="115">
        <f t="shared" si="31"/>
        <v>0</v>
      </c>
      <c r="Y175" s="115">
        <f t="shared" si="31"/>
        <v>0</v>
      </c>
      <c r="Z175" s="115">
        <f t="shared" si="31"/>
        <v>0</v>
      </c>
      <c r="AA175" s="115">
        <f t="shared" si="31"/>
        <v>0</v>
      </c>
      <c r="AB175" s="115">
        <f t="shared" si="31"/>
        <v>0</v>
      </c>
      <c r="AC175" s="115">
        <f t="shared" si="31"/>
        <v>0</v>
      </c>
      <c r="AD175" s="115">
        <f t="shared" si="31"/>
        <v>0</v>
      </c>
      <c r="AE175" s="115">
        <f t="shared" si="31"/>
        <v>0</v>
      </c>
      <c r="AF175" s="115">
        <f t="shared" si="31"/>
        <v>0</v>
      </c>
      <c r="AG175" s="115">
        <f t="shared" si="31"/>
        <v>0</v>
      </c>
      <c r="AH175" s="115">
        <f t="shared" si="31"/>
        <v>0</v>
      </c>
      <c r="AI175" s="115">
        <f>IF(OR(AI45=0,AI45=1),1,0)</f>
        <v>0</v>
      </c>
      <c r="AJ175" s="37" t="str">
        <f t="shared" si="21"/>
        <v/>
      </c>
      <c r="AK175" s="50"/>
      <c r="AL175" s="50" t="str">
        <f t="shared" si="24"/>
        <v>00</v>
      </c>
      <c r="AM175" s="52" t="str">
        <f t="shared" si="25"/>
        <v>00</v>
      </c>
      <c r="AN175" s="52" t="str">
        <f t="shared" si="26"/>
        <v>00</v>
      </c>
      <c r="AO175" s="52" t="str">
        <f t="shared" si="27"/>
        <v>00</v>
      </c>
      <c r="AQ175" t="str">
        <f t="shared" si="22"/>
        <v/>
      </c>
    </row>
    <row r="176" spans="2:43">
      <c r="B176" s="122"/>
      <c r="C176" s="37">
        <f t="shared" si="23"/>
        <v>40</v>
      </c>
      <c r="D176" s="115">
        <f t="shared" ref="D176:AI183" si="32">IF(OR(D46=0,D46=1),1,0)</f>
        <v>0</v>
      </c>
      <c r="E176" s="115">
        <f t="shared" si="32"/>
        <v>0</v>
      </c>
      <c r="F176" s="115">
        <f t="shared" si="32"/>
        <v>0</v>
      </c>
      <c r="G176" s="115">
        <f t="shared" si="32"/>
        <v>0</v>
      </c>
      <c r="H176" s="115">
        <f t="shared" si="32"/>
        <v>0</v>
      </c>
      <c r="I176" s="115">
        <f t="shared" si="32"/>
        <v>0</v>
      </c>
      <c r="J176" s="115">
        <f t="shared" si="32"/>
        <v>0</v>
      </c>
      <c r="K176" s="115">
        <f t="shared" si="32"/>
        <v>0</v>
      </c>
      <c r="L176" s="115">
        <f t="shared" si="32"/>
        <v>0</v>
      </c>
      <c r="M176" s="115">
        <f t="shared" si="32"/>
        <v>0</v>
      </c>
      <c r="N176" s="115">
        <f t="shared" si="32"/>
        <v>0</v>
      </c>
      <c r="O176" s="115">
        <f t="shared" si="32"/>
        <v>0</v>
      </c>
      <c r="P176" s="115">
        <f t="shared" si="32"/>
        <v>0</v>
      </c>
      <c r="Q176" s="115">
        <f t="shared" si="32"/>
        <v>0</v>
      </c>
      <c r="R176" s="115">
        <f t="shared" si="32"/>
        <v>0</v>
      </c>
      <c r="S176" s="115">
        <f t="shared" si="32"/>
        <v>0</v>
      </c>
      <c r="T176" s="115">
        <f t="shared" si="32"/>
        <v>0</v>
      </c>
      <c r="U176" s="115">
        <f t="shared" si="32"/>
        <v>0</v>
      </c>
      <c r="V176" s="115">
        <f t="shared" si="32"/>
        <v>0</v>
      </c>
      <c r="W176" s="115">
        <f t="shared" si="32"/>
        <v>0</v>
      </c>
      <c r="X176" s="115">
        <f t="shared" si="32"/>
        <v>0</v>
      </c>
      <c r="Y176" s="115">
        <f t="shared" si="32"/>
        <v>0</v>
      </c>
      <c r="Z176" s="115">
        <f t="shared" si="32"/>
        <v>0</v>
      </c>
      <c r="AA176" s="115">
        <f t="shared" si="32"/>
        <v>0</v>
      </c>
      <c r="AB176" s="115">
        <f t="shared" si="32"/>
        <v>0</v>
      </c>
      <c r="AC176" s="115">
        <f t="shared" si="32"/>
        <v>0</v>
      </c>
      <c r="AD176" s="115">
        <f t="shared" si="32"/>
        <v>0</v>
      </c>
      <c r="AE176" s="115">
        <f t="shared" si="32"/>
        <v>0</v>
      </c>
      <c r="AF176" s="115">
        <f t="shared" si="32"/>
        <v>0</v>
      </c>
      <c r="AG176" s="115">
        <f t="shared" si="32"/>
        <v>0</v>
      </c>
      <c r="AH176" s="115">
        <f t="shared" si="32"/>
        <v>0</v>
      </c>
      <c r="AI176" s="115">
        <f t="shared" si="32"/>
        <v>0</v>
      </c>
      <c r="AJ176" s="37" t="str">
        <f t="shared" si="21"/>
        <v/>
      </c>
      <c r="AK176" s="50"/>
      <c r="AL176" s="50" t="str">
        <f t="shared" si="24"/>
        <v>00</v>
      </c>
      <c r="AM176" s="52" t="str">
        <f t="shared" si="25"/>
        <v>00</v>
      </c>
      <c r="AN176" s="52" t="str">
        <f t="shared" si="26"/>
        <v>00</v>
      </c>
      <c r="AO176" s="52" t="str">
        <f t="shared" si="27"/>
        <v>00</v>
      </c>
      <c r="AQ176" t="str">
        <f t="shared" si="22"/>
        <v/>
      </c>
    </row>
    <row r="177" spans="2:43">
      <c r="B177" s="122"/>
      <c r="C177" s="37">
        <f t="shared" si="23"/>
        <v>41</v>
      </c>
      <c r="D177" s="115">
        <f t="shared" si="32"/>
        <v>0</v>
      </c>
      <c r="E177" s="115">
        <f t="shared" si="32"/>
        <v>0</v>
      </c>
      <c r="F177" s="115">
        <f t="shared" si="32"/>
        <v>0</v>
      </c>
      <c r="G177" s="115">
        <f t="shared" si="32"/>
        <v>0</v>
      </c>
      <c r="H177" s="115">
        <f t="shared" si="32"/>
        <v>0</v>
      </c>
      <c r="I177" s="115">
        <f t="shared" si="32"/>
        <v>0</v>
      </c>
      <c r="J177" s="115">
        <f t="shared" si="32"/>
        <v>0</v>
      </c>
      <c r="K177" s="115">
        <f t="shared" si="32"/>
        <v>0</v>
      </c>
      <c r="L177" s="115">
        <f t="shared" si="32"/>
        <v>0</v>
      </c>
      <c r="M177" s="115">
        <f t="shared" si="32"/>
        <v>0</v>
      </c>
      <c r="N177" s="115">
        <f t="shared" si="32"/>
        <v>0</v>
      </c>
      <c r="O177" s="115">
        <f t="shared" si="32"/>
        <v>0</v>
      </c>
      <c r="P177" s="115">
        <f t="shared" si="32"/>
        <v>0</v>
      </c>
      <c r="Q177" s="115">
        <f t="shared" si="32"/>
        <v>0</v>
      </c>
      <c r="R177" s="115">
        <f t="shared" si="32"/>
        <v>0</v>
      </c>
      <c r="S177" s="115">
        <f t="shared" si="32"/>
        <v>0</v>
      </c>
      <c r="T177" s="115">
        <f t="shared" si="32"/>
        <v>0</v>
      </c>
      <c r="U177" s="115">
        <f t="shared" si="32"/>
        <v>0</v>
      </c>
      <c r="V177" s="115">
        <f t="shared" si="32"/>
        <v>0</v>
      </c>
      <c r="W177" s="115">
        <f t="shared" si="32"/>
        <v>0</v>
      </c>
      <c r="X177" s="115">
        <f t="shared" si="32"/>
        <v>0</v>
      </c>
      <c r="Y177" s="115">
        <f t="shared" si="32"/>
        <v>0</v>
      </c>
      <c r="Z177" s="115">
        <f t="shared" si="32"/>
        <v>0</v>
      </c>
      <c r="AA177" s="115">
        <f t="shared" si="32"/>
        <v>0</v>
      </c>
      <c r="AB177" s="115">
        <f t="shared" si="32"/>
        <v>0</v>
      </c>
      <c r="AC177" s="115">
        <f t="shared" si="32"/>
        <v>0</v>
      </c>
      <c r="AD177" s="115">
        <f t="shared" si="32"/>
        <v>0</v>
      </c>
      <c r="AE177" s="115">
        <f t="shared" si="32"/>
        <v>0</v>
      </c>
      <c r="AF177" s="115">
        <f t="shared" si="32"/>
        <v>0</v>
      </c>
      <c r="AG177" s="115">
        <f t="shared" si="32"/>
        <v>0</v>
      </c>
      <c r="AH177" s="115">
        <f t="shared" si="32"/>
        <v>0</v>
      </c>
      <c r="AI177" s="115">
        <f t="shared" si="32"/>
        <v>0</v>
      </c>
      <c r="AJ177" s="37" t="str">
        <f t="shared" si="21"/>
        <v/>
      </c>
      <c r="AK177" s="50"/>
      <c r="AL177" s="50" t="str">
        <f t="shared" si="24"/>
        <v>00</v>
      </c>
      <c r="AM177" s="52" t="str">
        <f t="shared" si="25"/>
        <v>00</v>
      </c>
      <c r="AN177" s="52" t="str">
        <f t="shared" si="26"/>
        <v>00</v>
      </c>
      <c r="AO177" s="52" t="str">
        <f t="shared" si="27"/>
        <v>00</v>
      </c>
      <c r="AQ177" t="str">
        <f t="shared" si="22"/>
        <v/>
      </c>
    </row>
    <row r="178" spans="2:43">
      <c r="B178" s="122"/>
      <c r="C178" s="37">
        <f t="shared" si="23"/>
        <v>42</v>
      </c>
      <c r="D178" s="115">
        <f t="shared" si="32"/>
        <v>0</v>
      </c>
      <c r="E178" s="115">
        <f t="shared" si="32"/>
        <v>0</v>
      </c>
      <c r="F178" s="115">
        <f t="shared" si="32"/>
        <v>0</v>
      </c>
      <c r="G178" s="115">
        <f t="shared" si="32"/>
        <v>0</v>
      </c>
      <c r="H178" s="115">
        <f t="shared" si="32"/>
        <v>0</v>
      </c>
      <c r="I178" s="115">
        <f t="shared" si="32"/>
        <v>0</v>
      </c>
      <c r="J178" s="115">
        <f t="shared" si="32"/>
        <v>0</v>
      </c>
      <c r="K178" s="115">
        <f t="shared" si="32"/>
        <v>0</v>
      </c>
      <c r="L178" s="115">
        <f t="shared" si="32"/>
        <v>0</v>
      </c>
      <c r="M178" s="115">
        <f t="shared" si="32"/>
        <v>0</v>
      </c>
      <c r="N178" s="115">
        <f t="shared" si="32"/>
        <v>0</v>
      </c>
      <c r="O178" s="115">
        <f t="shared" si="32"/>
        <v>0</v>
      </c>
      <c r="P178" s="115">
        <f t="shared" si="32"/>
        <v>0</v>
      </c>
      <c r="Q178" s="115">
        <f t="shared" si="32"/>
        <v>0</v>
      </c>
      <c r="R178" s="115">
        <f t="shared" si="32"/>
        <v>0</v>
      </c>
      <c r="S178" s="115">
        <f t="shared" si="32"/>
        <v>0</v>
      </c>
      <c r="T178" s="115">
        <f t="shared" si="32"/>
        <v>0</v>
      </c>
      <c r="U178" s="115">
        <f t="shared" si="32"/>
        <v>0</v>
      </c>
      <c r="V178" s="115">
        <f t="shared" si="32"/>
        <v>0</v>
      </c>
      <c r="W178" s="115">
        <f t="shared" si="32"/>
        <v>0</v>
      </c>
      <c r="X178" s="115">
        <f t="shared" si="32"/>
        <v>0</v>
      </c>
      <c r="Y178" s="115">
        <f t="shared" si="32"/>
        <v>0</v>
      </c>
      <c r="Z178" s="115">
        <f t="shared" si="32"/>
        <v>0</v>
      </c>
      <c r="AA178" s="115">
        <f t="shared" si="32"/>
        <v>0</v>
      </c>
      <c r="AB178" s="115">
        <f t="shared" si="32"/>
        <v>0</v>
      </c>
      <c r="AC178" s="115">
        <f t="shared" si="32"/>
        <v>0</v>
      </c>
      <c r="AD178" s="115">
        <f t="shared" si="32"/>
        <v>0</v>
      </c>
      <c r="AE178" s="115">
        <f t="shared" si="32"/>
        <v>0</v>
      </c>
      <c r="AF178" s="115">
        <f t="shared" si="32"/>
        <v>0</v>
      </c>
      <c r="AG178" s="115">
        <f t="shared" si="32"/>
        <v>0</v>
      </c>
      <c r="AH178" s="115">
        <f t="shared" si="32"/>
        <v>0</v>
      </c>
      <c r="AI178" s="115">
        <f t="shared" si="32"/>
        <v>0</v>
      </c>
      <c r="AJ178" s="37" t="str">
        <f t="shared" si="21"/>
        <v/>
      </c>
      <c r="AK178" s="50"/>
      <c r="AL178" s="50" t="str">
        <f t="shared" si="24"/>
        <v>00</v>
      </c>
      <c r="AM178" s="52" t="str">
        <f t="shared" si="25"/>
        <v>00</v>
      </c>
      <c r="AN178" s="52" t="str">
        <f t="shared" si="26"/>
        <v>00</v>
      </c>
      <c r="AO178" s="52" t="str">
        <f t="shared" si="27"/>
        <v>00</v>
      </c>
      <c r="AQ178" t="str">
        <f t="shared" si="22"/>
        <v/>
      </c>
    </row>
    <row r="179" spans="2:43">
      <c r="B179" s="122"/>
      <c r="C179" s="37">
        <f t="shared" si="23"/>
        <v>43</v>
      </c>
      <c r="D179" s="115">
        <f t="shared" si="32"/>
        <v>0</v>
      </c>
      <c r="E179" s="115">
        <f t="shared" si="32"/>
        <v>0</v>
      </c>
      <c r="F179" s="115">
        <f t="shared" si="32"/>
        <v>0</v>
      </c>
      <c r="G179" s="115">
        <f t="shared" si="32"/>
        <v>0</v>
      </c>
      <c r="H179" s="115">
        <f t="shared" si="32"/>
        <v>0</v>
      </c>
      <c r="I179" s="115">
        <f t="shared" si="32"/>
        <v>0</v>
      </c>
      <c r="J179" s="115">
        <f t="shared" si="32"/>
        <v>0</v>
      </c>
      <c r="K179" s="115">
        <f t="shared" si="32"/>
        <v>0</v>
      </c>
      <c r="L179" s="115">
        <f t="shared" si="32"/>
        <v>0</v>
      </c>
      <c r="M179" s="115">
        <f t="shared" si="32"/>
        <v>0</v>
      </c>
      <c r="N179" s="115">
        <f t="shared" si="32"/>
        <v>0</v>
      </c>
      <c r="O179" s="115">
        <f t="shared" si="32"/>
        <v>0</v>
      </c>
      <c r="P179" s="115">
        <f t="shared" si="32"/>
        <v>0</v>
      </c>
      <c r="Q179" s="115">
        <f t="shared" si="32"/>
        <v>0</v>
      </c>
      <c r="R179" s="115">
        <f t="shared" si="32"/>
        <v>0</v>
      </c>
      <c r="S179" s="115">
        <f t="shared" si="32"/>
        <v>0</v>
      </c>
      <c r="T179" s="115">
        <f t="shared" si="32"/>
        <v>0</v>
      </c>
      <c r="U179" s="115">
        <f t="shared" si="32"/>
        <v>0</v>
      </c>
      <c r="V179" s="115">
        <f t="shared" si="32"/>
        <v>0</v>
      </c>
      <c r="W179" s="115">
        <f t="shared" si="32"/>
        <v>0</v>
      </c>
      <c r="X179" s="115">
        <f t="shared" si="32"/>
        <v>0</v>
      </c>
      <c r="Y179" s="115">
        <f t="shared" si="32"/>
        <v>0</v>
      </c>
      <c r="Z179" s="115">
        <f t="shared" si="32"/>
        <v>0</v>
      </c>
      <c r="AA179" s="115">
        <f t="shared" si="32"/>
        <v>0</v>
      </c>
      <c r="AB179" s="115">
        <f t="shared" si="32"/>
        <v>0</v>
      </c>
      <c r="AC179" s="115">
        <f t="shared" si="32"/>
        <v>0</v>
      </c>
      <c r="AD179" s="115">
        <f t="shared" si="32"/>
        <v>0</v>
      </c>
      <c r="AE179" s="115">
        <f t="shared" si="32"/>
        <v>0</v>
      </c>
      <c r="AF179" s="115">
        <f t="shared" si="32"/>
        <v>0</v>
      </c>
      <c r="AG179" s="115">
        <f t="shared" si="32"/>
        <v>0</v>
      </c>
      <c r="AH179" s="115">
        <f t="shared" si="32"/>
        <v>0</v>
      </c>
      <c r="AI179" s="115">
        <f t="shared" si="32"/>
        <v>0</v>
      </c>
      <c r="AJ179" s="37" t="str">
        <f t="shared" si="21"/>
        <v/>
      </c>
      <c r="AK179" s="50"/>
      <c r="AL179" s="50" t="str">
        <f t="shared" si="24"/>
        <v>00</v>
      </c>
      <c r="AM179" s="52" t="str">
        <f t="shared" si="25"/>
        <v>00</v>
      </c>
      <c r="AN179" s="52" t="str">
        <f t="shared" si="26"/>
        <v>00</v>
      </c>
      <c r="AO179" s="52" t="str">
        <f t="shared" si="27"/>
        <v>00</v>
      </c>
      <c r="AQ179" t="str">
        <f t="shared" si="22"/>
        <v/>
      </c>
    </row>
    <row r="180" spans="2:43">
      <c r="B180" s="122"/>
      <c r="C180" s="37">
        <f t="shared" si="23"/>
        <v>44</v>
      </c>
      <c r="D180" s="115">
        <f t="shared" si="32"/>
        <v>0</v>
      </c>
      <c r="E180" s="115">
        <f t="shared" si="32"/>
        <v>0</v>
      </c>
      <c r="F180" s="115">
        <f t="shared" si="32"/>
        <v>0</v>
      </c>
      <c r="G180" s="115">
        <f t="shared" si="32"/>
        <v>0</v>
      </c>
      <c r="H180" s="115">
        <f t="shared" si="32"/>
        <v>0</v>
      </c>
      <c r="I180" s="115">
        <f t="shared" si="32"/>
        <v>0</v>
      </c>
      <c r="J180" s="115">
        <f t="shared" si="32"/>
        <v>0</v>
      </c>
      <c r="K180" s="115">
        <f t="shared" si="32"/>
        <v>0</v>
      </c>
      <c r="L180" s="115">
        <f t="shared" si="32"/>
        <v>0</v>
      </c>
      <c r="M180" s="115">
        <f t="shared" si="32"/>
        <v>0</v>
      </c>
      <c r="N180" s="115">
        <f t="shared" si="32"/>
        <v>0</v>
      </c>
      <c r="O180" s="115">
        <f t="shared" si="32"/>
        <v>0</v>
      </c>
      <c r="P180" s="115">
        <f t="shared" si="32"/>
        <v>0</v>
      </c>
      <c r="Q180" s="115">
        <f t="shared" si="32"/>
        <v>0</v>
      </c>
      <c r="R180" s="115">
        <f t="shared" si="32"/>
        <v>0</v>
      </c>
      <c r="S180" s="115">
        <f t="shared" si="32"/>
        <v>0</v>
      </c>
      <c r="T180" s="115">
        <f t="shared" si="32"/>
        <v>0</v>
      </c>
      <c r="U180" s="115">
        <f t="shared" si="32"/>
        <v>0</v>
      </c>
      <c r="V180" s="115">
        <f t="shared" si="32"/>
        <v>0</v>
      </c>
      <c r="W180" s="115">
        <f t="shared" si="32"/>
        <v>0</v>
      </c>
      <c r="X180" s="115">
        <f t="shared" si="32"/>
        <v>0</v>
      </c>
      <c r="Y180" s="115">
        <f t="shared" si="32"/>
        <v>0</v>
      </c>
      <c r="Z180" s="115">
        <f t="shared" si="32"/>
        <v>0</v>
      </c>
      <c r="AA180" s="115">
        <f t="shared" si="32"/>
        <v>0</v>
      </c>
      <c r="AB180" s="115">
        <f t="shared" si="32"/>
        <v>0</v>
      </c>
      <c r="AC180" s="115">
        <f t="shared" si="32"/>
        <v>0</v>
      </c>
      <c r="AD180" s="115">
        <f t="shared" si="32"/>
        <v>0</v>
      </c>
      <c r="AE180" s="115">
        <f t="shared" si="32"/>
        <v>0</v>
      </c>
      <c r="AF180" s="115">
        <f t="shared" si="32"/>
        <v>0</v>
      </c>
      <c r="AG180" s="115">
        <f t="shared" si="32"/>
        <v>0</v>
      </c>
      <c r="AH180" s="115">
        <f t="shared" si="32"/>
        <v>0</v>
      </c>
      <c r="AI180" s="115">
        <f t="shared" si="32"/>
        <v>0</v>
      </c>
      <c r="AJ180" s="37" t="str">
        <f t="shared" si="21"/>
        <v/>
      </c>
      <c r="AK180" s="50"/>
      <c r="AL180" s="50" t="str">
        <f t="shared" si="24"/>
        <v>00</v>
      </c>
      <c r="AM180" s="52" t="str">
        <f t="shared" si="25"/>
        <v>00</v>
      </c>
      <c r="AN180" s="52" t="str">
        <f t="shared" si="26"/>
        <v>00</v>
      </c>
      <c r="AO180" s="52" t="str">
        <f t="shared" si="27"/>
        <v>00</v>
      </c>
      <c r="AQ180" t="str">
        <f t="shared" si="22"/>
        <v/>
      </c>
    </row>
    <row r="181" spans="2:43">
      <c r="B181" s="122"/>
      <c r="C181" s="37">
        <f t="shared" si="23"/>
        <v>45</v>
      </c>
      <c r="D181" s="115">
        <f t="shared" si="32"/>
        <v>0</v>
      </c>
      <c r="E181" s="115">
        <f t="shared" si="32"/>
        <v>0</v>
      </c>
      <c r="F181" s="115">
        <f t="shared" si="32"/>
        <v>0</v>
      </c>
      <c r="G181" s="115">
        <f t="shared" si="32"/>
        <v>0</v>
      </c>
      <c r="H181" s="115">
        <f t="shared" si="32"/>
        <v>0</v>
      </c>
      <c r="I181" s="115">
        <f t="shared" si="32"/>
        <v>0</v>
      </c>
      <c r="J181" s="115">
        <f t="shared" si="32"/>
        <v>0</v>
      </c>
      <c r="K181" s="115">
        <f t="shared" si="32"/>
        <v>0</v>
      </c>
      <c r="L181" s="115">
        <f t="shared" si="32"/>
        <v>0</v>
      </c>
      <c r="M181" s="115">
        <f t="shared" si="32"/>
        <v>0</v>
      </c>
      <c r="N181" s="115">
        <f t="shared" si="32"/>
        <v>0</v>
      </c>
      <c r="O181" s="115">
        <f t="shared" si="32"/>
        <v>0</v>
      </c>
      <c r="P181" s="115">
        <f t="shared" si="32"/>
        <v>0</v>
      </c>
      <c r="Q181" s="115">
        <f t="shared" si="32"/>
        <v>0</v>
      </c>
      <c r="R181" s="115">
        <f t="shared" si="32"/>
        <v>0</v>
      </c>
      <c r="S181" s="115">
        <f t="shared" si="32"/>
        <v>0</v>
      </c>
      <c r="T181" s="115">
        <f t="shared" si="32"/>
        <v>0</v>
      </c>
      <c r="U181" s="115">
        <f t="shared" si="32"/>
        <v>0</v>
      </c>
      <c r="V181" s="115">
        <f t="shared" si="32"/>
        <v>0</v>
      </c>
      <c r="W181" s="115">
        <f t="shared" si="32"/>
        <v>0</v>
      </c>
      <c r="X181" s="115">
        <f t="shared" si="32"/>
        <v>0</v>
      </c>
      <c r="Y181" s="115">
        <f t="shared" si="32"/>
        <v>0</v>
      </c>
      <c r="Z181" s="115">
        <f t="shared" si="32"/>
        <v>0</v>
      </c>
      <c r="AA181" s="115">
        <f t="shared" si="32"/>
        <v>0</v>
      </c>
      <c r="AB181" s="115">
        <f t="shared" si="32"/>
        <v>0</v>
      </c>
      <c r="AC181" s="115">
        <f t="shared" si="32"/>
        <v>0</v>
      </c>
      <c r="AD181" s="115">
        <f t="shared" si="32"/>
        <v>0</v>
      </c>
      <c r="AE181" s="115">
        <f t="shared" si="32"/>
        <v>0</v>
      </c>
      <c r="AF181" s="115">
        <f t="shared" si="32"/>
        <v>0</v>
      </c>
      <c r="AG181" s="115">
        <f t="shared" si="32"/>
        <v>0</v>
      </c>
      <c r="AH181" s="115">
        <f t="shared" si="32"/>
        <v>0</v>
      </c>
      <c r="AI181" s="115">
        <f t="shared" si="32"/>
        <v>0</v>
      </c>
      <c r="AJ181" s="37" t="str">
        <f t="shared" si="21"/>
        <v/>
      </c>
      <c r="AK181" s="50"/>
      <c r="AL181" s="50" t="str">
        <f t="shared" si="24"/>
        <v>00</v>
      </c>
      <c r="AM181" s="52" t="str">
        <f t="shared" si="25"/>
        <v>00</v>
      </c>
      <c r="AN181" s="52" t="str">
        <f t="shared" si="26"/>
        <v>00</v>
      </c>
      <c r="AO181" s="52" t="str">
        <f t="shared" si="27"/>
        <v>00</v>
      </c>
      <c r="AQ181" t="str">
        <f t="shared" si="22"/>
        <v/>
      </c>
    </row>
    <row r="182" spans="2:43">
      <c r="B182" s="122"/>
      <c r="C182" s="37">
        <f t="shared" si="23"/>
        <v>46</v>
      </c>
      <c r="D182" s="115">
        <f t="shared" si="32"/>
        <v>0</v>
      </c>
      <c r="E182" s="115">
        <f t="shared" si="32"/>
        <v>0</v>
      </c>
      <c r="F182" s="115">
        <f t="shared" si="32"/>
        <v>0</v>
      </c>
      <c r="G182" s="115">
        <f t="shared" si="32"/>
        <v>0</v>
      </c>
      <c r="H182" s="115">
        <f t="shared" si="32"/>
        <v>0</v>
      </c>
      <c r="I182" s="115">
        <f t="shared" si="32"/>
        <v>0</v>
      </c>
      <c r="J182" s="115">
        <f t="shared" si="32"/>
        <v>0</v>
      </c>
      <c r="K182" s="115">
        <f t="shared" si="32"/>
        <v>0</v>
      </c>
      <c r="L182" s="115">
        <f t="shared" si="32"/>
        <v>0</v>
      </c>
      <c r="M182" s="115">
        <f t="shared" si="32"/>
        <v>0</v>
      </c>
      <c r="N182" s="115">
        <f t="shared" si="32"/>
        <v>0</v>
      </c>
      <c r="O182" s="115">
        <f t="shared" si="32"/>
        <v>0</v>
      </c>
      <c r="P182" s="115">
        <f t="shared" si="32"/>
        <v>0</v>
      </c>
      <c r="Q182" s="115">
        <f t="shared" si="32"/>
        <v>0</v>
      </c>
      <c r="R182" s="115">
        <f t="shared" si="32"/>
        <v>0</v>
      </c>
      <c r="S182" s="115">
        <f t="shared" si="32"/>
        <v>0</v>
      </c>
      <c r="T182" s="115">
        <f t="shared" si="32"/>
        <v>0</v>
      </c>
      <c r="U182" s="115">
        <f t="shared" si="32"/>
        <v>0</v>
      </c>
      <c r="V182" s="115">
        <f t="shared" si="32"/>
        <v>0</v>
      </c>
      <c r="W182" s="115">
        <f t="shared" si="32"/>
        <v>0</v>
      </c>
      <c r="X182" s="115">
        <f t="shared" si="32"/>
        <v>0</v>
      </c>
      <c r="Y182" s="115">
        <f t="shared" si="32"/>
        <v>0</v>
      </c>
      <c r="Z182" s="115">
        <f t="shared" si="32"/>
        <v>0</v>
      </c>
      <c r="AA182" s="115">
        <f t="shared" si="32"/>
        <v>0</v>
      </c>
      <c r="AB182" s="115">
        <f t="shared" si="32"/>
        <v>0</v>
      </c>
      <c r="AC182" s="115">
        <f t="shared" si="32"/>
        <v>0</v>
      </c>
      <c r="AD182" s="115">
        <f t="shared" si="32"/>
        <v>0</v>
      </c>
      <c r="AE182" s="115">
        <f t="shared" si="32"/>
        <v>0</v>
      </c>
      <c r="AF182" s="115">
        <f t="shared" si="32"/>
        <v>0</v>
      </c>
      <c r="AG182" s="115">
        <f t="shared" si="32"/>
        <v>0</v>
      </c>
      <c r="AH182" s="115">
        <f t="shared" si="32"/>
        <v>0</v>
      </c>
      <c r="AI182" s="115">
        <f t="shared" si="32"/>
        <v>0</v>
      </c>
      <c r="AJ182" s="37" t="str">
        <f t="shared" si="21"/>
        <v/>
      </c>
      <c r="AK182" s="50"/>
      <c r="AL182" s="50" t="str">
        <f t="shared" si="24"/>
        <v>00</v>
      </c>
      <c r="AM182" s="52" t="str">
        <f t="shared" si="25"/>
        <v>00</v>
      </c>
      <c r="AN182" s="52" t="str">
        <f t="shared" si="26"/>
        <v>00</v>
      </c>
      <c r="AO182" s="52" t="str">
        <f t="shared" si="27"/>
        <v>00</v>
      </c>
      <c r="AQ182" t="str">
        <f t="shared" si="22"/>
        <v/>
      </c>
    </row>
    <row r="183" spans="2:43">
      <c r="B183" s="122"/>
      <c r="C183" s="37">
        <f t="shared" si="23"/>
        <v>47</v>
      </c>
      <c r="D183" s="115">
        <f t="shared" si="32"/>
        <v>0</v>
      </c>
      <c r="E183" s="115">
        <f t="shared" si="32"/>
        <v>0</v>
      </c>
      <c r="F183" s="115">
        <f t="shared" si="32"/>
        <v>0</v>
      </c>
      <c r="G183" s="115">
        <f t="shared" si="32"/>
        <v>0</v>
      </c>
      <c r="H183" s="115">
        <f t="shared" si="32"/>
        <v>0</v>
      </c>
      <c r="I183" s="115">
        <f t="shared" si="32"/>
        <v>0</v>
      </c>
      <c r="J183" s="115">
        <f t="shared" si="32"/>
        <v>0</v>
      </c>
      <c r="K183" s="115">
        <f t="shared" si="32"/>
        <v>0</v>
      </c>
      <c r="L183" s="115">
        <f t="shared" si="32"/>
        <v>0</v>
      </c>
      <c r="M183" s="115">
        <f t="shared" si="32"/>
        <v>0</v>
      </c>
      <c r="N183" s="115">
        <f t="shared" si="32"/>
        <v>0</v>
      </c>
      <c r="O183" s="115">
        <f t="shared" si="32"/>
        <v>0</v>
      </c>
      <c r="P183" s="115">
        <f t="shared" si="32"/>
        <v>0</v>
      </c>
      <c r="Q183" s="115">
        <f t="shared" si="32"/>
        <v>0</v>
      </c>
      <c r="R183" s="115">
        <f t="shared" si="32"/>
        <v>0</v>
      </c>
      <c r="S183" s="115">
        <f t="shared" si="32"/>
        <v>0</v>
      </c>
      <c r="T183" s="115">
        <f t="shared" si="32"/>
        <v>0</v>
      </c>
      <c r="U183" s="115">
        <f t="shared" si="32"/>
        <v>0</v>
      </c>
      <c r="V183" s="115">
        <f t="shared" si="32"/>
        <v>0</v>
      </c>
      <c r="W183" s="115">
        <f t="shared" si="32"/>
        <v>0</v>
      </c>
      <c r="X183" s="115">
        <f t="shared" si="32"/>
        <v>0</v>
      </c>
      <c r="Y183" s="115">
        <f t="shared" si="32"/>
        <v>0</v>
      </c>
      <c r="Z183" s="115">
        <f t="shared" si="32"/>
        <v>0</v>
      </c>
      <c r="AA183" s="115">
        <f t="shared" si="32"/>
        <v>0</v>
      </c>
      <c r="AB183" s="115">
        <f t="shared" si="32"/>
        <v>0</v>
      </c>
      <c r="AC183" s="115">
        <f t="shared" si="32"/>
        <v>0</v>
      </c>
      <c r="AD183" s="115">
        <f t="shared" si="32"/>
        <v>0</v>
      </c>
      <c r="AE183" s="115">
        <f t="shared" si="32"/>
        <v>0</v>
      </c>
      <c r="AF183" s="115">
        <f t="shared" si="32"/>
        <v>0</v>
      </c>
      <c r="AG183" s="115">
        <f t="shared" si="32"/>
        <v>0</v>
      </c>
      <c r="AH183" s="115">
        <f t="shared" si="32"/>
        <v>0</v>
      </c>
      <c r="AI183" s="115">
        <f>IF(OR(AI53=0,AI53=1),1,0)</f>
        <v>0</v>
      </c>
      <c r="AJ183" s="37" t="str">
        <f t="shared" si="21"/>
        <v/>
      </c>
      <c r="AK183" s="50"/>
      <c r="AL183" s="50" t="str">
        <f t="shared" si="24"/>
        <v>00</v>
      </c>
      <c r="AM183" s="52" t="str">
        <f t="shared" si="25"/>
        <v>00</v>
      </c>
      <c r="AN183" s="52" t="str">
        <f t="shared" si="26"/>
        <v>00</v>
      </c>
      <c r="AO183" s="52" t="str">
        <f t="shared" si="27"/>
        <v>00</v>
      </c>
      <c r="AQ183" t="str">
        <f t="shared" si="22"/>
        <v/>
      </c>
    </row>
    <row r="184" spans="2:43">
      <c r="B184" s="122"/>
      <c r="C184" s="37">
        <f t="shared" si="23"/>
        <v>48</v>
      </c>
      <c r="D184" s="115">
        <f t="shared" ref="D184:AI191" si="33">IF(OR(D54=0,D54=1),1,0)</f>
        <v>0</v>
      </c>
      <c r="E184" s="115">
        <f t="shared" si="33"/>
        <v>0</v>
      </c>
      <c r="F184" s="115">
        <f t="shared" si="33"/>
        <v>0</v>
      </c>
      <c r="G184" s="115">
        <f t="shared" si="33"/>
        <v>0</v>
      </c>
      <c r="H184" s="115">
        <f t="shared" si="33"/>
        <v>0</v>
      </c>
      <c r="I184" s="115">
        <f t="shared" si="33"/>
        <v>0</v>
      </c>
      <c r="J184" s="115">
        <f t="shared" si="33"/>
        <v>0</v>
      </c>
      <c r="K184" s="115">
        <f t="shared" si="33"/>
        <v>0</v>
      </c>
      <c r="L184" s="115">
        <f t="shared" si="33"/>
        <v>0</v>
      </c>
      <c r="M184" s="115">
        <f t="shared" si="33"/>
        <v>0</v>
      </c>
      <c r="N184" s="115">
        <f t="shared" si="33"/>
        <v>0</v>
      </c>
      <c r="O184" s="115">
        <f t="shared" si="33"/>
        <v>0</v>
      </c>
      <c r="P184" s="115">
        <f t="shared" si="33"/>
        <v>0</v>
      </c>
      <c r="Q184" s="115">
        <f t="shared" si="33"/>
        <v>0</v>
      </c>
      <c r="R184" s="115">
        <f t="shared" si="33"/>
        <v>0</v>
      </c>
      <c r="S184" s="115">
        <f t="shared" si="33"/>
        <v>0</v>
      </c>
      <c r="T184" s="115">
        <f t="shared" si="33"/>
        <v>0</v>
      </c>
      <c r="U184" s="115">
        <f t="shared" si="33"/>
        <v>0</v>
      </c>
      <c r="V184" s="115">
        <f t="shared" si="33"/>
        <v>0</v>
      </c>
      <c r="W184" s="115">
        <f t="shared" si="33"/>
        <v>0</v>
      </c>
      <c r="X184" s="115">
        <f t="shared" si="33"/>
        <v>0</v>
      </c>
      <c r="Y184" s="115">
        <f t="shared" si="33"/>
        <v>0</v>
      </c>
      <c r="Z184" s="115">
        <f t="shared" si="33"/>
        <v>0</v>
      </c>
      <c r="AA184" s="115">
        <f t="shared" si="33"/>
        <v>0</v>
      </c>
      <c r="AB184" s="115">
        <f t="shared" si="33"/>
        <v>0</v>
      </c>
      <c r="AC184" s="115">
        <f t="shared" si="33"/>
        <v>0</v>
      </c>
      <c r="AD184" s="115">
        <f t="shared" si="33"/>
        <v>0</v>
      </c>
      <c r="AE184" s="115">
        <f t="shared" si="33"/>
        <v>0</v>
      </c>
      <c r="AF184" s="115">
        <f t="shared" si="33"/>
        <v>0</v>
      </c>
      <c r="AG184" s="115">
        <f t="shared" si="33"/>
        <v>0</v>
      </c>
      <c r="AH184" s="115">
        <f t="shared" si="33"/>
        <v>0</v>
      </c>
      <c r="AI184" s="115">
        <f t="shared" si="33"/>
        <v>0</v>
      </c>
      <c r="AJ184" s="37" t="str">
        <f t="shared" si="21"/>
        <v/>
      </c>
      <c r="AK184" s="50"/>
      <c r="AL184" s="50" t="str">
        <f t="shared" si="24"/>
        <v>00</v>
      </c>
      <c r="AM184" s="52" t="str">
        <f t="shared" si="25"/>
        <v>00</v>
      </c>
      <c r="AN184" s="52" t="str">
        <f t="shared" si="26"/>
        <v>00</v>
      </c>
      <c r="AO184" s="52" t="str">
        <f t="shared" si="27"/>
        <v>00</v>
      </c>
      <c r="AQ184" t="str">
        <f t="shared" si="22"/>
        <v/>
      </c>
    </row>
    <row r="185" spans="2:43">
      <c r="B185" s="122"/>
      <c r="C185" s="37">
        <f t="shared" si="23"/>
        <v>49</v>
      </c>
      <c r="D185" s="115">
        <f t="shared" si="33"/>
        <v>0</v>
      </c>
      <c r="E185" s="115">
        <f t="shared" si="33"/>
        <v>0</v>
      </c>
      <c r="F185" s="115">
        <f t="shared" si="33"/>
        <v>0</v>
      </c>
      <c r="G185" s="115">
        <f t="shared" si="33"/>
        <v>0</v>
      </c>
      <c r="H185" s="115">
        <f t="shared" si="33"/>
        <v>0</v>
      </c>
      <c r="I185" s="115">
        <f t="shared" si="33"/>
        <v>0</v>
      </c>
      <c r="J185" s="115">
        <f t="shared" si="33"/>
        <v>0</v>
      </c>
      <c r="K185" s="115">
        <f t="shared" si="33"/>
        <v>0</v>
      </c>
      <c r="L185" s="115">
        <f t="shared" si="33"/>
        <v>0</v>
      </c>
      <c r="M185" s="115">
        <f t="shared" si="33"/>
        <v>0</v>
      </c>
      <c r="N185" s="115">
        <f t="shared" si="33"/>
        <v>0</v>
      </c>
      <c r="O185" s="115">
        <f t="shared" si="33"/>
        <v>0</v>
      </c>
      <c r="P185" s="115">
        <f t="shared" si="33"/>
        <v>0</v>
      </c>
      <c r="Q185" s="115">
        <f t="shared" si="33"/>
        <v>0</v>
      </c>
      <c r="R185" s="115">
        <f t="shared" si="33"/>
        <v>0</v>
      </c>
      <c r="S185" s="115">
        <f t="shared" si="33"/>
        <v>0</v>
      </c>
      <c r="T185" s="115">
        <f t="shared" si="33"/>
        <v>0</v>
      </c>
      <c r="U185" s="115">
        <f t="shared" si="33"/>
        <v>0</v>
      </c>
      <c r="V185" s="115">
        <f t="shared" si="33"/>
        <v>0</v>
      </c>
      <c r="W185" s="115">
        <f t="shared" si="33"/>
        <v>0</v>
      </c>
      <c r="X185" s="115">
        <f t="shared" si="33"/>
        <v>0</v>
      </c>
      <c r="Y185" s="115">
        <f t="shared" si="33"/>
        <v>0</v>
      </c>
      <c r="Z185" s="115">
        <f t="shared" si="33"/>
        <v>0</v>
      </c>
      <c r="AA185" s="115">
        <f t="shared" si="33"/>
        <v>0</v>
      </c>
      <c r="AB185" s="115">
        <f t="shared" si="33"/>
        <v>0</v>
      </c>
      <c r="AC185" s="115">
        <f t="shared" si="33"/>
        <v>0</v>
      </c>
      <c r="AD185" s="115">
        <f t="shared" si="33"/>
        <v>0</v>
      </c>
      <c r="AE185" s="115">
        <f t="shared" si="33"/>
        <v>0</v>
      </c>
      <c r="AF185" s="115">
        <f t="shared" si="33"/>
        <v>0</v>
      </c>
      <c r="AG185" s="115">
        <f t="shared" si="33"/>
        <v>0</v>
      </c>
      <c r="AH185" s="115">
        <f t="shared" si="33"/>
        <v>0</v>
      </c>
      <c r="AI185" s="115">
        <f t="shared" si="33"/>
        <v>0</v>
      </c>
      <c r="AJ185" s="37" t="str">
        <f t="shared" si="21"/>
        <v/>
      </c>
      <c r="AK185" s="50"/>
      <c r="AL185" s="50" t="str">
        <f t="shared" si="24"/>
        <v>00</v>
      </c>
      <c r="AM185" s="52" t="str">
        <f t="shared" si="25"/>
        <v>00</v>
      </c>
      <c r="AN185" s="52" t="str">
        <f t="shared" si="26"/>
        <v>00</v>
      </c>
      <c r="AO185" s="52" t="str">
        <f t="shared" si="27"/>
        <v>00</v>
      </c>
      <c r="AQ185" t="str">
        <f t="shared" si="22"/>
        <v/>
      </c>
    </row>
    <row r="186" spans="2:43">
      <c r="B186" s="122"/>
      <c r="C186" s="37">
        <f t="shared" si="23"/>
        <v>50</v>
      </c>
      <c r="D186" s="115">
        <f t="shared" si="33"/>
        <v>0</v>
      </c>
      <c r="E186" s="115">
        <f t="shared" si="33"/>
        <v>0</v>
      </c>
      <c r="F186" s="115">
        <f t="shared" si="33"/>
        <v>0</v>
      </c>
      <c r="G186" s="115">
        <f t="shared" si="33"/>
        <v>0</v>
      </c>
      <c r="H186" s="115">
        <f t="shared" si="33"/>
        <v>0</v>
      </c>
      <c r="I186" s="115">
        <f t="shared" si="33"/>
        <v>0</v>
      </c>
      <c r="J186" s="115">
        <f t="shared" si="33"/>
        <v>0</v>
      </c>
      <c r="K186" s="115">
        <f t="shared" si="33"/>
        <v>0</v>
      </c>
      <c r="L186" s="115">
        <f t="shared" si="33"/>
        <v>0</v>
      </c>
      <c r="M186" s="115">
        <f t="shared" si="33"/>
        <v>0</v>
      </c>
      <c r="N186" s="115">
        <f t="shared" si="33"/>
        <v>0</v>
      </c>
      <c r="O186" s="115">
        <f t="shared" si="33"/>
        <v>0</v>
      </c>
      <c r="P186" s="115">
        <f t="shared" si="33"/>
        <v>0</v>
      </c>
      <c r="Q186" s="115">
        <f t="shared" si="33"/>
        <v>0</v>
      </c>
      <c r="R186" s="115">
        <f t="shared" si="33"/>
        <v>0</v>
      </c>
      <c r="S186" s="115">
        <f t="shared" si="33"/>
        <v>0</v>
      </c>
      <c r="T186" s="115">
        <f t="shared" si="33"/>
        <v>0</v>
      </c>
      <c r="U186" s="115">
        <f t="shared" si="33"/>
        <v>0</v>
      </c>
      <c r="V186" s="115">
        <f t="shared" si="33"/>
        <v>0</v>
      </c>
      <c r="W186" s="115">
        <f t="shared" si="33"/>
        <v>0</v>
      </c>
      <c r="X186" s="115">
        <f t="shared" si="33"/>
        <v>0</v>
      </c>
      <c r="Y186" s="115">
        <f t="shared" si="33"/>
        <v>0</v>
      </c>
      <c r="Z186" s="115">
        <f t="shared" si="33"/>
        <v>0</v>
      </c>
      <c r="AA186" s="115">
        <f t="shared" si="33"/>
        <v>0</v>
      </c>
      <c r="AB186" s="115">
        <f t="shared" si="33"/>
        <v>0</v>
      </c>
      <c r="AC186" s="115">
        <f t="shared" si="33"/>
        <v>0</v>
      </c>
      <c r="AD186" s="115">
        <f t="shared" si="33"/>
        <v>0</v>
      </c>
      <c r="AE186" s="115">
        <f t="shared" si="33"/>
        <v>0</v>
      </c>
      <c r="AF186" s="115">
        <f t="shared" si="33"/>
        <v>0</v>
      </c>
      <c r="AG186" s="115">
        <f t="shared" si="33"/>
        <v>0</v>
      </c>
      <c r="AH186" s="115">
        <f t="shared" si="33"/>
        <v>0</v>
      </c>
      <c r="AI186" s="115">
        <f t="shared" si="33"/>
        <v>0</v>
      </c>
      <c r="AJ186" s="37" t="str">
        <f t="shared" si="21"/>
        <v/>
      </c>
      <c r="AK186" s="50"/>
      <c r="AL186" s="50" t="str">
        <f t="shared" si="24"/>
        <v>00</v>
      </c>
      <c r="AM186" s="52" t="str">
        <f t="shared" si="25"/>
        <v>00</v>
      </c>
      <c r="AN186" s="52" t="str">
        <f t="shared" si="26"/>
        <v>00</v>
      </c>
      <c r="AO186" s="52" t="str">
        <f t="shared" si="27"/>
        <v>00</v>
      </c>
      <c r="AQ186" t="str">
        <f t="shared" si="22"/>
        <v/>
      </c>
    </row>
    <row r="187" spans="2:43">
      <c r="B187" s="122"/>
      <c r="C187" s="37">
        <f t="shared" si="23"/>
        <v>51</v>
      </c>
      <c r="D187" s="115">
        <f t="shared" si="33"/>
        <v>0</v>
      </c>
      <c r="E187" s="115">
        <f t="shared" si="33"/>
        <v>0</v>
      </c>
      <c r="F187" s="115">
        <f t="shared" si="33"/>
        <v>0</v>
      </c>
      <c r="G187" s="115">
        <f t="shared" si="33"/>
        <v>0</v>
      </c>
      <c r="H187" s="115">
        <f t="shared" si="33"/>
        <v>0</v>
      </c>
      <c r="I187" s="115">
        <f t="shared" si="33"/>
        <v>0</v>
      </c>
      <c r="J187" s="115">
        <f t="shared" si="33"/>
        <v>0</v>
      </c>
      <c r="K187" s="115">
        <f t="shared" si="33"/>
        <v>0</v>
      </c>
      <c r="L187" s="115">
        <f t="shared" si="33"/>
        <v>0</v>
      </c>
      <c r="M187" s="115">
        <f t="shared" si="33"/>
        <v>0</v>
      </c>
      <c r="N187" s="115">
        <f t="shared" si="33"/>
        <v>0</v>
      </c>
      <c r="O187" s="115">
        <f t="shared" si="33"/>
        <v>0</v>
      </c>
      <c r="P187" s="115">
        <f t="shared" si="33"/>
        <v>0</v>
      </c>
      <c r="Q187" s="115">
        <f t="shared" si="33"/>
        <v>0</v>
      </c>
      <c r="R187" s="115">
        <f t="shared" si="33"/>
        <v>0</v>
      </c>
      <c r="S187" s="115">
        <f t="shared" si="33"/>
        <v>0</v>
      </c>
      <c r="T187" s="115">
        <f t="shared" si="33"/>
        <v>0</v>
      </c>
      <c r="U187" s="115">
        <f t="shared" si="33"/>
        <v>0</v>
      </c>
      <c r="V187" s="115">
        <f t="shared" si="33"/>
        <v>0</v>
      </c>
      <c r="W187" s="115">
        <f t="shared" si="33"/>
        <v>0</v>
      </c>
      <c r="X187" s="115">
        <f t="shared" si="33"/>
        <v>0</v>
      </c>
      <c r="Y187" s="115">
        <f t="shared" si="33"/>
        <v>0</v>
      </c>
      <c r="Z187" s="115">
        <f t="shared" si="33"/>
        <v>0</v>
      </c>
      <c r="AA187" s="115">
        <f t="shared" si="33"/>
        <v>0</v>
      </c>
      <c r="AB187" s="115">
        <f t="shared" si="33"/>
        <v>0</v>
      </c>
      <c r="AC187" s="115">
        <f t="shared" si="33"/>
        <v>0</v>
      </c>
      <c r="AD187" s="115">
        <f t="shared" si="33"/>
        <v>0</v>
      </c>
      <c r="AE187" s="115">
        <f t="shared" si="33"/>
        <v>0</v>
      </c>
      <c r="AF187" s="115">
        <f t="shared" si="33"/>
        <v>0</v>
      </c>
      <c r="AG187" s="115">
        <f t="shared" si="33"/>
        <v>0</v>
      </c>
      <c r="AH187" s="115">
        <f t="shared" si="33"/>
        <v>0</v>
      </c>
      <c r="AI187" s="115">
        <f t="shared" si="33"/>
        <v>0</v>
      </c>
      <c r="AJ187" s="37" t="str">
        <f t="shared" si="21"/>
        <v/>
      </c>
      <c r="AK187" s="50"/>
      <c r="AL187" s="50" t="str">
        <f t="shared" si="24"/>
        <v>00</v>
      </c>
      <c r="AM187" s="52" t="str">
        <f t="shared" si="25"/>
        <v>00</v>
      </c>
      <c r="AN187" s="52" t="str">
        <f t="shared" si="26"/>
        <v>00</v>
      </c>
      <c r="AO187" s="52" t="str">
        <f t="shared" si="27"/>
        <v>00</v>
      </c>
      <c r="AQ187" t="str">
        <f t="shared" si="22"/>
        <v/>
      </c>
    </row>
    <row r="188" spans="2:43">
      <c r="B188" s="122"/>
      <c r="C188" s="37">
        <f t="shared" si="23"/>
        <v>52</v>
      </c>
      <c r="D188" s="115">
        <f t="shared" si="33"/>
        <v>0</v>
      </c>
      <c r="E188" s="115">
        <f t="shared" si="33"/>
        <v>0</v>
      </c>
      <c r="F188" s="115">
        <f t="shared" si="33"/>
        <v>0</v>
      </c>
      <c r="G188" s="115">
        <f t="shared" si="33"/>
        <v>0</v>
      </c>
      <c r="H188" s="115">
        <f t="shared" si="33"/>
        <v>0</v>
      </c>
      <c r="I188" s="115">
        <f t="shared" si="33"/>
        <v>0</v>
      </c>
      <c r="J188" s="115">
        <f t="shared" si="33"/>
        <v>0</v>
      </c>
      <c r="K188" s="115">
        <f t="shared" si="33"/>
        <v>0</v>
      </c>
      <c r="L188" s="115">
        <f t="shared" si="33"/>
        <v>0</v>
      </c>
      <c r="M188" s="115">
        <f t="shared" si="33"/>
        <v>0</v>
      </c>
      <c r="N188" s="115">
        <f t="shared" si="33"/>
        <v>0</v>
      </c>
      <c r="O188" s="115">
        <f t="shared" si="33"/>
        <v>0</v>
      </c>
      <c r="P188" s="115">
        <f t="shared" si="33"/>
        <v>0</v>
      </c>
      <c r="Q188" s="115">
        <f t="shared" si="33"/>
        <v>0</v>
      </c>
      <c r="R188" s="115">
        <f t="shared" si="33"/>
        <v>0</v>
      </c>
      <c r="S188" s="115">
        <f t="shared" si="33"/>
        <v>0</v>
      </c>
      <c r="T188" s="115">
        <f t="shared" si="33"/>
        <v>0</v>
      </c>
      <c r="U188" s="115">
        <f t="shared" si="33"/>
        <v>0</v>
      </c>
      <c r="V188" s="115">
        <f t="shared" si="33"/>
        <v>0</v>
      </c>
      <c r="W188" s="115">
        <f t="shared" si="33"/>
        <v>0</v>
      </c>
      <c r="X188" s="115">
        <f t="shared" si="33"/>
        <v>0</v>
      </c>
      <c r="Y188" s="115">
        <f t="shared" si="33"/>
        <v>0</v>
      </c>
      <c r="Z188" s="115">
        <f t="shared" si="33"/>
        <v>0</v>
      </c>
      <c r="AA188" s="115">
        <f t="shared" si="33"/>
        <v>0</v>
      </c>
      <c r="AB188" s="115">
        <f t="shared" si="33"/>
        <v>0</v>
      </c>
      <c r="AC188" s="115">
        <f t="shared" si="33"/>
        <v>0</v>
      </c>
      <c r="AD188" s="115">
        <f t="shared" si="33"/>
        <v>0</v>
      </c>
      <c r="AE188" s="115">
        <f t="shared" si="33"/>
        <v>0</v>
      </c>
      <c r="AF188" s="115">
        <f t="shared" si="33"/>
        <v>0</v>
      </c>
      <c r="AG188" s="115">
        <f t="shared" si="33"/>
        <v>0</v>
      </c>
      <c r="AH188" s="115">
        <f t="shared" si="33"/>
        <v>0</v>
      </c>
      <c r="AI188" s="115">
        <f t="shared" si="33"/>
        <v>0</v>
      </c>
      <c r="AJ188" s="37" t="str">
        <f t="shared" si="21"/>
        <v/>
      </c>
      <c r="AK188" s="50"/>
      <c r="AL188" s="50" t="str">
        <f t="shared" si="24"/>
        <v>00</v>
      </c>
      <c r="AM188" s="52" t="str">
        <f t="shared" si="25"/>
        <v>00</v>
      </c>
      <c r="AN188" s="52" t="str">
        <f t="shared" si="26"/>
        <v>00</v>
      </c>
      <c r="AO188" s="52" t="str">
        <f t="shared" si="27"/>
        <v>00</v>
      </c>
      <c r="AQ188" t="str">
        <f t="shared" si="22"/>
        <v/>
      </c>
    </row>
    <row r="189" spans="2:43">
      <c r="B189" s="122"/>
      <c r="C189" s="37">
        <f t="shared" si="23"/>
        <v>53</v>
      </c>
      <c r="D189" s="115">
        <f t="shared" si="33"/>
        <v>0</v>
      </c>
      <c r="E189" s="115">
        <f t="shared" si="33"/>
        <v>0</v>
      </c>
      <c r="F189" s="115">
        <f t="shared" si="33"/>
        <v>0</v>
      </c>
      <c r="G189" s="115">
        <f t="shared" si="33"/>
        <v>0</v>
      </c>
      <c r="H189" s="115">
        <f t="shared" si="33"/>
        <v>0</v>
      </c>
      <c r="I189" s="115">
        <f t="shared" si="33"/>
        <v>0</v>
      </c>
      <c r="J189" s="115">
        <f t="shared" si="33"/>
        <v>0</v>
      </c>
      <c r="K189" s="115">
        <f t="shared" si="33"/>
        <v>0</v>
      </c>
      <c r="L189" s="115">
        <f t="shared" si="33"/>
        <v>0</v>
      </c>
      <c r="M189" s="115">
        <f t="shared" si="33"/>
        <v>0</v>
      </c>
      <c r="N189" s="115">
        <f t="shared" si="33"/>
        <v>0</v>
      </c>
      <c r="O189" s="115">
        <f t="shared" si="33"/>
        <v>0</v>
      </c>
      <c r="P189" s="115">
        <f t="shared" si="33"/>
        <v>0</v>
      </c>
      <c r="Q189" s="115">
        <f t="shared" si="33"/>
        <v>0</v>
      </c>
      <c r="R189" s="115">
        <f t="shared" si="33"/>
        <v>0</v>
      </c>
      <c r="S189" s="115">
        <f t="shared" si="33"/>
        <v>0</v>
      </c>
      <c r="T189" s="115">
        <f t="shared" si="33"/>
        <v>0</v>
      </c>
      <c r="U189" s="115">
        <f t="shared" si="33"/>
        <v>0</v>
      </c>
      <c r="V189" s="115">
        <f t="shared" si="33"/>
        <v>0</v>
      </c>
      <c r="W189" s="115">
        <f t="shared" si="33"/>
        <v>0</v>
      </c>
      <c r="X189" s="115">
        <f t="shared" si="33"/>
        <v>0</v>
      </c>
      <c r="Y189" s="115">
        <f t="shared" si="33"/>
        <v>0</v>
      </c>
      <c r="Z189" s="115">
        <f t="shared" si="33"/>
        <v>0</v>
      </c>
      <c r="AA189" s="115">
        <f t="shared" si="33"/>
        <v>0</v>
      </c>
      <c r="AB189" s="115">
        <f t="shared" si="33"/>
        <v>0</v>
      </c>
      <c r="AC189" s="115">
        <f t="shared" si="33"/>
        <v>0</v>
      </c>
      <c r="AD189" s="115">
        <f t="shared" si="33"/>
        <v>0</v>
      </c>
      <c r="AE189" s="115">
        <f t="shared" si="33"/>
        <v>0</v>
      </c>
      <c r="AF189" s="115">
        <f t="shared" si="33"/>
        <v>0</v>
      </c>
      <c r="AG189" s="115">
        <f t="shared" si="33"/>
        <v>0</v>
      </c>
      <c r="AH189" s="115">
        <f t="shared" si="33"/>
        <v>0</v>
      </c>
      <c r="AI189" s="115">
        <f t="shared" si="33"/>
        <v>0</v>
      </c>
      <c r="AJ189" s="37" t="str">
        <f t="shared" si="21"/>
        <v/>
      </c>
      <c r="AK189" s="50"/>
      <c r="AL189" s="50" t="str">
        <f t="shared" si="24"/>
        <v>00</v>
      </c>
      <c r="AM189" s="52" t="str">
        <f t="shared" si="25"/>
        <v>00</v>
      </c>
      <c r="AN189" s="52" t="str">
        <f t="shared" si="26"/>
        <v>00</v>
      </c>
      <c r="AO189" s="52" t="str">
        <f t="shared" si="27"/>
        <v>00</v>
      </c>
      <c r="AQ189" t="str">
        <f t="shared" si="22"/>
        <v/>
      </c>
    </row>
    <row r="190" spans="2:43">
      <c r="B190" s="122"/>
      <c r="C190" s="37">
        <f t="shared" si="23"/>
        <v>54</v>
      </c>
      <c r="D190" s="115">
        <f t="shared" si="33"/>
        <v>0</v>
      </c>
      <c r="E190" s="115">
        <f t="shared" si="33"/>
        <v>0</v>
      </c>
      <c r="F190" s="115">
        <f t="shared" si="33"/>
        <v>0</v>
      </c>
      <c r="G190" s="115">
        <f t="shared" si="33"/>
        <v>0</v>
      </c>
      <c r="H190" s="115">
        <f t="shared" si="33"/>
        <v>0</v>
      </c>
      <c r="I190" s="115">
        <f t="shared" si="33"/>
        <v>0</v>
      </c>
      <c r="J190" s="115">
        <f t="shared" si="33"/>
        <v>0</v>
      </c>
      <c r="K190" s="115">
        <f t="shared" si="33"/>
        <v>0</v>
      </c>
      <c r="L190" s="115">
        <f t="shared" si="33"/>
        <v>0</v>
      </c>
      <c r="M190" s="115">
        <f t="shared" si="33"/>
        <v>0</v>
      </c>
      <c r="N190" s="115">
        <f t="shared" si="33"/>
        <v>0</v>
      </c>
      <c r="O190" s="115">
        <f t="shared" si="33"/>
        <v>0</v>
      </c>
      <c r="P190" s="115">
        <f t="shared" si="33"/>
        <v>0</v>
      </c>
      <c r="Q190" s="115">
        <f t="shared" si="33"/>
        <v>0</v>
      </c>
      <c r="R190" s="115">
        <f t="shared" si="33"/>
        <v>0</v>
      </c>
      <c r="S190" s="115">
        <f t="shared" si="33"/>
        <v>0</v>
      </c>
      <c r="T190" s="115">
        <f t="shared" si="33"/>
        <v>0</v>
      </c>
      <c r="U190" s="115">
        <f t="shared" si="33"/>
        <v>0</v>
      </c>
      <c r="V190" s="115">
        <f t="shared" si="33"/>
        <v>0</v>
      </c>
      <c r="W190" s="115">
        <f t="shared" si="33"/>
        <v>0</v>
      </c>
      <c r="X190" s="115">
        <f t="shared" si="33"/>
        <v>0</v>
      </c>
      <c r="Y190" s="115">
        <f t="shared" si="33"/>
        <v>0</v>
      </c>
      <c r="Z190" s="115">
        <f t="shared" si="33"/>
        <v>0</v>
      </c>
      <c r="AA190" s="115">
        <f t="shared" si="33"/>
        <v>0</v>
      </c>
      <c r="AB190" s="115">
        <f t="shared" si="33"/>
        <v>0</v>
      </c>
      <c r="AC190" s="115">
        <f t="shared" si="33"/>
        <v>0</v>
      </c>
      <c r="AD190" s="115">
        <f t="shared" si="33"/>
        <v>0</v>
      </c>
      <c r="AE190" s="115">
        <f t="shared" si="33"/>
        <v>0</v>
      </c>
      <c r="AF190" s="115">
        <f t="shared" si="33"/>
        <v>0</v>
      </c>
      <c r="AG190" s="115">
        <f t="shared" si="33"/>
        <v>0</v>
      </c>
      <c r="AH190" s="115">
        <f t="shared" si="33"/>
        <v>0</v>
      </c>
      <c r="AI190" s="115">
        <f t="shared" si="33"/>
        <v>0</v>
      </c>
      <c r="AJ190" s="37" t="str">
        <f t="shared" si="21"/>
        <v/>
      </c>
      <c r="AK190" s="50"/>
      <c r="AL190" s="50" t="str">
        <f t="shared" si="24"/>
        <v>00</v>
      </c>
      <c r="AM190" s="52" t="str">
        <f t="shared" si="25"/>
        <v>00</v>
      </c>
      <c r="AN190" s="52" t="str">
        <f t="shared" si="26"/>
        <v>00</v>
      </c>
      <c r="AO190" s="52" t="str">
        <f t="shared" si="27"/>
        <v>00</v>
      </c>
      <c r="AQ190" t="str">
        <f t="shared" si="22"/>
        <v/>
      </c>
    </row>
    <row r="191" spans="2:43">
      <c r="B191" s="122"/>
      <c r="C191" s="37">
        <f t="shared" si="23"/>
        <v>55</v>
      </c>
      <c r="D191" s="115">
        <f t="shared" si="33"/>
        <v>0</v>
      </c>
      <c r="E191" s="115">
        <f t="shared" si="33"/>
        <v>0</v>
      </c>
      <c r="F191" s="115">
        <f t="shared" si="33"/>
        <v>0</v>
      </c>
      <c r="G191" s="115">
        <f t="shared" si="33"/>
        <v>0</v>
      </c>
      <c r="H191" s="115">
        <f t="shared" si="33"/>
        <v>0</v>
      </c>
      <c r="I191" s="115">
        <f t="shared" si="33"/>
        <v>0</v>
      </c>
      <c r="J191" s="115">
        <f t="shared" si="33"/>
        <v>0</v>
      </c>
      <c r="K191" s="115">
        <f t="shared" si="33"/>
        <v>0</v>
      </c>
      <c r="L191" s="115">
        <f t="shared" si="33"/>
        <v>0</v>
      </c>
      <c r="M191" s="115">
        <f t="shared" si="33"/>
        <v>0</v>
      </c>
      <c r="N191" s="115">
        <f t="shared" si="33"/>
        <v>0</v>
      </c>
      <c r="O191" s="115">
        <f t="shared" si="33"/>
        <v>0</v>
      </c>
      <c r="P191" s="115">
        <f t="shared" si="33"/>
        <v>0</v>
      </c>
      <c r="Q191" s="115">
        <f t="shared" si="33"/>
        <v>0</v>
      </c>
      <c r="R191" s="115">
        <f t="shared" si="33"/>
        <v>0</v>
      </c>
      <c r="S191" s="115">
        <f t="shared" si="33"/>
        <v>0</v>
      </c>
      <c r="T191" s="115">
        <f t="shared" si="33"/>
        <v>0</v>
      </c>
      <c r="U191" s="115">
        <f t="shared" si="33"/>
        <v>0</v>
      </c>
      <c r="V191" s="115">
        <f t="shared" si="33"/>
        <v>0</v>
      </c>
      <c r="W191" s="115">
        <f t="shared" si="33"/>
        <v>0</v>
      </c>
      <c r="X191" s="115">
        <f t="shared" si="33"/>
        <v>0</v>
      </c>
      <c r="Y191" s="115">
        <f t="shared" si="33"/>
        <v>0</v>
      </c>
      <c r="Z191" s="115">
        <f t="shared" si="33"/>
        <v>0</v>
      </c>
      <c r="AA191" s="115">
        <f t="shared" si="33"/>
        <v>0</v>
      </c>
      <c r="AB191" s="115">
        <f t="shared" si="33"/>
        <v>0</v>
      </c>
      <c r="AC191" s="115">
        <f t="shared" si="33"/>
        <v>0</v>
      </c>
      <c r="AD191" s="115">
        <f t="shared" si="33"/>
        <v>0</v>
      </c>
      <c r="AE191" s="115">
        <f t="shared" si="33"/>
        <v>0</v>
      </c>
      <c r="AF191" s="115">
        <f t="shared" si="33"/>
        <v>0</v>
      </c>
      <c r="AG191" s="115">
        <f t="shared" si="33"/>
        <v>0</v>
      </c>
      <c r="AH191" s="115">
        <f t="shared" si="33"/>
        <v>0</v>
      </c>
      <c r="AI191" s="115">
        <f>IF(OR(AI61=0,AI61=1),1,0)</f>
        <v>0</v>
      </c>
      <c r="AJ191" s="37" t="str">
        <f t="shared" si="21"/>
        <v/>
      </c>
      <c r="AK191" s="50"/>
      <c r="AL191" s="50" t="str">
        <f t="shared" si="24"/>
        <v>00</v>
      </c>
      <c r="AM191" s="52" t="str">
        <f t="shared" si="25"/>
        <v>00</v>
      </c>
      <c r="AN191" s="52" t="str">
        <f t="shared" si="26"/>
        <v>00</v>
      </c>
      <c r="AO191" s="52" t="str">
        <f t="shared" si="27"/>
        <v>00</v>
      </c>
      <c r="AQ191" t="str">
        <f t="shared" si="22"/>
        <v/>
      </c>
    </row>
    <row r="192" spans="2:43">
      <c r="B192" s="122"/>
      <c r="C192" s="37">
        <f t="shared" si="23"/>
        <v>56</v>
      </c>
      <c r="D192" s="115">
        <f t="shared" ref="D192:AI199" si="34">IF(OR(D62=0,D62=1),1,0)</f>
        <v>0</v>
      </c>
      <c r="E192" s="115">
        <f t="shared" si="34"/>
        <v>0</v>
      </c>
      <c r="F192" s="115">
        <f t="shared" si="34"/>
        <v>0</v>
      </c>
      <c r="G192" s="115">
        <f t="shared" si="34"/>
        <v>0</v>
      </c>
      <c r="H192" s="115">
        <f t="shared" si="34"/>
        <v>0</v>
      </c>
      <c r="I192" s="115">
        <f t="shared" si="34"/>
        <v>0</v>
      </c>
      <c r="J192" s="115">
        <f t="shared" si="34"/>
        <v>0</v>
      </c>
      <c r="K192" s="115">
        <f t="shared" si="34"/>
        <v>0</v>
      </c>
      <c r="L192" s="115">
        <f t="shared" si="34"/>
        <v>0</v>
      </c>
      <c r="M192" s="115">
        <f t="shared" si="34"/>
        <v>0</v>
      </c>
      <c r="N192" s="115">
        <f t="shared" si="34"/>
        <v>0</v>
      </c>
      <c r="O192" s="115">
        <f t="shared" si="34"/>
        <v>0</v>
      </c>
      <c r="P192" s="115">
        <f t="shared" si="34"/>
        <v>0</v>
      </c>
      <c r="Q192" s="115">
        <f t="shared" si="34"/>
        <v>0</v>
      </c>
      <c r="R192" s="115">
        <f t="shared" si="34"/>
        <v>0</v>
      </c>
      <c r="S192" s="115">
        <f t="shared" si="34"/>
        <v>0</v>
      </c>
      <c r="T192" s="115">
        <f t="shared" si="34"/>
        <v>0</v>
      </c>
      <c r="U192" s="115">
        <f t="shared" si="34"/>
        <v>0</v>
      </c>
      <c r="V192" s="115">
        <f t="shared" si="34"/>
        <v>0</v>
      </c>
      <c r="W192" s="115">
        <f t="shared" si="34"/>
        <v>0</v>
      </c>
      <c r="X192" s="115">
        <f t="shared" si="34"/>
        <v>0</v>
      </c>
      <c r="Y192" s="115">
        <f t="shared" si="34"/>
        <v>0</v>
      </c>
      <c r="Z192" s="115">
        <f t="shared" si="34"/>
        <v>0</v>
      </c>
      <c r="AA192" s="115">
        <f t="shared" si="34"/>
        <v>0</v>
      </c>
      <c r="AB192" s="115">
        <f t="shared" si="34"/>
        <v>0</v>
      </c>
      <c r="AC192" s="115">
        <f t="shared" si="34"/>
        <v>0</v>
      </c>
      <c r="AD192" s="115">
        <f t="shared" si="34"/>
        <v>0</v>
      </c>
      <c r="AE192" s="115">
        <f t="shared" si="34"/>
        <v>0</v>
      </c>
      <c r="AF192" s="115">
        <f t="shared" si="34"/>
        <v>0</v>
      </c>
      <c r="AG192" s="115">
        <f t="shared" si="34"/>
        <v>0</v>
      </c>
      <c r="AH192" s="115">
        <f t="shared" si="34"/>
        <v>0</v>
      </c>
      <c r="AI192" s="115">
        <f t="shared" si="34"/>
        <v>0</v>
      </c>
      <c r="AJ192" s="37" t="str">
        <f t="shared" si="21"/>
        <v/>
      </c>
      <c r="AK192" s="50"/>
      <c r="AL192" s="50" t="str">
        <f t="shared" si="24"/>
        <v>00</v>
      </c>
      <c r="AM192" s="52" t="str">
        <f t="shared" si="25"/>
        <v>00</v>
      </c>
      <c r="AN192" s="52" t="str">
        <f t="shared" si="26"/>
        <v>00</v>
      </c>
      <c r="AO192" s="52" t="str">
        <f t="shared" si="27"/>
        <v>00</v>
      </c>
      <c r="AQ192" t="str">
        <f t="shared" si="22"/>
        <v/>
      </c>
    </row>
    <row r="193" spans="2:43">
      <c r="B193" s="122"/>
      <c r="C193" s="37">
        <f t="shared" si="23"/>
        <v>57</v>
      </c>
      <c r="D193" s="115">
        <f t="shared" si="34"/>
        <v>0</v>
      </c>
      <c r="E193" s="115">
        <f t="shared" si="34"/>
        <v>0</v>
      </c>
      <c r="F193" s="115">
        <f t="shared" si="34"/>
        <v>0</v>
      </c>
      <c r="G193" s="115">
        <f t="shared" si="34"/>
        <v>0</v>
      </c>
      <c r="H193" s="115">
        <f t="shared" si="34"/>
        <v>0</v>
      </c>
      <c r="I193" s="115">
        <f t="shared" si="34"/>
        <v>0</v>
      </c>
      <c r="J193" s="115">
        <f t="shared" si="34"/>
        <v>0</v>
      </c>
      <c r="K193" s="115">
        <f t="shared" si="34"/>
        <v>0</v>
      </c>
      <c r="L193" s="115">
        <f t="shared" si="34"/>
        <v>0</v>
      </c>
      <c r="M193" s="115">
        <f t="shared" si="34"/>
        <v>0</v>
      </c>
      <c r="N193" s="115">
        <f t="shared" si="34"/>
        <v>0</v>
      </c>
      <c r="O193" s="115">
        <f t="shared" si="34"/>
        <v>0</v>
      </c>
      <c r="P193" s="115">
        <f t="shared" si="34"/>
        <v>0</v>
      </c>
      <c r="Q193" s="115">
        <f t="shared" si="34"/>
        <v>0</v>
      </c>
      <c r="R193" s="115">
        <f t="shared" si="34"/>
        <v>0</v>
      </c>
      <c r="S193" s="115">
        <f t="shared" si="34"/>
        <v>0</v>
      </c>
      <c r="T193" s="115">
        <f t="shared" si="34"/>
        <v>0</v>
      </c>
      <c r="U193" s="115">
        <f t="shared" si="34"/>
        <v>0</v>
      </c>
      <c r="V193" s="115">
        <f t="shared" si="34"/>
        <v>0</v>
      </c>
      <c r="W193" s="115">
        <f t="shared" si="34"/>
        <v>0</v>
      </c>
      <c r="X193" s="115">
        <f t="shared" si="34"/>
        <v>0</v>
      </c>
      <c r="Y193" s="115">
        <f t="shared" si="34"/>
        <v>0</v>
      </c>
      <c r="Z193" s="115">
        <f t="shared" si="34"/>
        <v>0</v>
      </c>
      <c r="AA193" s="115">
        <f t="shared" si="34"/>
        <v>0</v>
      </c>
      <c r="AB193" s="115">
        <f t="shared" si="34"/>
        <v>0</v>
      </c>
      <c r="AC193" s="115">
        <f t="shared" si="34"/>
        <v>0</v>
      </c>
      <c r="AD193" s="115">
        <f t="shared" si="34"/>
        <v>0</v>
      </c>
      <c r="AE193" s="115">
        <f t="shared" si="34"/>
        <v>0</v>
      </c>
      <c r="AF193" s="115">
        <f t="shared" si="34"/>
        <v>0</v>
      </c>
      <c r="AG193" s="115">
        <f t="shared" si="34"/>
        <v>0</v>
      </c>
      <c r="AH193" s="115">
        <f t="shared" si="34"/>
        <v>0</v>
      </c>
      <c r="AI193" s="115">
        <f t="shared" si="34"/>
        <v>0</v>
      </c>
      <c r="AJ193" s="37" t="str">
        <f t="shared" si="21"/>
        <v/>
      </c>
      <c r="AK193" s="50"/>
      <c r="AL193" s="50" t="str">
        <f t="shared" si="24"/>
        <v>00</v>
      </c>
      <c r="AM193" s="52" t="str">
        <f t="shared" si="25"/>
        <v>00</v>
      </c>
      <c r="AN193" s="52" t="str">
        <f t="shared" si="26"/>
        <v>00</v>
      </c>
      <c r="AO193" s="52" t="str">
        <f t="shared" si="27"/>
        <v>00</v>
      </c>
      <c r="AQ193" t="str">
        <f t="shared" si="22"/>
        <v/>
      </c>
    </row>
    <row r="194" spans="2:43">
      <c r="B194" s="122"/>
      <c r="C194" s="37">
        <f t="shared" si="23"/>
        <v>58</v>
      </c>
      <c r="D194" s="115">
        <f t="shared" si="34"/>
        <v>0</v>
      </c>
      <c r="E194" s="115">
        <f t="shared" si="34"/>
        <v>0</v>
      </c>
      <c r="F194" s="115">
        <f t="shared" si="34"/>
        <v>0</v>
      </c>
      <c r="G194" s="115">
        <f t="shared" si="34"/>
        <v>0</v>
      </c>
      <c r="H194" s="115">
        <f t="shared" si="34"/>
        <v>0</v>
      </c>
      <c r="I194" s="115">
        <f t="shared" si="34"/>
        <v>0</v>
      </c>
      <c r="J194" s="115">
        <f t="shared" si="34"/>
        <v>0</v>
      </c>
      <c r="K194" s="115">
        <f t="shared" si="34"/>
        <v>0</v>
      </c>
      <c r="L194" s="115">
        <f t="shared" si="34"/>
        <v>0</v>
      </c>
      <c r="M194" s="115">
        <f t="shared" si="34"/>
        <v>0</v>
      </c>
      <c r="N194" s="115">
        <f t="shared" si="34"/>
        <v>0</v>
      </c>
      <c r="O194" s="115">
        <f t="shared" si="34"/>
        <v>0</v>
      </c>
      <c r="P194" s="115">
        <f t="shared" si="34"/>
        <v>0</v>
      </c>
      <c r="Q194" s="115">
        <f t="shared" si="34"/>
        <v>0</v>
      </c>
      <c r="R194" s="115">
        <f t="shared" si="34"/>
        <v>0</v>
      </c>
      <c r="S194" s="115">
        <f t="shared" si="34"/>
        <v>0</v>
      </c>
      <c r="T194" s="115">
        <f t="shared" si="34"/>
        <v>0</v>
      </c>
      <c r="U194" s="115">
        <f t="shared" si="34"/>
        <v>0</v>
      </c>
      <c r="V194" s="115">
        <f t="shared" si="34"/>
        <v>0</v>
      </c>
      <c r="W194" s="115">
        <f t="shared" si="34"/>
        <v>0</v>
      </c>
      <c r="X194" s="115">
        <f t="shared" si="34"/>
        <v>0</v>
      </c>
      <c r="Y194" s="115">
        <f t="shared" si="34"/>
        <v>0</v>
      </c>
      <c r="Z194" s="115">
        <f t="shared" si="34"/>
        <v>0</v>
      </c>
      <c r="AA194" s="115">
        <f t="shared" si="34"/>
        <v>0</v>
      </c>
      <c r="AB194" s="115">
        <f t="shared" si="34"/>
        <v>0</v>
      </c>
      <c r="AC194" s="115">
        <f t="shared" si="34"/>
        <v>0</v>
      </c>
      <c r="AD194" s="115">
        <f t="shared" si="34"/>
        <v>0</v>
      </c>
      <c r="AE194" s="115">
        <f t="shared" si="34"/>
        <v>0</v>
      </c>
      <c r="AF194" s="115">
        <f t="shared" si="34"/>
        <v>0</v>
      </c>
      <c r="AG194" s="115">
        <f t="shared" si="34"/>
        <v>0</v>
      </c>
      <c r="AH194" s="115">
        <f t="shared" si="34"/>
        <v>0</v>
      </c>
      <c r="AI194" s="115">
        <f t="shared" si="34"/>
        <v>0</v>
      </c>
      <c r="AJ194" s="37" t="str">
        <f t="shared" si="21"/>
        <v/>
      </c>
      <c r="AK194" s="50"/>
      <c r="AL194" s="50" t="str">
        <f t="shared" si="24"/>
        <v>00</v>
      </c>
      <c r="AM194" s="52" t="str">
        <f t="shared" si="25"/>
        <v>00</v>
      </c>
      <c r="AN194" s="52" t="str">
        <f t="shared" si="26"/>
        <v>00</v>
      </c>
      <c r="AO194" s="52" t="str">
        <f t="shared" si="27"/>
        <v>00</v>
      </c>
      <c r="AQ194" t="str">
        <f t="shared" si="22"/>
        <v/>
      </c>
    </row>
    <row r="195" spans="2:43">
      <c r="B195" s="122"/>
      <c r="C195" s="37">
        <f t="shared" si="23"/>
        <v>59</v>
      </c>
      <c r="D195" s="115">
        <f t="shared" si="34"/>
        <v>0</v>
      </c>
      <c r="E195" s="115">
        <f t="shared" si="34"/>
        <v>0</v>
      </c>
      <c r="F195" s="115">
        <f t="shared" si="34"/>
        <v>0</v>
      </c>
      <c r="G195" s="115">
        <f t="shared" si="34"/>
        <v>0</v>
      </c>
      <c r="H195" s="115">
        <f t="shared" si="34"/>
        <v>0</v>
      </c>
      <c r="I195" s="115">
        <f t="shared" si="34"/>
        <v>0</v>
      </c>
      <c r="J195" s="115">
        <f t="shared" si="34"/>
        <v>0</v>
      </c>
      <c r="K195" s="115">
        <f t="shared" si="34"/>
        <v>0</v>
      </c>
      <c r="L195" s="115">
        <f t="shared" si="34"/>
        <v>0</v>
      </c>
      <c r="M195" s="115">
        <f t="shared" si="34"/>
        <v>0</v>
      </c>
      <c r="N195" s="115">
        <f t="shared" si="34"/>
        <v>0</v>
      </c>
      <c r="O195" s="115">
        <f t="shared" si="34"/>
        <v>0</v>
      </c>
      <c r="P195" s="115">
        <f t="shared" si="34"/>
        <v>0</v>
      </c>
      <c r="Q195" s="115">
        <f t="shared" si="34"/>
        <v>0</v>
      </c>
      <c r="R195" s="115">
        <f t="shared" si="34"/>
        <v>0</v>
      </c>
      <c r="S195" s="115">
        <f t="shared" si="34"/>
        <v>0</v>
      </c>
      <c r="T195" s="115">
        <f t="shared" si="34"/>
        <v>0</v>
      </c>
      <c r="U195" s="115">
        <f t="shared" si="34"/>
        <v>0</v>
      </c>
      <c r="V195" s="115">
        <f t="shared" si="34"/>
        <v>0</v>
      </c>
      <c r="W195" s="115">
        <f t="shared" si="34"/>
        <v>0</v>
      </c>
      <c r="X195" s="115">
        <f t="shared" si="34"/>
        <v>0</v>
      </c>
      <c r="Y195" s="115">
        <f t="shared" si="34"/>
        <v>0</v>
      </c>
      <c r="Z195" s="115">
        <f t="shared" si="34"/>
        <v>0</v>
      </c>
      <c r="AA195" s="115">
        <f t="shared" si="34"/>
        <v>0</v>
      </c>
      <c r="AB195" s="115">
        <f t="shared" si="34"/>
        <v>0</v>
      </c>
      <c r="AC195" s="115">
        <f t="shared" si="34"/>
        <v>0</v>
      </c>
      <c r="AD195" s="115">
        <f t="shared" si="34"/>
        <v>0</v>
      </c>
      <c r="AE195" s="115">
        <f t="shared" si="34"/>
        <v>0</v>
      </c>
      <c r="AF195" s="115">
        <f t="shared" si="34"/>
        <v>0</v>
      </c>
      <c r="AG195" s="115">
        <f t="shared" si="34"/>
        <v>0</v>
      </c>
      <c r="AH195" s="115">
        <f t="shared" si="34"/>
        <v>0</v>
      </c>
      <c r="AI195" s="115">
        <f t="shared" si="34"/>
        <v>0</v>
      </c>
      <c r="AJ195" s="37" t="str">
        <f t="shared" si="21"/>
        <v/>
      </c>
      <c r="AK195" s="50"/>
      <c r="AL195" s="50" t="str">
        <f t="shared" si="24"/>
        <v>00</v>
      </c>
      <c r="AM195" s="52" t="str">
        <f t="shared" si="25"/>
        <v>00</v>
      </c>
      <c r="AN195" s="52" t="str">
        <f t="shared" si="26"/>
        <v>00</v>
      </c>
      <c r="AO195" s="52" t="str">
        <f t="shared" si="27"/>
        <v>00</v>
      </c>
      <c r="AQ195" t="str">
        <f t="shared" si="22"/>
        <v/>
      </c>
    </row>
    <row r="196" spans="2:43">
      <c r="B196" s="122"/>
      <c r="C196" s="37">
        <f t="shared" si="23"/>
        <v>60</v>
      </c>
      <c r="D196" s="115">
        <f t="shared" si="34"/>
        <v>0</v>
      </c>
      <c r="E196" s="115">
        <f t="shared" si="34"/>
        <v>0</v>
      </c>
      <c r="F196" s="115">
        <f t="shared" si="34"/>
        <v>0</v>
      </c>
      <c r="G196" s="115">
        <f t="shared" si="34"/>
        <v>0</v>
      </c>
      <c r="H196" s="115">
        <f t="shared" si="34"/>
        <v>0</v>
      </c>
      <c r="I196" s="115">
        <f t="shared" si="34"/>
        <v>0</v>
      </c>
      <c r="J196" s="115">
        <f t="shared" si="34"/>
        <v>0</v>
      </c>
      <c r="K196" s="115">
        <f t="shared" si="34"/>
        <v>0</v>
      </c>
      <c r="L196" s="115">
        <f t="shared" si="34"/>
        <v>0</v>
      </c>
      <c r="M196" s="115">
        <f t="shared" si="34"/>
        <v>0</v>
      </c>
      <c r="N196" s="115">
        <f t="shared" si="34"/>
        <v>0</v>
      </c>
      <c r="O196" s="115">
        <f t="shared" si="34"/>
        <v>0</v>
      </c>
      <c r="P196" s="115">
        <f t="shared" si="34"/>
        <v>0</v>
      </c>
      <c r="Q196" s="115">
        <f t="shared" si="34"/>
        <v>0</v>
      </c>
      <c r="R196" s="115">
        <f t="shared" si="34"/>
        <v>0</v>
      </c>
      <c r="S196" s="115">
        <f t="shared" si="34"/>
        <v>0</v>
      </c>
      <c r="T196" s="115">
        <f t="shared" si="34"/>
        <v>0</v>
      </c>
      <c r="U196" s="115">
        <f t="shared" si="34"/>
        <v>0</v>
      </c>
      <c r="V196" s="115">
        <f t="shared" si="34"/>
        <v>0</v>
      </c>
      <c r="W196" s="115">
        <f t="shared" si="34"/>
        <v>0</v>
      </c>
      <c r="X196" s="115">
        <f t="shared" si="34"/>
        <v>0</v>
      </c>
      <c r="Y196" s="115">
        <f t="shared" si="34"/>
        <v>0</v>
      </c>
      <c r="Z196" s="115">
        <f t="shared" si="34"/>
        <v>0</v>
      </c>
      <c r="AA196" s="115">
        <f t="shared" si="34"/>
        <v>0</v>
      </c>
      <c r="AB196" s="115">
        <f t="shared" si="34"/>
        <v>0</v>
      </c>
      <c r="AC196" s="115">
        <f t="shared" si="34"/>
        <v>0</v>
      </c>
      <c r="AD196" s="115">
        <f t="shared" si="34"/>
        <v>0</v>
      </c>
      <c r="AE196" s="115">
        <f t="shared" si="34"/>
        <v>0</v>
      </c>
      <c r="AF196" s="115">
        <f t="shared" si="34"/>
        <v>0</v>
      </c>
      <c r="AG196" s="115">
        <f t="shared" si="34"/>
        <v>0</v>
      </c>
      <c r="AH196" s="115">
        <f t="shared" si="34"/>
        <v>0</v>
      </c>
      <c r="AI196" s="115">
        <f t="shared" si="34"/>
        <v>0</v>
      </c>
      <c r="AJ196" s="37" t="str">
        <f t="shared" si="21"/>
        <v/>
      </c>
      <c r="AK196" s="50"/>
      <c r="AL196" s="50" t="str">
        <f t="shared" si="24"/>
        <v>00</v>
      </c>
      <c r="AM196" s="52" t="str">
        <f t="shared" si="25"/>
        <v>00</v>
      </c>
      <c r="AN196" s="52" t="str">
        <f t="shared" si="26"/>
        <v>00</v>
      </c>
      <c r="AO196" s="52" t="str">
        <f t="shared" si="27"/>
        <v>00</v>
      </c>
      <c r="AQ196" t="str">
        <f t="shared" si="22"/>
        <v/>
      </c>
    </row>
    <row r="197" spans="2:43">
      <c r="B197" s="122"/>
      <c r="C197" s="37">
        <f t="shared" si="23"/>
        <v>61</v>
      </c>
      <c r="D197" s="115">
        <f t="shared" si="34"/>
        <v>0</v>
      </c>
      <c r="E197" s="115">
        <f t="shared" si="34"/>
        <v>0</v>
      </c>
      <c r="F197" s="115">
        <f t="shared" si="34"/>
        <v>0</v>
      </c>
      <c r="G197" s="115">
        <f t="shared" si="34"/>
        <v>0</v>
      </c>
      <c r="H197" s="115">
        <f t="shared" si="34"/>
        <v>0</v>
      </c>
      <c r="I197" s="115">
        <f t="shared" si="34"/>
        <v>0</v>
      </c>
      <c r="J197" s="115">
        <f t="shared" si="34"/>
        <v>0</v>
      </c>
      <c r="K197" s="115">
        <f t="shared" si="34"/>
        <v>0</v>
      </c>
      <c r="L197" s="115">
        <f t="shared" si="34"/>
        <v>0</v>
      </c>
      <c r="M197" s="115">
        <f t="shared" si="34"/>
        <v>0</v>
      </c>
      <c r="N197" s="115">
        <f t="shared" si="34"/>
        <v>0</v>
      </c>
      <c r="O197" s="115">
        <f t="shared" si="34"/>
        <v>0</v>
      </c>
      <c r="P197" s="115">
        <f t="shared" si="34"/>
        <v>0</v>
      </c>
      <c r="Q197" s="115">
        <f t="shared" si="34"/>
        <v>0</v>
      </c>
      <c r="R197" s="115">
        <f t="shared" si="34"/>
        <v>0</v>
      </c>
      <c r="S197" s="115">
        <f t="shared" si="34"/>
        <v>0</v>
      </c>
      <c r="T197" s="115">
        <f t="shared" si="34"/>
        <v>0</v>
      </c>
      <c r="U197" s="115">
        <f t="shared" si="34"/>
        <v>0</v>
      </c>
      <c r="V197" s="115">
        <f t="shared" si="34"/>
        <v>0</v>
      </c>
      <c r="W197" s="115">
        <f t="shared" si="34"/>
        <v>0</v>
      </c>
      <c r="X197" s="115">
        <f t="shared" si="34"/>
        <v>0</v>
      </c>
      <c r="Y197" s="115">
        <f t="shared" si="34"/>
        <v>0</v>
      </c>
      <c r="Z197" s="115">
        <f t="shared" si="34"/>
        <v>0</v>
      </c>
      <c r="AA197" s="115">
        <f t="shared" si="34"/>
        <v>0</v>
      </c>
      <c r="AB197" s="115">
        <f t="shared" si="34"/>
        <v>0</v>
      </c>
      <c r="AC197" s="115">
        <f t="shared" si="34"/>
        <v>0</v>
      </c>
      <c r="AD197" s="115">
        <f t="shared" si="34"/>
        <v>0</v>
      </c>
      <c r="AE197" s="115">
        <f t="shared" si="34"/>
        <v>0</v>
      </c>
      <c r="AF197" s="115">
        <f t="shared" si="34"/>
        <v>0</v>
      </c>
      <c r="AG197" s="115">
        <f t="shared" si="34"/>
        <v>0</v>
      </c>
      <c r="AH197" s="115">
        <f t="shared" si="34"/>
        <v>0</v>
      </c>
      <c r="AI197" s="115">
        <f t="shared" si="34"/>
        <v>0</v>
      </c>
      <c r="AJ197" s="37" t="str">
        <f t="shared" si="21"/>
        <v/>
      </c>
      <c r="AK197" s="50"/>
      <c r="AL197" s="50" t="str">
        <f t="shared" si="24"/>
        <v>00</v>
      </c>
      <c r="AM197" s="52" t="str">
        <f t="shared" si="25"/>
        <v>00</v>
      </c>
      <c r="AN197" s="52" t="str">
        <f t="shared" si="26"/>
        <v>00</v>
      </c>
      <c r="AO197" s="52" t="str">
        <f t="shared" si="27"/>
        <v>00</v>
      </c>
      <c r="AQ197" t="str">
        <f t="shared" si="22"/>
        <v/>
      </c>
    </row>
    <row r="198" spans="2:43">
      <c r="B198" s="122"/>
      <c r="C198" s="37">
        <f t="shared" si="23"/>
        <v>62</v>
      </c>
      <c r="D198" s="115">
        <f t="shared" si="34"/>
        <v>0</v>
      </c>
      <c r="E198" s="115">
        <f t="shared" si="34"/>
        <v>0</v>
      </c>
      <c r="F198" s="115">
        <f t="shared" si="34"/>
        <v>0</v>
      </c>
      <c r="G198" s="115">
        <f t="shared" si="34"/>
        <v>0</v>
      </c>
      <c r="H198" s="115">
        <f t="shared" si="34"/>
        <v>0</v>
      </c>
      <c r="I198" s="115">
        <f t="shared" si="34"/>
        <v>0</v>
      </c>
      <c r="J198" s="115">
        <f t="shared" si="34"/>
        <v>0</v>
      </c>
      <c r="K198" s="115">
        <f t="shared" si="34"/>
        <v>0</v>
      </c>
      <c r="L198" s="115">
        <f t="shared" si="34"/>
        <v>0</v>
      </c>
      <c r="M198" s="115">
        <f t="shared" si="34"/>
        <v>0</v>
      </c>
      <c r="N198" s="115">
        <f t="shared" si="34"/>
        <v>0</v>
      </c>
      <c r="O198" s="115">
        <f t="shared" si="34"/>
        <v>0</v>
      </c>
      <c r="P198" s="115">
        <f t="shared" si="34"/>
        <v>0</v>
      </c>
      <c r="Q198" s="115">
        <f t="shared" si="34"/>
        <v>0</v>
      </c>
      <c r="R198" s="115">
        <f t="shared" si="34"/>
        <v>0</v>
      </c>
      <c r="S198" s="115">
        <f t="shared" si="34"/>
        <v>0</v>
      </c>
      <c r="T198" s="115">
        <f t="shared" si="34"/>
        <v>0</v>
      </c>
      <c r="U198" s="115">
        <f t="shared" si="34"/>
        <v>0</v>
      </c>
      <c r="V198" s="115">
        <f t="shared" si="34"/>
        <v>0</v>
      </c>
      <c r="W198" s="115">
        <f t="shared" si="34"/>
        <v>0</v>
      </c>
      <c r="X198" s="115">
        <f t="shared" si="34"/>
        <v>0</v>
      </c>
      <c r="Y198" s="115">
        <f t="shared" si="34"/>
        <v>0</v>
      </c>
      <c r="Z198" s="115">
        <f t="shared" si="34"/>
        <v>0</v>
      </c>
      <c r="AA198" s="115">
        <f t="shared" si="34"/>
        <v>0</v>
      </c>
      <c r="AB198" s="115">
        <f t="shared" si="34"/>
        <v>0</v>
      </c>
      <c r="AC198" s="115">
        <f t="shared" si="34"/>
        <v>0</v>
      </c>
      <c r="AD198" s="115">
        <f t="shared" si="34"/>
        <v>0</v>
      </c>
      <c r="AE198" s="115">
        <f t="shared" si="34"/>
        <v>0</v>
      </c>
      <c r="AF198" s="115">
        <f t="shared" si="34"/>
        <v>0</v>
      </c>
      <c r="AG198" s="115">
        <f t="shared" si="34"/>
        <v>0</v>
      </c>
      <c r="AH198" s="115">
        <f t="shared" si="34"/>
        <v>0</v>
      </c>
      <c r="AI198" s="115">
        <f t="shared" si="34"/>
        <v>0</v>
      </c>
      <c r="AJ198" s="37" t="str">
        <f t="shared" si="21"/>
        <v/>
      </c>
      <c r="AK198" s="50"/>
      <c r="AL198" s="50" t="str">
        <f t="shared" si="24"/>
        <v>00</v>
      </c>
      <c r="AM198" s="52" t="str">
        <f t="shared" si="25"/>
        <v>00</v>
      </c>
      <c r="AN198" s="52" t="str">
        <f t="shared" si="26"/>
        <v>00</v>
      </c>
      <c r="AO198" s="52" t="str">
        <f t="shared" si="27"/>
        <v>00</v>
      </c>
      <c r="AQ198" t="str">
        <f t="shared" si="22"/>
        <v/>
      </c>
    </row>
    <row r="199" spans="2:43">
      <c r="B199" s="123"/>
      <c r="C199" s="37">
        <f t="shared" si="23"/>
        <v>63</v>
      </c>
      <c r="D199" s="115">
        <f t="shared" si="34"/>
        <v>0</v>
      </c>
      <c r="E199" s="115">
        <f t="shared" si="34"/>
        <v>0</v>
      </c>
      <c r="F199" s="115">
        <f t="shared" si="34"/>
        <v>0</v>
      </c>
      <c r="G199" s="115">
        <f t="shared" si="34"/>
        <v>0</v>
      </c>
      <c r="H199" s="115">
        <f t="shared" si="34"/>
        <v>0</v>
      </c>
      <c r="I199" s="115">
        <f t="shared" si="34"/>
        <v>0</v>
      </c>
      <c r="J199" s="115">
        <f t="shared" si="34"/>
        <v>0</v>
      </c>
      <c r="K199" s="115">
        <f t="shared" si="34"/>
        <v>0</v>
      </c>
      <c r="L199" s="115">
        <f t="shared" si="34"/>
        <v>0</v>
      </c>
      <c r="M199" s="115">
        <f t="shared" si="34"/>
        <v>0</v>
      </c>
      <c r="N199" s="115">
        <f t="shared" si="34"/>
        <v>0</v>
      </c>
      <c r="O199" s="115">
        <f t="shared" si="34"/>
        <v>0</v>
      </c>
      <c r="P199" s="115">
        <f t="shared" si="34"/>
        <v>0</v>
      </c>
      <c r="Q199" s="115">
        <f t="shared" si="34"/>
        <v>0</v>
      </c>
      <c r="R199" s="115">
        <f t="shared" si="34"/>
        <v>0</v>
      </c>
      <c r="S199" s="115">
        <f t="shared" si="34"/>
        <v>0</v>
      </c>
      <c r="T199" s="115">
        <f t="shared" si="34"/>
        <v>0</v>
      </c>
      <c r="U199" s="115">
        <f t="shared" si="34"/>
        <v>0</v>
      </c>
      <c r="V199" s="115">
        <f t="shared" si="34"/>
        <v>0</v>
      </c>
      <c r="W199" s="115">
        <f t="shared" si="34"/>
        <v>0</v>
      </c>
      <c r="X199" s="115">
        <f t="shared" si="34"/>
        <v>0</v>
      </c>
      <c r="Y199" s="115">
        <f t="shared" si="34"/>
        <v>0</v>
      </c>
      <c r="Z199" s="115">
        <f t="shared" si="34"/>
        <v>0</v>
      </c>
      <c r="AA199" s="115">
        <f t="shared" si="34"/>
        <v>0</v>
      </c>
      <c r="AB199" s="115">
        <f t="shared" si="34"/>
        <v>0</v>
      </c>
      <c r="AC199" s="115">
        <f t="shared" si="34"/>
        <v>0</v>
      </c>
      <c r="AD199" s="115">
        <f t="shared" si="34"/>
        <v>0</v>
      </c>
      <c r="AE199" s="115">
        <f t="shared" si="34"/>
        <v>0</v>
      </c>
      <c r="AF199" s="115">
        <f t="shared" si="34"/>
        <v>0</v>
      </c>
      <c r="AG199" s="115">
        <f t="shared" si="34"/>
        <v>0</v>
      </c>
      <c r="AH199" s="115">
        <f t="shared" si="34"/>
        <v>0</v>
      </c>
      <c r="AI199" s="115">
        <f>IF(OR(AI69=0,AI69=1),1,0)</f>
        <v>0</v>
      </c>
      <c r="AJ199" s="37" t="str">
        <f t="shared" si="21"/>
        <v/>
      </c>
      <c r="AK199" s="50"/>
      <c r="AL199" s="50" t="str">
        <f t="shared" si="24"/>
        <v>00</v>
      </c>
      <c r="AM199" s="52" t="str">
        <f t="shared" si="25"/>
        <v>00</v>
      </c>
      <c r="AN199" s="52" t="str">
        <f t="shared" si="26"/>
        <v>00</v>
      </c>
      <c r="AO199" s="52" t="str">
        <f t="shared" si="27"/>
        <v>00</v>
      </c>
      <c r="AQ199" t="str">
        <f t="shared" si="22"/>
        <v/>
      </c>
    </row>
  </sheetData>
  <protectedRanges>
    <protectedRange sqref="D22:AJ69 L3:AE3 D10:AE21" name="Table作成編集範囲"/>
    <protectedRange sqref="AF3:AI3" name="Table作成編集範囲_3"/>
    <protectedRange sqref="D6:AE9 AJ6:AJ21" name="Table作成編集範囲_4"/>
    <protectedRange sqref="B3" name="Table作成編集範囲_1"/>
    <protectedRange sqref="AF6:AI21" name="Table作成編集範囲_2"/>
  </protectedRanges>
  <mergeCells count="5">
    <mergeCell ref="C2:C3"/>
    <mergeCell ref="AJ2:AJ3"/>
    <mergeCell ref="A4:B5"/>
    <mergeCell ref="AH3:AI3"/>
    <mergeCell ref="AF3:AG3"/>
  </mergeCells>
  <phoneticPr fontId="2"/>
  <conditionalFormatting sqref="D6:AI69">
    <cfRule type="cellIs" dxfId="36" priority="1" operator="equal">
      <formula>1</formula>
    </cfRule>
    <cfRule type="cellIs" dxfId="35" priority="2" operator="equal">
      <formula>"×"</formula>
    </cfRule>
  </conditionalFormatting>
  <conditionalFormatting sqref="AR5:AS70">
    <cfRule type="expression" dxfId="34" priority="17">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25" bestFit="1" customWidth="1"/>
    <col min="37" max="37" width="4.125" customWidth="1"/>
    <col min="38" max="42" width="9" hidden="1" customWidth="1"/>
    <col min="43" max="43" width="20.75" hidden="1" customWidth="1"/>
    <col min="44" max="47" width="41.125" customWidth="1"/>
    <col min="48" max="48" width="23.75" customWidth="1"/>
    <col min="49" max="49" width="29" bestFit="1" customWidth="1"/>
  </cols>
  <sheetData>
    <row r="1" spans="1:49">
      <c r="AH1" t="s">
        <v>59</v>
      </c>
      <c r="AI1" t="s">
        <v>60</v>
      </c>
    </row>
    <row r="2" spans="1:49">
      <c r="B2" s="114" t="s">
        <v>121</v>
      </c>
      <c r="C2" s="433" t="s">
        <v>83</v>
      </c>
      <c r="D2" s="48">
        <v>31</v>
      </c>
      <c r="E2" s="48">
        <v>30</v>
      </c>
      <c r="F2" s="48">
        <v>29</v>
      </c>
      <c r="G2" s="48">
        <v>28</v>
      </c>
      <c r="H2" s="48">
        <v>27</v>
      </c>
      <c r="I2" s="48">
        <v>26</v>
      </c>
      <c r="J2" s="48">
        <v>25</v>
      </c>
      <c r="K2" s="48">
        <v>24</v>
      </c>
      <c r="L2" s="48">
        <v>23</v>
      </c>
      <c r="M2" s="48">
        <v>22</v>
      </c>
      <c r="N2" s="48">
        <v>21</v>
      </c>
      <c r="O2" s="48">
        <v>20</v>
      </c>
      <c r="P2" s="48">
        <v>19</v>
      </c>
      <c r="Q2" s="48">
        <v>18</v>
      </c>
      <c r="R2" s="48">
        <v>17</v>
      </c>
      <c r="S2" s="48">
        <v>16</v>
      </c>
      <c r="T2" s="48">
        <v>15</v>
      </c>
      <c r="U2" s="48">
        <v>14</v>
      </c>
      <c r="V2" s="48">
        <v>13</v>
      </c>
      <c r="W2" s="48">
        <v>12</v>
      </c>
      <c r="X2" s="48">
        <v>11</v>
      </c>
      <c r="Y2" s="48">
        <v>10</v>
      </c>
      <c r="Z2" s="48">
        <v>9</v>
      </c>
      <c r="AA2" s="48">
        <v>8</v>
      </c>
      <c r="AB2" s="48">
        <v>7</v>
      </c>
      <c r="AC2" s="48">
        <v>6</v>
      </c>
      <c r="AD2" s="48">
        <v>5</v>
      </c>
      <c r="AE2" s="48">
        <v>4</v>
      </c>
      <c r="AF2" s="48">
        <v>3</v>
      </c>
      <c r="AG2" s="48">
        <v>2</v>
      </c>
      <c r="AH2" s="48">
        <v>1</v>
      </c>
      <c r="AI2" s="48">
        <v>0</v>
      </c>
      <c r="AJ2" s="435" t="s">
        <v>120</v>
      </c>
    </row>
    <row r="3" spans="1:49" ht="213" customHeight="1" thickBot="1">
      <c r="B3" s="226" t="str">
        <f>IF(OR(IF(COUNTIF(D6:AC69,"0")&lt;&gt;0,TRUE,FALSE),IF(COUNTIF(D6:AC69,"1")&lt;&gt;0,TRUE,FALSE)),"Search Table","Index Table")</f>
        <v>Index Table</v>
      </c>
      <c r="C3" s="434"/>
      <c r="D3" s="116" t="s">
        <v>61</v>
      </c>
      <c r="E3" s="116" t="s">
        <v>66</v>
      </c>
      <c r="F3" s="116" t="s">
        <v>49</v>
      </c>
      <c r="G3" s="116" t="s">
        <v>48</v>
      </c>
      <c r="H3" s="116" t="s">
        <v>119</v>
      </c>
      <c r="I3" s="116" t="s">
        <v>118</v>
      </c>
      <c r="J3" s="116" t="s">
        <v>123</v>
      </c>
      <c r="K3" s="116" t="s">
        <v>122</v>
      </c>
      <c r="L3" s="117" t="s">
        <v>66</v>
      </c>
      <c r="M3" s="117" t="s">
        <v>62</v>
      </c>
      <c r="N3" s="117" t="s">
        <v>62</v>
      </c>
      <c r="O3" s="117" t="s">
        <v>62</v>
      </c>
      <c r="P3" s="117" t="s">
        <v>62</v>
      </c>
      <c r="Q3" s="117" t="s">
        <v>62</v>
      </c>
      <c r="R3" s="117" t="s">
        <v>62</v>
      </c>
      <c r="S3" s="117" t="s">
        <v>62</v>
      </c>
      <c r="T3" s="117" t="s">
        <v>62</v>
      </c>
      <c r="U3" s="117" t="s">
        <v>62</v>
      </c>
      <c r="V3" s="117" t="s">
        <v>62</v>
      </c>
      <c r="W3" s="117" t="s">
        <v>62</v>
      </c>
      <c r="X3" s="117" t="s">
        <v>62</v>
      </c>
      <c r="Y3" s="117" t="s">
        <v>62</v>
      </c>
      <c r="Z3" s="117" t="s">
        <v>62</v>
      </c>
      <c r="AA3" s="117" t="s">
        <v>62</v>
      </c>
      <c r="AB3" s="117" t="s">
        <v>62</v>
      </c>
      <c r="AC3" s="117" t="s">
        <v>62</v>
      </c>
      <c r="AD3" s="117" t="s">
        <v>62</v>
      </c>
      <c r="AE3" s="117" t="s">
        <v>62</v>
      </c>
      <c r="AF3" s="443" t="s">
        <v>243</v>
      </c>
      <c r="AG3" s="444"/>
      <c r="AH3" s="441" t="s">
        <v>458</v>
      </c>
      <c r="AI3" s="442"/>
      <c r="AJ3" s="436"/>
      <c r="AR3" s="80" t="s">
        <v>94</v>
      </c>
    </row>
    <row r="4" spans="1:49" ht="14.25" thickBot="1">
      <c r="A4" s="437" t="s">
        <v>63</v>
      </c>
      <c r="B4" s="438"/>
      <c r="C4" s="212"/>
      <c r="D4" s="212"/>
      <c r="E4" s="212"/>
      <c r="F4" s="212"/>
      <c r="G4" s="212"/>
      <c r="H4" s="212"/>
      <c r="I4" s="212"/>
      <c r="J4" s="212"/>
      <c r="K4" s="212"/>
      <c r="L4" s="212"/>
      <c r="M4" s="212"/>
      <c r="N4" s="212"/>
      <c r="O4" s="212"/>
      <c r="P4" s="212"/>
      <c r="Q4" s="212"/>
      <c r="R4" s="212"/>
      <c r="S4" s="212"/>
      <c r="T4" s="212"/>
      <c r="U4" s="212"/>
      <c r="V4" s="212"/>
      <c r="W4" s="212"/>
      <c r="X4" s="212"/>
      <c r="Y4" s="212"/>
      <c r="Z4" s="212"/>
      <c r="AA4" s="212"/>
      <c r="AB4" s="212"/>
      <c r="AC4" s="212"/>
      <c r="AD4" s="212"/>
      <c r="AE4" s="212"/>
      <c r="AF4" s="212"/>
      <c r="AG4" s="212"/>
      <c r="AH4" s="212"/>
      <c r="AI4" s="212"/>
      <c r="AJ4" s="119"/>
      <c r="AR4" s="68" t="s">
        <v>81</v>
      </c>
      <c r="AS4" s="69"/>
      <c r="AT4" s="69"/>
      <c r="AU4" s="69"/>
      <c r="AV4" s="69"/>
      <c r="AW4" s="70"/>
    </row>
    <row r="5" spans="1:49" ht="14.25" thickBot="1">
      <c r="A5" s="439"/>
      <c r="B5" s="440"/>
      <c r="C5" s="213"/>
      <c r="D5" s="213"/>
      <c r="E5" s="213"/>
      <c r="F5" s="213"/>
      <c r="G5" s="213"/>
      <c r="H5" s="213"/>
      <c r="I5" s="213"/>
      <c r="J5" s="213"/>
      <c r="K5" s="213"/>
      <c r="L5" s="213"/>
      <c r="M5" s="213"/>
      <c r="N5" s="213"/>
      <c r="O5" s="213"/>
      <c r="P5" s="213"/>
      <c r="Q5" s="213"/>
      <c r="R5" s="213"/>
      <c r="S5" s="213"/>
      <c r="T5" s="213"/>
      <c r="U5" s="213"/>
      <c r="V5" s="213"/>
      <c r="W5" s="213"/>
      <c r="X5" s="213"/>
      <c r="Y5" s="213"/>
      <c r="Z5" s="213"/>
      <c r="AA5" s="213"/>
      <c r="AB5" s="213"/>
      <c r="AC5" s="213"/>
      <c r="AD5" s="213"/>
      <c r="AE5" s="213"/>
      <c r="AF5" s="213"/>
      <c r="AG5" s="213"/>
      <c r="AH5" s="213"/>
      <c r="AI5" s="213"/>
      <c r="AJ5" s="120"/>
      <c r="AR5" s="71" t="str">
        <f ca="1">"static const U4  "&amp;AW8&amp;"["&amp;AW10&amp;"]"&amp;" = {"</f>
        <v>static const U4  u4_sp_ALERT_S_ACC_TT_RCC_CRIT[ALERT_S_ACC_TT_RCC_NUM_DST] = {</v>
      </c>
      <c r="AS5" s="71" t="str">
        <f ca="1">"static const U4  "&amp;$AW$9&amp;"["&amp;$AW$10&amp;"] = {"</f>
        <v>static const U4  u4_sp_ALERT_S_ACC_TT_RCC_MASK[ALERT_S_ACC_TT_RCC_NUM_DST] = {</v>
      </c>
      <c r="AT5" s="71" t="str">
        <f ca="1">"static const U1  "&amp;$AW$11&amp;"["&amp;$AW$10&amp;"] = {"</f>
        <v>static const U1  u1_sp_ALERT_S_ACC_TT_RCC_DST[ALERT_S_ACC_TT_RCC_NUM_DST] = {</v>
      </c>
      <c r="AU5" s="71" t="str">
        <f ca="1">"const ST_ALERT_MTRX "&amp;$AW$12&amp;" = {"</f>
        <v>const ST_ALERT_MTRX st_gp_ALERT_S_ACC_MTRX[5] = {</v>
      </c>
      <c r="AV5" s="55" t="str">
        <f ca="1">"#define "&amp;AW10&amp;REPT(" ",41-LEN(AW10))&amp;"("&amp;AW13&amp;"U)"</f>
        <v>#define ALERT_S_ACC_TT_RCC_NUM_DST               (16U)</v>
      </c>
      <c r="AW5" s="56"/>
    </row>
    <row r="6" spans="1:49">
      <c r="B6" s="122" t="str">
        <f ca="1">"Table "&amp;$AW$6</f>
        <v>Table TT_RCC</v>
      </c>
      <c r="C6" s="42">
        <f>ROW()-ROW($C$6)</f>
        <v>0</v>
      </c>
      <c r="D6" s="118" t="s">
        <v>67</v>
      </c>
      <c r="E6" s="118" t="s">
        <v>67</v>
      </c>
      <c r="F6" s="118" t="s">
        <v>67</v>
      </c>
      <c r="G6" s="118" t="s">
        <v>67</v>
      </c>
      <c r="H6" s="118" t="s">
        <v>67</v>
      </c>
      <c r="I6" s="118" t="s">
        <v>67</v>
      </c>
      <c r="J6" s="118" t="s">
        <v>67</v>
      </c>
      <c r="K6" s="118" t="s">
        <v>67</v>
      </c>
      <c r="L6" s="118" t="s">
        <v>67</v>
      </c>
      <c r="M6" s="118" t="s">
        <v>67</v>
      </c>
      <c r="N6" s="118" t="s">
        <v>67</v>
      </c>
      <c r="O6" s="118" t="s">
        <v>67</v>
      </c>
      <c r="P6" s="118" t="s">
        <v>67</v>
      </c>
      <c r="Q6" s="118" t="s">
        <v>67</v>
      </c>
      <c r="R6" s="118" t="s">
        <v>67</v>
      </c>
      <c r="S6" s="118" t="s">
        <v>67</v>
      </c>
      <c r="T6" s="118" t="s">
        <v>67</v>
      </c>
      <c r="U6" s="118" t="s">
        <v>67</v>
      </c>
      <c r="V6" s="118" t="s">
        <v>67</v>
      </c>
      <c r="W6" s="118" t="s">
        <v>67</v>
      </c>
      <c r="X6" s="118" t="s">
        <v>67</v>
      </c>
      <c r="Y6" s="118" t="s">
        <v>67</v>
      </c>
      <c r="Z6" s="118" t="s">
        <v>67</v>
      </c>
      <c r="AA6" s="118" t="s">
        <v>67</v>
      </c>
      <c r="AB6" s="118" t="s">
        <v>67</v>
      </c>
      <c r="AC6" s="118" t="s">
        <v>67</v>
      </c>
      <c r="AD6" s="118" t="s">
        <v>67</v>
      </c>
      <c r="AE6" s="118" t="s">
        <v>67</v>
      </c>
      <c r="AF6" s="306">
        <v>0</v>
      </c>
      <c r="AG6" s="306">
        <v>0</v>
      </c>
      <c r="AH6" s="306">
        <v>0</v>
      </c>
      <c r="AI6" s="306">
        <v>0</v>
      </c>
      <c r="AJ6" s="307" t="s">
        <v>32</v>
      </c>
      <c r="AL6" t="str">
        <f t="shared" ref="AL6:AL69" si="0">IF($AJ6="UNKNOWN","    (U1)ALERT_REQ_UNKNOWN","    (U1)"&amp;"ALERT_REQ_"&amp;$AW$17&amp;"_"&amp;IF($AW$6&lt;&gt;$AW$17,$AW$6&amp;"_","")&amp;AJ6)</f>
        <v xml:space="preserve">    (U1)ALERT_REQ_UNKNOWN</v>
      </c>
      <c r="AR6" s="53" t="str">
        <f>IF(AQ71&lt;&gt;"",AQ71,IF(AQ70&lt;&gt;"","};",""))</f>
        <v xml:space="preserve">    (U4)0x00000000U,                                                           /* 00 UNKNOWN                                         */</v>
      </c>
      <c r="AS6" s="53" t="str">
        <f>IF(AQ136&lt;&gt;"",AQ136,IF(AQ135&lt;&gt;"","};",""))</f>
        <v xml:space="preserve">    (U4)0x0000000FU,                                                           /* 00 UNKNOWN                                         */</v>
      </c>
      <c r="AT6" s="53" t="str">
        <f t="shared" ref="AT6:AT69" si="1">IF(AJ6&lt;&gt;"",AL6&amp;IF(AJ7&lt;&gt;"",","," ")&amp;REPT(" ",78-LEN(AL6))&amp;"/* "&amp;IF(C6&lt;10,"0"&amp;C6,C6)&amp;" "&amp;AJ6&amp;REPT(" ",48-LEN(AJ6))&amp;"*/",IF(AJ5&lt;&gt;"","};",""))</f>
        <v xml:space="preserve">    (U1)ALERT_REQ_UNKNOWN,                                                     /* 00 UNKNOWN                                         */</v>
      </c>
      <c r="AU6" s="53" t="s">
        <v>521</v>
      </c>
      <c r="AV6" s="38" t="s">
        <v>69</v>
      </c>
      <c r="AW6" s="57" t="str">
        <f ca="1">UPPER(RIGHT(CELL("filename",A1),LEN(CELL("filename",A1))-FIND("]",CELL("filename",A1))))</f>
        <v>TT_RCC</v>
      </c>
    </row>
    <row r="7" spans="1:49">
      <c r="B7" s="122"/>
      <c r="C7" s="37">
        <f t="shared" ref="C7:C69" si="2">ROW()-ROW($C$6)</f>
        <v>1</v>
      </c>
      <c r="D7" s="51" t="s">
        <v>67</v>
      </c>
      <c r="E7" s="51" t="s">
        <v>67</v>
      </c>
      <c r="F7" s="51" t="s">
        <v>67</v>
      </c>
      <c r="G7" s="51" t="s">
        <v>67</v>
      </c>
      <c r="H7" s="51" t="s">
        <v>67</v>
      </c>
      <c r="I7" s="51" t="s">
        <v>67</v>
      </c>
      <c r="J7" s="118" t="s">
        <v>67</v>
      </c>
      <c r="K7" s="118" t="s">
        <v>67</v>
      </c>
      <c r="L7" s="51" t="s">
        <v>67</v>
      </c>
      <c r="M7" s="51" t="s">
        <v>67</v>
      </c>
      <c r="N7" s="51" t="s">
        <v>67</v>
      </c>
      <c r="O7" s="51" t="s">
        <v>67</v>
      </c>
      <c r="P7" s="51" t="s">
        <v>67</v>
      </c>
      <c r="Q7" s="51" t="s">
        <v>67</v>
      </c>
      <c r="R7" s="51" t="s">
        <v>67</v>
      </c>
      <c r="S7" s="51" t="s">
        <v>67</v>
      </c>
      <c r="T7" s="51" t="s">
        <v>67</v>
      </c>
      <c r="U7" s="51" t="s">
        <v>67</v>
      </c>
      <c r="V7" s="51" t="s">
        <v>67</v>
      </c>
      <c r="W7" s="51" t="s">
        <v>67</v>
      </c>
      <c r="X7" s="51" t="s">
        <v>67</v>
      </c>
      <c r="Y7" s="118" t="s">
        <v>67</v>
      </c>
      <c r="Z7" s="118" t="s">
        <v>67</v>
      </c>
      <c r="AA7" s="118" t="s">
        <v>67</v>
      </c>
      <c r="AB7" s="118" t="s">
        <v>67</v>
      </c>
      <c r="AC7" s="118" t="s">
        <v>67</v>
      </c>
      <c r="AD7" s="118" t="s">
        <v>67</v>
      </c>
      <c r="AE7" s="118" t="s">
        <v>67</v>
      </c>
      <c r="AF7" s="306">
        <v>0</v>
      </c>
      <c r="AG7" s="306">
        <v>0</v>
      </c>
      <c r="AH7" s="306">
        <v>0</v>
      </c>
      <c r="AI7" s="306">
        <v>1</v>
      </c>
      <c r="AJ7" s="307" t="s">
        <v>236</v>
      </c>
      <c r="AL7" t="str">
        <f t="shared" ca="1" si="0"/>
        <v xml:space="preserve">    (U1)ALERT_REQ_S_ACC_TT_RCC_ON_W</v>
      </c>
      <c r="AR7" s="53" t="str">
        <f t="shared" ref="AR7:AR70" si="3">IF(AQ72&lt;&gt;"",AQ72,IF(AQ71&lt;&gt;"","};",""))</f>
        <v xml:space="preserve">    (U4)0x00000001U,                                                           /* 01 ON_W                                            */</v>
      </c>
      <c r="AS7" s="53" t="str">
        <f t="shared" ref="AS7:AS70" si="4">IF(AQ137&lt;&gt;"",AQ137,IF(AQ136&lt;&gt;"","};",""))</f>
        <v xml:space="preserve">    (U4)0x0000000FU,                                                           /* 01 ON_W                                            */</v>
      </c>
      <c r="AT7" s="53" t="str">
        <f t="shared" ca="1" si="1"/>
        <v xml:space="preserve">    (U1)ALERT_REQ_S_ACC_TT_RCC_ON_W,                                           /* 01 ON_W                                            */</v>
      </c>
      <c r="AU7" s="53" t="str">
        <f ca="1">"        &amp;"&amp;$AW$14&amp;","&amp;REPT(" ",69-LEN($AW$14))&amp;"/* fp_u4_SRC_CHK                                      */"</f>
        <v xml:space="preserve">        &amp;u4_s_AlertS_accTtRccSrcchk,                                           /* fp_u4_SRC_CHK                                      */</v>
      </c>
      <c r="AV7" s="39" t="s">
        <v>70</v>
      </c>
      <c r="AW7" s="121">
        <f>IF(B3="Search Table",1,0)</f>
        <v>0</v>
      </c>
    </row>
    <row r="8" spans="1:49">
      <c r="B8" s="122"/>
      <c r="C8" s="37">
        <f t="shared" si="2"/>
        <v>2</v>
      </c>
      <c r="D8" s="51" t="s">
        <v>67</v>
      </c>
      <c r="E8" s="51" t="s">
        <v>67</v>
      </c>
      <c r="F8" s="51" t="s">
        <v>67</v>
      </c>
      <c r="G8" s="51" t="s">
        <v>67</v>
      </c>
      <c r="H8" s="51" t="s">
        <v>67</v>
      </c>
      <c r="I8" s="51" t="s">
        <v>67</v>
      </c>
      <c r="J8" s="118" t="s">
        <v>67</v>
      </c>
      <c r="K8" s="51" t="s">
        <v>67</v>
      </c>
      <c r="L8" s="51" t="s">
        <v>67</v>
      </c>
      <c r="M8" s="51" t="s">
        <v>67</v>
      </c>
      <c r="N8" s="51" t="s">
        <v>67</v>
      </c>
      <c r="O8" s="51" t="s">
        <v>67</v>
      </c>
      <c r="P8" s="51" t="s">
        <v>67</v>
      </c>
      <c r="Q8" s="51" t="s">
        <v>67</v>
      </c>
      <c r="R8" s="51" t="s">
        <v>67</v>
      </c>
      <c r="S8" s="51" t="s">
        <v>67</v>
      </c>
      <c r="T8" s="51" t="s">
        <v>67</v>
      </c>
      <c r="U8" s="51" t="s">
        <v>67</v>
      </c>
      <c r="V8" s="51" t="s">
        <v>67</v>
      </c>
      <c r="W8" s="51" t="s">
        <v>67</v>
      </c>
      <c r="X8" s="51" t="s">
        <v>67</v>
      </c>
      <c r="Y8" s="118" t="s">
        <v>67</v>
      </c>
      <c r="Z8" s="118" t="s">
        <v>67</v>
      </c>
      <c r="AA8" s="118" t="s">
        <v>67</v>
      </c>
      <c r="AB8" s="118" t="s">
        <v>67</v>
      </c>
      <c r="AC8" s="118" t="s">
        <v>67</v>
      </c>
      <c r="AD8" s="118" t="s">
        <v>67</v>
      </c>
      <c r="AE8" s="118" t="s">
        <v>67</v>
      </c>
      <c r="AF8" s="306">
        <v>0</v>
      </c>
      <c r="AG8" s="306">
        <v>0</v>
      </c>
      <c r="AH8" s="306">
        <v>1</v>
      </c>
      <c r="AI8" s="306">
        <v>0</v>
      </c>
      <c r="AJ8" s="262" t="s">
        <v>232</v>
      </c>
      <c r="AL8" t="str">
        <f t="shared" ca="1" si="0"/>
        <v xml:space="preserve">    (U1)ALERT_REQ_S_ACC_TT_RCC_ON_G</v>
      </c>
      <c r="AR8" s="53" t="str">
        <f t="shared" si="3"/>
        <v xml:space="preserve">    (U4)0x00000002U,                                                           /* 02 ON_G                                            */</v>
      </c>
      <c r="AS8" s="53" t="str">
        <f t="shared" si="4"/>
        <v xml:space="preserve">    (U4)0x0000000FU,                                                           /* 02 ON_G                                            */</v>
      </c>
      <c r="AT8" s="53" t="str">
        <f ca="1">IF(AJ8&lt;&gt;"",AL8&amp;IF(AJ9&lt;&gt;"",","," ")&amp;REPT(" ",78-LEN(AL8))&amp;"/* "&amp;IF(C8&lt;10,"0"&amp;C8,C8)&amp;" "&amp;AJ8&amp;REPT(" ",48-LEN(AJ8))&amp;"*/",IF(AJ7&lt;&gt;"","};",""))</f>
        <v xml:space="preserve">    (U1)ALERT_REQ_S_ACC_TT_RCC_ON_G,                                           /* 02 ON_G                                            */</v>
      </c>
      <c r="AU8" s="53" t="str">
        <f ca="1">IF($AW$15&lt;&gt;"NULL","        &amp;"&amp;$AW$15&amp;","&amp;REPT(" ",69-LEN($AW$15))&amp;"/* fp_vd_XDST                                         */","        vdp_PTR_NA,                                                            /* fp_vd_XDST                                         */")</f>
        <v xml:space="preserve">        vdp_PTR_NA,                                                            /* fp_vd_XDST                                         */</v>
      </c>
      <c r="AV8" s="39" t="s">
        <v>71</v>
      </c>
      <c r="AW8" s="58" t="str">
        <f ca="1">"u4_sp_ALERT_"&amp;IF(AW6&lt;&gt;AW17,$AW$17&amp;"_"&amp;$AW$6,AW17)&amp;"_CRIT"</f>
        <v>u4_sp_ALERT_S_ACC_TT_RCC_CRIT</v>
      </c>
    </row>
    <row r="9" spans="1:49">
      <c r="B9" s="122"/>
      <c r="C9" s="37">
        <f t="shared" si="2"/>
        <v>3</v>
      </c>
      <c r="D9" s="51" t="s">
        <v>67</v>
      </c>
      <c r="E9" s="51" t="s">
        <v>67</v>
      </c>
      <c r="F9" s="51" t="s">
        <v>67</v>
      </c>
      <c r="G9" s="51" t="s">
        <v>67</v>
      </c>
      <c r="H9" s="51" t="s">
        <v>67</v>
      </c>
      <c r="I9" s="51" t="s">
        <v>67</v>
      </c>
      <c r="J9" s="118" t="s">
        <v>67</v>
      </c>
      <c r="K9" s="51" t="s">
        <v>67</v>
      </c>
      <c r="L9" s="51" t="s">
        <v>67</v>
      </c>
      <c r="M9" s="51" t="s">
        <v>67</v>
      </c>
      <c r="N9" s="51" t="s">
        <v>67</v>
      </c>
      <c r="O9" s="51" t="s">
        <v>67</v>
      </c>
      <c r="P9" s="51" t="s">
        <v>67</v>
      </c>
      <c r="Q9" s="51" t="s">
        <v>67</v>
      </c>
      <c r="R9" s="51" t="s">
        <v>67</v>
      </c>
      <c r="S9" s="51" t="s">
        <v>67</v>
      </c>
      <c r="T9" s="51" t="s">
        <v>67</v>
      </c>
      <c r="U9" s="51" t="s">
        <v>67</v>
      </c>
      <c r="V9" s="51" t="s">
        <v>67</v>
      </c>
      <c r="W9" s="51" t="s">
        <v>67</v>
      </c>
      <c r="X9" s="51" t="s">
        <v>67</v>
      </c>
      <c r="Y9" s="118" t="s">
        <v>67</v>
      </c>
      <c r="Z9" s="118" t="s">
        <v>67</v>
      </c>
      <c r="AA9" s="118" t="s">
        <v>67</v>
      </c>
      <c r="AB9" s="118" t="s">
        <v>67</v>
      </c>
      <c r="AC9" s="118" t="s">
        <v>67</v>
      </c>
      <c r="AD9" s="118" t="s">
        <v>67</v>
      </c>
      <c r="AE9" s="118" t="s">
        <v>67</v>
      </c>
      <c r="AF9" s="306">
        <v>0</v>
      </c>
      <c r="AG9" s="306">
        <v>0</v>
      </c>
      <c r="AH9" s="306">
        <v>1</v>
      </c>
      <c r="AI9" s="306">
        <v>1</v>
      </c>
      <c r="AJ9" s="307" t="s">
        <v>234</v>
      </c>
      <c r="AL9" t="str">
        <f t="shared" ca="1" si="0"/>
        <v xml:space="preserve">    (U1)ALERT_REQ_S_ACC_TT_RCC_ON_Y</v>
      </c>
      <c r="AR9" s="53" t="str">
        <f t="shared" si="3"/>
        <v xml:space="preserve">    (U4)0x00000003U,                                                           /* 03 ON_Y                                            */</v>
      </c>
      <c r="AS9" s="53" t="str">
        <f t="shared" si="4"/>
        <v xml:space="preserve">    (U4)0x0000000FU,                                                           /* 03 ON_Y                                            */</v>
      </c>
      <c r="AT9" s="53" t="str">
        <f t="shared" ca="1" si="1"/>
        <v xml:space="preserve">    (U1)ALERT_REQ_S_ACC_TT_RCC_ON_Y,                                           /* 03 ON_Y                                            */</v>
      </c>
      <c r="AU9" s="53"/>
      <c r="AV9" s="39" t="s">
        <v>72</v>
      </c>
      <c r="AW9" s="58" t="str">
        <f ca="1">"u4_sp_ALERT_"&amp;IF(AW6&lt;&gt;AW17,$AW$17&amp;"_"&amp;$AW$6,AW17)&amp;"_MASK"</f>
        <v>u4_sp_ALERT_S_ACC_TT_RCC_MASK</v>
      </c>
    </row>
    <row r="10" spans="1:49">
      <c r="B10" s="122"/>
      <c r="C10" s="37">
        <f t="shared" si="2"/>
        <v>4</v>
      </c>
      <c r="D10" s="51" t="s">
        <v>67</v>
      </c>
      <c r="E10" s="51" t="s">
        <v>67</v>
      </c>
      <c r="F10" s="51" t="s">
        <v>67</v>
      </c>
      <c r="G10" s="51" t="s">
        <v>67</v>
      </c>
      <c r="H10" s="51" t="s">
        <v>67</v>
      </c>
      <c r="I10" s="51" t="s">
        <v>67</v>
      </c>
      <c r="J10" s="51" t="s">
        <v>67</v>
      </c>
      <c r="K10" s="51" t="s">
        <v>67</v>
      </c>
      <c r="L10" s="51" t="s">
        <v>67</v>
      </c>
      <c r="M10" s="51" t="s">
        <v>67</v>
      </c>
      <c r="N10" s="51" t="s">
        <v>67</v>
      </c>
      <c r="O10" s="51" t="s">
        <v>67</v>
      </c>
      <c r="P10" s="51" t="s">
        <v>67</v>
      </c>
      <c r="Q10" s="51" t="s">
        <v>67</v>
      </c>
      <c r="R10" s="51" t="s">
        <v>67</v>
      </c>
      <c r="S10" s="51" t="s">
        <v>67</v>
      </c>
      <c r="T10" s="51" t="s">
        <v>67</v>
      </c>
      <c r="U10" s="51" t="s">
        <v>67</v>
      </c>
      <c r="V10" s="51" t="s">
        <v>67</v>
      </c>
      <c r="W10" s="51" t="s">
        <v>67</v>
      </c>
      <c r="X10" s="51" t="s">
        <v>67</v>
      </c>
      <c r="Y10" s="51" t="s">
        <v>67</v>
      </c>
      <c r="Z10" s="51" t="s">
        <v>67</v>
      </c>
      <c r="AA10" s="51" t="s">
        <v>67</v>
      </c>
      <c r="AB10" s="51" t="s">
        <v>67</v>
      </c>
      <c r="AC10" s="51" t="s">
        <v>67</v>
      </c>
      <c r="AD10" s="51" t="s">
        <v>67</v>
      </c>
      <c r="AE10" s="51" t="s">
        <v>67</v>
      </c>
      <c r="AF10" s="306">
        <v>0</v>
      </c>
      <c r="AG10" s="306">
        <v>1</v>
      </c>
      <c r="AH10" s="306">
        <v>0</v>
      </c>
      <c r="AI10" s="306">
        <v>0</v>
      </c>
      <c r="AJ10" s="307" t="s">
        <v>32</v>
      </c>
      <c r="AL10" t="str">
        <f t="shared" si="0"/>
        <v xml:space="preserve">    (U1)ALERT_REQ_UNKNOWN</v>
      </c>
      <c r="AR10" s="53" t="str">
        <f t="shared" si="3"/>
        <v xml:space="preserve">    (U4)0x00000004U,                                                           /* 04 UNKNOWN                                         */</v>
      </c>
      <c r="AS10" s="53" t="str">
        <f t="shared" si="4"/>
        <v xml:space="preserve">    (U4)0x0000000FU,                                                           /* 04 UNKNOWN                                         */</v>
      </c>
      <c r="AT10" s="53" t="str">
        <f t="shared" si="1"/>
        <v xml:space="preserve">    (U1)ALERT_REQ_UNKNOWN,                                                     /* 04 UNKNOWN                                         */</v>
      </c>
      <c r="AU10" s="53" t="str">
        <f>IF($AW$7=1,"        &amp;"&amp;$AW$9&amp;"[0],"&amp;REPT(" ",66-LEN($AW$9))&amp;"/* u4p_MASK                                           */","        (const U4 *)vdp_PTR_NA,                                                /* u4p_MASK                                           */")</f>
        <v xml:space="preserve">        (const U4 *)vdp_PTR_NA,                                                /* u4p_MASK                                           */</v>
      </c>
      <c r="AV10" s="39" t="s">
        <v>73</v>
      </c>
      <c r="AW10" s="58" t="str">
        <f ca="1">"ALERT_"&amp;IF(AW6&lt;&gt;AW17,$AW$17&amp;"_"&amp;$AW$6,AW17)&amp;"_NUM_DST"</f>
        <v>ALERT_S_ACC_TT_RCC_NUM_DST</v>
      </c>
    </row>
    <row r="11" spans="1:49">
      <c r="B11" s="122"/>
      <c r="C11" s="37">
        <f t="shared" si="2"/>
        <v>5</v>
      </c>
      <c r="D11" s="51" t="s">
        <v>67</v>
      </c>
      <c r="E11" s="51" t="s">
        <v>67</v>
      </c>
      <c r="F11" s="51" t="s">
        <v>67</v>
      </c>
      <c r="G11" s="51" t="s">
        <v>67</v>
      </c>
      <c r="H11" s="51" t="s">
        <v>67</v>
      </c>
      <c r="I11" s="51" t="s">
        <v>67</v>
      </c>
      <c r="J11" s="51" t="s">
        <v>67</v>
      </c>
      <c r="K11" s="51" t="s">
        <v>67</v>
      </c>
      <c r="L11" s="51" t="s">
        <v>67</v>
      </c>
      <c r="M11" s="51" t="s">
        <v>67</v>
      </c>
      <c r="N11" s="51" t="s">
        <v>67</v>
      </c>
      <c r="O11" s="51" t="s">
        <v>67</v>
      </c>
      <c r="P11" s="51" t="s">
        <v>67</v>
      </c>
      <c r="Q11" s="51" t="s">
        <v>67</v>
      </c>
      <c r="R11" s="51" t="s">
        <v>67</v>
      </c>
      <c r="S11" s="51" t="s">
        <v>67</v>
      </c>
      <c r="T11" s="51" t="s">
        <v>67</v>
      </c>
      <c r="U11" s="51" t="s">
        <v>67</v>
      </c>
      <c r="V11" s="51" t="s">
        <v>67</v>
      </c>
      <c r="W11" s="51" t="s">
        <v>67</v>
      </c>
      <c r="X11" s="51" t="s">
        <v>67</v>
      </c>
      <c r="Y11" s="51" t="s">
        <v>67</v>
      </c>
      <c r="Z11" s="51" t="s">
        <v>67</v>
      </c>
      <c r="AA11" s="51" t="s">
        <v>67</v>
      </c>
      <c r="AB11" s="51" t="s">
        <v>67</v>
      </c>
      <c r="AC11" s="51" t="s">
        <v>67</v>
      </c>
      <c r="AD11" s="51" t="s">
        <v>67</v>
      </c>
      <c r="AE11" s="51" t="s">
        <v>67</v>
      </c>
      <c r="AF11" s="306">
        <v>0</v>
      </c>
      <c r="AG11" s="306">
        <v>1</v>
      </c>
      <c r="AH11" s="306">
        <v>0</v>
      </c>
      <c r="AI11" s="306">
        <v>1</v>
      </c>
      <c r="AJ11" s="307" t="s">
        <v>32</v>
      </c>
      <c r="AL11" t="str">
        <f t="shared" si="0"/>
        <v xml:space="preserve">    (U1)ALERT_REQ_UNKNOWN</v>
      </c>
      <c r="AR11" s="53" t="str">
        <f t="shared" si="3"/>
        <v xml:space="preserve">    (U4)0x00000005U,                                                           /* 05 UNKNOWN                                         */</v>
      </c>
      <c r="AS11" s="53" t="str">
        <f t="shared" si="4"/>
        <v xml:space="preserve">    (U4)0x0000000FU,                                                           /* 05 UNKNOWN                                         */</v>
      </c>
      <c r="AT11" s="53" t="str">
        <f t="shared" si="1"/>
        <v xml:space="preserve">    (U1)ALERT_REQ_UNKNOWN,                                                     /* 05 UNKNOWN                                         */</v>
      </c>
      <c r="AU11" s="53" t="str">
        <f>IF($AW$7=1,"        &amp;"&amp;$AW$8&amp;"[0],"&amp;REPT(" ",66-LEN($AW$8))&amp;"/* u4p_CRIT                                           */","        (const U4 *)vdp_PTR_NA,                                                /* u4p_CRIT                                           */")</f>
        <v xml:space="preserve">        (const U4 *)vdp_PTR_NA,                                                /* u4p_CRIT                                           */</v>
      </c>
      <c r="AV11" s="39" t="s">
        <v>74</v>
      </c>
      <c r="AW11" s="58" t="str">
        <f ca="1">"u1_sp_ALERT_"&amp;IF(AW6&lt;&gt;AW17,$AW$17&amp;"_"&amp;$AW$6,AW17)&amp;"_DST"</f>
        <v>u1_sp_ALERT_S_ACC_TT_RCC_DST</v>
      </c>
    </row>
    <row r="12" spans="1:49">
      <c r="B12" s="122"/>
      <c r="C12" s="37">
        <f t="shared" si="2"/>
        <v>6</v>
      </c>
      <c r="D12" s="51" t="s">
        <v>67</v>
      </c>
      <c r="E12" s="51" t="s">
        <v>67</v>
      </c>
      <c r="F12" s="51" t="s">
        <v>67</v>
      </c>
      <c r="G12" s="51" t="s">
        <v>67</v>
      </c>
      <c r="H12" s="51" t="s">
        <v>67</v>
      </c>
      <c r="I12" s="51" t="s">
        <v>67</v>
      </c>
      <c r="J12" s="51" t="s">
        <v>67</v>
      </c>
      <c r="K12" s="51" t="s">
        <v>67</v>
      </c>
      <c r="L12" s="51" t="s">
        <v>67</v>
      </c>
      <c r="M12" s="51" t="s">
        <v>67</v>
      </c>
      <c r="N12" s="51" t="s">
        <v>67</v>
      </c>
      <c r="O12" s="51" t="s">
        <v>67</v>
      </c>
      <c r="P12" s="51" t="s">
        <v>67</v>
      </c>
      <c r="Q12" s="51" t="s">
        <v>67</v>
      </c>
      <c r="R12" s="51" t="s">
        <v>67</v>
      </c>
      <c r="S12" s="51" t="s">
        <v>67</v>
      </c>
      <c r="T12" s="51" t="s">
        <v>67</v>
      </c>
      <c r="U12" s="51" t="s">
        <v>67</v>
      </c>
      <c r="V12" s="51" t="s">
        <v>67</v>
      </c>
      <c r="W12" s="51" t="s">
        <v>67</v>
      </c>
      <c r="X12" s="51" t="s">
        <v>67</v>
      </c>
      <c r="Y12" s="51" t="s">
        <v>67</v>
      </c>
      <c r="Z12" s="51" t="s">
        <v>67</v>
      </c>
      <c r="AA12" s="51" t="s">
        <v>67</v>
      </c>
      <c r="AB12" s="51" t="s">
        <v>67</v>
      </c>
      <c r="AC12" s="51" t="s">
        <v>67</v>
      </c>
      <c r="AD12" s="51" t="s">
        <v>67</v>
      </c>
      <c r="AE12" s="118" t="s">
        <v>67</v>
      </c>
      <c r="AF12" s="306">
        <v>0</v>
      </c>
      <c r="AG12" s="306">
        <v>1</v>
      </c>
      <c r="AH12" s="306">
        <v>1</v>
      </c>
      <c r="AI12" s="306">
        <v>0</v>
      </c>
      <c r="AJ12" s="307" t="s">
        <v>32</v>
      </c>
      <c r="AL12" t="str">
        <f t="shared" si="0"/>
        <v xml:space="preserve">    (U1)ALERT_REQ_UNKNOWN</v>
      </c>
      <c r="AR12" s="53" t="str">
        <f t="shared" si="3"/>
        <v xml:space="preserve">    (U4)0x00000006U,                                                           /* 06 UNKNOWN                                         */</v>
      </c>
      <c r="AS12" s="53" t="str">
        <f t="shared" si="4"/>
        <v xml:space="preserve">    (U4)0x0000000FU,                                                           /* 06 UNKNOWN                                         */</v>
      </c>
      <c r="AT12" s="53" t="str">
        <f t="shared" si="1"/>
        <v xml:space="preserve">    (U1)ALERT_REQ_UNKNOWN,                                                     /* 06 UNKNOWN                                         */</v>
      </c>
      <c r="AU12" s="53"/>
      <c r="AV12" s="39" t="s">
        <v>87</v>
      </c>
      <c r="AW12" s="58" t="str">
        <f ca="1">Matrix!D8&amp;"["&amp;Matrix!D7&amp;"]"</f>
        <v>st_gp_ALERT_S_ACC_MTRX[5]</v>
      </c>
    </row>
    <row r="13" spans="1:49">
      <c r="B13" s="122"/>
      <c r="C13" s="37">
        <f t="shared" si="2"/>
        <v>7</v>
      </c>
      <c r="D13" s="51" t="s">
        <v>67</v>
      </c>
      <c r="E13" s="51" t="s">
        <v>67</v>
      </c>
      <c r="F13" s="51" t="s">
        <v>67</v>
      </c>
      <c r="G13" s="51" t="s">
        <v>67</v>
      </c>
      <c r="H13" s="51" t="s">
        <v>67</v>
      </c>
      <c r="I13" s="51" t="s">
        <v>67</v>
      </c>
      <c r="J13" s="51" t="s">
        <v>67</v>
      </c>
      <c r="K13" s="51" t="s">
        <v>67</v>
      </c>
      <c r="L13" s="51" t="s">
        <v>67</v>
      </c>
      <c r="M13" s="51" t="s">
        <v>67</v>
      </c>
      <c r="N13" s="51" t="s">
        <v>67</v>
      </c>
      <c r="O13" s="51" t="s">
        <v>67</v>
      </c>
      <c r="P13" s="51" t="s">
        <v>67</v>
      </c>
      <c r="Q13" s="51" t="s">
        <v>67</v>
      </c>
      <c r="R13" s="51" t="s">
        <v>67</v>
      </c>
      <c r="S13" s="51" t="s">
        <v>67</v>
      </c>
      <c r="T13" s="51" t="s">
        <v>67</v>
      </c>
      <c r="U13" s="51" t="s">
        <v>67</v>
      </c>
      <c r="V13" s="51" t="s">
        <v>67</v>
      </c>
      <c r="W13" s="51" t="s">
        <v>67</v>
      </c>
      <c r="X13" s="51" t="s">
        <v>67</v>
      </c>
      <c r="Y13" s="51" t="s">
        <v>67</v>
      </c>
      <c r="Z13" s="51" t="s">
        <v>67</v>
      </c>
      <c r="AA13" s="51" t="s">
        <v>67</v>
      </c>
      <c r="AB13" s="51" t="s">
        <v>67</v>
      </c>
      <c r="AC13" s="51" t="s">
        <v>67</v>
      </c>
      <c r="AD13" s="51" t="s">
        <v>67</v>
      </c>
      <c r="AE13" s="51" t="s">
        <v>67</v>
      </c>
      <c r="AF13" s="306">
        <v>0</v>
      </c>
      <c r="AG13" s="306">
        <v>1</v>
      </c>
      <c r="AH13" s="306">
        <v>1</v>
      </c>
      <c r="AI13" s="306">
        <v>1</v>
      </c>
      <c r="AJ13" s="307" t="s">
        <v>32</v>
      </c>
      <c r="AL13" t="str">
        <f t="shared" si="0"/>
        <v xml:space="preserve">    (U1)ALERT_REQ_UNKNOWN</v>
      </c>
      <c r="AR13" s="53" t="str">
        <f t="shared" si="3"/>
        <v xml:space="preserve">    (U4)0x00000007U,                                                           /* 07 UNKNOWN                                         */</v>
      </c>
      <c r="AS13" s="53" t="str">
        <f t="shared" si="4"/>
        <v xml:space="preserve">    (U4)0x0000000FU,                                                           /* 07 UNKNOWN                                         */</v>
      </c>
      <c r="AT13" s="53" t="str">
        <f t="shared" si="1"/>
        <v xml:space="preserve">    (U1)ALERT_REQ_UNKNOWN,                                                     /* 07 UNKNOWN                                         */</v>
      </c>
      <c r="AU13" s="53" t="str">
        <f ca="1">"        &amp;"&amp;$AW$11&amp;"[0],"&amp;REPT(" ",66-LEN($AW$11))&amp;"/* u1p_DST                                            */"</f>
        <v xml:space="preserve">        &amp;u1_sp_ALERT_S_ACC_TT_RCC_DST[0],                                      /* u1p_DST                                            */</v>
      </c>
      <c r="AV13" s="39" t="s">
        <v>75</v>
      </c>
      <c r="AW13" s="121">
        <f>COUNTA($AJ$6:$AJ$69)</f>
        <v>16</v>
      </c>
    </row>
    <row r="14" spans="1:49">
      <c r="B14" s="122"/>
      <c r="C14" s="37">
        <f t="shared" si="2"/>
        <v>8</v>
      </c>
      <c r="D14" s="51" t="s">
        <v>67</v>
      </c>
      <c r="E14" s="51" t="s">
        <v>67</v>
      </c>
      <c r="F14" s="51" t="s">
        <v>67</v>
      </c>
      <c r="G14" s="51" t="s">
        <v>67</v>
      </c>
      <c r="H14" s="51" t="s">
        <v>67</v>
      </c>
      <c r="I14" s="51" t="s">
        <v>67</v>
      </c>
      <c r="J14" s="51" t="s">
        <v>67</v>
      </c>
      <c r="K14" s="51" t="s">
        <v>67</v>
      </c>
      <c r="L14" s="51" t="s">
        <v>67</v>
      </c>
      <c r="M14" s="51" t="s">
        <v>67</v>
      </c>
      <c r="N14" s="51" t="s">
        <v>67</v>
      </c>
      <c r="O14" s="51" t="s">
        <v>67</v>
      </c>
      <c r="P14" s="51" t="s">
        <v>67</v>
      </c>
      <c r="Q14" s="51" t="s">
        <v>67</v>
      </c>
      <c r="R14" s="51" t="s">
        <v>67</v>
      </c>
      <c r="S14" s="51" t="s">
        <v>67</v>
      </c>
      <c r="T14" s="51" t="s">
        <v>67</v>
      </c>
      <c r="U14" s="51" t="s">
        <v>67</v>
      </c>
      <c r="V14" s="51" t="s">
        <v>67</v>
      </c>
      <c r="W14" s="51" t="s">
        <v>67</v>
      </c>
      <c r="X14" s="51" t="s">
        <v>67</v>
      </c>
      <c r="Y14" s="51" t="s">
        <v>67</v>
      </c>
      <c r="Z14" s="51" t="s">
        <v>67</v>
      </c>
      <c r="AA14" s="51" t="s">
        <v>67</v>
      </c>
      <c r="AB14" s="51" t="s">
        <v>67</v>
      </c>
      <c r="AC14" s="51" t="s">
        <v>67</v>
      </c>
      <c r="AD14" s="51" t="s">
        <v>67</v>
      </c>
      <c r="AE14" s="51" t="s">
        <v>67</v>
      </c>
      <c r="AF14" s="306">
        <v>1</v>
      </c>
      <c r="AG14" s="306">
        <v>0</v>
      </c>
      <c r="AH14" s="306">
        <v>0</v>
      </c>
      <c r="AI14" s="306">
        <v>0</v>
      </c>
      <c r="AJ14" s="308" t="s">
        <v>32</v>
      </c>
      <c r="AL14" t="str">
        <f t="shared" si="0"/>
        <v xml:space="preserve">    (U1)ALERT_REQ_UNKNOWN</v>
      </c>
      <c r="AR14" s="53" t="str">
        <f t="shared" si="3"/>
        <v xml:space="preserve">    (U4)0x00000008U,                                                           /* 08 UNKNOWN                                         */</v>
      </c>
      <c r="AS14" s="53" t="str">
        <f t="shared" si="4"/>
        <v xml:space="preserve">    (U4)0x0000000FU,                                                           /* 08 UNKNOWN                                         */</v>
      </c>
      <c r="AT14" s="53" t="str">
        <f t="shared" si="1"/>
        <v xml:space="preserve">    (U1)ALERT_REQ_UNKNOWN,                                                     /* 08 UNKNOWN                                         */</v>
      </c>
      <c r="AU14" s="53" t="str">
        <f ca="1">"        (U2)"&amp;$AW$10&amp;","&amp;REPT(" ",66-LEN($AW$10))&amp;"/* u2_num_srch                                        */"</f>
        <v xml:space="preserve">        (U2)ALERT_S_ACC_TT_RCC_NUM_DST,                                        /* u2_num_srch                                        */</v>
      </c>
      <c r="AV14" s="39" t="s">
        <v>76</v>
      </c>
      <c r="AW14" s="58" t="str">
        <f ca="1">IF(AW6&lt;&gt;AW17,VLOOKUP(AW6,Matrix!$C$13:$G$37,4,FALSE),Matrix!F13)</f>
        <v>u4_s_AlertS_accTtRccSrcchk</v>
      </c>
    </row>
    <row r="15" spans="1:49">
      <c r="B15" s="122"/>
      <c r="C15" s="37">
        <f t="shared" si="2"/>
        <v>9</v>
      </c>
      <c r="D15" s="51" t="s">
        <v>67</v>
      </c>
      <c r="E15" s="51" t="s">
        <v>67</v>
      </c>
      <c r="F15" s="51" t="s">
        <v>67</v>
      </c>
      <c r="G15" s="51" t="s">
        <v>67</v>
      </c>
      <c r="H15" s="51" t="s">
        <v>67</v>
      </c>
      <c r="I15" s="51" t="s">
        <v>67</v>
      </c>
      <c r="J15" s="51" t="s">
        <v>67</v>
      </c>
      <c r="K15" s="51" t="s">
        <v>67</v>
      </c>
      <c r="L15" s="51" t="s">
        <v>67</v>
      </c>
      <c r="M15" s="51" t="s">
        <v>67</v>
      </c>
      <c r="N15" s="51" t="s">
        <v>67</v>
      </c>
      <c r="O15" s="51" t="s">
        <v>67</v>
      </c>
      <c r="P15" s="51" t="s">
        <v>67</v>
      </c>
      <c r="Q15" s="51" t="s">
        <v>67</v>
      </c>
      <c r="R15" s="51" t="s">
        <v>67</v>
      </c>
      <c r="S15" s="51" t="s">
        <v>67</v>
      </c>
      <c r="T15" s="51" t="s">
        <v>67</v>
      </c>
      <c r="U15" s="51" t="s">
        <v>67</v>
      </c>
      <c r="V15" s="51" t="s">
        <v>67</v>
      </c>
      <c r="W15" s="51" t="s">
        <v>67</v>
      </c>
      <c r="X15" s="51" t="s">
        <v>67</v>
      </c>
      <c r="Y15" s="51" t="s">
        <v>67</v>
      </c>
      <c r="Z15" s="51" t="s">
        <v>67</v>
      </c>
      <c r="AA15" s="51" t="s">
        <v>67</v>
      </c>
      <c r="AB15" s="51" t="s">
        <v>67</v>
      </c>
      <c r="AC15" s="51" t="s">
        <v>67</v>
      </c>
      <c r="AD15" s="51" t="s">
        <v>67</v>
      </c>
      <c r="AE15" s="51" t="s">
        <v>67</v>
      </c>
      <c r="AF15" s="306">
        <v>1</v>
      </c>
      <c r="AG15" s="306">
        <v>0</v>
      </c>
      <c r="AH15" s="306">
        <v>0</v>
      </c>
      <c r="AI15" s="306">
        <v>1</v>
      </c>
      <c r="AJ15" s="308" t="s">
        <v>32</v>
      </c>
      <c r="AL15" t="str">
        <f t="shared" si="0"/>
        <v xml:space="preserve">    (U1)ALERT_REQ_UNKNOWN</v>
      </c>
      <c r="AR15" s="53" t="str">
        <f t="shared" si="3"/>
        <v xml:space="preserve">    (U4)0x00000009U,                                                           /* 09 UNKNOWN                                         */</v>
      </c>
      <c r="AS15" s="53" t="str">
        <f t="shared" si="4"/>
        <v xml:space="preserve">    (U4)0x0000000FU,                                                           /* 09 UNKNOWN                                         */</v>
      </c>
      <c r="AT15" s="53" t="str">
        <f t="shared" si="1"/>
        <v xml:space="preserve">    (U1)ALERT_REQ_UNKNOWN,                                                     /* 09 UNKNOWN                                         */</v>
      </c>
      <c r="AU15" s="53" t="str">
        <f ca="1">"        (U1)"&amp;$AW$16&amp;REPT(" ",67-LEN($AW$16))&amp;"/* u1_vom_act                                         */"</f>
        <v xml:space="preserve">        (U1)ALERT_VOM_IGN_ON                                                   /* u1_vom_act                                         */</v>
      </c>
      <c r="AV15" s="39" t="s">
        <v>79</v>
      </c>
      <c r="AW15" s="58" t="str">
        <f ca="1">IF(AW6&lt;&gt;AW17,VLOOKUP(AW6,Matrix!$C$13:$G$37,5,FALSE),Matrix!G13)</f>
        <v>NULL</v>
      </c>
    </row>
    <row r="16" spans="1:49">
      <c r="B16" s="122"/>
      <c r="C16" s="37">
        <f t="shared" si="2"/>
        <v>10</v>
      </c>
      <c r="D16" s="51" t="s">
        <v>67</v>
      </c>
      <c r="E16" s="51" t="s">
        <v>67</v>
      </c>
      <c r="F16" s="51" t="s">
        <v>67</v>
      </c>
      <c r="G16" s="51" t="s">
        <v>67</v>
      </c>
      <c r="H16" s="51" t="s">
        <v>67</v>
      </c>
      <c r="I16" s="51" t="s">
        <v>67</v>
      </c>
      <c r="J16" s="51" t="s">
        <v>67</v>
      </c>
      <c r="K16" s="51" t="s">
        <v>67</v>
      </c>
      <c r="L16" s="51" t="s">
        <v>67</v>
      </c>
      <c r="M16" s="51" t="s">
        <v>67</v>
      </c>
      <c r="N16" s="51" t="s">
        <v>67</v>
      </c>
      <c r="O16" s="51" t="s">
        <v>67</v>
      </c>
      <c r="P16" s="51" t="s">
        <v>67</v>
      </c>
      <c r="Q16" s="51" t="s">
        <v>67</v>
      </c>
      <c r="R16" s="51" t="s">
        <v>67</v>
      </c>
      <c r="S16" s="51" t="s">
        <v>67</v>
      </c>
      <c r="T16" s="51" t="s">
        <v>67</v>
      </c>
      <c r="U16" s="51" t="s">
        <v>67</v>
      </c>
      <c r="V16" s="51" t="s">
        <v>67</v>
      </c>
      <c r="W16" s="51" t="s">
        <v>67</v>
      </c>
      <c r="X16" s="51" t="s">
        <v>67</v>
      </c>
      <c r="Y16" s="51" t="s">
        <v>67</v>
      </c>
      <c r="Z16" s="51" t="s">
        <v>67</v>
      </c>
      <c r="AA16" s="51" t="s">
        <v>67</v>
      </c>
      <c r="AB16" s="51" t="s">
        <v>67</v>
      </c>
      <c r="AC16" s="51" t="s">
        <v>67</v>
      </c>
      <c r="AD16" s="51" t="s">
        <v>67</v>
      </c>
      <c r="AE16" s="51" t="s">
        <v>67</v>
      </c>
      <c r="AF16" s="306">
        <v>1</v>
      </c>
      <c r="AG16" s="306">
        <v>0</v>
      </c>
      <c r="AH16" s="306">
        <v>1</v>
      </c>
      <c r="AI16" s="306">
        <v>0</v>
      </c>
      <c r="AJ16" s="308" t="s">
        <v>32</v>
      </c>
      <c r="AL16" t="str">
        <f t="shared" si="0"/>
        <v xml:space="preserve">    (U1)ALERT_REQ_UNKNOWN</v>
      </c>
      <c r="AR16" s="53" t="str">
        <f t="shared" si="3"/>
        <v xml:space="preserve">    (U4)0x0000000AU,                                                           /* 10 UNKNOWN                                         */</v>
      </c>
      <c r="AS16" s="53" t="str">
        <f t="shared" si="4"/>
        <v xml:space="preserve">    (U4)0x0000000FU,                                                           /* 10 UNKNOWN                                         */</v>
      </c>
      <c r="AT16" s="53" t="str">
        <f t="shared" si="1"/>
        <v xml:space="preserve">    (U1)ALERT_REQ_UNKNOWN,                                                     /* 10 UNKNOWN                                         */</v>
      </c>
      <c r="AU16" s="53" t="s">
        <v>68</v>
      </c>
      <c r="AV16" s="39" t="s">
        <v>77</v>
      </c>
      <c r="AW16" s="58" t="str">
        <f ca="1">IF(AW6&lt;&gt;AW17,VLOOKUP(AW6,Matrix!$C$13:$G$37,2,FALSE),Matrix!D13)</f>
        <v>ALERT_VOM_IGN_ON</v>
      </c>
    </row>
    <row r="17" spans="2:49" ht="14.25" thickBot="1">
      <c r="B17" s="122"/>
      <c r="C17" s="37">
        <f t="shared" si="2"/>
        <v>11</v>
      </c>
      <c r="D17" s="51" t="s">
        <v>67</v>
      </c>
      <c r="E17" s="51" t="s">
        <v>67</v>
      </c>
      <c r="F17" s="51" t="s">
        <v>67</v>
      </c>
      <c r="G17" s="51" t="s">
        <v>67</v>
      </c>
      <c r="H17" s="51" t="s">
        <v>67</v>
      </c>
      <c r="I17" s="51" t="s">
        <v>67</v>
      </c>
      <c r="J17" s="51" t="s">
        <v>67</v>
      </c>
      <c r="K17" s="51" t="s">
        <v>67</v>
      </c>
      <c r="L17" s="51" t="s">
        <v>67</v>
      </c>
      <c r="M17" s="51" t="s">
        <v>67</v>
      </c>
      <c r="N17" s="51" t="s">
        <v>67</v>
      </c>
      <c r="O17" s="51" t="s">
        <v>67</v>
      </c>
      <c r="P17" s="51" t="s">
        <v>67</v>
      </c>
      <c r="Q17" s="51" t="s">
        <v>67</v>
      </c>
      <c r="R17" s="51" t="s">
        <v>67</v>
      </c>
      <c r="S17" s="51" t="s">
        <v>67</v>
      </c>
      <c r="T17" s="51" t="s">
        <v>67</v>
      </c>
      <c r="U17" s="51" t="s">
        <v>67</v>
      </c>
      <c r="V17" s="51" t="s">
        <v>67</v>
      </c>
      <c r="W17" s="51" t="s">
        <v>67</v>
      </c>
      <c r="X17" s="51" t="s">
        <v>67</v>
      </c>
      <c r="Y17" s="51" t="s">
        <v>67</v>
      </c>
      <c r="Z17" s="51" t="s">
        <v>67</v>
      </c>
      <c r="AA17" s="51" t="s">
        <v>67</v>
      </c>
      <c r="AB17" s="51" t="s">
        <v>67</v>
      </c>
      <c r="AC17" s="51" t="s">
        <v>67</v>
      </c>
      <c r="AD17" s="51" t="s">
        <v>67</v>
      </c>
      <c r="AE17" s="51" t="s">
        <v>67</v>
      </c>
      <c r="AF17" s="306">
        <v>1</v>
      </c>
      <c r="AG17" s="306">
        <v>0</v>
      </c>
      <c r="AH17" s="306">
        <v>1</v>
      </c>
      <c r="AI17" s="306">
        <v>1</v>
      </c>
      <c r="AJ17" s="308" t="s">
        <v>32</v>
      </c>
      <c r="AL17" t="str">
        <f t="shared" si="0"/>
        <v xml:space="preserve">    (U1)ALERT_REQ_UNKNOWN</v>
      </c>
      <c r="AR17" s="53" t="str">
        <f t="shared" si="3"/>
        <v xml:space="preserve">    (U4)0x0000000BU,                                                           /* 11 UNKNOWN                                         */</v>
      </c>
      <c r="AS17" s="53" t="str">
        <f t="shared" si="4"/>
        <v xml:space="preserve">    (U4)0x0000000FU,                                                           /* 11 UNKNOWN                                         */</v>
      </c>
      <c r="AT17" s="53" t="str">
        <f t="shared" si="1"/>
        <v xml:space="preserve">    (U1)ALERT_REQ_UNKNOWN,                                                     /* 11 UNKNOWN                                         */</v>
      </c>
      <c r="AU17" s="54" t="s">
        <v>80</v>
      </c>
      <c r="AV17" s="40" t="s">
        <v>78</v>
      </c>
      <c r="AW17" s="59" t="str">
        <f ca="1">UPPER(Matrix!$D$6)</f>
        <v>S_ACC</v>
      </c>
    </row>
    <row r="18" spans="2:49">
      <c r="B18" s="122"/>
      <c r="C18" s="37">
        <f t="shared" si="2"/>
        <v>12</v>
      </c>
      <c r="D18" s="51" t="s">
        <v>67</v>
      </c>
      <c r="E18" s="51" t="s">
        <v>67</v>
      </c>
      <c r="F18" s="51" t="s">
        <v>67</v>
      </c>
      <c r="G18" s="51" t="s">
        <v>67</v>
      </c>
      <c r="H18" s="51" t="s">
        <v>67</v>
      </c>
      <c r="I18" s="51" t="s">
        <v>67</v>
      </c>
      <c r="J18" s="51" t="s">
        <v>67</v>
      </c>
      <c r="K18" s="51" t="s">
        <v>67</v>
      </c>
      <c r="L18" s="51" t="s">
        <v>67</v>
      </c>
      <c r="M18" s="51" t="s">
        <v>67</v>
      </c>
      <c r="N18" s="51" t="s">
        <v>67</v>
      </c>
      <c r="O18" s="51" t="s">
        <v>67</v>
      </c>
      <c r="P18" s="51" t="s">
        <v>67</v>
      </c>
      <c r="Q18" s="51" t="s">
        <v>67</v>
      </c>
      <c r="R18" s="51" t="s">
        <v>67</v>
      </c>
      <c r="S18" s="51" t="s">
        <v>67</v>
      </c>
      <c r="T18" s="51" t="s">
        <v>67</v>
      </c>
      <c r="U18" s="51" t="s">
        <v>67</v>
      </c>
      <c r="V18" s="51" t="s">
        <v>67</v>
      </c>
      <c r="W18" s="51" t="s">
        <v>67</v>
      </c>
      <c r="X18" s="51" t="s">
        <v>67</v>
      </c>
      <c r="Y18" s="51" t="s">
        <v>67</v>
      </c>
      <c r="Z18" s="51" t="s">
        <v>67</v>
      </c>
      <c r="AA18" s="51" t="s">
        <v>67</v>
      </c>
      <c r="AB18" s="51" t="s">
        <v>67</v>
      </c>
      <c r="AC18" s="51" t="s">
        <v>67</v>
      </c>
      <c r="AD18" s="51" t="s">
        <v>67</v>
      </c>
      <c r="AE18" s="51" t="s">
        <v>67</v>
      </c>
      <c r="AF18" s="306">
        <v>1</v>
      </c>
      <c r="AG18" s="306">
        <v>1</v>
      </c>
      <c r="AH18" s="306">
        <v>0</v>
      </c>
      <c r="AI18" s="306">
        <v>0</v>
      </c>
      <c r="AJ18" s="308" t="s">
        <v>32</v>
      </c>
      <c r="AL18" t="str">
        <f t="shared" si="0"/>
        <v xml:space="preserve">    (U1)ALERT_REQ_UNKNOWN</v>
      </c>
      <c r="AR18" s="53" t="str">
        <f t="shared" si="3"/>
        <v xml:space="preserve">    (U4)0x0000000CU,                                                           /* 12 UNKNOWN                                         */</v>
      </c>
      <c r="AS18" s="53" t="str">
        <f t="shared" si="4"/>
        <v xml:space="preserve">    (U4)0x0000000FU,                                                           /* 12 UNKNOWN                                         */</v>
      </c>
      <c r="AT18" s="53" t="str">
        <f t="shared" si="1"/>
        <v xml:space="preserve">    (U1)ALERT_REQ_UNKNOWN,                                                     /* 12 UNKNOWN                                         */</v>
      </c>
    </row>
    <row r="19" spans="2:49">
      <c r="B19" s="122"/>
      <c r="C19" s="37">
        <f t="shared" si="2"/>
        <v>13</v>
      </c>
      <c r="D19" s="51" t="s">
        <v>67</v>
      </c>
      <c r="E19" s="51" t="s">
        <v>67</v>
      </c>
      <c r="F19" s="51" t="s">
        <v>67</v>
      </c>
      <c r="G19" s="51" t="s">
        <v>67</v>
      </c>
      <c r="H19" s="51" t="s">
        <v>67</v>
      </c>
      <c r="I19" s="51" t="s">
        <v>67</v>
      </c>
      <c r="J19" s="51" t="s">
        <v>67</v>
      </c>
      <c r="K19" s="51" t="s">
        <v>67</v>
      </c>
      <c r="L19" s="51" t="s">
        <v>67</v>
      </c>
      <c r="M19" s="51" t="s">
        <v>67</v>
      </c>
      <c r="N19" s="51" t="s">
        <v>67</v>
      </c>
      <c r="O19" s="51" t="s">
        <v>67</v>
      </c>
      <c r="P19" s="51" t="s">
        <v>67</v>
      </c>
      <c r="Q19" s="51" t="s">
        <v>67</v>
      </c>
      <c r="R19" s="51" t="s">
        <v>67</v>
      </c>
      <c r="S19" s="51" t="s">
        <v>67</v>
      </c>
      <c r="T19" s="51" t="s">
        <v>67</v>
      </c>
      <c r="U19" s="51" t="s">
        <v>67</v>
      </c>
      <c r="V19" s="51" t="s">
        <v>67</v>
      </c>
      <c r="W19" s="51" t="s">
        <v>67</v>
      </c>
      <c r="X19" s="51" t="s">
        <v>67</v>
      </c>
      <c r="Y19" s="51" t="s">
        <v>67</v>
      </c>
      <c r="Z19" s="51" t="s">
        <v>67</v>
      </c>
      <c r="AA19" s="51" t="s">
        <v>67</v>
      </c>
      <c r="AB19" s="51" t="s">
        <v>67</v>
      </c>
      <c r="AC19" s="51" t="s">
        <v>67</v>
      </c>
      <c r="AD19" s="51" t="s">
        <v>67</v>
      </c>
      <c r="AE19" s="51" t="s">
        <v>67</v>
      </c>
      <c r="AF19" s="306">
        <v>1</v>
      </c>
      <c r="AG19" s="306">
        <v>1</v>
      </c>
      <c r="AH19" s="306">
        <v>0</v>
      </c>
      <c r="AI19" s="306">
        <v>1</v>
      </c>
      <c r="AJ19" s="308" t="s">
        <v>32</v>
      </c>
      <c r="AL19" t="str">
        <f t="shared" si="0"/>
        <v xml:space="preserve">    (U1)ALERT_REQ_UNKNOWN</v>
      </c>
      <c r="AR19" s="53" t="str">
        <f t="shared" si="3"/>
        <v xml:space="preserve">    (U4)0x0000000DU,                                                           /* 13 UNKNOWN                                         */</v>
      </c>
      <c r="AS19" s="53" t="str">
        <f t="shared" si="4"/>
        <v xml:space="preserve">    (U4)0x0000000FU,                                                           /* 13 UNKNOWN                                         */</v>
      </c>
      <c r="AT19" s="53" t="str">
        <f t="shared" si="1"/>
        <v xml:space="preserve">    (U1)ALERT_REQ_UNKNOWN,                                                     /* 13 UNKNOWN                                         */</v>
      </c>
    </row>
    <row r="20" spans="2:49">
      <c r="B20" s="122"/>
      <c r="C20" s="37">
        <f t="shared" si="2"/>
        <v>14</v>
      </c>
      <c r="D20" s="51" t="s">
        <v>67</v>
      </c>
      <c r="E20" s="51" t="s">
        <v>67</v>
      </c>
      <c r="F20" s="51" t="s">
        <v>67</v>
      </c>
      <c r="G20" s="51" t="s">
        <v>67</v>
      </c>
      <c r="H20" s="51" t="s">
        <v>67</v>
      </c>
      <c r="I20" s="51" t="s">
        <v>67</v>
      </c>
      <c r="J20" s="51" t="s">
        <v>67</v>
      </c>
      <c r="K20" s="51" t="s">
        <v>67</v>
      </c>
      <c r="L20" s="51" t="s">
        <v>67</v>
      </c>
      <c r="M20" s="51" t="s">
        <v>67</v>
      </c>
      <c r="N20" s="51" t="s">
        <v>67</v>
      </c>
      <c r="O20" s="51" t="s">
        <v>67</v>
      </c>
      <c r="P20" s="51" t="s">
        <v>67</v>
      </c>
      <c r="Q20" s="51" t="s">
        <v>67</v>
      </c>
      <c r="R20" s="51" t="s">
        <v>67</v>
      </c>
      <c r="S20" s="51" t="s">
        <v>67</v>
      </c>
      <c r="T20" s="51" t="s">
        <v>67</v>
      </c>
      <c r="U20" s="51" t="s">
        <v>67</v>
      </c>
      <c r="V20" s="51" t="s">
        <v>67</v>
      </c>
      <c r="W20" s="51" t="s">
        <v>67</v>
      </c>
      <c r="X20" s="51" t="s">
        <v>67</v>
      </c>
      <c r="Y20" s="51" t="s">
        <v>67</v>
      </c>
      <c r="Z20" s="51" t="s">
        <v>67</v>
      </c>
      <c r="AA20" s="51" t="s">
        <v>67</v>
      </c>
      <c r="AB20" s="51" t="s">
        <v>67</v>
      </c>
      <c r="AC20" s="51" t="s">
        <v>67</v>
      </c>
      <c r="AD20" s="51" t="s">
        <v>67</v>
      </c>
      <c r="AE20" s="51" t="s">
        <v>67</v>
      </c>
      <c r="AF20" s="306">
        <v>1</v>
      </c>
      <c r="AG20" s="306">
        <v>1</v>
      </c>
      <c r="AH20" s="306">
        <v>1</v>
      </c>
      <c r="AI20" s="306">
        <v>0</v>
      </c>
      <c r="AJ20" s="308" t="s">
        <v>32</v>
      </c>
      <c r="AL20" t="str">
        <f t="shared" si="0"/>
        <v xml:space="preserve">    (U1)ALERT_REQ_UNKNOWN</v>
      </c>
      <c r="AR20" s="53" t="str">
        <f t="shared" si="3"/>
        <v xml:space="preserve">    (U4)0x0000000EU,                                                           /* 14 UNKNOWN                                         */</v>
      </c>
      <c r="AS20" s="53" t="str">
        <f t="shared" si="4"/>
        <v xml:space="preserve">    (U4)0x0000000FU,                                                           /* 14 UNKNOWN                                         */</v>
      </c>
      <c r="AT20" s="53" t="str">
        <f t="shared" si="1"/>
        <v xml:space="preserve">    (U1)ALERT_REQ_UNKNOWN,                                                     /* 14 UNKNOWN                                         */</v>
      </c>
    </row>
    <row r="21" spans="2:49">
      <c r="B21" s="122"/>
      <c r="C21" s="37">
        <f t="shared" si="2"/>
        <v>15</v>
      </c>
      <c r="D21" s="51" t="s">
        <v>67</v>
      </c>
      <c r="E21" s="51" t="s">
        <v>67</v>
      </c>
      <c r="F21" s="51" t="s">
        <v>67</v>
      </c>
      <c r="G21" s="51" t="s">
        <v>67</v>
      </c>
      <c r="H21" s="51" t="s">
        <v>67</v>
      </c>
      <c r="I21" s="51" t="s">
        <v>67</v>
      </c>
      <c r="J21" s="51" t="s">
        <v>67</v>
      </c>
      <c r="K21" s="51" t="s">
        <v>67</v>
      </c>
      <c r="L21" s="51" t="s">
        <v>67</v>
      </c>
      <c r="M21" s="51" t="s">
        <v>67</v>
      </c>
      <c r="N21" s="51" t="s">
        <v>67</v>
      </c>
      <c r="O21" s="51" t="s">
        <v>67</v>
      </c>
      <c r="P21" s="51" t="s">
        <v>67</v>
      </c>
      <c r="Q21" s="51" t="s">
        <v>67</v>
      </c>
      <c r="R21" s="51" t="s">
        <v>67</v>
      </c>
      <c r="S21" s="51" t="s">
        <v>67</v>
      </c>
      <c r="T21" s="51" t="s">
        <v>67</v>
      </c>
      <c r="U21" s="51" t="s">
        <v>67</v>
      </c>
      <c r="V21" s="51" t="s">
        <v>67</v>
      </c>
      <c r="W21" s="51" t="s">
        <v>67</v>
      </c>
      <c r="X21" s="51" t="s">
        <v>67</v>
      </c>
      <c r="Y21" s="51" t="s">
        <v>67</v>
      </c>
      <c r="Z21" s="51" t="s">
        <v>67</v>
      </c>
      <c r="AA21" s="51" t="s">
        <v>67</v>
      </c>
      <c r="AB21" s="51" t="s">
        <v>67</v>
      </c>
      <c r="AC21" s="51" t="s">
        <v>67</v>
      </c>
      <c r="AD21" s="51" t="s">
        <v>67</v>
      </c>
      <c r="AE21" s="51" t="s">
        <v>67</v>
      </c>
      <c r="AF21" s="306">
        <v>1</v>
      </c>
      <c r="AG21" s="306">
        <v>1</v>
      </c>
      <c r="AH21" s="306">
        <v>1</v>
      </c>
      <c r="AI21" s="306">
        <v>1</v>
      </c>
      <c r="AJ21" s="308" t="s">
        <v>32</v>
      </c>
      <c r="AL21" t="str">
        <f t="shared" si="0"/>
        <v xml:space="preserve">    (U1)ALERT_REQ_UNKNOWN</v>
      </c>
      <c r="AR21" s="53" t="str">
        <f t="shared" si="3"/>
        <v xml:space="preserve">    (U4)0x0000000FU                                                            /* 15 UNKNOWN                                         */</v>
      </c>
      <c r="AS21" s="53" t="str">
        <f t="shared" si="4"/>
        <v xml:space="preserve">    (U4)0x0000000FU                                                            /* 15 UNKNOWN                                         */</v>
      </c>
      <c r="AT21" s="53" t="str">
        <f t="shared" si="1"/>
        <v xml:space="preserve">    (U1)ALERT_REQ_UNKNOWN                                                      /* 15 UNKNOWN                                         */</v>
      </c>
    </row>
    <row r="22" spans="2:49">
      <c r="B22" s="122"/>
      <c r="C22" s="37">
        <f t="shared" si="2"/>
        <v>16</v>
      </c>
      <c r="D22" s="51" t="s">
        <v>67</v>
      </c>
      <c r="E22" s="51" t="s">
        <v>67</v>
      </c>
      <c r="F22" s="51" t="s">
        <v>67</v>
      </c>
      <c r="G22" s="51" t="s">
        <v>67</v>
      </c>
      <c r="H22" s="51" t="s">
        <v>67</v>
      </c>
      <c r="I22" s="51" t="s">
        <v>67</v>
      </c>
      <c r="J22" s="51" t="s">
        <v>67</v>
      </c>
      <c r="K22" s="51" t="s">
        <v>67</v>
      </c>
      <c r="L22" s="51" t="s">
        <v>67</v>
      </c>
      <c r="M22" s="51" t="s">
        <v>67</v>
      </c>
      <c r="N22" s="51" t="s">
        <v>67</v>
      </c>
      <c r="O22" s="51" t="s">
        <v>67</v>
      </c>
      <c r="P22" s="51" t="s">
        <v>67</v>
      </c>
      <c r="Q22" s="51" t="s">
        <v>67</v>
      </c>
      <c r="R22" s="51" t="s">
        <v>67</v>
      </c>
      <c r="S22" s="51" t="s">
        <v>67</v>
      </c>
      <c r="T22" s="51" t="s">
        <v>67</v>
      </c>
      <c r="U22" s="51" t="s">
        <v>67</v>
      </c>
      <c r="V22" s="51" t="s">
        <v>67</v>
      </c>
      <c r="W22" s="51" t="s">
        <v>67</v>
      </c>
      <c r="X22" s="51" t="s">
        <v>67</v>
      </c>
      <c r="Y22" s="51" t="s">
        <v>67</v>
      </c>
      <c r="Z22" s="51" t="s">
        <v>67</v>
      </c>
      <c r="AA22" s="51" t="s">
        <v>67</v>
      </c>
      <c r="AB22" s="51" t="s">
        <v>67</v>
      </c>
      <c r="AC22" s="51" t="s">
        <v>67</v>
      </c>
      <c r="AD22" s="51" t="s">
        <v>67</v>
      </c>
      <c r="AE22" s="51" t="s">
        <v>67</v>
      </c>
      <c r="AF22" s="51" t="s">
        <v>67</v>
      </c>
      <c r="AG22" s="51" t="s">
        <v>67</v>
      </c>
      <c r="AH22" s="51" t="s">
        <v>67</v>
      </c>
      <c r="AI22" s="51" t="s">
        <v>67</v>
      </c>
      <c r="AJ22" s="20"/>
      <c r="AL22" t="str">
        <f t="shared" ca="1" si="0"/>
        <v xml:space="preserve">    (U1)ALERT_REQ_S_ACC_TT_RCC_</v>
      </c>
      <c r="AR22" s="53" t="str">
        <f t="shared" si="3"/>
        <v>};</v>
      </c>
      <c r="AS22" s="53" t="str">
        <f t="shared" si="4"/>
        <v>};</v>
      </c>
      <c r="AT22" s="53" t="str">
        <f t="shared" si="1"/>
        <v>};</v>
      </c>
    </row>
    <row r="23" spans="2:49">
      <c r="B23" s="122"/>
      <c r="C23" s="37">
        <f t="shared" si="2"/>
        <v>17</v>
      </c>
      <c r="D23" s="51" t="s">
        <v>67</v>
      </c>
      <c r="E23" s="51" t="s">
        <v>67</v>
      </c>
      <c r="F23" s="51" t="s">
        <v>67</v>
      </c>
      <c r="G23" s="51" t="s">
        <v>67</v>
      </c>
      <c r="H23" s="51" t="s">
        <v>67</v>
      </c>
      <c r="I23" s="51" t="s">
        <v>67</v>
      </c>
      <c r="J23" s="51" t="s">
        <v>67</v>
      </c>
      <c r="K23" s="51" t="s">
        <v>67</v>
      </c>
      <c r="L23" s="51" t="s">
        <v>67</v>
      </c>
      <c r="M23" s="51" t="s">
        <v>67</v>
      </c>
      <c r="N23" s="51" t="s">
        <v>67</v>
      </c>
      <c r="O23" s="51" t="s">
        <v>67</v>
      </c>
      <c r="P23" s="51" t="s">
        <v>67</v>
      </c>
      <c r="Q23" s="51" t="s">
        <v>67</v>
      </c>
      <c r="R23" s="51" t="s">
        <v>67</v>
      </c>
      <c r="S23" s="51" t="s">
        <v>67</v>
      </c>
      <c r="T23" s="51" t="s">
        <v>67</v>
      </c>
      <c r="U23" s="51" t="s">
        <v>67</v>
      </c>
      <c r="V23" s="51" t="s">
        <v>67</v>
      </c>
      <c r="W23" s="51" t="s">
        <v>67</v>
      </c>
      <c r="X23" s="51" t="s">
        <v>67</v>
      </c>
      <c r="Y23" s="51" t="s">
        <v>67</v>
      </c>
      <c r="Z23" s="51" t="s">
        <v>67</v>
      </c>
      <c r="AA23" s="51" t="s">
        <v>67</v>
      </c>
      <c r="AB23" s="51" t="s">
        <v>67</v>
      </c>
      <c r="AC23" s="51" t="s">
        <v>67</v>
      </c>
      <c r="AD23" s="51" t="s">
        <v>67</v>
      </c>
      <c r="AE23" s="51" t="s">
        <v>67</v>
      </c>
      <c r="AF23" s="51" t="s">
        <v>67</v>
      </c>
      <c r="AG23" s="51" t="s">
        <v>67</v>
      </c>
      <c r="AH23" s="51" t="s">
        <v>67</v>
      </c>
      <c r="AI23" s="51" t="s">
        <v>67</v>
      </c>
      <c r="AJ23" s="20"/>
      <c r="AL23" t="str">
        <f t="shared" ca="1" si="0"/>
        <v xml:space="preserve">    (U1)ALERT_REQ_S_ACC_TT_RCC_</v>
      </c>
      <c r="AR23" s="53" t="str">
        <f t="shared" si="3"/>
        <v/>
      </c>
      <c r="AS23" s="53" t="str">
        <f t="shared" si="4"/>
        <v/>
      </c>
      <c r="AT23" s="53" t="str">
        <f t="shared" si="1"/>
        <v/>
      </c>
    </row>
    <row r="24" spans="2:49">
      <c r="B24" s="122"/>
      <c r="C24" s="37">
        <f t="shared" si="2"/>
        <v>18</v>
      </c>
      <c r="D24" s="51" t="s">
        <v>67</v>
      </c>
      <c r="E24" s="51" t="s">
        <v>67</v>
      </c>
      <c r="F24" s="51" t="s">
        <v>67</v>
      </c>
      <c r="G24" s="51" t="s">
        <v>67</v>
      </c>
      <c r="H24" s="51" t="s">
        <v>67</v>
      </c>
      <c r="I24" s="51" t="s">
        <v>67</v>
      </c>
      <c r="J24" s="51" t="s">
        <v>67</v>
      </c>
      <c r="K24" s="51" t="s">
        <v>67</v>
      </c>
      <c r="L24" s="51" t="s">
        <v>67</v>
      </c>
      <c r="M24" s="51" t="s">
        <v>67</v>
      </c>
      <c r="N24" s="51" t="s">
        <v>67</v>
      </c>
      <c r="O24" s="51" t="s">
        <v>67</v>
      </c>
      <c r="P24" s="51" t="s">
        <v>67</v>
      </c>
      <c r="Q24" s="51" t="s">
        <v>67</v>
      </c>
      <c r="R24" s="51" t="s">
        <v>67</v>
      </c>
      <c r="S24" s="51" t="s">
        <v>67</v>
      </c>
      <c r="T24" s="51" t="s">
        <v>67</v>
      </c>
      <c r="U24" s="51" t="s">
        <v>67</v>
      </c>
      <c r="V24" s="51" t="s">
        <v>67</v>
      </c>
      <c r="W24" s="51" t="s">
        <v>67</v>
      </c>
      <c r="X24" s="51" t="s">
        <v>67</v>
      </c>
      <c r="Y24" s="51" t="s">
        <v>67</v>
      </c>
      <c r="Z24" s="51" t="s">
        <v>67</v>
      </c>
      <c r="AA24" s="51" t="s">
        <v>67</v>
      </c>
      <c r="AB24" s="51" t="s">
        <v>67</v>
      </c>
      <c r="AC24" s="51" t="s">
        <v>67</v>
      </c>
      <c r="AD24" s="51" t="s">
        <v>67</v>
      </c>
      <c r="AE24" s="51" t="s">
        <v>67</v>
      </c>
      <c r="AF24" s="51" t="s">
        <v>67</v>
      </c>
      <c r="AG24" s="51" t="s">
        <v>67</v>
      </c>
      <c r="AH24" s="51" t="s">
        <v>67</v>
      </c>
      <c r="AI24" s="51" t="s">
        <v>67</v>
      </c>
      <c r="AJ24" s="20"/>
      <c r="AL24" t="str">
        <f t="shared" ca="1" si="0"/>
        <v xml:space="preserve">    (U1)ALERT_REQ_S_ACC_TT_RCC_</v>
      </c>
      <c r="AR24" s="53" t="str">
        <f t="shared" si="3"/>
        <v/>
      </c>
      <c r="AS24" s="53" t="str">
        <f t="shared" si="4"/>
        <v/>
      </c>
      <c r="AT24" s="53" t="str">
        <f t="shared" si="1"/>
        <v/>
      </c>
    </row>
    <row r="25" spans="2:49">
      <c r="B25" s="122"/>
      <c r="C25" s="37">
        <f t="shared" si="2"/>
        <v>19</v>
      </c>
      <c r="D25" s="51" t="s">
        <v>67</v>
      </c>
      <c r="E25" s="51" t="s">
        <v>67</v>
      </c>
      <c r="F25" s="51" t="s">
        <v>67</v>
      </c>
      <c r="G25" s="51" t="s">
        <v>67</v>
      </c>
      <c r="H25" s="51" t="s">
        <v>67</v>
      </c>
      <c r="I25" s="51" t="s">
        <v>67</v>
      </c>
      <c r="J25" s="51" t="s">
        <v>67</v>
      </c>
      <c r="K25" s="51" t="s">
        <v>67</v>
      </c>
      <c r="L25" s="51" t="s">
        <v>67</v>
      </c>
      <c r="M25" s="51" t="s">
        <v>67</v>
      </c>
      <c r="N25" s="51" t="s">
        <v>67</v>
      </c>
      <c r="O25" s="51" t="s">
        <v>67</v>
      </c>
      <c r="P25" s="51" t="s">
        <v>67</v>
      </c>
      <c r="Q25" s="51" t="s">
        <v>67</v>
      </c>
      <c r="R25" s="51" t="s">
        <v>67</v>
      </c>
      <c r="S25" s="51" t="s">
        <v>67</v>
      </c>
      <c r="T25" s="51" t="s">
        <v>67</v>
      </c>
      <c r="U25" s="51" t="s">
        <v>67</v>
      </c>
      <c r="V25" s="51" t="s">
        <v>67</v>
      </c>
      <c r="W25" s="51" t="s">
        <v>67</v>
      </c>
      <c r="X25" s="51" t="s">
        <v>67</v>
      </c>
      <c r="Y25" s="51" t="s">
        <v>67</v>
      </c>
      <c r="Z25" s="51" t="s">
        <v>67</v>
      </c>
      <c r="AA25" s="51" t="s">
        <v>67</v>
      </c>
      <c r="AB25" s="51" t="s">
        <v>67</v>
      </c>
      <c r="AC25" s="51" t="s">
        <v>67</v>
      </c>
      <c r="AD25" s="51" t="s">
        <v>67</v>
      </c>
      <c r="AE25" s="51" t="s">
        <v>67</v>
      </c>
      <c r="AF25" s="51" t="s">
        <v>67</v>
      </c>
      <c r="AG25" s="51" t="s">
        <v>67</v>
      </c>
      <c r="AH25" s="51" t="s">
        <v>67</v>
      </c>
      <c r="AI25" s="51" t="s">
        <v>67</v>
      </c>
      <c r="AJ25" s="20"/>
      <c r="AL25" t="str">
        <f t="shared" ca="1" si="0"/>
        <v xml:space="preserve">    (U1)ALERT_REQ_S_ACC_TT_RCC_</v>
      </c>
      <c r="AR25" s="53" t="str">
        <f t="shared" si="3"/>
        <v/>
      </c>
      <c r="AS25" s="53" t="str">
        <f t="shared" si="4"/>
        <v/>
      </c>
      <c r="AT25" s="53" t="str">
        <f t="shared" si="1"/>
        <v/>
      </c>
    </row>
    <row r="26" spans="2:49">
      <c r="B26" s="122"/>
      <c r="C26" s="37">
        <f t="shared" si="2"/>
        <v>20</v>
      </c>
      <c r="D26" s="51" t="s">
        <v>67</v>
      </c>
      <c r="E26" s="51" t="s">
        <v>67</v>
      </c>
      <c r="F26" s="51" t="s">
        <v>67</v>
      </c>
      <c r="G26" s="51" t="s">
        <v>67</v>
      </c>
      <c r="H26" s="51" t="s">
        <v>67</v>
      </c>
      <c r="I26" s="51" t="s">
        <v>67</v>
      </c>
      <c r="J26" s="51" t="s">
        <v>67</v>
      </c>
      <c r="K26" s="51" t="s">
        <v>67</v>
      </c>
      <c r="L26" s="51" t="s">
        <v>67</v>
      </c>
      <c r="M26" s="51" t="s">
        <v>67</v>
      </c>
      <c r="N26" s="51" t="s">
        <v>67</v>
      </c>
      <c r="O26" s="51" t="s">
        <v>67</v>
      </c>
      <c r="P26" s="51" t="s">
        <v>67</v>
      </c>
      <c r="Q26" s="51" t="s">
        <v>67</v>
      </c>
      <c r="R26" s="51" t="s">
        <v>67</v>
      </c>
      <c r="S26" s="51" t="s">
        <v>67</v>
      </c>
      <c r="T26" s="51" t="s">
        <v>67</v>
      </c>
      <c r="U26" s="51" t="s">
        <v>67</v>
      </c>
      <c r="V26" s="51" t="s">
        <v>67</v>
      </c>
      <c r="W26" s="51" t="s">
        <v>67</v>
      </c>
      <c r="X26" s="51" t="s">
        <v>67</v>
      </c>
      <c r="Y26" s="51" t="s">
        <v>67</v>
      </c>
      <c r="Z26" s="51" t="s">
        <v>67</v>
      </c>
      <c r="AA26" s="51" t="s">
        <v>67</v>
      </c>
      <c r="AB26" s="51" t="s">
        <v>67</v>
      </c>
      <c r="AC26" s="51" t="s">
        <v>67</v>
      </c>
      <c r="AD26" s="51" t="s">
        <v>67</v>
      </c>
      <c r="AE26" s="51" t="s">
        <v>67</v>
      </c>
      <c r="AF26" s="51" t="s">
        <v>67</v>
      </c>
      <c r="AG26" s="51" t="s">
        <v>67</v>
      </c>
      <c r="AH26" s="51" t="s">
        <v>67</v>
      </c>
      <c r="AI26" s="51" t="s">
        <v>67</v>
      </c>
      <c r="AJ26" s="20"/>
      <c r="AL26" t="str">
        <f t="shared" ca="1" si="0"/>
        <v xml:space="preserve">    (U1)ALERT_REQ_S_ACC_TT_RCC_</v>
      </c>
      <c r="AR26" s="53" t="str">
        <f t="shared" si="3"/>
        <v/>
      </c>
      <c r="AS26" s="53" t="str">
        <f t="shared" si="4"/>
        <v/>
      </c>
      <c r="AT26" s="53" t="str">
        <f t="shared" si="1"/>
        <v/>
      </c>
    </row>
    <row r="27" spans="2:49">
      <c r="B27" s="122"/>
      <c r="C27" s="37">
        <f t="shared" si="2"/>
        <v>21</v>
      </c>
      <c r="D27" s="51" t="s">
        <v>67</v>
      </c>
      <c r="E27" s="51" t="s">
        <v>67</v>
      </c>
      <c r="F27" s="51" t="s">
        <v>67</v>
      </c>
      <c r="G27" s="51" t="s">
        <v>67</v>
      </c>
      <c r="H27" s="51" t="s">
        <v>67</v>
      </c>
      <c r="I27" s="51" t="s">
        <v>67</v>
      </c>
      <c r="J27" s="51" t="s">
        <v>67</v>
      </c>
      <c r="K27" s="51" t="s">
        <v>67</v>
      </c>
      <c r="L27" s="51" t="s">
        <v>67</v>
      </c>
      <c r="M27" s="51" t="s">
        <v>67</v>
      </c>
      <c r="N27" s="51" t="s">
        <v>67</v>
      </c>
      <c r="O27" s="51" t="s">
        <v>67</v>
      </c>
      <c r="P27" s="51" t="s">
        <v>67</v>
      </c>
      <c r="Q27" s="51" t="s">
        <v>67</v>
      </c>
      <c r="R27" s="51" t="s">
        <v>67</v>
      </c>
      <c r="S27" s="51" t="s">
        <v>67</v>
      </c>
      <c r="T27" s="51" t="s">
        <v>67</v>
      </c>
      <c r="U27" s="51" t="s">
        <v>67</v>
      </c>
      <c r="V27" s="51" t="s">
        <v>67</v>
      </c>
      <c r="W27" s="51" t="s">
        <v>67</v>
      </c>
      <c r="X27" s="51" t="s">
        <v>67</v>
      </c>
      <c r="Y27" s="51" t="s">
        <v>67</v>
      </c>
      <c r="Z27" s="51" t="s">
        <v>67</v>
      </c>
      <c r="AA27" s="51" t="s">
        <v>67</v>
      </c>
      <c r="AB27" s="51" t="s">
        <v>67</v>
      </c>
      <c r="AC27" s="51" t="s">
        <v>67</v>
      </c>
      <c r="AD27" s="51" t="s">
        <v>67</v>
      </c>
      <c r="AE27" s="51" t="s">
        <v>67</v>
      </c>
      <c r="AF27" s="51" t="s">
        <v>67</v>
      </c>
      <c r="AG27" s="51" t="s">
        <v>67</v>
      </c>
      <c r="AH27" s="51" t="s">
        <v>67</v>
      </c>
      <c r="AI27" s="51" t="s">
        <v>67</v>
      </c>
      <c r="AJ27" s="20"/>
      <c r="AL27" t="str">
        <f t="shared" ca="1" si="0"/>
        <v xml:space="preserve">    (U1)ALERT_REQ_S_ACC_TT_RCC_</v>
      </c>
      <c r="AR27" s="53" t="str">
        <f t="shared" si="3"/>
        <v/>
      </c>
      <c r="AS27" s="53" t="str">
        <f t="shared" si="4"/>
        <v/>
      </c>
      <c r="AT27" s="53" t="str">
        <f t="shared" si="1"/>
        <v/>
      </c>
    </row>
    <row r="28" spans="2:49">
      <c r="B28" s="122"/>
      <c r="C28" s="37">
        <f t="shared" si="2"/>
        <v>22</v>
      </c>
      <c r="D28" s="51" t="s">
        <v>67</v>
      </c>
      <c r="E28" s="51" t="s">
        <v>67</v>
      </c>
      <c r="F28" s="51" t="s">
        <v>67</v>
      </c>
      <c r="G28" s="51" t="s">
        <v>67</v>
      </c>
      <c r="H28" s="51" t="s">
        <v>67</v>
      </c>
      <c r="I28" s="51" t="s">
        <v>67</v>
      </c>
      <c r="J28" s="51" t="s">
        <v>67</v>
      </c>
      <c r="K28" s="51" t="s">
        <v>67</v>
      </c>
      <c r="L28" s="51" t="s">
        <v>67</v>
      </c>
      <c r="M28" s="51" t="s">
        <v>67</v>
      </c>
      <c r="N28" s="51" t="s">
        <v>67</v>
      </c>
      <c r="O28" s="51" t="s">
        <v>67</v>
      </c>
      <c r="P28" s="51" t="s">
        <v>67</v>
      </c>
      <c r="Q28" s="51" t="s">
        <v>67</v>
      </c>
      <c r="R28" s="51" t="s">
        <v>67</v>
      </c>
      <c r="S28" s="51" t="s">
        <v>67</v>
      </c>
      <c r="T28" s="51" t="s">
        <v>67</v>
      </c>
      <c r="U28" s="51" t="s">
        <v>67</v>
      </c>
      <c r="V28" s="51" t="s">
        <v>67</v>
      </c>
      <c r="W28" s="51" t="s">
        <v>67</v>
      </c>
      <c r="X28" s="51" t="s">
        <v>67</v>
      </c>
      <c r="Y28" s="51" t="s">
        <v>67</v>
      </c>
      <c r="Z28" s="51" t="s">
        <v>67</v>
      </c>
      <c r="AA28" s="51" t="s">
        <v>67</v>
      </c>
      <c r="AB28" s="51" t="s">
        <v>67</v>
      </c>
      <c r="AC28" s="51" t="s">
        <v>67</v>
      </c>
      <c r="AD28" s="51" t="s">
        <v>67</v>
      </c>
      <c r="AE28" s="51" t="s">
        <v>67</v>
      </c>
      <c r="AF28" s="51" t="s">
        <v>67</v>
      </c>
      <c r="AG28" s="51" t="s">
        <v>67</v>
      </c>
      <c r="AH28" s="51" t="s">
        <v>67</v>
      </c>
      <c r="AI28" s="51" t="s">
        <v>67</v>
      </c>
      <c r="AJ28" s="20"/>
      <c r="AL28" t="str">
        <f t="shared" ca="1" si="0"/>
        <v xml:space="preserve">    (U1)ALERT_REQ_S_ACC_TT_RCC_</v>
      </c>
      <c r="AR28" s="53" t="str">
        <f t="shared" si="3"/>
        <v/>
      </c>
      <c r="AS28" s="53" t="str">
        <f t="shared" si="4"/>
        <v/>
      </c>
      <c r="AT28" s="53" t="str">
        <f t="shared" si="1"/>
        <v/>
      </c>
    </row>
    <row r="29" spans="2:49">
      <c r="B29" s="122"/>
      <c r="C29" s="37">
        <f t="shared" si="2"/>
        <v>23</v>
      </c>
      <c r="D29" s="51" t="s">
        <v>67</v>
      </c>
      <c r="E29" s="51" t="s">
        <v>67</v>
      </c>
      <c r="F29" s="51" t="s">
        <v>67</v>
      </c>
      <c r="G29" s="51" t="s">
        <v>67</v>
      </c>
      <c r="H29" s="51" t="s">
        <v>67</v>
      </c>
      <c r="I29" s="51" t="s">
        <v>67</v>
      </c>
      <c r="J29" s="51" t="s">
        <v>67</v>
      </c>
      <c r="K29" s="51" t="s">
        <v>67</v>
      </c>
      <c r="L29" s="51" t="s">
        <v>67</v>
      </c>
      <c r="M29" s="51" t="s">
        <v>67</v>
      </c>
      <c r="N29" s="51" t="s">
        <v>67</v>
      </c>
      <c r="O29" s="51" t="s">
        <v>67</v>
      </c>
      <c r="P29" s="51" t="s">
        <v>67</v>
      </c>
      <c r="Q29" s="51" t="s">
        <v>67</v>
      </c>
      <c r="R29" s="51" t="s">
        <v>67</v>
      </c>
      <c r="S29" s="51" t="s">
        <v>67</v>
      </c>
      <c r="T29" s="51" t="s">
        <v>67</v>
      </c>
      <c r="U29" s="51" t="s">
        <v>67</v>
      </c>
      <c r="V29" s="51" t="s">
        <v>67</v>
      </c>
      <c r="W29" s="51" t="s">
        <v>67</v>
      </c>
      <c r="X29" s="51" t="s">
        <v>67</v>
      </c>
      <c r="Y29" s="51" t="s">
        <v>67</v>
      </c>
      <c r="Z29" s="51" t="s">
        <v>67</v>
      </c>
      <c r="AA29" s="51" t="s">
        <v>67</v>
      </c>
      <c r="AB29" s="51" t="s">
        <v>67</v>
      </c>
      <c r="AC29" s="51" t="s">
        <v>67</v>
      </c>
      <c r="AD29" s="51" t="s">
        <v>67</v>
      </c>
      <c r="AE29" s="51" t="s">
        <v>67</v>
      </c>
      <c r="AF29" s="51" t="s">
        <v>67</v>
      </c>
      <c r="AG29" s="51" t="s">
        <v>67</v>
      </c>
      <c r="AH29" s="51" t="s">
        <v>67</v>
      </c>
      <c r="AI29" s="51" t="s">
        <v>67</v>
      </c>
      <c r="AJ29" s="20"/>
      <c r="AL29" t="str">
        <f t="shared" ca="1" si="0"/>
        <v xml:space="preserve">    (U1)ALERT_REQ_S_ACC_TT_RCC_</v>
      </c>
      <c r="AR29" s="53" t="str">
        <f t="shared" si="3"/>
        <v/>
      </c>
      <c r="AS29" s="53" t="str">
        <f t="shared" si="4"/>
        <v/>
      </c>
      <c r="AT29" s="53" t="str">
        <f t="shared" si="1"/>
        <v/>
      </c>
    </row>
    <row r="30" spans="2:49">
      <c r="B30" s="122"/>
      <c r="C30" s="37">
        <f t="shared" si="2"/>
        <v>24</v>
      </c>
      <c r="D30" s="51" t="s">
        <v>67</v>
      </c>
      <c r="E30" s="51" t="s">
        <v>67</v>
      </c>
      <c r="F30" s="51" t="s">
        <v>67</v>
      </c>
      <c r="G30" s="51" t="s">
        <v>67</v>
      </c>
      <c r="H30" s="51" t="s">
        <v>67</v>
      </c>
      <c r="I30" s="51" t="s">
        <v>67</v>
      </c>
      <c r="J30" s="51" t="s">
        <v>67</v>
      </c>
      <c r="K30" s="51" t="s">
        <v>67</v>
      </c>
      <c r="L30" s="51" t="s">
        <v>67</v>
      </c>
      <c r="M30" s="51" t="s">
        <v>67</v>
      </c>
      <c r="N30" s="51" t="s">
        <v>67</v>
      </c>
      <c r="O30" s="51" t="s">
        <v>67</v>
      </c>
      <c r="P30" s="51" t="s">
        <v>67</v>
      </c>
      <c r="Q30" s="51" t="s">
        <v>67</v>
      </c>
      <c r="R30" s="51" t="s">
        <v>67</v>
      </c>
      <c r="S30" s="51" t="s">
        <v>67</v>
      </c>
      <c r="T30" s="51" t="s">
        <v>67</v>
      </c>
      <c r="U30" s="51" t="s">
        <v>67</v>
      </c>
      <c r="V30" s="51" t="s">
        <v>67</v>
      </c>
      <c r="W30" s="51" t="s">
        <v>67</v>
      </c>
      <c r="X30" s="51" t="s">
        <v>67</v>
      </c>
      <c r="Y30" s="51" t="s">
        <v>67</v>
      </c>
      <c r="Z30" s="51" t="s">
        <v>67</v>
      </c>
      <c r="AA30" s="51" t="s">
        <v>67</v>
      </c>
      <c r="AB30" s="51" t="s">
        <v>67</v>
      </c>
      <c r="AC30" s="51" t="s">
        <v>67</v>
      </c>
      <c r="AD30" s="51" t="s">
        <v>67</v>
      </c>
      <c r="AE30" s="51" t="s">
        <v>67</v>
      </c>
      <c r="AF30" s="51" t="s">
        <v>67</v>
      </c>
      <c r="AG30" s="51" t="s">
        <v>67</v>
      </c>
      <c r="AH30" s="51" t="s">
        <v>67</v>
      </c>
      <c r="AI30" s="51" t="s">
        <v>67</v>
      </c>
      <c r="AJ30" s="20"/>
      <c r="AL30" t="str">
        <f t="shared" ca="1" si="0"/>
        <v xml:space="preserve">    (U1)ALERT_REQ_S_ACC_TT_RCC_</v>
      </c>
      <c r="AR30" s="53" t="str">
        <f t="shared" si="3"/>
        <v/>
      </c>
      <c r="AS30" s="53" t="str">
        <f t="shared" si="4"/>
        <v/>
      </c>
      <c r="AT30" s="53" t="str">
        <f t="shared" si="1"/>
        <v/>
      </c>
    </row>
    <row r="31" spans="2:49">
      <c r="B31" s="122"/>
      <c r="C31" s="37">
        <f t="shared" si="2"/>
        <v>25</v>
      </c>
      <c r="D31" s="51" t="s">
        <v>67</v>
      </c>
      <c r="E31" s="51" t="s">
        <v>67</v>
      </c>
      <c r="F31" s="51" t="s">
        <v>67</v>
      </c>
      <c r="G31" s="51" t="s">
        <v>67</v>
      </c>
      <c r="H31" s="51" t="s">
        <v>67</v>
      </c>
      <c r="I31" s="51" t="s">
        <v>67</v>
      </c>
      <c r="J31" s="51" t="s">
        <v>67</v>
      </c>
      <c r="K31" s="51" t="s">
        <v>67</v>
      </c>
      <c r="L31" s="51" t="s">
        <v>67</v>
      </c>
      <c r="M31" s="51" t="s">
        <v>67</v>
      </c>
      <c r="N31" s="51" t="s">
        <v>67</v>
      </c>
      <c r="O31" s="51" t="s">
        <v>67</v>
      </c>
      <c r="P31" s="51" t="s">
        <v>67</v>
      </c>
      <c r="Q31" s="51" t="s">
        <v>67</v>
      </c>
      <c r="R31" s="51" t="s">
        <v>67</v>
      </c>
      <c r="S31" s="51" t="s">
        <v>67</v>
      </c>
      <c r="T31" s="51" t="s">
        <v>67</v>
      </c>
      <c r="U31" s="51" t="s">
        <v>67</v>
      </c>
      <c r="V31" s="51" t="s">
        <v>67</v>
      </c>
      <c r="W31" s="51" t="s">
        <v>67</v>
      </c>
      <c r="X31" s="51" t="s">
        <v>67</v>
      </c>
      <c r="Y31" s="51" t="s">
        <v>67</v>
      </c>
      <c r="Z31" s="51" t="s">
        <v>67</v>
      </c>
      <c r="AA31" s="51" t="s">
        <v>67</v>
      </c>
      <c r="AB31" s="51" t="s">
        <v>67</v>
      </c>
      <c r="AC31" s="51" t="s">
        <v>67</v>
      </c>
      <c r="AD31" s="51" t="s">
        <v>67</v>
      </c>
      <c r="AE31" s="51" t="s">
        <v>67</v>
      </c>
      <c r="AF31" s="51" t="s">
        <v>67</v>
      </c>
      <c r="AG31" s="51" t="s">
        <v>67</v>
      </c>
      <c r="AH31" s="51" t="s">
        <v>67</v>
      </c>
      <c r="AI31" s="51" t="s">
        <v>67</v>
      </c>
      <c r="AJ31" s="20"/>
      <c r="AL31" t="str">
        <f t="shared" ca="1" si="0"/>
        <v xml:space="preserve">    (U1)ALERT_REQ_S_ACC_TT_RCC_</v>
      </c>
      <c r="AR31" s="53" t="str">
        <f t="shared" si="3"/>
        <v/>
      </c>
      <c r="AS31" s="53" t="str">
        <f t="shared" si="4"/>
        <v/>
      </c>
      <c r="AT31" s="53" t="str">
        <f t="shared" si="1"/>
        <v/>
      </c>
    </row>
    <row r="32" spans="2:49">
      <c r="B32" s="122"/>
      <c r="C32" s="37">
        <f t="shared" si="2"/>
        <v>26</v>
      </c>
      <c r="D32" s="51" t="s">
        <v>67</v>
      </c>
      <c r="E32" s="51" t="s">
        <v>67</v>
      </c>
      <c r="F32" s="51" t="s">
        <v>67</v>
      </c>
      <c r="G32" s="51" t="s">
        <v>67</v>
      </c>
      <c r="H32" s="51" t="s">
        <v>67</v>
      </c>
      <c r="I32" s="51" t="s">
        <v>67</v>
      </c>
      <c r="J32" s="51" t="s">
        <v>67</v>
      </c>
      <c r="K32" s="51" t="s">
        <v>67</v>
      </c>
      <c r="L32" s="51" t="s">
        <v>67</v>
      </c>
      <c r="M32" s="51" t="s">
        <v>67</v>
      </c>
      <c r="N32" s="51" t="s">
        <v>67</v>
      </c>
      <c r="O32" s="51" t="s">
        <v>67</v>
      </c>
      <c r="P32" s="51" t="s">
        <v>67</v>
      </c>
      <c r="Q32" s="51" t="s">
        <v>67</v>
      </c>
      <c r="R32" s="51" t="s">
        <v>67</v>
      </c>
      <c r="S32" s="51" t="s">
        <v>67</v>
      </c>
      <c r="T32" s="51" t="s">
        <v>67</v>
      </c>
      <c r="U32" s="51" t="s">
        <v>67</v>
      </c>
      <c r="V32" s="51" t="s">
        <v>67</v>
      </c>
      <c r="W32" s="51" t="s">
        <v>67</v>
      </c>
      <c r="X32" s="51" t="s">
        <v>67</v>
      </c>
      <c r="Y32" s="51" t="s">
        <v>67</v>
      </c>
      <c r="Z32" s="51" t="s">
        <v>67</v>
      </c>
      <c r="AA32" s="51" t="s">
        <v>67</v>
      </c>
      <c r="AB32" s="51" t="s">
        <v>67</v>
      </c>
      <c r="AC32" s="51" t="s">
        <v>67</v>
      </c>
      <c r="AD32" s="51" t="s">
        <v>67</v>
      </c>
      <c r="AE32" s="51" t="s">
        <v>67</v>
      </c>
      <c r="AF32" s="51" t="s">
        <v>67</v>
      </c>
      <c r="AG32" s="51" t="s">
        <v>67</v>
      </c>
      <c r="AH32" s="51" t="s">
        <v>67</v>
      </c>
      <c r="AI32" s="51" t="s">
        <v>67</v>
      </c>
      <c r="AJ32" s="20"/>
      <c r="AL32" t="str">
        <f t="shared" ca="1" si="0"/>
        <v xml:space="preserve">    (U1)ALERT_REQ_S_ACC_TT_RCC_</v>
      </c>
      <c r="AR32" s="53" t="str">
        <f t="shared" si="3"/>
        <v/>
      </c>
      <c r="AS32" s="53" t="str">
        <f t="shared" si="4"/>
        <v/>
      </c>
      <c r="AT32" s="53" t="str">
        <f t="shared" si="1"/>
        <v/>
      </c>
    </row>
    <row r="33" spans="2:46">
      <c r="B33" s="122"/>
      <c r="C33" s="37">
        <f t="shared" si="2"/>
        <v>27</v>
      </c>
      <c r="D33" s="51" t="s">
        <v>67</v>
      </c>
      <c r="E33" s="51" t="s">
        <v>67</v>
      </c>
      <c r="F33" s="51" t="s">
        <v>67</v>
      </c>
      <c r="G33" s="51" t="s">
        <v>67</v>
      </c>
      <c r="H33" s="51" t="s">
        <v>67</v>
      </c>
      <c r="I33" s="51" t="s">
        <v>67</v>
      </c>
      <c r="J33" s="51" t="s">
        <v>67</v>
      </c>
      <c r="K33" s="51" t="s">
        <v>67</v>
      </c>
      <c r="L33" s="51" t="s">
        <v>67</v>
      </c>
      <c r="M33" s="51" t="s">
        <v>67</v>
      </c>
      <c r="N33" s="51" t="s">
        <v>67</v>
      </c>
      <c r="O33" s="51" t="s">
        <v>67</v>
      </c>
      <c r="P33" s="51" t="s">
        <v>67</v>
      </c>
      <c r="Q33" s="51" t="s">
        <v>67</v>
      </c>
      <c r="R33" s="51" t="s">
        <v>67</v>
      </c>
      <c r="S33" s="51" t="s">
        <v>67</v>
      </c>
      <c r="T33" s="51" t="s">
        <v>67</v>
      </c>
      <c r="U33" s="51" t="s">
        <v>67</v>
      </c>
      <c r="V33" s="51" t="s">
        <v>67</v>
      </c>
      <c r="W33" s="51" t="s">
        <v>67</v>
      </c>
      <c r="X33" s="51" t="s">
        <v>67</v>
      </c>
      <c r="Y33" s="51" t="s">
        <v>67</v>
      </c>
      <c r="Z33" s="51" t="s">
        <v>67</v>
      </c>
      <c r="AA33" s="51" t="s">
        <v>67</v>
      </c>
      <c r="AB33" s="51" t="s">
        <v>67</v>
      </c>
      <c r="AC33" s="51" t="s">
        <v>67</v>
      </c>
      <c r="AD33" s="51" t="s">
        <v>67</v>
      </c>
      <c r="AE33" s="51" t="s">
        <v>67</v>
      </c>
      <c r="AF33" s="51" t="s">
        <v>67</v>
      </c>
      <c r="AG33" s="51" t="s">
        <v>67</v>
      </c>
      <c r="AH33" s="51" t="s">
        <v>67</v>
      </c>
      <c r="AI33" s="51" t="s">
        <v>67</v>
      </c>
      <c r="AJ33" s="20"/>
      <c r="AL33" t="str">
        <f t="shared" ca="1" si="0"/>
        <v xml:space="preserve">    (U1)ALERT_REQ_S_ACC_TT_RCC_</v>
      </c>
      <c r="AR33" s="53" t="str">
        <f t="shared" si="3"/>
        <v/>
      </c>
      <c r="AS33" s="53" t="str">
        <f t="shared" si="4"/>
        <v/>
      </c>
      <c r="AT33" s="53" t="str">
        <f t="shared" si="1"/>
        <v/>
      </c>
    </row>
    <row r="34" spans="2:46">
      <c r="B34" s="122"/>
      <c r="C34" s="37">
        <f t="shared" si="2"/>
        <v>28</v>
      </c>
      <c r="D34" s="51" t="s">
        <v>67</v>
      </c>
      <c r="E34" s="51" t="s">
        <v>67</v>
      </c>
      <c r="F34" s="51" t="s">
        <v>67</v>
      </c>
      <c r="G34" s="51" t="s">
        <v>67</v>
      </c>
      <c r="H34" s="51" t="s">
        <v>67</v>
      </c>
      <c r="I34" s="51" t="s">
        <v>67</v>
      </c>
      <c r="J34" s="51" t="s">
        <v>67</v>
      </c>
      <c r="K34" s="51" t="s">
        <v>67</v>
      </c>
      <c r="L34" s="51" t="s">
        <v>67</v>
      </c>
      <c r="M34" s="51" t="s">
        <v>67</v>
      </c>
      <c r="N34" s="51" t="s">
        <v>67</v>
      </c>
      <c r="O34" s="51" t="s">
        <v>67</v>
      </c>
      <c r="P34" s="51" t="s">
        <v>67</v>
      </c>
      <c r="Q34" s="51" t="s">
        <v>67</v>
      </c>
      <c r="R34" s="51" t="s">
        <v>67</v>
      </c>
      <c r="S34" s="51" t="s">
        <v>67</v>
      </c>
      <c r="T34" s="51" t="s">
        <v>67</v>
      </c>
      <c r="U34" s="51" t="s">
        <v>67</v>
      </c>
      <c r="V34" s="51" t="s">
        <v>67</v>
      </c>
      <c r="W34" s="51" t="s">
        <v>67</v>
      </c>
      <c r="X34" s="51" t="s">
        <v>67</v>
      </c>
      <c r="Y34" s="51" t="s">
        <v>67</v>
      </c>
      <c r="Z34" s="51" t="s">
        <v>67</v>
      </c>
      <c r="AA34" s="51" t="s">
        <v>67</v>
      </c>
      <c r="AB34" s="51" t="s">
        <v>67</v>
      </c>
      <c r="AC34" s="51" t="s">
        <v>67</v>
      </c>
      <c r="AD34" s="51" t="s">
        <v>67</v>
      </c>
      <c r="AE34" s="51" t="s">
        <v>67</v>
      </c>
      <c r="AF34" s="51" t="s">
        <v>67</v>
      </c>
      <c r="AG34" s="51" t="s">
        <v>67</v>
      </c>
      <c r="AH34" s="51" t="s">
        <v>67</v>
      </c>
      <c r="AI34" s="51" t="s">
        <v>67</v>
      </c>
      <c r="AJ34" s="20"/>
      <c r="AL34" t="str">
        <f t="shared" ca="1" si="0"/>
        <v xml:space="preserve">    (U1)ALERT_REQ_S_ACC_TT_RCC_</v>
      </c>
      <c r="AR34" s="53" t="str">
        <f t="shared" si="3"/>
        <v/>
      </c>
      <c r="AS34" s="53" t="str">
        <f t="shared" si="4"/>
        <v/>
      </c>
      <c r="AT34" s="53" t="str">
        <f t="shared" si="1"/>
        <v/>
      </c>
    </row>
    <row r="35" spans="2:46">
      <c r="B35" s="122"/>
      <c r="C35" s="37">
        <f t="shared" si="2"/>
        <v>29</v>
      </c>
      <c r="D35" s="51" t="s">
        <v>67</v>
      </c>
      <c r="E35" s="51" t="s">
        <v>67</v>
      </c>
      <c r="F35" s="51" t="s">
        <v>67</v>
      </c>
      <c r="G35" s="51" t="s">
        <v>67</v>
      </c>
      <c r="H35" s="51" t="s">
        <v>67</v>
      </c>
      <c r="I35" s="51" t="s">
        <v>67</v>
      </c>
      <c r="J35" s="51" t="s">
        <v>67</v>
      </c>
      <c r="K35" s="51" t="s">
        <v>67</v>
      </c>
      <c r="L35" s="51" t="s">
        <v>67</v>
      </c>
      <c r="M35" s="51" t="s">
        <v>67</v>
      </c>
      <c r="N35" s="51" t="s">
        <v>67</v>
      </c>
      <c r="O35" s="51" t="s">
        <v>67</v>
      </c>
      <c r="P35" s="51" t="s">
        <v>67</v>
      </c>
      <c r="Q35" s="51" t="s">
        <v>67</v>
      </c>
      <c r="R35" s="51" t="s">
        <v>67</v>
      </c>
      <c r="S35" s="51" t="s">
        <v>67</v>
      </c>
      <c r="T35" s="51" t="s">
        <v>67</v>
      </c>
      <c r="U35" s="51" t="s">
        <v>67</v>
      </c>
      <c r="V35" s="51" t="s">
        <v>67</v>
      </c>
      <c r="W35" s="51" t="s">
        <v>67</v>
      </c>
      <c r="X35" s="51" t="s">
        <v>67</v>
      </c>
      <c r="Y35" s="51" t="s">
        <v>67</v>
      </c>
      <c r="Z35" s="51" t="s">
        <v>67</v>
      </c>
      <c r="AA35" s="51" t="s">
        <v>67</v>
      </c>
      <c r="AB35" s="51" t="s">
        <v>67</v>
      </c>
      <c r="AC35" s="51" t="s">
        <v>67</v>
      </c>
      <c r="AD35" s="51" t="s">
        <v>67</v>
      </c>
      <c r="AE35" s="51" t="s">
        <v>67</v>
      </c>
      <c r="AF35" s="51" t="s">
        <v>67</v>
      </c>
      <c r="AG35" s="51" t="s">
        <v>67</v>
      </c>
      <c r="AH35" s="51" t="s">
        <v>67</v>
      </c>
      <c r="AI35" s="51" t="s">
        <v>67</v>
      </c>
      <c r="AJ35" s="20"/>
      <c r="AL35" t="str">
        <f t="shared" ca="1" si="0"/>
        <v xml:space="preserve">    (U1)ALERT_REQ_S_ACC_TT_RCC_</v>
      </c>
      <c r="AR35" s="53" t="str">
        <f t="shared" si="3"/>
        <v/>
      </c>
      <c r="AS35" s="53" t="str">
        <f t="shared" si="4"/>
        <v/>
      </c>
      <c r="AT35" s="53" t="str">
        <f t="shared" si="1"/>
        <v/>
      </c>
    </row>
    <row r="36" spans="2:46">
      <c r="B36" s="122"/>
      <c r="C36" s="37">
        <f t="shared" si="2"/>
        <v>30</v>
      </c>
      <c r="D36" s="51" t="s">
        <v>67</v>
      </c>
      <c r="E36" s="51" t="s">
        <v>67</v>
      </c>
      <c r="F36" s="51" t="s">
        <v>67</v>
      </c>
      <c r="G36" s="51" t="s">
        <v>67</v>
      </c>
      <c r="H36" s="51" t="s">
        <v>67</v>
      </c>
      <c r="I36" s="51" t="s">
        <v>67</v>
      </c>
      <c r="J36" s="51" t="s">
        <v>67</v>
      </c>
      <c r="K36" s="51" t="s">
        <v>67</v>
      </c>
      <c r="L36" s="51" t="s">
        <v>67</v>
      </c>
      <c r="M36" s="51" t="s">
        <v>67</v>
      </c>
      <c r="N36" s="51" t="s">
        <v>67</v>
      </c>
      <c r="O36" s="51" t="s">
        <v>67</v>
      </c>
      <c r="P36" s="51" t="s">
        <v>67</v>
      </c>
      <c r="Q36" s="51" t="s">
        <v>67</v>
      </c>
      <c r="R36" s="51" t="s">
        <v>67</v>
      </c>
      <c r="S36" s="51" t="s">
        <v>67</v>
      </c>
      <c r="T36" s="51" t="s">
        <v>67</v>
      </c>
      <c r="U36" s="51" t="s">
        <v>67</v>
      </c>
      <c r="V36" s="51" t="s">
        <v>67</v>
      </c>
      <c r="W36" s="51" t="s">
        <v>67</v>
      </c>
      <c r="X36" s="51" t="s">
        <v>67</v>
      </c>
      <c r="Y36" s="51" t="s">
        <v>67</v>
      </c>
      <c r="Z36" s="51" t="s">
        <v>67</v>
      </c>
      <c r="AA36" s="51" t="s">
        <v>67</v>
      </c>
      <c r="AB36" s="51" t="s">
        <v>67</v>
      </c>
      <c r="AC36" s="51" t="s">
        <v>67</v>
      </c>
      <c r="AD36" s="51" t="s">
        <v>67</v>
      </c>
      <c r="AE36" s="51" t="s">
        <v>67</v>
      </c>
      <c r="AF36" s="51" t="s">
        <v>67</v>
      </c>
      <c r="AG36" s="51" t="s">
        <v>67</v>
      </c>
      <c r="AH36" s="51" t="s">
        <v>67</v>
      </c>
      <c r="AI36" s="51" t="s">
        <v>67</v>
      </c>
      <c r="AJ36" s="20"/>
      <c r="AL36" t="str">
        <f t="shared" ca="1" si="0"/>
        <v xml:space="preserve">    (U1)ALERT_REQ_S_ACC_TT_RCC_</v>
      </c>
      <c r="AR36" s="53" t="str">
        <f t="shared" si="3"/>
        <v/>
      </c>
      <c r="AS36" s="53" t="str">
        <f t="shared" si="4"/>
        <v/>
      </c>
      <c r="AT36" s="53" t="str">
        <f t="shared" si="1"/>
        <v/>
      </c>
    </row>
    <row r="37" spans="2:46">
      <c r="B37" s="122"/>
      <c r="C37" s="37">
        <f t="shared" si="2"/>
        <v>31</v>
      </c>
      <c r="D37" s="51" t="s">
        <v>67</v>
      </c>
      <c r="E37" s="51" t="s">
        <v>67</v>
      </c>
      <c r="F37" s="51" t="s">
        <v>67</v>
      </c>
      <c r="G37" s="51" t="s">
        <v>67</v>
      </c>
      <c r="H37" s="51" t="s">
        <v>67</v>
      </c>
      <c r="I37" s="51" t="s">
        <v>67</v>
      </c>
      <c r="J37" s="51" t="s">
        <v>67</v>
      </c>
      <c r="K37" s="51" t="s">
        <v>67</v>
      </c>
      <c r="L37" s="51" t="s">
        <v>67</v>
      </c>
      <c r="M37" s="51" t="s">
        <v>67</v>
      </c>
      <c r="N37" s="51" t="s">
        <v>67</v>
      </c>
      <c r="O37" s="51" t="s">
        <v>67</v>
      </c>
      <c r="P37" s="51" t="s">
        <v>67</v>
      </c>
      <c r="Q37" s="51" t="s">
        <v>67</v>
      </c>
      <c r="R37" s="51" t="s">
        <v>67</v>
      </c>
      <c r="S37" s="51" t="s">
        <v>67</v>
      </c>
      <c r="T37" s="51" t="s">
        <v>67</v>
      </c>
      <c r="U37" s="51" t="s">
        <v>67</v>
      </c>
      <c r="V37" s="51" t="s">
        <v>67</v>
      </c>
      <c r="W37" s="51" t="s">
        <v>67</v>
      </c>
      <c r="X37" s="51" t="s">
        <v>67</v>
      </c>
      <c r="Y37" s="51" t="s">
        <v>67</v>
      </c>
      <c r="Z37" s="51" t="s">
        <v>67</v>
      </c>
      <c r="AA37" s="51" t="s">
        <v>67</v>
      </c>
      <c r="AB37" s="51" t="s">
        <v>67</v>
      </c>
      <c r="AC37" s="51" t="s">
        <v>67</v>
      </c>
      <c r="AD37" s="51" t="s">
        <v>67</v>
      </c>
      <c r="AE37" s="51" t="s">
        <v>67</v>
      </c>
      <c r="AF37" s="51" t="s">
        <v>67</v>
      </c>
      <c r="AG37" s="51" t="s">
        <v>67</v>
      </c>
      <c r="AH37" s="51" t="s">
        <v>67</v>
      </c>
      <c r="AI37" s="51" t="s">
        <v>67</v>
      </c>
      <c r="AJ37" s="20"/>
      <c r="AL37" t="str">
        <f t="shared" ca="1" si="0"/>
        <v xml:space="preserve">    (U1)ALERT_REQ_S_ACC_TT_RCC_</v>
      </c>
      <c r="AR37" s="53" t="str">
        <f t="shared" si="3"/>
        <v/>
      </c>
      <c r="AS37" s="53" t="str">
        <f t="shared" si="4"/>
        <v/>
      </c>
      <c r="AT37" s="53" t="str">
        <f t="shared" si="1"/>
        <v/>
      </c>
    </row>
    <row r="38" spans="2:46">
      <c r="B38" s="122"/>
      <c r="C38" s="37">
        <f t="shared" si="2"/>
        <v>32</v>
      </c>
      <c r="D38" s="51" t="s">
        <v>67</v>
      </c>
      <c r="E38" s="51" t="s">
        <v>67</v>
      </c>
      <c r="F38" s="51" t="s">
        <v>67</v>
      </c>
      <c r="G38" s="51" t="s">
        <v>67</v>
      </c>
      <c r="H38" s="51" t="s">
        <v>67</v>
      </c>
      <c r="I38" s="51" t="s">
        <v>67</v>
      </c>
      <c r="J38" s="51" t="s">
        <v>67</v>
      </c>
      <c r="K38" s="51" t="s">
        <v>67</v>
      </c>
      <c r="L38" s="51" t="s">
        <v>67</v>
      </c>
      <c r="M38" s="51" t="s">
        <v>67</v>
      </c>
      <c r="N38" s="51" t="s">
        <v>67</v>
      </c>
      <c r="O38" s="51" t="s">
        <v>67</v>
      </c>
      <c r="P38" s="51" t="s">
        <v>67</v>
      </c>
      <c r="Q38" s="51" t="s">
        <v>67</v>
      </c>
      <c r="R38" s="51" t="s">
        <v>67</v>
      </c>
      <c r="S38" s="51" t="s">
        <v>67</v>
      </c>
      <c r="T38" s="51" t="s">
        <v>67</v>
      </c>
      <c r="U38" s="51" t="s">
        <v>67</v>
      </c>
      <c r="V38" s="51" t="s">
        <v>67</v>
      </c>
      <c r="W38" s="51" t="s">
        <v>67</v>
      </c>
      <c r="X38" s="51" t="s">
        <v>67</v>
      </c>
      <c r="Y38" s="51" t="s">
        <v>67</v>
      </c>
      <c r="Z38" s="51" t="s">
        <v>67</v>
      </c>
      <c r="AA38" s="51" t="s">
        <v>67</v>
      </c>
      <c r="AB38" s="51" t="s">
        <v>67</v>
      </c>
      <c r="AC38" s="51" t="s">
        <v>67</v>
      </c>
      <c r="AD38" s="51" t="s">
        <v>67</v>
      </c>
      <c r="AE38" s="51" t="s">
        <v>67</v>
      </c>
      <c r="AF38" s="51" t="s">
        <v>67</v>
      </c>
      <c r="AG38" s="51" t="s">
        <v>67</v>
      </c>
      <c r="AH38" s="51" t="s">
        <v>67</v>
      </c>
      <c r="AI38" s="51" t="s">
        <v>67</v>
      </c>
      <c r="AJ38" s="20"/>
      <c r="AL38" t="str">
        <f t="shared" ca="1" si="0"/>
        <v xml:space="preserve">    (U1)ALERT_REQ_S_ACC_TT_RCC_</v>
      </c>
      <c r="AR38" s="53" t="str">
        <f t="shared" si="3"/>
        <v/>
      </c>
      <c r="AS38" s="53" t="str">
        <f t="shared" si="4"/>
        <v/>
      </c>
      <c r="AT38" s="53" t="str">
        <f t="shared" si="1"/>
        <v/>
      </c>
    </row>
    <row r="39" spans="2:46">
      <c r="B39" s="122"/>
      <c r="C39" s="37">
        <f t="shared" si="2"/>
        <v>33</v>
      </c>
      <c r="D39" s="51" t="s">
        <v>67</v>
      </c>
      <c r="E39" s="51" t="s">
        <v>67</v>
      </c>
      <c r="F39" s="51" t="s">
        <v>67</v>
      </c>
      <c r="G39" s="51" t="s">
        <v>67</v>
      </c>
      <c r="H39" s="51" t="s">
        <v>67</v>
      </c>
      <c r="I39" s="51" t="s">
        <v>67</v>
      </c>
      <c r="J39" s="51" t="s">
        <v>67</v>
      </c>
      <c r="K39" s="51" t="s">
        <v>67</v>
      </c>
      <c r="L39" s="51" t="s">
        <v>67</v>
      </c>
      <c r="M39" s="51" t="s">
        <v>67</v>
      </c>
      <c r="N39" s="51" t="s">
        <v>67</v>
      </c>
      <c r="O39" s="51" t="s">
        <v>67</v>
      </c>
      <c r="P39" s="51" t="s">
        <v>67</v>
      </c>
      <c r="Q39" s="51" t="s">
        <v>67</v>
      </c>
      <c r="R39" s="51" t="s">
        <v>67</v>
      </c>
      <c r="S39" s="51" t="s">
        <v>67</v>
      </c>
      <c r="T39" s="51" t="s">
        <v>67</v>
      </c>
      <c r="U39" s="51" t="s">
        <v>67</v>
      </c>
      <c r="V39" s="51" t="s">
        <v>67</v>
      </c>
      <c r="W39" s="51" t="s">
        <v>67</v>
      </c>
      <c r="X39" s="51" t="s">
        <v>67</v>
      </c>
      <c r="Y39" s="51" t="s">
        <v>67</v>
      </c>
      <c r="Z39" s="51" t="s">
        <v>67</v>
      </c>
      <c r="AA39" s="51" t="s">
        <v>67</v>
      </c>
      <c r="AB39" s="51" t="s">
        <v>67</v>
      </c>
      <c r="AC39" s="51" t="s">
        <v>67</v>
      </c>
      <c r="AD39" s="51" t="s">
        <v>67</v>
      </c>
      <c r="AE39" s="51" t="s">
        <v>67</v>
      </c>
      <c r="AF39" s="51" t="s">
        <v>67</v>
      </c>
      <c r="AG39" s="51" t="s">
        <v>67</v>
      </c>
      <c r="AH39" s="51" t="s">
        <v>67</v>
      </c>
      <c r="AI39" s="51" t="s">
        <v>67</v>
      </c>
      <c r="AJ39" s="20"/>
      <c r="AL39" t="str">
        <f t="shared" ca="1" si="0"/>
        <v xml:space="preserve">    (U1)ALERT_REQ_S_ACC_TT_RCC_</v>
      </c>
      <c r="AR39" s="53" t="str">
        <f t="shared" si="3"/>
        <v/>
      </c>
      <c r="AS39" s="53" t="str">
        <f t="shared" si="4"/>
        <v/>
      </c>
      <c r="AT39" s="53" t="str">
        <f t="shared" si="1"/>
        <v/>
      </c>
    </row>
    <row r="40" spans="2:46">
      <c r="B40" s="122"/>
      <c r="C40" s="37">
        <f t="shared" si="2"/>
        <v>34</v>
      </c>
      <c r="D40" s="51" t="s">
        <v>67</v>
      </c>
      <c r="E40" s="51" t="s">
        <v>67</v>
      </c>
      <c r="F40" s="51" t="s">
        <v>67</v>
      </c>
      <c r="G40" s="51" t="s">
        <v>67</v>
      </c>
      <c r="H40" s="51" t="s">
        <v>67</v>
      </c>
      <c r="I40" s="51" t="s">
        <v>67</v>
      </c>
      <c r="J40" s="51" t="s">
        <v>67</v>
      </c>
      <c r="K40" s="51" t="s">
        <v>67</v>
      </c>
      <c r="L40" s="51" t="s">
        <v>67</v>
      </c>
      <c r="M40" s="51" t="s">
        <v>67</v>
      </c>
      <c r="N40" s="51" t="s">
        <v>67</v>
      </c>
      <c r="O40" s="51" t="s">
        <v>67</v>
      </c>
      <c r="P40" s="51" t="s">
        <v>67</v>
      </c>
      <c r="Q40" s="51" t="s">
        <v>67</v>
      </c>
      <c r="R40" s="51" t="s">
        <v>67</v>
      </c>
      <c r="S40" s="51" t="s">
        <v>67</v>
      </c>
      <c r="T40" s="51" t="s">
        <v>67</v>
      </c>
      <c r="U40" s="51" t="s">
        <v>67</v>
      </c>
      <c r="V40" s="51" t="s">
        <v>67</v>
      </c>
      <c r="W40" s="51" t="s">
        <v>67</v>
      </c>
      <c r="X40" s="51" t="s">
        <v>67</v>
      </c>
      <c r="Y40" s="51" t="s">
        <v>67</v>
      </c>
      <c r="Z40" s="51" t="s">
        <v>67</v>
      </c>
      <c r="AA40" s="51" t="s">
        <v>67</v>
      </c>
      <c r="AB40" s="51" t="s">
        <v>67</v>
      </c>
      <c r="AC40" s="51" t="s">
        <v>67</v>
      </c>
      <c r="AD40" s="51" t="s">
        <v>67</v>
      </c>
      <c r="AE40" s="51" t="s">
        <v>67</v>
      </c>
      <c r="AF40" s="51" t="s">
        <v>67</v>
      </c>
      <c r="AG40" s="51" t="s">
        <v>67</v>
      </c>
      <c r="AH40" s="51" t="s">
        <v>67</v>
      </c>
      <c r="AI40" s="51" t="s">
        <v>67</v>
      </c>
      <c r="AJ40" s="20"/>
      <c r="AL40" t="str">
        <f t="shared" ca="1" si="0"/>
        <v xml:space="preserve">    (U1)ALERT_REQ_S_ACC_TT_RCC_</v>
      </c>
      <c r="AR40" s="53" t="str">
        <f t="shared" si="3"/>
        <v/>
      </c>
      <c r="AS40" s="53" t="str">
        <f t="shared" si="4"/>
        <v/>
      </c>
      <c r="AT40" s="53" t="str">
        <f t="shared" si="1"/>
        <v/>
      </c>
    </row>
    <row r="41" spans="2:46">
      <c r="B41" s="122"/>
      <c r="C41" s="37">
        <f t="shared" si="2"/>
        <v>35</v>
      </c>
      <c r="D41" s="51" t="s">
        <v>67</v>
      </c>
      <c r="E41" s="51" t="s">
        <v>67</v>
      </c>
      <c r="F41" s="51" t="s">
        <v>67</v>
      </c>
      <c r="G41" s="51" t="s">
        <v>67</v>
      </c>
      <c r="H41" s="51" t="s">
        <v>67</v>
      </c>
      <c r="I41" s="51" t="s">
        <v>67</v>
      </c>
      <c r="J41" s="51" t="s">
        <v>67</v>
      </c>
      <c r="K41" s="51" t="s">
        <v>67</v>
      </c>
      <c r="L41" s="51" t="s">
        <v>67</v>
      </c>
      <c r="M41" s="51" t="s">
        <v>67</v>
      </c>
      <c r="N41" s="51" t="s">
        <v>67</v>
      </c>
      <c r="O41" s="51" t="s">
        <v>67</v>
      </c>
      <c r="P41" s="51" t="s">
        <v>67</v>
      </c>
      <c r="Q41" s="51" t="s">
        <v>67</v>
      </c>
      <c r="R41" s="51" t="s">
        <v>67</v>
      </c>
      <c r="S41" s="51" t="s">
        <v>67</v>
      </c>
      <c r="T41" s="51" t="s">
        <v>67</v>
      </c>
      <c r="U41" s="51" t="s">
        <v>67</v>
      </c>
      <c r="V41" s="51" t="s">
        <v>67</v>
      </c>
      <c r="W41" s="51" t="s">
        <v>67</v>
      </c>
      <c r="X41" s="51" t="s">
        <v>67</v>
      </c>
      <c r="Y41" s="51" t="s">
        <v>67</v>
      </c>
      <c r="Z41" s="51" t="s">
        <v>67</v>
      </c>
      <c r="AA41" s="51" t="s">
        <v>67</v>
      </c>
      <c r="AB41" s="51" t="s">
        <v>67</v>
      </c>
      <c r="AC41" s="51" t="s">
        <v>67</v>
      </c>
      <c r="AD41" s="51" t="s">
        <v>67</v>
      </c>
      <c r="AE41" s="51" t="s">
        <v>67</v>
      </c>
      <c r="AF41" s="51" t="s">
        <v>67</v>
      </c>
      <c r="AG41" s="51" t="s">
        <v>67</v>
      </c>
      <c r="AH41" s="51" t="s">
        <v>67</v>
      </c>
      <c r="AI41" s="51" t="s">
        <v>67</v>
      </c>
      <c r="AJ41" s="20"/>
      <c r="AL41" t="str">
        <f t="shared" ca="1" si="0"/>
        <v xml:space="preserve">    (U1)ALERT_REQ_S_ACC_TT_RCC_</v>
      </c>
      <c r="AR41" s="53" t="str">
        <f t="shared" si="3"/>
        <v/>
      </c>
      <c r="AS41" s="53" t="str">
        <f t="shared" si="4"/>
        <v/>
      </c>
      <c r="AT41" s="53" t="str">
        <f t="shared" si="1"/>
        <v/>
      </c>
    </row>
    <row r="42" spans="2:46">
      <c r="B42" s="122"/>
      <c r="C42" s="37">
        <f t="shared" si="2"/>
        <v>36</v>
      </c>
      <c r="D42" s="51" t="s">
        <v>67</v>
      </c>
      <c r="E42" s="51" t="s">
        <v>67</v>
      </c>
      <c r="F42" s="51" t="s">
        <v>67</v>
      </c>
      <c r="G42" s="51" t="s">
        <v>67</v>
      </c>
      <c r="H42" s="51" t="s">
        <v>67</v>
      </c>
      <c r="I42" s="51" t="s">
        <v>67</v>
      </c>
      <c r="J42" s="51" t="s">
        <v>67</v>
      </c>
      <c r="K42" s="51" t="s">
        <v>67</v>
      </c>
      <c r="L42" s="51" t="s">
        <v>67</v>
      </c>
      <c r="M42" s="51" t="s">
        <v>67</v>
      </c>
      <c r="N42" s="51" t="s">
        <v>67</v>
      </c>
      <c r="O42" s="51" t="s">
        <v>67</v>
      </c>
      <c r="P42" s="51" t="s">
        <v>67</v>
      </c>
      <c r="Q42" s="51" t="s">
        <v>67</v>
      </c>
      <c r="R42" s="51" t="s">
        <v>67</v>
      </c>
      <c r="S42" s="51" t="s">
        <v>67</v>
      </c>
      <c r="T42" s="51" t="s">
        <v>67</v>
      </c>
      <c r="U42" s="51" t="s">
        <v>67</v>
      </c>
      <c r="V42" s="51" t="s">
        <v>67</v>
      </c>
      <c r="W42" s="51" t="s">
        <v>67</v>
      </c>
      <c r="X42" s="51" t="s">
        <v>67</v>
      </c>
      <c r="Y42" s="51" t="s">
        <v>67</v>
      </c>
      <c r="Z42" s="51" t="s">
        <v>67</v>
      </c>
      <c r="AA42" s="51" t="s">
        <v>67</v>
      </c>
      <c r="AB42" s="51" t="s">
        <v>67</v>
      </c>
      <c r="AC42" s="51" t="s">
        <v>67</v>
      </c>
      <c r="AD42" s="51" t="s">
        <v>67</v>
      </c>
      <c r="AE42" s="51" t="s">
        <v>67</v>
      </c>
      <c r="AF42" s="51" t="s">
        <v>67</v>
      </c>
      <c r="AG42" s="51" t="s">
        <v>67</v>
      </c>
      <c r="AH42" s="51" t="s">
        <v>67</v>
      </c>
      <c r="AI42" s="51" t="s">
        <v>67</v>
      </c>
      <c r="AJ42" s="20"/>
      <c r="AL42" t="str">
        <f t="shared" ca="1" si="0"/>
        <v xml:space="preserve">    (U1)ALERT_REQ_S_ACC_TT_RCC_</v>
      </c>
      <c r="AR42" s="53" t="str">
        <f t="shared" si="3"/>
        <v/>
      </c>
      <c r="AS42" s="53" t="str">
        <f t="shared" si="4"/>
        <v/>
      </c>
      <c r="AT42" s="53" t="str">
        <f t="shared" si="1"/>
        <v/>
      </c>
    </row>
    <row r="43" spans="2:46">
      <c r="B43" s="122"/>
      <c r="C43" s="37">
        <f t="shared" si="2"/>
        <v>37</v>
      </c>
      <c r="D43" s="51" t="s">
        <v>67</v>
      </c>
      <c r="E43" s="51" t="s">
        <v>67</v>
      </c>
      <c r="F43" s="51" t="s">
        <v>67</v>
      </c>
      <c r="G43" s="51" t="s">
        <v>67</v>
      </c>
      <c r="H43" s="51" t="s">
        <v>67</v>
      </c>
      <c r="I43" s="51" t="s">
        <v>67</v>
      </c>
      <c r="J43" s="51" t="s">
        <v>67</v>
      </c>
      <c r="K43" s="51" t="s">
        <v>67</v>
      </c>
      <c r="L43" s="51" t="s">
        <v>67</v>
      </c>
      <c r="M43" s="51" t="s">
        <v>67</v>
      </c>
      <c r="N43" s="51" t="s">
        <v>67</v>
      </c>
      <c r="O43" s="51" t="s">
        <v>67</v>
      </c>
      <c r="P43" s="51" t="s">
        <v>67</v>
      </c>
      <c r="Q43" s="51" t="s">
        <v>67</v>
      </c>
      <c r="R43" s="51" t="s">
        <v>67</v>
      </c>
      <c r="S43" s="51" t="s">
        <v>67</v>
      </c>
      <c r="T43" s="51" t="s">
        <v>67</v>
      </c>
      <c r="U43" s="51" t="s">
        <v>67</v>
      </c>
      <c r="V43" s="51" t="s">
        <v>67</v>
      </c>
      <c r="W43" s="51" t="s">
        <v>67</v>
      </c>
      <c r="X43" s="51" t="s">
        <v>67</v>
      </c>
      <c r="Y43" s="51" t="s">
        <v>67</v>
      </c>
      <c r="Z43" s="51" t="s">
        <v>67</v>
      </c>
      <c r="AA43" s="51" t="s">
        <v>67</v>
      </c>
      <c r="AB43" s="51" t="s">
        <v>67</v>
      </c>
      <c r="AC43" s="51" t="s">
        <v>67</v>
      </c>
      <c r="AD43" s="51" t="s">
        <v>67</v>
      </c>
      <c r="AE43" s="51" t="s">
        <v>67</v>
      </c>
      <c r="AF43" s="51" t="s">
        <v>67</v>
      </c>
      <c r="AG43" s="51" t="s">
        <v>67</v>
      </c>
      <c r="AH43" s="51" t="s">
        <v>67</v>
      </c>
      <c r="AI43" s="51" t="s">
        <v>67</v>
      </c>
      <c r="AJ43" s="20"/>
      <c r="AL43" t="str">
        <f t="shared" ca="1" si="0"/>
        <v xml:space="preserve">    (U1)ALERT_REQ_S_ACC_TT_RCC_</v>
      </c>
      <c r="AR43" s="53" t="str">
        <f t="shared" si="3"/>
        <v/>
      </c>
      <c r="AS43" s="53" t="str">
        <f t="shared" si="4"/>
        <v/>
      </c>
      <c r="AT43" s="53" t="str">
        <f t="shared" si="1"/>
        <v/>
      </c>
    </row>
    <row r="44" spans="2:46">
      <c r="B44" s="122"/>
      <c r="C44" s="37">
        <f t="shared" si="2"/>
        <v>38</v>
      </c>
      <c r="D44" s="51" t="s">
        <v>67</v>
      </c>
      <c r="E44" s="51" t="s">
        <v>67</v>
      </c>
      <c r="F44" s="51" t="s">
        <v>67</v>
      </c>
      <c r="G44" s="51" t="s">
        <v>67</v>
      </c>
      <c r="H44" s="51" t="s">
        <v>67</v>
      </c>
      <c r="I44" s="51" t="s">
        <v>67</v>
      </c>
      <c r="J44" s="51" t="s">
        <v>67</v>
      </c>
      <c r="K44" s="51" t="s">
        <v>67</v>
      </c>
      <c r="L44" s="51" t="s">
        <v>67</v>
      </c>
      <c r="M44" s="51" t="s">
        <v>67</v>
      </c>
      <c r="N44" s="51" t="s">
        <v>67</v>
      </c>
      <c r="O44" s="51" t="s">
        <v>67</v>
      </c>
      <c r="P44" s="51" t="s">
        <v>67</v>
      </c>
      <c r="Q44" s="51" t="s">
        <v>67</v>
      </c>
      <c r="R44" s="51" t="s">
        <v>67</v>
      </c>
      <c r="S44" s="51" t="s">
        <v>67</v>
      </c>
      <c r="T44" s="51" t="s">
        <v>67</v>
      </c>
      <c r="U44" s="51" t="s">
        <v>67</v>
      </c>
      <c r="V44" s="51" t="s">
        <v>67</v>
      </c>
      <c r="W44" s="51" t="s">
        <v>67</v>
      </c>
      <c r="X44" s="51" t="s">
        <v>67</v>
      </c>
      <c r="Y44" s="51" t="s">
        <v>67</v>
      </c>
      <c r="Z44" s="51" t="s">
        <v>67</v>
      </c>
      <c r="AA44" s="51" t="s">
        <v>67</v>
      </c>
      <c r="AB44" s="51" t="s">
        <v>67</v>
      </c>
      <c r="AC44" s="51" t="s">
        <v>67</v>
      </c>
      <c r="AD44" s="51" t="s">
        <v>67</v>
      </c>
      <c r="AE44" s="51" t="s">
        <v>67</v>
      </c>
      <c r="AF44" s="51" t="s">
        <v>67</v>
      </c>
      <c r="AG44" s="51" t="s">
        <v>67</v>
      </c>
      <c r="AH44" s="51" t="s">
        <v>67</v>
      </c>
      <c r="AI44" s="51" t="s">
        <v>67</v>
      </c>
      <c r="AJ44" s="20"/>
      <c r="AL44" t="str">
        <f t="shared" ca="1" si="0"/>
        <v xml:space="preserve">    (U1)ALERT_REQ_S_ACC_TT_RCC_</v>
      </c>
      <c r="AR44" s="53" t="str">
        <f t="shared" si="3"/>
        <v/>
      </c>
      <c r="AS44" s="53" t="str">
        <f t="shared" si="4"/>
        <v/>
      </c>
      <c r="AT44" s="53" t="str">
        <f t="shared" si="1"/>
        <v/>
      </c>
    </row>
    <row r="45" spans="2:46">
      <c r="B45" s="122"/>
      <c r="C45" s="37">
        <f t="shared" si="2"/>
        <v>39</v>
      </c>
      <c r="D45" s="51" t="s">
        <v>67</v>
      </c>
      <c r="E45" s="51" t="s">
        <v>67</v>
      </c>
      <c r="F45" s="51" t="s">
        <v>67</v>
      </c>
      <c r="G45" s="51" t="s">
        <v>67</v>
      </c>
      <c r="H45" s="51" t="s">
        <v>67</v>
      </c>
      <c r="I45" s="51" t="s">
        <v>67</v>
      </c>
      <c r="J45" s="51" t="s">
        <v>67</v>
      </c>
      <c r="K45" s="51" t="s">
        <v>67</v>
      </c>
      <c r="L45" s="51" t="s">
        <v>67</v>
      </c>
      <c r="M45" s="51" t="s">
        <v>67</v>
      </c>
      <c r="N45" s="51" t="s">
        <v>67</v>
      </c>
      <c r="O45" s="51" t="s">
        <v>67</v>
      </c>
      <c r="P45" s="51" t="s">
        <v>67</v>
      </c>
      <c r="Q45" s="51" t="s">
        <v>67</v>
      </c>
      <c r="R45" s="51" t="s">
        <v>67</v>
      </c>
      <c r="S45" s="51" t="s">
        <v>67</v>
      </c>
      <c r="T45" s="51" t="s">
        <v>67</v>
      </c>
      <c r="U45" s="51" t="s">
        <v>67</v>
      </c>
      <c r="V45" s="51" t="s">
        <v>67</v>
      </c>
      <c r="W45" s="51" t="s">
        <v>67</v>
      </c>
      <c r="X45" s="51" t="s">
        <v>67</v>
      </c>
      <c r="Y45" s="51" t="s">
        <v>67</v>
      </c>
      <c r="Z45" s="51" t="s">
        <v>67</v>
      </c>
      <c r="AA45" s="51" t="s">
        <v>67</v>
      </c>
      <c r="AB45" s="51" t="s">
        <v>67</v>
      </c>
      <c r="AC45" s="51" t="s">
        <v>67</v>
      </c>
      <c r="AD45" s="51" t="s">
        <v>67</v>
      </c>
      <c r="AE45" s="51" t="s">
        <v>67</v>
      </c>
      <c r="AF45" s="51" t="s">
        <v>67</v>
      </c>
      <c r="AG45" s="51" t="s">
        <v>67</v>
      </c>
      <c r="AH45" s="51" t="s">
        <v>67</v>
      </c>
      <c r="AI45" s="51" t="s">
        <v>67</v>
      </c>
      <c r="AJ45" s="20"/>
      <c r="AL45" t="str">
        <f t="shared" ca="1" si="0"/>
        <v xml:space="preserve">    (U1)ALERT_REQ_S_ACC_TT_RCC_</v>
      </c>
      <c r="AR45" s="53" t="str">
        <f t="shared" si="3"/>
        <v/>
      </c>
      <c r="AS45" s="53" t="str">
        <f t="shared" si="4"/>
        <v/>
      </c>
      <c r="AT45" s="53" t="str">
        <f t="shared" si="1"/>
        <v/>
      </c>
    </row>
    <row r="46" spans="2:46">
      <c r="B46" s="122"/>
      <c r="C46" s="37">
        <f t="shared" si="2"/>
        <v>40</v>
      </c>
      <c r="D46" s="51" t="s">
        <v>67</v>
      </c>
      <c r="E46" s="51" t="s">
        <v>67</v>
      </c>
      <c r="F46" s="51" t="s">
        <v>67</v>
      </c>
      <c r="G46" s="51" t="s">
        <v>67</v>
      </c>
      <c r="H46" s="51" t="s">
        <v>67</v>
      </c>
      <c r="I46" s="51" t="s">
        <v>67</v>
      </c>
      <c r="J46" s="51" t="s">
        <v>67</v>
      </c>
      <c r="K46" s="51" t="s">
        <v>67</v>
      </c>
      <c r="L46" s="51" t="s">
        <v>67</v>
      </c>
      <c r="M46" s="51" t="s">
        <v>67</v>
      </c>
      <c r="N46" s="51" t="s">
        <v>67</v>
      </c>
      <c r="O46" s="51" t="s">
        <v>67</v>
      </c>
      <c r="P46" s="51" t="s">
        <v>67</v>
      </c>
      <c r="Q46" s="51" t="s">
        <v>67</v>
      </c>
      <c r="R46" s="51" t="s">
        <v>67</v>
      </c>
      <c r="S46" s="51" t="s">
        <v>67</v>
      </c>
      <c r="T46" s="51" t="s">
        <v>67</v>
      </c>
      <c r="U46" s="51" t="s">
        <v>67</v>
      </c>
      <c r="V46" s="51" t="s">
        <v>67</v>
      </c>
      <c r="W46" s="51" t="s">
        <v>67</v>
      </c>
      <c r="X46" s="51" t="s">
        <v>67</v>
      </c>
      <c r="Y46" s="51" t="s">
        <v>67</v>
      </c>
      <c r="Z46" s="51" t="s">
        <v>67</v>
      </c>
      <c r="AA46" s="51" t="s">
        <v>67</v>
      </c>
      <c r="AB46" s="51" t="s">
        <v>67</v>
      </c>
      <c r="AC46" s="51" t="s">
        <v>67</v>
      </c>
      <c r="AD46" s="51" t="s">
        <v>67</v>
      </c>
      <c r="AE46" s="51" t="s">
        <v>67</v>
      </c>
      <c r="AF46" s="51" t="s">
        <v>67</v>
      </c>
      <c r="AG46" s="51" t="s">
        <v>67</v>
      </c>
      <c r="AH46" s="51" t="s">
        <v>67</v>
      </c>
      <c r="AI46" s="51" t="s">
        <v>67</v>
      </c>
      <c r="AJ46" s="20"/>
      <c r="AL46" t="str">
        <f t="shared" ca="1" si="0"/>
        <v xml:space="preserve">    (U1)ALERT_REQ_S_ACC_TT_RCC_</v>
      </c>
      <c r="AR46" s="53" t="str">
        <f t="shared" si="3"/>
        <v/>
      </c>
      <c r="AS46" s="53" t="str">
        <f t="shared" si="4"/>
        <v/>
      </c>
      <c r="AT46" s="53" t="str">
        <f t="shared" si="1"/>
        <v/>
      </c>
    </row>
    <row r="47" spans="2:46">
      <c r="B47" s="122"/>
      <c r="C47" s="37">
        <f t="shared" si="2"/>
        <v>41</v>
      </c>
      <c r="D47" s="51" t="s">
        <v>67</v>
      </c>
      <c r="E47" s="51" t="s">
        <v>67</v>
      </c>
      <c r="F47" s="51" t="s">
        <v>67</v>
      </c>
      <c r="G47" s="51" t="s">
        <v>67</v>
      </c>
      <c r="H47" s="51" t="s">
        <v>67</v>
      </c>
      <c r="I47" s="51" t="s">
        <v>67</v>
      </c>
      <c r="J47" s="51" t="s">
        <v>67</v>
      </c>
      <c r="K47" s="51" t="s">
        <v>67</v>
      </c>
      <c r="L47" s="51" t="s">
        <v>67</v>
      </c>
      <c r="M47" s="51" t="s">
        <v>67</v>
      </c>
      <c r="N47" s="51" t="s">
        <v>67</v>
      </c>
      <c r="O47" s="51" t="s">
        <v>67</v>
      </c>
      <c r="P47" s="51" t="s">
        <v>67</v>
      </c>
      <c r="Q47" s="51" t="s">
        <v>67</v>
      </c>
      <c r="R47" s="51" t="s">
        <v>67</v>
      </c>
      <c r="S47" s="51" t="s">
        <v>67</v>
      </c>
      <c r="T47" s="51" t="s">
        <v>67</v>
      </c>
      <c r="U47" s="51" t="s">
        <v>67</v>
      </c>
      <c r="V47" s="51" t="s">
        <v>67</v>
      </c>
      <c r="W47" s="51" t="s">
        <v>67</v>
      </c>
      <c r="X47" s="51" t="s">
        <v>67</v>
      </c>
      <c r="Y47" s="51" t="s">
        <v>67</v>
      </c>
      <c r="Z47" s="51" t="s">
        <v>67</v>
      </c>
      <c r="AA47" s="51" t="s">
        <v>67</v>
      </c>
      <c r="AB47" s="51" t="s">
        <v>67</v>
      </c>
      <c r="AC47" s="51" t="s">
        <v>67</v>
      </c>
      <c r="AD47" s="51" t="s">
        <v>67</v>
      </c>
      <c r="AE47" s="51" t="s">
        <v>67</v>
      </c>
      <c r="AF47" s="51" t="s">
        <v>67</v>
      </c>
      <c r="AG47" s="51" t="s">
        <v>67</v>
      </c>
      <c r="AH47" s="51" t="s">
        <v>67</v>
      </c>
      <c r="AI47" s="51" t="s">
        <v>67</v>
      </c>
      <c r="AJ47" s="20"/>
      <c r="AL47" t="str">
        <f t="shared" ca="1" si="0"/>
        <v xml:space="preserve">    (U1)ALERT_REQ_S_ACC_TT_RCC_</v>
      </c>
      <c r="AR47" s="53" t="str">
        <f t="shared" si="3"/>
        <v/>
      </c>
      <c r="AS47" s="53" t="str">
        <f t="shared" si="4"/>
        <v/>
      </c>
      <c r="AT47" s="53" t="str">
        <f t="shared" si="1"/>
        <v/>
      </c>
    </row>
    <row r="48" spans="2:46">
      <c r="B48" s="122"/>
      <c r="C48" s="37">
        <f t="shared" si="2"/>
        <v>42</v>
      </c>
      <c r="D48" s="51" t="s">
        <v>67</v>
      </c>
      <c r="E48" s="51" t="s">
        <v>67</v>
      </c>
      <c r="F48" s="51" t="s">
        <v>67</v>
      </c>
      <c r="G48" s="51" t="s">
        <v>67</v>
      </c>
      <c r="H48" s="51" t="s">
        <v>67</v>
      </c>
      <c r="I48" s="51" t="s">
        <v>67</v>
      </c>
      <c r="J48" s="51" t="s">
        <v>67</v>
      </c>
      <c r="K48" s="51" t="s">
        <v>67</v>
      </c>
      <c r="L48" s="51" t="s">
        <v>67</v>
      </c>
      <c r="M48" s="51" t="s">
        <v>67</v>
      </c>
      <c r="N48" s="51" t="s">
        <v>67</v>
      </c>
      <c r="O48" s="51" t="s">
        <v>67</v>
      </c>
      <c r="P48" s="51" t="s">
        <v>67</v>
      </c>
      <c r="Q48" s="51" t="s">
        <v>67</v>
      </c>
      <c r="R48" s="51" t="s">
        <v>67</v>
      </c>
      <c r="S48" s="51" t="s">
        <v>67</v>
      </c>
      <c r="T48" s="51" t="s">
        <v>67</v>
      </c>
      <c r="U48" s="51" t="s">
        <v>67</v>
      </c>
      <c r="V48" s="51" t="s">
        <v>67</v>
      </c>
      <c r="W48" s="51" t="s">
        <v>67</v>
      </c>
      <c r="X48" s="51" t="s">
        <v>67</v>
      </c>
      <c r="Y48" s="51" t="s">
        <v>67</v>
      </c>
      <c r="Z48" s="51" t="s">
        <v>67</v>
      </c>
      <c r="AA48" s="51" t="s">
        <v>67</v>
      </c>
      <c r="AB48" s="51" t="s">
        <v>67</v>
      </c>
      <c r="AC48" s="51" t="s">
        <v>67</v>
      </c>
      <c r="AD48" s="51" t="s">
        <v>67</v>
      </c>
      <c r="AE48" s="51" t="s">
        <v>67</v>
      </c>
      <c r="AF48" s="51" t="s">
        <v>67</v>
      </c>
      <c r="AG48" s="51" t="s">
        <v>67</v>
      </c>
      <c r="AH48" s="51" t="s">
        <v>67</v>
      </c>
      <c r="AI48" s="51" t="s">
        <v>67</v>
      </c>
      <c r="AJ48" s="20"/>
      <c r="AL48" t="str">
        <f t="shared" ca="1" si="0"/>
        <v xml:space="preserve">    (U1)ALERT_REQ_S_ACC_TT_RCC_</v>
      </c>
      <c r="AR48" s="53" t="str">
        <f t="shared" si="3"/>
        <v/>
      </c>
      <c r="AS48" s="53" t="str">
        <f t="shared" si="4"/>
        <v/>
      </c>
      <c r="AT48" s="53" t="str">
        <f t="shared" si="1"/>
        <v/>
      </c>
    </row>
    <row r="49" spans="2:46">
      <c r="B49" s="122"/>
      <c r="C49" s="37">
        <f t="shared" si="2"/>
        <v>43</v>
      </c>
      <c r="D49" s="51" t="s">
        <v>67</v>
      </c>
      <c r="E49" s="51" t="s">
        <v>67</v>
      </c>
      <c r="F49" s="51" t="s">
        <v>67</v>
      </c>
      <c r="G49" s="51" t="s">
        <v>67</v>
      </c>
      <c r="H49" s="51" t="s">
        <v>67</v>
      </c>
      <c r="I49" s="51" t="s">
        <v>67</v>
      </c>
      <c r="J49" s="51" t="s">
        <v>67</v>
      </c>
      <c r="K49" s="51" t="s">
        <v>67</v>
      </c>
      <c r="L49" s="51" t="s">
        <v>67</v>
      </c>
      <c r="M49" s="51" t="s">
        <v>67</v>
      </c>
      <c r="N49" s="51" t="s">
        <v>67</v>
      </c>
      <c r="O49" s="51" t="s">
        <v>67</v>
      </c>
      <c r="P49" s="51" t="s">
        <v>67</v>
      </c>
      <c r="Q49" s="51" t="s">
        <v>67</v>
      </c>
      <c r="R49" s="51" t="s">
        <v>67</v>
      </c>
      <c r="S49" s="51" t="s">
        <v>67</v>
      </c>
      <c r="T49" s="51" t="s">
        <v>67</v>
      </c>
      <c r="U49" s="51" t="s">
        <v>67</v>
      </c>
      <c r="V49" s="51" t="s">
        <v>67</v>
      </c>
      <c r="W49" s="51" t="s">
        <v>67</v>
      </c>
      <c r="X49" s="51" t="s">
        <v>67</v>
      </c>
      <c r="Y49" s="51" t="s">
        <v>67</v>
      </c>
      <c r="Z49" s="51" t="s">
        <v>67</v>
      </c>
      <c r="AA49" s="51" t="s">
        <v>67</v>
      </c>
      <c r="AB49" s="51" t="s">
        <v>67</v>
      </c>
      <c r="AC49" s="51" t="s">
        <v>67</v>
      </c>
      <c r="AD49" s="51" t="s">
        <v>67</v>
      </c>
      <c r="AE49" s="51" t="s">
        <v>67</v>
      </c>
      <c r="AF49" s="51" t="s">
        <v>67</v>
      </c>
      <c r="AG49" s="51" t="s">
        <v>67</v>
      </c>
      <c r="AH49" s="51" t="s">
        <v>67</v>
      </c>
      <c r="AI49" s="51" t="s">
        <v>67</v>
      </c>
      <c r="AJ49" s="20"/>
      <c r="AL49" t="str">
        <f t="shared" ca="1" si="0"/>
        <v xml:space="preserve">    (U1)ALERT_REQ_S_ACC_TT_RCC_</v>
      </c>
      <c r="AR49" s="53" t="str">
        <f t="shared" si="3"/>
        <v/>
      </c>
      <c r="AS49" s="53" t="str">
        <f t="shared" si="4"/>
        <v/>
      </c>
      <c r="AT49" s="53" t="str">
        <f t="shared" si="1"/>
        <v/>
      </c>
    </row>
    <row r="50" spans="2:46">
      <c r="B50" s="122"/>
      <c r="C50" s="37">
        <f t="shared" si="2"/>
        <v>44</v>
      </c>
      <c r="D50" s="51" t="s">
        <v>67</v>
      </c>
      <c r="E50" s="51" t="s">
        <v>67</v>
      </c>
      <c r="F50" s="51" t="s">
        <v>67</v>
      </c>
      <c r="G50" s="51" t="s">
        <v>67</v>
      </c>
      <c r="H50" s="51" t="s">
        <v>67</v>
      </c>
      <c r="I50" s="51" t="s">
        <v>67</v>
      </c>
      <c r="J50" s="51" t="s">
        <v>67</v>
      </c>
      <c r="K50" s="51" t="s">
        <v>67</v>
      </c>
      <c r="L50" s="51" t="s">
        <v>67</v>
      </c>
      <c r="M50" s="51" t="s">
        <v>67</v>
      </c>
      <c r="N50" s="51" t="s">
        <v>67</v>
      </c>
      <c r="O50" s="51" t="s">
        <v>67</v>
      </c>
      <c r="P50" s="51" t="s">
        <v>67</v>
      </c>
      <c r="Q50" s="51" t="s">
        <v>67</v>
      </c>
      <c r="R50" s="51" t="s">
        <v>67</v>
      </c>
      <c r="S50" s="51" t="s">
        <v>67</v>
      </c>
      <c r="T50" s="51" t="s">
        <v>67</v>
      </c>
      <c r="U50" s="51" t="s">
        <v>67</v>
      </c>
      <c r="V50" s="51" t="s">
        <v>67</v>
      </c>
      <c r="W50" s="51" t="s">
        <v>67</v>
      </c>
      <c r="X50" s="51" t="s">
        <v>67</v>
      </c>
      <c r="Y50" s="51" t="s">
        <v>67</v>
      </c>
      <c r="Z50" s="51" t="s">
        <v>67</v>
      </c>
      <c r="AA50" s="51" t="s">
        <v>67</v>
      </c>
      <c r="AB50" s="51" t="s">
        <v>67</v>
      </c>
      <c r="AC50" s="51" t="s">
        <v>67</v>
      </c>
      <c r="AD50" s="51" t="s">
        <v>67</v>
      </c>
      <c r="AE50" s="51" t="s">
        <v>67</v>
      </c>
      <c r="AF50" s="51" t="s">
        <v>67</v>
      </c>
      <c r="AG50" s="51" t="s">
        <v>67</v>
      </c>
      <c r="AH50" s="51" t="s">
        <v>67</v>
      </c>
      <c r="AI50" s="51" t="s">
        <v>67</v>
      </c>
      <c r="AJ50" s="20"/>
      <c r="AL50" t="str">
        <f t="shared" ca="1" si="0"/>
        <v xml:space="preserve">    (U1)ALERT_REQ_S_ACC_TT_RCC_</v>
      </c>
      <c r="AR50" s="53" t="str">
        <f t="shared" si="3"/>
        <v/>
      </c>
      <c r="AS50" s="53" t="str">
        <f t="shared" si="4"/>
        <v/>
      </c>
      <c r="AT50" s="53" t="str">
        <f t="shared" si="1"/>
        <v/>
      </c>
    </row>
    <row r="51" spans="2:46">
      <c r="B51" s="122"/>
      <c r="C51" s="37">
        <f t="shared" si="2"/>
        <v>45</v>
      </c>
      <c r="D51" s="51" t="s">
        <v>67</v>
      </c>
      <c r="E51" s="51" t="s">
        <v>67</v>
      </c>
      <c r="F51" s="51" t="s">
        <v>67</v>
      </c>
      <c r="G51" s="51" t="s">
        <v>67</v>
      </c>
      <c r="H51" s="51" t="s">
        <v>67</v>
      </c>
      <c r="I51" s="51" t="s">
        <v>67</v>
      </c>
      <c r="J51" s="51" t="s">
        <v>67</v>
      </c>
      <c r="K51" s="51" t="s">
        <v>67</v>
      </c>
      <c r="L51" s="51" t="s">
        <v>67</v>
      </c>
      <c r="M51" s="51" t="s">
        <v>67</v>
      </c>
      <c r="N51" s="51" t="s">
        <v>67</v>
      </c>
      <c r="O51" s="51" t="s">
        <v>67</v>
      </c>
      <c r="P51" s="51" t="s">
        <v>67</v>
      </c>
      <c r="Q51" s="51" t="s">
        <v>67</v>
      </c>
      <c r="R51" s="51" t="s">
        <v>67</v>
      </c>
      <c r="S51" s="51" t="s">
        <v>67</v>
      </c>
      <c r="T51" s="51" t="s">
        <v>67</v>
      </c>
      <c r="U51" s="51" t="s">
        <v>67</v>
      </c>
      <c r="V51" s="51" t="s">
        <v>67</v>
      </c>
      <c r="W51" s="51" t="s">
        <v>67</v>
      </c>
      <c r="X51" s="51" t="s">
        <v>67</v>
      </c>
      <c r="Y51" s="51" t="s">
        <v>67</v>
      </c>
      <c r="Z51" s="51" t="s">
        <v>67</v>
      </c>
      <c r="AA51" s="51" t="s">
        <v>67</v>
      </c>
      <c r="AB51" s="51" t="s">
        <v>67</v>
      </c>
      <c r="AC51" s="51" t="s">
        <v>67</v>
      </c>
      <c r="AD51" s="51" t="s">
        <v>67</v>
      </c>
      <c r="AE51" s="51" t="s">
        <v>67</v>
      </c>
      <c r="AF51" s="51" t="s">
        <v>67</v>
      </c>
      <c r="AG51" s="51" t="s">
        <v>67</v>
      </c>
      <c r="AH51" s="51" t="s">
        <v>67</v>
      </c>
      <c r="AI51" s="51" t="s">
        <v>67</v>
      </c>
      <c r="AJ51" s="20"/>
      <c r="AL51" t="str">
        <f t="shared" ca="1" si="0"/>
        <v xml:space="preserve">    (U1)ALERT_REQ_S_ACC_TT_RCC_</v>
      </c>
      <c r="AR51" s="53" t="str">
        <f t="shared" si="3"/>
        <v/>
      </c>
      <c r="AS51" s="53" t="str">
        <f t="shared" si="4"/>
        <v/>
      </c>
      <c r="AT51" s="53" t="str">
        <f t="shared" si="1"/>
        <v/>
      </c>
    </row>
    <row r="52" spans="2:46">
      <c r="B52" s="122"/>
      <c r="C52" s="37">
        <f t="shared" si="2"/>
        <v>46</v>
      </c>
      <c r="D52" s="51" t="s">
        <v>67</v>
      </c>
      <c r="E52" s="51" t="s">
        <v>67</v>
      </c>
      <c r="F52" s="51" t="s">
        <v>67</v>
      </c>
      <c r="G52" s="51" t="s">
        <v>67</v>
      </c>
      <c r="H52" s="51" t="s">
        <v>67</v>
      </c>
      <c r="I52" s="51" t="s">
        <v>67</v>
      </c>
      <c r="J52" s="51" t="s">
        <v>67</v>
      </c>
      <c r="K52" s="51" t="s">
        <v>67</v>
      </c>
      <c r="L52" s="51" t="s">
        <v>67</v>
      </c>
      <c r="M52" s="51" t="s">
        <v>67</v>
      </c>
      <c r="N52" s="51" t="s">
        <v>67</v>
      </c>
      <c r="O52" s="51" t="s">
        <v>67</v>
      </c>
      <c r="P52" s="51" t="s">
        <v>67</v>
      </c>
      <c r="Q52" s="51" t="s">
        <v>67</v>
      </c>
      <c r="R52" s="51" t="s">
        <v>67</v>
      </c>
      <c r="S52" s="51" t="s">
        <v>67</v>
      </c>
      <c r="T52" s="51" t="s">
        <v>67</v>
      </c>
      <c r="U52" s="51" t="s">
        <v>67</v>
      </c>
      <c r="V52" s="51" t="s">
        <v>67</v>
      </c>
      <c r="W52" s="51" t="s">
        <v>67</v>
      </c>
      <c r="X52" s="51" t="s">
        <v>67</v>
      </c>
      <c r="Y52" s="51" t="s">
        <v>67</v>
      </c>
      <c r="Z52" s="51" t="s">
        <v>67</v>
      </c>
      <c r="AA52" s="51" t="s">
        <v>67</v>
      </c>
      <c r="AB52" s="51" t="s">
        <v>67</v>
      </c>
      <c r="AC52" s="51" t="s">
        <v>67</v>
      </c>
      <c r="AD52" s="51" t="s">
        <v>67</v>
      </c>
      <c r="AE52" s="51" t="s">
        <v>67</v>
      </c>
      <c r="AF52" s="51" t="s">
        <v>67</v>
      </c>
      <c r="AG52" s="51" t="s">
        <v>67</v>
      </c>
      <c r="AH52" s="51" t="s">
        <v>67</v>
      </c>
      <c r="AI52" s="51" t="s">
        <v>67</v>
      </c>
      <c r="AJ52" s="20"/>
      <c r="AL52" t="str">
        <f t="shared" ca="1" si="0"/>
        <v xml:space="preserve">    (U1)ALERT_REQ_S_ACC_TT_RCC_</v>
      </c>
      <c r="AR52" s="53" t="str">
        <f t="shared" si="3"/>
        <v/>
      </c>
      <c r="AS52" s="53" t="str">
        <f t="shared" si="4"/>
        <v/>
      </c>
      <c r="AT52" s="53" t="str">
        <f t="shared" si="1"/>
        <v/>
      </c>
    </row>
    <row r="53" spans="2:46">
      <c r="B53" s="122"/>
      <c r="C53" s="37">
        <f t="shared" si="2"/>
        <v>47</v>
      </c>
      <c r="D53" s="51" t="s">
        <v>67</v>
      </c>
      <c r="E53" s="51" t="s">
        <v>67</v>
      </c>
      <c r="F53" s="51" t="s">
        <v>67</v>
      </c>
      <c r="G53" s="51" t="s">
        <v>67</v>
      </c>
      <c r="H53" s="51" t="s">
        <v>67</v>
      </c>
      <c r="I53" s="51" t="s">
        <v>67</v>
      </c>
      <c r="J53" s="51" t="s">
        <v>67</v>
      </c>
      <c r="K53" s="51" t="s">
        <v>67</v>
      </c>
      <c r="L53" s="51" t="s">
        <v>67</v>
      </c>
      <c r="M53" s="51" t="s">
        <v>67</v>
      </c>
      <c r="N53" s="51" t="s">
        <v>67</v>
      </c>
      <c r="O53" s="51" t="s">
        <v>67</v>
      </c>
      <c r="P53" s="51" t="s">
        <v>67</v>
      </c>
      <c r="Q53" s="51" t="s">
        <v>67</v>
      </c>
      <c r="R53" s="51" t="s">
        <v>67</v>
      </c>
      <c r="S53" s="51" t="s">
        <v>67</v>
      </c>
      <c r="T53" s="51" t="s">
        <v>67</v>
      </c>
      <c r="U53" s="51" t="s">
        <v>67</v>
      </c>
      <c r="V53" s="51" t="s">
        <v>67</v>
      </c>
      <c r="W53" s="51" t="s">
        <v>67</v>
      </c>
      <c r="X53" s="51" t="s">
        <v>67</v>
      </c>
      <c r="Y53" s="51" t="s">
        <v>67</v>
      </c>
      <c r="Z53" s="51" t="s">
        <v>67</v>
      </c>
      <c r="AA53" s="51" t="s">
        <v>67</v>
      </c>
      <c r="AB53" s="51" t="s">
        <v>67</v>
      </c>
      <c r="AC53" s="51" t="s">
        <v>67</v>
      </c>
      <c r="AD53" s="51" t="s">
        <v>67</v>
      </c>
      <c r="AE53" s="51" t="s">
        <v>67</v>
      </c>
      <c r="AF53" s="51" t="s">
        <v>67</v>
      </c>
      <c r="AG53" s="51" t="s">
        <v>67</v>
      </c>
      <c r="AH53" s="51" t="s">
        <v>67</v>
      </c>
      <c r="AI53" s="51" t="s">
        <v>67</v>
      </c>
      <c r="AJ53" s="20"/>
      <c r="AL53" t="str">
        <f t="shared" ca="1" si="0"/>
        <v xml:space="preserve">    (U1)ALERT_REQ_S_ACC_TT_RCC_</v>
      </c>
      <c r="AR53" s="53" t="str">
        <f t="shared" si="3"/>
        <v/>
      </c>
      <c r="AS53" s="53" t="str">
        <f t="shared" si="4"/>
        <v/>
      </c>
      <c r="AT53" s="53" t="str">
        <f t="shared" si="1"/>
        <v/>
      </c>
    </row>
    <row r="54" spans="2:46">
      <c r="B54" s="122"/>
      <c r="C54" s="37">
        <f t="shared" si="2"/>
        <v>48</v>
      </c>
      <c r="D54" s="51" t="s">
        <v>67</v>
      </c>
      <c r="E54" s="51" t="s">
        <v>67</v>
      </c>
      <c r="F54" s="51" t="s">
        <v>67</v>
      </c>
      <c r="G54" s="51" t="s">
        <v>67</v>
      </c>
      <c r="H54" s="51" t="s">
        <v>67</v>
      </c>
      <c r="I54" s="51" t="s">
        <v>67</v>
      </c>
      <c r="J54" s="51" t="s">
        <v>67</v>
      </c>
      <c r="K54" s="51" t="s">
        <v>67</v>
      </c>
      <c r="L54" s="51" t="s">
        <v>67</v>
      </c>
      <c r="M54" s="51" t="s">
        <v>67</v>
      </c>
      <c r="N54" s="51" t="s">
        <v>67</v>
      </c>
      <c r="O54" s="51" t="s">
        <v>67</v>
      </c>
      <c r="P54" s="51" t="s">
        <v>67</v>
      </c>
      <c r="Q54" s="51" t="s">
        <v>67</v>
      </c>
      <c r="R54" s="51" t="s">
        <v>67</v>
      </c>
      <c r="S54" s="51" t="s">
        <v>67</v>
      </c>
      <c r="T54" s="51" t="s">
        <v>67</v>
      </c>
      <c r="U54" s="51" t="s">
        <v>67</v>
      </c>
      <c r="V54" s="51" t="s">
        <v>67</v>
      </c>
      <c r="W54" s="51" t="s">
        <v>67</v>
      </c>
      <c r="X54" s="51" t="s">
        <v>67</v>
      </c>
      <c r="Y54" s="51" t="s">
        <v>67</v>
      </c>
      <c r="Z54" s="51" t="s">
        <v>67</v>
      </c>
      <c r="AA54" s="51" t="s">
        <v>67</v>
      </c>
      <c r="AB54" s="51" t="s">
        <v>67</v>
      </c>
      <c r="AC54" s="51" t="s">
        <v>67</v>
      </c>
      <c r="AD54" s="51" t="s">
        <v>67</v>
      </c>
      <c r="AE54" s="51" t="s">
        <v>67</v>
      </c>
      <c r="AF54" s="51" t="s">
        <v>67</v>
      </c>
      <c r="AG54" s="51" t="s">
        <v>67</v>
      </c>
      <c r="AH54" s="51" t="s">
        <v>67</v>
      </c>
      <c r="AI54" s="51" t="s">
        <v>67</v>
      </c>
      <c r="AJ54" s="20"/>
      <c r="AL54" t="str">
        <f t="shared" ca="1" si="0"/>
        <v xml:space="preserve">    (U1)ALERT_REQ_S_ACC_TT_RCC_</v>
      </c>
      <c r="AR54" s="53" t="str">
        <f t="shared" si="3"/>
        <v/>
      </c>
      <c r="AS54" s="53" t="str">
        <f t="shared" si="4"/>
        <v/>
      </c>
      <c r="AT54" s="53" t="str">
        <f t="shared" si="1"/>
        <v/>
      </c>
    </row>
    <row r="55" spans="2:46">
      <c r="B55" s="122"/>
      <c r="C55" s="37">
        <f t="shared" si="2"/>
        <v>49</v>
      </c>
      <c r="D55" s="51" t="s">
        <v>67</v>
      </c>
      <c r="E55" s="51" t="s">
        <v>67</v>
      </c>
      <c r="F55" s="51" t="s">
        <v>67</v>
      </c>
      <c r="G55" s="51" t="s">
        <v>67</v>
      </c>
      <c r="H55" s="51" t="s">
        <v>67</v>
      </c>
      <c r="I55" s="51" t="s">
        <v>67</v>
      </c>
      <c r="J55" s="51" t="s">
        <v>67</v>
      </c>
      <c r="K55" s="51" t="s">
        <v>67</v>
      </c>
      <c r="L55" s="51" t="s">
        <v>67</v>
      </c>
      <c r="M55" s="51" t="s">
        <v>67</v>
      </c>
      <c r="N55" s="51" t="s">
        <v>67</v>
      </c>
      <c r="O55" s="51" t="s">
        <v>67</v>
      </c>
      <c r="P55" s="51" t="s">
        <v>67</v>
      </c>
      <c r="Q55" s="51" t="s">
        <v>67</v>
      </c>
      <c r="R55" s="51" t="s">
        <v>67</v>
      </c>
      <c r="S55" s="51" t="s">
        <v>67</v>
      </c>
      <c r="T55" s="51" t="s">
        <v>67</v>
      </c>
      <c r="U55" s="51" t="s">
        <v>67</v>
      </c>
      <c r="V55" s="51" t="s">
        <v>67</v>
      </c>
      <c r="W55" s="51" t="s">
        <v>67</v>
      </c>
      <c r="X55" s="51" t="s">
        <v>67</v>
      </c>
      <c r="Y55" s="51" t="s">
        <v>67</v>
      </c>
      <c r="Z55" s="51" t="s">
        <v>67</v>
      </c>
      <c r="AA55" s="51" t="s">
        <v>67</v>
      </c>
      <c r="AB55" s="51" t="s">
        <v>67</v>
      </c>
      <c r="AC55" s="51" t="s">
        <v>67</v>
      </c>
      <c r="AD55" s="51" t="s">
        <v>67</v>
      </c>
      <c r="AE55" s="51" t="s">
        <v>67</v>
      </c>
      <c r="AF55" s="51" t="s">
        <v>67</v>
      </c>
      <c r="AG55" s="51" t="s">
        <v>67</v>
      </c>
      <c r="AH55" s="51" t="s">
        <v>67</v>
      </c>
      <c r="AI55" s="51" t="s">
        <v>67</v>
      </c>
      <c r="AJ55" s="20"/>
      <c r="AL55" t="str">
        <f t="shared" ca="1" si="0"/>
        <v xml:space="preserve">    (U1)ALERT_REQ_S_ACC_TT_RCC_</v>
      </c>
      <c r="AR55" s="53" t="str">
        <f t="shared" si="3"/>
        <v/>
      </c>
      <c r="AS55" s="53" t="str">
        <f t="shared" si="4"/>
        <v/>
      </c>
      <c r="AT55" s="53" t="str">
        <f t="shared" si="1"/>
        <v/>
      </c>
    </row>
    <row r="56" spans="2:46">
      <c r="B56" s="122"/>
      <c r="C56" s="37">
        <f t="shared" si="2"/>
        <v>50</v>
      </c>
      <c r="D56" s="51" t="s">
        <v>67</v>
      </c>
      <c r="E56" s="51" t="s">
        <v>67</v>
      </c>
      <c r="F56" s="51" t="s">
        <v>67</v>
      </c>
      <c r="G56" s="51" t="s">
        <v>67</v>
      </c>
      <c r="H56" s="51" t="s">
        <v>67</v>
      </c>
      <c r="I56" s="51" t="s">
        <v>67</v>
      </c>
      <c r="J56" s="51" t="s">
        <v>67</v>
      </c>
      <c r="K56" s="51" t="s">
        <v>67</v>
      </c>
      <c r="L56" s="51" t="s">
        <v>67</v>
      </c>
      <c r="M56" s="51" t="s">
        <v>67</v>
      </c>
      <c r="N56" s="51" t="s">
        <v>67</v>
      </c>
      <c r="O56" s="51" t="s">
        <v>67</v>
      </c>
      <c r="P56" s="51" t="s">
        <v>67</v>
      </c>
      <c r="Q56" s="51" t="s">
        <v>67</v>
      </c>
      <c r="R56" s="51" t="s">
        <v>67</v>
      </c>
      <c r="S56" s="51" t="s">
        <v>67</v>
      </c>
      <c r="T56" s="51" t="s">
        <v>67</v>
      </c>
      <c r="U56" s="51" t="s">
        <v>67</v>
      </c>
      <c r="V56" s="51" t="s">
        <v>67</v>
      </c>
      <c r="W56" s="51" t="s">
        <v>67</v>
      </c>
      <c r="X56" s="51" t="s">
        <v>67</v>
      </c>
      <c r="Y56" s="51" t="s">
        <v>67</v>
      </c>
      <c r="Z56" s="51" t="s">
        <v>67</v>
      </c>
      <c r="AA56" s="51" t="s">
        <v>67</v>
      </c>
      <c r="AB56" s="51" t="s">
        <v>67</v>
      </c>
      <c r="AC56" s="51" t="s">
        <v>67</v>
      </c>
      <c r="AD56" s="51" t="s">
        <v>67</v>
      </c>
      <c r="AE56" s="51" t="s">
        <v>67</v>
      </c>
      <c r="AF56" s="51" t="s">
        <v>67</v>
      </c>
      <c r="AG56" s="51" t="s">
        <v>67</v>
      </c>
      <c r="AH56" s="51" t="s">
        <v>67</v>
      </c>
      <c r="AI56" s="51" t="s">
        <v>67</v>
      </c>
      <c r="AJ56" s="20"/>
      <c r="AL56" t="str">
        <f t="shared" ca="1" si="0"/>
        <v xml:space="preserve">    (U1)ALERT_REQ_S_ACC_TT_RCC_</v>
      </c>
      <c r="AR56" s="53" t="str">
        <f t="shared" si="3"/>
        <v/>
      </c>
      <c r="AS56" s="53" t="str">
        <f t="shared" si="4"/>
        <v/>
      </c>
      <c r="AT56" s="53" t="str">
        <f t="shared" si="1"/>
        <v/>
      </c>
    </row>
    <row r="57" spans="2:46">
      <c r="B57" s="122"/>
      <c r="C57" s="37">
        <f t="shared" si="2"/>
        <v>51</v>
      </c>
      <c r="D57" s="51" t="s">
        <v>67</v>
      </c>
      <c r="E57" s="51" t="s">
        <v>67</v>
      </c>
      <c r="F57" s="51" t="s">
        <v>67</v>
      </c>
      <c r="G57" s="51" t="s">
        <v>67</v>
      </c>
      <c r="H57" s="51" t="s">
        <v>67</v>
      </c>
      <c r="I57" s="51" t="s">
        <v>67</v>
      </c>
      <c r="J57" s="51" t="s">
        <v>67</v>
      </c>
      <c r="K57" s="51" t="s">
        <v>67</v>
      </c>
      <c r="L57" s="51" t="s">
        <v>67</v>
      </c>
      <c r="M57" s="51" t="s">
        <v>67</v>
      </c>
      <c r="N57" s="51" t="s">
        <v>67</v>
      </c>
      <c r="O57" s="51" t="s">
        <v>67</v>
      </c>
      <c r="P57" s="51" t="s">
        <v>67</v>
      </c>
      <c r="Q57" s="51" t="s">
        <v>67</v>
      </c>
      <c r="R57" s="51" t="s">
        <v>67</v>
      </c>
      <c r="S57" s="51" t="s">
        <v>67</v>
      </c>
      <c r="T57" s="51" t="s">
        <v>67</v>
      </c>
      <c r="U57" s="51" t="s">
        <v>67</v>
      </c>
      <c r="V57" s="51" t="s">
        <v>67</v>
      </c>
      <c r="W57" s="51" t="s">
        <v>67</v>
      </c>
      <c r="X57" s="51" t="s">
        <v>67</v>
      </c>
      <c r="Y57" s="51" t="s">
        <v>67</v>
      </c>
      <c r="Z57" s="51" t="s">
        <v>67</v>
      </c>
      <c r="AA57" s="51" t="s">
        <v>67</v>
      </c>
      <c r="AB57" s="51" t="s">
        <v>67</v>
      </c>
      <c r="AC57" s="51" t="s">
        <v>67</v>
      </c>
      <c r="AD57" s="51" t="s">
        <v>67</v>
      </c>
      <c r="AE57" s="51" t="s">
        <v>67</v>
      </c>
      <c r="AF57" s="51" t="s">
        <v>67</v>
      </c>
      <c r="AG57" s="51" t="s">
        <v>67</v>
      </c>
      <c r="AH57" s="51" t="s">
        <v>67</v>
      </c>
      <c r="AI57" s="51" t="s">
        <v>67</v>
      </c>
      <c r="AJ57" s="20"/>
      <c r="AL57" t="str">
        <f t="shared" ca="1" si="0"/>
        <v xml:space="preserve">    (U1)ALERT_REQ_S_ACC_TT_RCC_</v>
      </c>
      <c r="AR57" s="53" t="str">
        <f t="shared" si="3"/>
        <v/>
      </c>
      <c r="AS57" s="53" t="str">
        <f t="shared" si="4"/>
        <v/>
      </c>
      <c r="AT57" s="53" t="str">
        <f t="shared" si="1"/>
        <v/>
      </c>
    </row>
    <row r="58" spans="2:46">
      <c r="B58" s="122"/>
      <c r="C58" s="37">
        <f t="shared" si="2"/>
        <v>52</v>
      </c>
      <c r="D58" s="51" t="s">
        <v>67</v>
      </c>
      <c r="E58" s="51" t="s">
        <v>67</v>
      </c>
      <c r="F58" s="51" t="s">
        <v>67</v>
      </c>
      <c r="G58" s="51" t="s">
        <v>67</v>
      </c>
      <c r="H58" s="51" t="s">
        <v>67</v>
      </c>
      <c r="I58" s="51" t="s">
        <v>67</v>
      </c>
      <c r="J58" s="51" t="s">
        <v>67</v>
      </c>
      <c r="K58" s="51" t="s">
        <v>67</v>
      </c>
      <c r="L58" s="51" t="s">
        <v>67</v>
      </c>
      <c r="M58" s="51" t="s">
        <v>67</v>
      </c>
      <c r="N58" s="51" t="s">
        <v>67</v>
      </c>
      <c r="O58" s="51" t="s">
        <v>67</v>
      </c>
      <c r="P58" s="51" t="s">
        <v>67</v>
      </c>
      <c r="Q58" s="51" t="s">
        <v>67</v>
      </c>
      <c r="R58" s="51" t="s">
        <v>67</v>
      </c>
      <c r="S58" s="51" t="s">
        <v>67</v>
      </c>
      <c r="T58" s="51" t="s">
        <v>67</v>
      </c>
      <c r="U58" s="51" t="s">
        <v>67</v>
      </c>
      <c r="V58" s="51" t="s">
        <v>67</v>
      </c>
      <c r="W58" s="51" t="s">
        <v>67</v>
      </c>
      <c r="X58" s="51" t="s">
        <v>67</v>
      </c>
      <c r="Y58" s="51" t="s">
        <v>67</v>
      </c>
      <c r="Z58" s="51" t="s">
        <v>67</v>
      </c>
      <c r="AA58" s="51" t="s">
        <v>67</v>
      </c>
      <c r="AB58" s="51" t="s">
        <v>67</v>
      </c>
      <c r="AC58" s="51" t="s">
        <v>67</v>
      </c>
      <c r="AD58" s="51" t="s">
        <v>67</v>
      </c>
      <c r="AE58" s="51" t="s">
        <v>67</v>
      </c>
      <c r="AF58" s="51" t="s">
        <v>67</v>
      </c>
      <c r="AG58" s="51" t="s">
        <v>67</v>
      </c>
      <c r="AH58" s="51" t="s">
        <v>67</v>
      </c>
      <c r="AI58" s="51" t="s">
        <v>67</v>
      </c>
      <c r="AJ58" s="20"/>
      <c r="AL58" t="str">
        <f t="shared" ca="1" si="0"/>
        <v xml:space="preserve">    (U1)ALERT_REQ_S_ACC_TT_RCC_</v>
      </c>
      <c r="AR58" s="53" t="str">
        <f t="shared" si="3"/>
        <v/>
      </c>
      <c r="AS58" s="53" t="str">
        <f t="shared" si="4"/>
        <v/>
      </c>
      <c r="AT58" s="53" t="str">
        <f t="shared" si="1"/>
        <v/>
      </c>
    </row>
    <row r="59" spans="2:46">
      <c r="B59" s="122"/>
      <c r="C59" s="37">
        <f t="shared" si="2"/>
        <v>53</v>
      </c>
      <c r="D59" s="51" t="s">
        <v>67</v>
      </c>
      <c r="E59" s="51" t="s">
        <v>67</v>
      </c>
      <c r="F59" s="51" t="s">
        <v>67</v>
      </c>
      <c r="G59" s="51" t="s">
        <v>67</v>
      </c>
      <c r="H59" s="51" t="s">
        <v>67</v>
      </c>
      <c r="I59" s="51" t="s">
        <v>67</v>
      </c>
      <c r="J59" s="51" t="s">
        <v>67</v>
      </c>
      <c r="K59" s="51" t="s">
        <v>67</v>
      </c>
      <c r="L59" s="51" t="s">
        <v>67</v>
      </c>
      <c r="M59" s="51" t="s">
        <v>67</v>
      </c>
      <c r="N59" s="51" t="s">
        <v>67</v>
      </c>
      <c r="O59" s="51" t="s">
        <v>67</v>
      </c>
      <c r="P59" s="51" t="s">
        <v>67</v>
      </c>
      <c r="Q59" s="51" t="s">
        <v>67</v>
      </c>
      <c r="R59" s="51" t="s">
        <v>67</v>
      </c>
      <c r="S59" s="51" t="s">
        <v>67</v>
      </c>
      <c r="T59" s="51" t="s">
        <v>67</v>
      </c>
      <c r="U59" s="51" t="s">
        <v>67</v>
      </c>
      <c r="V59" s="51" t="s">
        <v>67</v>
      </c>
      <c r="W59" s="51" t="s">
        <v>67</v>
      </c>
      <c r="X59" s="51" t="s">
        <v>67</v>
      </c>
      <c r="Y59" s="51" t="s">
        <v>67</v>
      </c>
      <c r="Z59" s="51" t="s">
        <v>67</v>
      </c>
      <c r="AA59" s="51" t="s">
        <v>67</v>
      </c>
      <c r="AB59" s="51" t="s">
        <v>67</v>
      </c>
      <c r="AC59" s="51" t="s">
        <v>67</v>
      </c>
      <c r="AD59" s="51" t="s">
        <v>67</v>
      </c>
      <c r="AE59" s="51" t="s">
        <v>67</v>
      </c>
      <c r="AF59" s="51" t="s">
        <v>67</v>
      </c>
      <c r="AG59" s="51" t="s">
        <v>67</v>
      </c>
      <c r="AH59" s="51" t="s">
        <v>67</v>
      </c>
      <c r="AI59" s="51" t="s">
        <v>67</v>
      </c>
      <c r="AJ59" s="20"/>
      <c r="AL59" t="str">
        <f t="shared" ca="1" si="0"/>
        <v xml:space="preserve">    (U1)ALERT_REQ_S_ACC_TT_RCC_</v>
      </c>
      <c r="AR59" s="53" t="str">
        <f t="shared" si="3"/>
        <v/>
      </c>
      <c r="AS59" s="53" t="str">
        <f t="shared" si="4"/>
        <v/>
      </c>
      <c r="AT59" s="53" t="str">
        <f t="shared" si="1"/>
        <v/>
      </c>
    </row>
    <row r="60" spans="2:46">
      <c r="B60" s="122"/>
      <c r="C60" s="37">
        <f t="shared" si="2"/>
        <v>54</v>
      </c>
      <c r="D60" s="51" t="s">
        <v>67</v>
      </c>
      <c r="E60" s="51" t="s">
        <v>67</v>
      </c>
      <c r="F60" s="51" t="s">
        <v>67</v>
      </c>
      <c r="G60" s="51" t="s">
        <v>67</v>
      </c>
      <c r="H60" s="51" t="s">
        <v>67</v>
      </c>
      <c r="I60" s="51" t="s">
        <v>67</v>
      </c>
      <c r="J60" s="51" t="s">
        <v>67</v>
      </c>
      <c r="K60" s="51" t="s">
        <v>67</v>
      </c>
      <c r="L60" s="51" t="s">
        <v>67</v>
      </c>
      <c r="M60" s="51" t="s">
        <v>67</v>
      </c>
      <c r="N60" s="51" t="s">
        <v>67</v>
      </c>
      <c r="O60" s="51" t="s">
        <v>67</v>
      </c>
      <c r="P60" s="51" t="s">
        <v>67</v>
      </c>
      <c r="Q60" s="51" t="s">
        <v>67</v>
      </c>
      <c r="R60" s="51" t="s">
        <v>67</v>
      </c>
      <c r="S60" s="51" t="s">
        <v>67</v>
      </c>
      <c r="T60" s="51" t="s">
        <v>67</v>
      </c>
      <c r="U60" s="51" t="s">
        <v>67</v>
      </c>
      <c r="V60" s="51" t="s">
        <v>67</v>
      </c>
      <c r="W60" s="51" t="s">
        <v>67</v>
      </c>
      <c r="X60" s="51" t="s">
        <v>67</v>
      </c>
      <c r="Y60" s="51" t="s">
        <v>67</v>
      </c>
      <c r="Z60" s="51" t="s">
        <v>67</v>
      </c>
      <c r="AA60" s="51" t="s">
        <v>67</v>
      </c>
      <c r="AB60" s="51" t="s">
        <v>67</v>
      </c>
      <c r="AC60" s="51" t="s">
        <v>67</v>
      </c>
      <c r="AD60" s="51" t="s">
        <v>67</v>
      </c>
      <c r="AE60" s="51" t="s">
        <v>67</v>
      </c>
      <c r="AF60" s="51" t="s">
        <v>67</v>
      </c>
      <c r="AG60" s="51" t="s">
        <v>67</v>
      </c>
      <c r="AH60" s="51" t="s">
        <v>67</v>
      </c>
      <c r="AI60" s="51" t="s">
        <v>67</v>
      </c>
      <c r="AJ60" s="20"/>
      <c r="AL60" t="str">
        <f t="shared" ca="1" si="0"/>
        <v xml:space="preserve">    (U1)ALERT_REQ_S_ACC_TT_RCC_</v>
      </c>
      <c r="AR60" s="53" t="str">
        <f t="shared" si="3"/>
        <v/>
      </c>
      <c r="AS60" s="53" t="str">
        <f t="shared" si="4"/>
        <v/>
      </c>
      <c r="AT60" s="53" t="str">
        <f t="shared" si="1"/>
        <v/>
      </c>
    </row>
    <row r="61" spans="2:46">
      <c r="B61" s="122"/>
      <c r="C61" s="37">
        <f t="shared" si="2"/>
        <v>55</v>
      </c>
      <c r="D61" s="51" t="s">
        <v>67</v>
      </c>
      <c r="E61" s="51" t="s">
        <v>67</v>
      </c>
      <c r="F61" s="51" t="s">
        <v>67</v>
      </c>
      <c r="G61" s="51" t="s">
        <v>67</v>
      </c>
      <c r="H61" s="51" t="s">
        <v>67</v>
      </c>
      <c r="I61" s="51" t="s">
        <v>67</v>
      </c>
      <c r="J61" s="51" t="s">
        <v>67</v>
      </c>
      <c r="K61" s="51" t="s">
        <v>67</v>
      </c>
      <c r="L61" s="51" t="s">
        <v>67</v>
      </c>
      <c r="M61" s="51" t="s">
        <v>67</v>
      </c>
      <c r="N61" s="51" t="s">
        <v>67</v>
      </c>
      <c r="O61" s="51" t="s">
        <v>67</v>
      </c>
      <c r="P61" s="51" t="s">
        <v>67</v>
      </c>
      <c r="Q61" s="51" t="s">
        <v>67</v>
      </c>
      <c r="R61" s="51" t="s">
        <v>67</v>
      </c>
      <c r="S61" s="51" t="s">
        <v>67</v>
      </c>
      <c r="T61" s="51" t="s">
        <v>67</v>
      </c>
      <c r="U61" s="51" t="s">
        <v>67</v>
      </c>
      <c r="V61" s="51" t="s">
        <v>67</v>
      </c>
      <c r="W61" s="51" t="s">
        <v>67</v>
      </c>
      <c r="X61" s="51" t="s">
        <v>67</v>
      </c>
      <c r="Y61" s="51" t="s">
        <v>67</v>
      </c>
      <c r="Z61" s="51" t="s">
        <v>67</v>
      </c>
      <c r="AA61" s="51" t="s">
        <v>67</v>
      </c>
      <c r="AB61" s="51" t="s">
        <v>67</v>
      </c>
      <c r="AC61" s="51" t="s">
        <v>67</v>
      </c>
      <c r="AD61" s="51" t="s">
        <v>67</v>
      </c>
      <c r="AE61" s="51" t="s">
        <v>67</v>
      </c>
      <c r="AF61" s="51" t="s">
        <v>67</v>
      </c>
      <c r="AG61" s="51" t="s">
        <v>67</v>
      </c>
      <c r="AH61" s="51" t="s">
        <v>67</v>
      </c>
      <c r="AI61" s="51" t="s">
        <v>67</v>
      </c>
      <c r="AJ61" s="20"/>
      <c r="AL61" t="str">
        <f t="shared" ca="1" si="0"/>
        <v xml:space="preserve">    (U1)ALERT_REQ_S_ACC_TT_RCC_</v>
      </c>
      <c r="AR61" s="53" t="str">
        <f t="shared" si="3"/>
        <v/>
      </c>
      <c r="AS61" s="53" t="str">
        <f t="shared" si="4"/>
        <v/>
      </c>
      <c r="AT61" s="53" t="str">
        <f t="shared" si="1"/>
        <v/>
      </c>
    </row>
    <row r="62" spans="2:46">
      <c r="B62" s="122"/>
      <c r="C62" s="37">
        <f t="shared" si="2"/>
        <v>56</v>
      </c>
      <c r="D62" s="51" t="s">
        <v>67</v>
      </c>
      <c r="E62" s="51" t="s">
        <v>67</v>
      </c>
      <c r="F62" s="51" t="s">
        <v>67</v>
      </c>
      <c r="G62" s="51" t="s">
        <v>67</v>
      </c>
      <c r="H62" s="51" t="s">
        <v>67</v>
      </c>
      <c r="I62" s="51" t="s">
        <v>67</v>
      </c>
      <c r="J62" s="51" t="s">
        <v>67</v>
      </c>
      <c r="K62" s="51" t="s">
        <v>67</v>
      </c>
      <c r="L62" s="51" t="s">
        <v>67</v>
      </c>
      <c r="M62" s="51" t="s">
        <v>67</v>
      </c>
      <c r="N62" s="51" t="s">
        <v>67</v>
      </c>
      <c r="O62" s="51" t="s">
        <v>67</v>
      </c>
      <c r="P62" s="51" t="s">
        <v>67</v>
      </c>
      <c r="Q62" s="51" t="s">
        <v>67</v>
      </c>
      <c r="R62" s="51" t="s">
        <v>67</v>
      </c>
      <c r="S62" s="51" t="s">
        <v>67</v>
      </c>
      <c r="T62" s="51" t="s">
        <v>67</v>
      </c>
      <c r="U62" s="51" t="s">
        <v>67</v>
      </c>
      <c r="V62" s="51" t="s">
        <v>67</v>
      </c>
      <c r="W62" s="51" t="s">
        <v>67</v>
      </c>
      <c r="X62" s="51" t="s">
        <v>67</v>
      </c>
      <c r="Y62" s="51" t="s">
        <v>67</v>
      </c>
      <c r="Z62" s="51" t="s">
        <v>67</v>
      </c>
      <c r="AA62" s="51" t="s">
        <v>67</v>
      </c>
      <c r="AB62" s="51" t="s">
        <v>67</v>
      </c>
      <c r="AC62" s="51" t="s">
        <v>67</v>
      </c>
      <c r="AD62" s="51" t="s">
        <v>67</v>
      </c>
      <c r="AE62" s="51" t="s">
        <v>67</v>
      </c>
      <c r="AF62" s="51" t="s">
        <v>67</v>
      </c>
      <c r="AG62" s="51" t="s">
        <v>67</v>
      </c>
      <c r="AH62" s="51" t="s">
        <v>67</v>
      </c>
      <c r="AI62" s="51" t="s">
        <v>67</v>
      </c>
      <c r="AJ62" s="20"/>
      <c r="AL62" t="str">
        <f t="shared" ca="1" si="0"/>
        <v xml:space="preserve">    (U1)ALERT_REQ_S_ACC_TT_RCC_</v>
      </c>
      <c r="AR62" s="53" t="str">
        <f t="shared" si="3"/>
        <v/>
      </c>
      <c r="AS62" s="53" t="str">
        <f t="shared" si="4"/>
        <v/>
      </c>
      <c r="AT62" s="53" t="str">
        <f t="shared" si="1"/>
        <v/>
      </c>
    </row>
    <row r="63" spans="2:46">
      <c r="B63" s="122"/>
      <c r="C63" s="37">
        <f t="shared" si="2"/>
        <v>57</v>
      </c>
      <c r="D63" s="51" t="s">
        <v>67</v>
      </c>
      <c r="E63" s="51" t="s">
        <v>67</v>
      </c>
      <c r="F63" s="51" t="s">
        <v>67</v>
      </c>
      <c r="G63" s="51" t="s">
        <v>67</v>
      </c>
      <c r="H63" s="51" t="s">
        <v>67</v>
      </c>
      <c r="I63" s="51" t="s">
        <v>67</v>
      </c>
      <c r="J63" s="51" t="s">
        <v>67</v>
      </c>
      <c r="K63" s="51" t="s">
        <v>67</v>
      </c>
      <c r="L63" s="51" t="s">
        <v>67</v>
      </c>
      <c r="M63" s="51" t="s">
        <v>67</v>
      </c>
      <c r="N63" s="51" t="s">
        <v>67</v>
      </c>
      <c r="O63" s="51" t="s">
        <v>67</v>
      </c>
      <c r="P63" s="51" t="s">
        <v>67</v>
      </c>
      <c r="Q63" s="51" t="s">
        <v>67</v>
      </c>
      <c r="R63" s="51" t="s">
        <v>67</v>
      </c>
      <c r="S63" s="51" t="s">
        <v>67</v>
      </c>
      <c r="T63" s="51" t="s">
        <v>67</v>
      </c>
      <c r="U63" s="51" t="s">
        <v>67</v>
      </c>
      <c r="V63" s="51" t="s">
        <v>67</v>
      </c>
      <c r="W63" s="51" t="s">
        <v>67</v>
      </c>
      <c r="X63" s="51" t="s">
        <v>67</v>
      </c>
      <c r="Y63" s="51" t="s">
        <v>67</v>
      </c>
      <c r="Z63" s="51" t="s">
        <v>67</v>
      </c>
      <c r="AA63" s="51" t="s">
        <v>67</v>
      </c>
      <c r="AB63" s="51" t="s">
        <v>67</v>
      </c>
      <c r="AC63" s="51" t="s">
        <v>67</v>
      </c>
      <c r="AD63" s="51" t="s">
        <v>67</v>
      </c>
      <c r="AE63" s="51" t="s">
        <v>67</v>
      </c>
      <c r="AF63" s="51" t="s">
        <v>67</v>
      </c>
      <c r="AG63" s="51" t="s">
        <v>67</v>
      </c>
      <c r="AH63" s="51" t="s">
        <v>67</v>
      </c>
      <c r="AI63" s="51" t="s">
        <v>67</v>
      </c>
      <c r="AJ63" s="20"/>
      <c r="AL63" t="str">
        <f t="shared" ca="1" si="0"/>
        <v xml:space="preserve">    (U1)ALERT_REQ_S_ACC_TT_RCC_</v>
      </c>
      <c r="AR63" s="53" t="str">
        <f t="shared" si="3"/>
        <v/>
      </c>
      <c r="AS63" s="53" t="str">
        <f t="shared" si="4"/>
        <v/>
      </c>
      <c r="AT63" s="53" t="str">
        <f t="shared" si="1"/>
        <v/>
      </c>
    </row>
    <row r="64" spans="2:46">
      <c r="B64" s="122"/>
      <c r="C64" s="37">
        <f t="shared" si="2"/>
        <v>58</v>
      </c>
      <c r="D64" s="51" t="s">
        <v>67</v>
      </c>
      <c r="E64" s="51" t="s">
        <v>67</v>
      </c>
      <c r="F64" s="51" t="s">
        <v>67</v>
      </c>
      <c r="G64" s="51" t="s">
        <v>67</v>
      </c>
      <c r="H64" s="51" t="s">
        <v>67</v>
      </c>
      <c r="I64" s="51" t="s">
        <v>67</v>
      </c>
      <c r="J64" s="51" t="s">
        <v>67</v>
      </c>
      <c r="K64" s="51" t="s">
        <v>67</v>
      </c>
      <c r="L64" s="51" t="s">
        <v>67</v>
      </c>
      <c r="M64" s="51" t="s">
        <v>67</v>
      </c>
      <c r="N64" s="51" t="s">
        <v>67</v>
      </c>
      <c r="O64" s="51" t="s">
        <v>67</v>
      </c>
      <c r="P64" s="51" t="s">
        <v>67</v>
      </c>
      <c r="Q64" s="51" t="s">
        <v>67</v>
      </c>
      <c r="R64" s="51" t="s">
        <v>67</v>
      </c>
      <c r="S64" s="51" t="s">
        <v>67</v>
      </c>
      <c r="T64" s="51" t="s">
        <v>67</v>
      </c>
      <c r="U64" s="51" t="s">
        <v>67</v>
      </c>
      <c r="V64" s="51" t="s">
        <v>67</v>
      </c>
      <c r="W64" s="51" t="s">
        <v>67</v>
      </c>
      <c r="X64" s="51" t="s">
        <v>67</v>
      </c>
      <c r="Y64" s="51" t="s">
        <v>67</v>
      </c>
      <c r="Z64" s="51" t="s">
        <v>67</v>
      </c>
      <c r="AA64" s="51" t="s">
        <v>67</v>
      </c>
      <c r="AB64" s="51" t="s">
        <v>67</v>
      </c>
      <c r="AC64" s="51" t="s">
        <v>67</v>
      </c>
      <c r="AD64" s="51" t="s">
        <v>67</v>
      </c>
      <c r="AE64" s="51" t="s">
        <v>67</v>
      </c>
      <c r="AF64" s="51" t="s">
        <v>67</v>
      </c>
      <c r="AG64" s="51" t="s">
        <v>67</v>
      </c>
      <c r="AH64" s="51" t="s">
        <v>67</v>
      </c>
      <c r="AI64" s="51" t="s">
        <v>67</v>
      </c>
      <c r="AJ64" s="20"/>
      <c r="AL64" t="str">
        <f t="shared" ca="1" si="0"/>
        <v xml:space="preserve">    (U1)ALERT_REQ_S_ACC_TT_RCC_</v>
      </c>
      <c r="AR64" s="53" t="str">
        <f t="shared" si="3"/>
        <v/>
      </c>
      <c r="AS64" s="53" t="str">
        <f t="shared" si="4"/>
        <v/>
      </c>
      <c r="AT64" s="53" t="str">
        <f t="shared" si="1"/>
        <v/>
      </c>
    </row>
    <row r="65" spans="1:46">
      <c r="B65" s="122"/>
      <c r="C65" s="37">
        <f t="shared" si="2"/>
        <v>59</v>
      </c>
      <c r="D65" s="51" t="s">
        <v>67</v>
      </c>
      <c r="E65" s="51" t="s">
        <v>67</v>
      </c>
      <c r="F65" s="51" t="s">
        <v>67</v>
      </c>
      <c r="G65" s="51" t="s">
        <v>67</v>
      </c>
      <c r="H65" s="51" t="s">
        <v>67</v>
      </c>
      <c r="I65" s="51" t="s">
        <v>67</v>
      </c>
      <c r="J65" s="51" t="s">
        <v>67</v>
      </c>
      <c r="K65" s="51" t="s">
        <v>67</v>
      </c>
      <c r="L65" s="51" t="s">
        <v>67</v>
      </c>
      <c r="M65" s="51" t="s">
        <v>67</v>
      </c>
      <c r="N65" s="51" t="s">
        <v>67</v>
      </c>
      <c r="O65" s="51" t="s">
        <v>67</v>
      </c>
      <c r="P65" s="51" t="s">
        <v>67</v>
      </c>
      <c r="Q65" s="51" t="s">
        <v>67</v>
      </c>
      <c r="R65" s="51" t="s">
        <v>67</v>
      </c>
      <c r="S65" s="51" t="s">
        <v>67</v>
      </c>
      <c r="T65" s="51" t="s">
        <v>67</v>
      </c>
      <c r="U65" s="51" t="s">
        <v>67</v>
      </c>
      <c r="V65" s="51" t="s">
        <v>67</v>
      </c>
      <c r="W65" s="51" t="s">
        <v>67</v>
      </c>
      <c r="X65" s="51" t="s">
        <v>67</v>
      </c>
      <c r="Y65" s="51" t="s">
        <v>67</v>
      </c>
      <c r="Z65" s="51" t="s">
        <v>67</v>
      </c>
      <c r="AA65" s="51" t="s">
        <v>67</v>
      </c>
      <c r="AB65" s="51" t="s">
        <v>67</v>
      </c>
      <c r="AC65" s="51" t="s">
        <v>67</v>
      </c>
      <c r="AD65" s="51" t="s">
        <v>67</v>
      </c>
      <c r="AE65" s="51" t="s">
        <v>67</v>
      </c>
      <c r="AF65" s="51" t="s">
        <v>67</v>
      </c>
      <c r="AG65" s="51" t="s">
        <v>67</v>
      </c>
      <c r="AH65" s="51" t="s">
        <v>67</v>
      </c>
      <c r="AI65" s="51" t="s">
        <v>67</v>
      </c>
      <c r="AJ65" s="20"/>
      <c r="AL65" t="str">
        <f t="shared" ca="1" si="0"/>
        <v xml:space="preserve">    (U1)ALERT_REQ_S_ACC_TT_RCC_</v>
      </c>
      <c r="AR65" s="53" t="str">
        <f t="shared" si="3"/>
        <v/>
      </c>
      <c r="AS65" s="53" t="str">
        <f t="shared" si="4"/>
        <v/>
      </c>
      <c r="AT65" s="53" t="str">
        <f t="shared" si="1"/>
        <v/>
      </c>
    </row>
    <row r="66" spans="1:46">
      <c r="B66" s="122"/>
      <c r="C66" s="37">
        <f t="shared" si="2"/>
        <v>60</v>
      </c>
      <c r="D66" s="51" t="s">
        <v>67</v>
      </c>
      <c r="E66" s="51" t="s">
        <v>67</v>
      </c>
      <c r="F66" s="51" t="s">
        <v>67</v>
      </c>
      <c r="G66" s="51" t="s">
        <v>67</v>
      </c>
      <c r="H66" s="51" t="s">
        <v>67</v>
      </c>
      <c r="I66" s="51" t="s">
        <v>67</v>
      </c>
      <c r="J66" s="51" t="s">
        <v>67</v>
      </c>
      <c r="K66" s="51" t="s">
        <v>67</v>
      </c>
      <c r="L66" s="51" t="s">
        <v>67</v>
      </c>
      <c r="M66" s="51" t="s">
        <v>67</v>
      </c>
      <c r="N66" s="51" t="s">
        <v>67</v>
      </c>
      <c r="O66" s="51" t="s">
        <v>67</v>
      </c>
      <c r="P66" s="51" t="s">
        <v>67</v>
      </c>
      <c r="Q66" s="51" t="s">
        <v>67</v>
      </c>
      <c r="R66" s="51" t="s">
        <v>67</v>
      </c>
      <c r="S66" s="51" t="s">
        <v>67</v>
      </c>
      <c r="T66" s="51" t="s">
        <v>67</v>
      </c>
      <c r="U66" s="51" t="s">
        <v>67</v>
      </c>
      <c r="V66" s="51" t="s">
        <v>67</v>
      </c>
      <c r="W66" s="51" t="s">
        <v>67</v>
      </c>
      <c r="X66" s="51" t="s">
        <v>67</v>
      </c>
      <c r="Y66" s="51" t="s">
        <v>67</v>
      </c>
      <c r="Z66" s="51" t="s">
        <v>67</v>
      </c>
      <c r="AA66" s="51" t="s">
        <v>67</v>
      </c>
      <c r="AB66" s="51" t="s">
        <v>67</v>
      </c>
      <c r="AC66" s="51" t="s">
        <v>67</v>
      </c>
      <c r="AD66" s="51" t="s">
        <v>67</v>
      </c>
      <c r="AE66" s="51" t="s">
        <v>67</v>
      </c>
      <c r="AF66" s="51" t="s">
        <v>67</v>
      </c>
      <c r="AG66" s="51" t="s">
        <v>67</v>
      </c>
      <c r="AH66" s="51" t="s">
        <v>67</v>
      </c>
      <c r="AI66" s="51" t="s">
        <v>67</v>
      </c>
      <c r="AJ66" s="20"/>
      <c r="AL66" t="str">
        <f t="shared" ca="1" si="0"/>
        <v xml:space="preserve">    (U1)ALERT_REQ_S_ACC_TT_RCC_</v>
      </c>
      <c r="AR66" s="53" t="str">
        <f t="shared" si="3"/>
        <v/>
      </c>
      <c r="AS66" s="53" t="str">
        <f t="shared" si="4"/>
        <v/>
      </c>
      <c r="AT66" s="53" t="str">
        <f t="shared" si="1"/>
        <v/>
      </c>
    </row>
    <row r="67" spans="1:46">
      <c r="B67" s="122"/>
      <c r="C67" s="37">
        <f t="shared" si="2"/>
        <v>61</v>
      </c>
      <c r="D67" s="51" t="s">
        <v>67</v>
      </c>
      <c r="E67" s="51" t="s">
        <v>67</v>
      </c>
      <c r="F67" s="51" t="s">
        <v>67</v>
      </c>
      <c r="G67" s="51" t="s">
        <v>67</v>
      </c>
      <c r="H67" s="51" t="s">
        <v>67</v>
      </c>
      <c r="I67" s="51" t="s">
        <v>67</v>
      </c>
      <c r="J67" s="51" t="s">
        <v>67</v>
      </c>
      <c r="K67" s="51" t="s">
        <v>67</v>
      </c>
      <c r="L67" s="51" t="s">
        <v>67</v>
      </c>
      <c r="M67" s="51" t="s">
        <v>67</v>
      </c>
      <c r="N67" s="51" t="s">
        <v>67</v>
      </c>
      <c r="O67" s="51" t="s">
        <v>67</v>
      </c>
      <c r="P67" s="51" t="s">
        <v>67</v>
      </c>
      <c r="Q67" s="51" t="s">
        <v>67</v>
      </c>
      <c r="R67" s="51" t="s">
        <v>67</v>
      </c>
      <c r="S67" s="51" t="s">
        <v>67</v>
      </c>
      <c r="T67" s="51" t="s">
        <v>67</v>
      </c>
      <c r="U67" s="51" t="s">
        <v>67</v>
      </c>
      <c r="V67" s="51" t="s">
        <v>67</v>
      </c>
      <c r="W67" s="51" t="s">
        <v>67</v>
      </c>
      <c r="X67" s="51" t="s">
        <v>67</v>
      </c>
      <c r="Y67" s="51" t="s">
        <v>67</v>
      </c>
      <c r="Z67" s="51" t="s">
        <v>67</v>
      </c>
      <c r="AA67" s="51" t="s">
        <v>67</v>
      </c>
      <c r="AB67" s="51" t="s">
        <v>67</v>
      </c>
      <c r="AC67" s="51" t="s">
        <v>67</v>
      </c>
      <c r="AD67" s="51" t="s">
        <v>67</v>
      </c>
      <c r="AE67" s="51" t="s">
        <v>67</v>
      </c>
      <c r="AF67" s="51" t="s">
        <v>67</v>
      </c>
      <c r="AG67" s="51" t="s">
        <v>67</v>
      </c>
      <c r="AH67" s="51" t="s">
        <v>67</v>
      </c>
      <c r="AI67" s="51" t="s">
        <v>67</v>
      </c>
      <c r="AJ67" s="20"/>
      <c r="AL67" t="str">
        <f t="shared" ca="1" si="0"/>
        <v xml:space="preserve">    (U1)ALERT_REQ_S_ACC_TT_RCC_</v>
      </c>
      <c r="AR67" s="53" t="str">
        <f t="shared" si="3"/>
        <v/>
      </c>
      <c r="AS67" s="53" t="str">
        <f t="shared" si="4"/>
        <v/>
      </c>
      <c r="AT67" s="53" t="str">
        <f t="shared" si="1"/>
        <v/>
      </c>
    </row>
    <row r="68" spans="1:46">
      <c r="B68" s="122"/>
      <c r="C68" s="37">
        <f t="shared" si="2"/>
        <v>62</v>
      </c>
      <c r="D68" s="51" t="s">
        <v>67</v>
      </c>
      <c r="E68" s="51" t="s">
        <v>67</v>
      </c>
      <c r="F68" s="51" t="s">
        <v>67</v>
      </c>
      <c r="G68" s="51" t="s">
        <v>67</v>
      </c>
      <c r="H68" s="51" t="s">
        <v>67</v>
      </c>
      <c r="I68" s="51" t="s">
        <v>67</v>
      </c>
      <c r="J68" s="51" t="s">
        <v>67</v>
      </c>
      <c r="K68" s="51" t="s">
        <v>67</v>
      </c>
      <c r="L68" s="51" t="s">
        <v>67</v>
      </c>
      <c r="M68" s="51" t="s">
        <v>67</v>
      </c>
      <c r="N68" s="51" t="s">
        <v>67</v>
      </c>
      <c r="O68" s="51" t="s">
        <v>67</v>
      </c>
      <c r="P68" s="51" t="s">
        <v>67</v>
      </c>
      <c r="Q68" s="51" t="s">
        <v>67</v>
      </c>
      <c r="R68" s="51" t="s">
        <v>67</v>
      </c>
      <c r="S68" s="51" t="s">
        <v>67</v>
      </c>
      <c r="T68" s="51" t="s">
        <v>67</v>
      </c>
      <c r="U68" s="51" t="s">
        <v>67</v>
      </c>
      <c r="V68" s="51" t="s">
        <v>67</v>
      </c>
      <c r="W68" s="51" t="s">
        <v>67</v>
      </c>
      <c r="X68" s="51" t="s">
        <v>67</v>
      </c>
      <c r="Y68" s="51" t="s">
        <v>67</v>
      </c>
      <c r="Z68" s="51" t="s">
        <v>67</v>
      </c>
      <c r="AA68" s="51" t="s">
        <v>67</v>
      </c>
      <c r="AB68" s="51" t="s">
        <v>67</v>
      </c>
      <c r="AC68" s="51" t="s">
        <v>67</v>
      </c>
      <c r="AD68" s="51" t="s">
        <v>67</v>
      </c>
      <c r="AE68" s="51" t="s">
        <v>67</v>
      </c>
      <c r="AF68" s="51" t="s">
        <v>67</v>
      </c>
      <c r="AG68" s="51" t="s">
        <v>67</v>
      </c>
      <c r="AH68" s="51" t="s">
        <v>67</v>
      </c>
      <c r="AI68" s="51" t="s">
        <v>67</v>
      </c>
      <c r="AJ68" s="20"/>
      <c r="AL68" t="str">
        <f t="shared" ca="1" si="0"/>
        <v xml:space="preserve">    (U1)ALERT_REQ_S_ACC_TT_RCC_</v>
      </c>
      <c r="AR68" s="53" t="str">
        <f t="shared" si="3"/>
        <v/>
      </c>
      <c r="AS68" s="53" t="str">
        <f t="shared" si="4"/>
        <v/>
      </c>
      <c r="AT68" s="53" t="str">
        <f t="shared" si="1"/>
        <v/>
      </c>
    </row>
    <row r="69" spans="1:46">
      <c r="B69" s="123"/>
      <c r="C69" s="37">
        <f t="shared" si="2"/>
        <v>63</v>
      </c>
      <c r="D69" s="51" t="s">
        <v>67</v>
      </c>
      <c r="E69" s="51" t="s">
        <v>67</v>
      </c>
      <c r="F69" s="51" t="s">
        <v>67</v>
      </c>
      <c r="G69" s="51" t="s">
        <v>67</v>
      </c>
      <c r="H69" s="51" t="s">
        <v>67</v>
      </c>
      <c r="I69" s="51" t="s">
        <v>67</v>
      </c>
      <c r="J69" s="51" t="s">
        <v>67</v>
      </c>
      <c r="K69" s="51" t="s">
        <v>67</v>
      </c>
      <c r="L69" s="51" t="s">
        <v>67</v>
      </c>
      <c r="M69" s="51" t="s">
        <v>67</v>
      </c>
      <c r="N69" s="51" t="s">
        <v>67</v>
      </c>
      <c r="O69" s="51" t="s">
        <v>67</v>
      </c>
      <c r="P69" s="51" t="s">
        <v>67</v>
      </c>
      <c r="Q69" s="51" t="s">
        <v>67</v>
      </c>
      <c r="R69" s="51" t="s">
        <v>67</v>
      </c>
      <c r="S69" s="51" t="s">
        <v>67</v>
      </c>
      <c r="T69" s="51" t="s">
        <v>67</v>
      </c>
      <c r="U69" s="51" t="s">
        <v>67</v>
      </c>
      <c r="V69" s="51" t="s">
        <v>67</v>
      </c>
      <c r="W69" s="51" t="s">
        <v>67</v>
      </c>
      <c r="X69" s="51" t="s">
        <v>67</v>
      </c>
      <c r="Y69" s="51" t="s">
        <v>67</v>
      </c>
      <c r="Z69" s="51" t="s">
        <v>67</v>
      </c>
      <c r="AA69" s="51" t="s">
        <v>67</v>
      </c>
      <c r="AB69" s="51" t="s">
        <v>67</v>
      </c>
      <c r="AC69" s="51" t="s">
        <v>67</v>
      </c>
      <c r="AD69" s="51" t="s">
        <v>67</v>
      </c>
      <c r="AE69" s="51" t="s">
        <v>67</v>
      </c>
      <c r="AF69" s="51" t="s">
        <v>67</v>
      </c>
      <c r="AG69" s="51" t="s">
        <v>67</v>
      </c>
      <c r="AH69" s="51" t="s">
        <v>67</v>
      </c>
      <c r="AI69" s="51" t="s">
        <v>67</v>
      </c>
      <c r="AJ69" s="20"/>
      <c r="AL69" t="str">
        <f t="shared" ca="1" si="0"/>
        <v xml:space="preserve">    (U1)ALERT_REQ_S_ACC_TT_RCC_</v>
      </c>
      <c r="AR69" s="53" t="str">
        <f t="shared" si="3"/>
        <v/>
      </c>
      <c r="AS69" s="53" t="str">
        <f t="shared" si="4"/>
        <v/>
      </c>
      <c r="AT69" s="53" t="str">
        <f t="shared" si="1"/>
        <v/>
      </c>
    </row>
    <row r="70" spans="1:46" ht="14.25" thickBot="1">
      <c r="A70" s="46" t="s">
        <v>64</v>
      </c>
      <c r="B70" s="47"/>
      <c r="C70" s="47"/>
      <c r="D70" s="49"/>
      <c r="E70" s="49"/>
      <c r="F70" s="49"/>
      <c r="G70" s="49"/>
      <c r="H70" s="49"/>
      <c r="I70" s="49"/>
      <c r="J70" s="49"/>
      <c r="K70" s="49"/>
      <c r="L70" s="49"/>
      <c r="M70" s="49"/>
      <c r="N70" s="49"/>
      <c r="O70" s="49"/>
      <c r="P70" s="49"/>
      <c r="Q70" s="49"/>
      <c r="R70" s="49"/>
      <c r="S70" s="49"/>
      <c r="T70" s="49"/>
      <c r="U70" s="49"/>
      <c r="V70" s="49"/>
      <c r="W70" s="49"/>
      <c r="X70" s="49"/>
      <c r="Y70" s="49"/>
      <c r="Z70" s="49"/>
      <c r="AA70" s="49"/>
      <c r="AB70" s="49"/>
      <c r="AC70" s="49"/>
      <c r="AD70" s="49"/>
      <c r="AE70" s="49"/>
      <c r="AF70" s="49"/>
      <c r="AG70" s="49"/>
      <c r="AH70" s="49"/>
      <c r="AI70" s="49"/>
      <c r="AJ70" s="47"/>
      <c r="AR70" s="54" t="str">
        <f t="shared" si="3"/>
        <v/>
      </c>
      <c r="AS70" s="54" t="str">
        <f t="shared" si="4"/>
        <v/>
      </c>
      <c r="AT70" s="54" t="str">
        <f>IF(AJ70&lt;&gt;"",AL70&amp;IF(AJ71&lt;&gt;"",","," ")&amp;REPT(" ",78-LEN(AL70))&amp;"/* "&amp;IF(C70&lt;10,"0"&amp;C70,C70)&amp;" "&amp;AJ70&amp;REPT(" ",48-LEN(AJ70))&amp;"*/",IF(AJ69&lt;&gt;"","};",""))</f>
        <v/>
      </c>
    </row>
    <row r="71" spans="1:46">
      <c r="B71" s="124" t="str">
        <f ca="1">IF(B6&lt;&gt;"",B6,"")</f>
        <v>Table TT_RCC</v>
      </c>
      <c r="C71" s="37">
        <f>IF(C6&lt;&gt;"",C6,"")</f>
        <v>0</v>
      </c>
      <c r="D71" s="115">
        <f t="shared" ref="D71:AI78" si="5">IF(D6=1,1,0)</f>
        <v>0</v>
      </c>
      <c r="E71" s="115">
        <f t="shared" si="5"/>
        <v>0</v>
      </c>
      <c r="F71" s="115">
        <f t="shared" si="5"/>
        <v>0</v>
      </c>
      <c r="G71" s="115">
        <f t="shared" si="5"/>
        <v>0</v>
      </c>
      <c r="H71" s="115">
        <f t="shared" si="5"/>
        <v>0</v>
      </c>
      <c r="I71" s="115">
        <f t="shared" si="5"/>
        <v>0</v>
      </c>
      <c r="J71" s="115">
        <f t="shared" si="5"/>
        <v>0</v>
      </c>
      <c r="K71" s="115">
        <f t="shared" si="5"/>
        <v>0</v>
      </c>
      <c r="L71" s="115">
        <f t="shared" si="5"/>
        <v>0</v>
      </c>
      <c r="M71" s="115">
        <f t="shared" si="5"/>
        <v>0</v>
      </c>
      <c r="N71" s="115">
        <f t="shared" si="5"/>
        <v>0</v>
      </c>
      <c r="O71" s="115">
        <f t="shared" si="5"/>
        <v>0</v>
      </c>
      <c r="P71" s="115">
        <f t="shared" si="5"/>
        <v>0</v>
      </c>
      <c r="Q71" s="115">
        <f t="shared" si="5"/>
        <v>0</v>
      </c>
      <c r="R71" s="115">
        <f t="shared" si="5"/>
        <v>0</v>
      </c>
      <c r="S71" s="115">
        <f t="shared" si="5"/>
        <v>0</v>
      </c>
      <c r="T71" s="115">
        <f t="shared" si="5"/>
        <v>0</v>
      </c>
      <c r="U71" s="115">
        <f t="shared" si="5"/>
        <v>0</v>
      </c>
      <c r="V71" s="115">
        <f t="shared" si="5"/>
        <v>0</v>
      </c>
      <c r="W71" s="115">
        <f t="shared" si="5"/>
        <v>0</v>
      </c>
      <c r="X71" s="115">
        <f t="shared" si="5"/>
        <v>0</v>
      </c>
      <c r="Y71" s="115">
        <f t="shared" si="5"/>
        <v>0</v>
      </c>
      <c r="Z71" s="115">
        <f t="shared" si="5"/>
        <v>0</v>
      </c>
      <c r="AA71" s="115">
        <f t="shared" si="5"/>
        <v>0</v>
      </c>
      <c r="AB71" s="115">
        <f t="shared" si="5"/>
        <v>0</v>
      </c>
      <c r="AC71" s="115">
        <f t="shared" si="5"/>
        <v>0</v>
      </c>
      <c r="AD71" s="115">
        <f t="shared" si="5"/>
        <v>0</v>
      </c>
      <c r="AE71" s="115">
        <f t="shared" si="5"/>
        <v>0</v>
      </c>
      <c r="AF71" s="115">
        <f t="shared" si="5"/>
        <v>0</v>
      </c>
      <c r="AG71" s="115">
        <f t="shared" si="5"/>
        <v>0</v>
      </c>
      <c r="AH71" s="115">
        <f t="shared" si="5"/>
        <v>0</v>
      </c>
      <c r="AI71" s="115">
        <f t="shared" si="5"/>
        <v>0</v>
      </c>
      <c r="AJ71" s="37" t="str">
        <f t="shared" ref="AJ71:AJ134" si="6">IF(AJ6&lt;&gt;"",AJ6,"")</f>
        <v>UNKNOWN</v>
      </c>
      <c r="AK71" s="50"/>
      <c r="AL71" s="50" t="str">
        <f>BIN2HEX(AB71&amp;AC71&amp;AD71&amp;AE71&amp;AF71&amp;AG71&amp;AH71&amp;AI71,2)</f>
        <v>00</v>
      </c>
      <c r="AM71" s="52" t="str">
        <f>BIN2HEX(T71&amp;U71&amp;V71&amp;W71&amp;X71&amp;Y71&amp;Z71&amp;AA71,2)</f>
        <v>00</v>
      </c>
      <c r="AN71" s="52" t="str">
        <f>BIN2HEX(L71&amp;M71&amp;N71&amp;O71&amp;P71&amp;Q71&amp;R71&amp;S71,2)</f>
        <v>00</v>
      </c>
      <c r="AO71" s="52"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22"/>
      <c r="C72" s="37">
        <f t="shared" ref="C72:C134" si="8">IF(C7&lt;&gt;"",C7,"")</f>
        <v>1</v>
      </c>
      <c r="D72" s="115">
        <f t="shared" si="5"/>
        <v>0</v>
      </c>
      <c r="E72" s="115">
        <f t="shared" si="5"/>
        <v>0</v>
      </c>
      <c r="F72" s="115">
        <f t="shared" si="5"/>
        <v>0</v>
      </c>
      <c r="G72" s="115">
        <f t="shared" si="5"/>
        <v>0</v>
      </c>
      <c r="H72" s="115">
        <f t="shared" si="5"/>
        <v>0</v>
      </c>
      <c r="I72" s="115">
        <f t="shared" si="5"/>
        <v>0</v>
      </c>
      <c r="J72" s="115">
        <f t="shared" si="5"/>
        <v>0</v>
      </c>
      <c r="K72" s="115">
        <f t="shared" si="5"/>
        <v>0</v>
      </c>
      <c r="L72" s="115">
        <f t="shared" si="5"/>
        <v>0</v>
      </c>
      <c r="M72" s="115">
        <f t="shared" si="5"/>
        <v>0</v>
      </c>
      <c r="N72" s="115">
        <f t="shared" si="5"/>
        <v>0</v>
      </c>
      <c r="O72" s="115">
        <f t="shared" si="5"/>
        <v>0</v>
      </c>
      <c r="P72" s="115">
        <f t="shared" si="5"/>
        <v>0</v>
      </c>
      <c r="Q72" s="115">
        <f t="shared" si="5"/>
        <v>0</v>
      </c>
      <c r="R72" s="115">
        <f t="shared" si="5"/>
        <v>0</v>
      </c>
      <c r="S72" s="115">
        <f t="shared" si="5"/>
        <v>0</v>
      </c>
      <c r="T72" s="115">
        <f t="shared" si="5"/>
        <v>0</v>
      </c>
      <c r="U72" s="115">
        <f t="shared" si="5"/>
        <v>0</v>
      </c>
      <c r="V72" s="115">
        <f t="shared" si="5"/>
        <v>0</v>
      </c>
      <c r="W72" s="115">
        <f t="shared" si="5"/>
        <v>0</v>
      </c>
      <c r="X72" s="115">
        <f t="shared" si="5"/>
        <v>0</v>
      </c>
      <c r="Y72" s="115">
        <f t="shared" si="5"/>
        <v>0</v>
      </c>
      <c r="Z72" s="115">
        <f t="shared" si="5"/>
        <v>0</v>
      </c>
      <c r="AA72" s="115">
        <f t="shared" si="5"/>
        <v>0</v>
      </c>
      <c r="AB72" s="115">
        <f t="shared" si="5"/>
        <v>0</v>
      </c>
      <c r="AC72" s="115">
        <f t="shared" si="5"/>
        <v>0</v>
      </c>
      <c r="AD72" s="115">
        <f t="shared" si="5"/>
        <v>0</v>
      </c>
      <c r="AE72" s="115">
        <f t="shared" si="5"/>
        <v>0</v>
      </c>
      <c r="AF72" s="115">
        <f t="shared" si="5"/>
        <v>0</v>
      </c>
      <c r="AG72" s="115">
        <f t="shared" si="5"/>
        <v>0</v>
      </c>
      <c r="AH72" s="115">
        <f t="shared" si="5"/>
        <v>0</v>
      </c>
      <c r="AI72" s="115">
        <f t="shared" si="5"/>
        <v>1</v>
      </c>
      <c r="AJ72" s="37" t="str">
        <f t="shared" si="6"/>
        <v>ON_W</v>
      </c>
      <c r="AK72" s="50"/>
      <c r="AL72" s="50" t="str">
        <f t="shared" ref="AL72:AL134" si="9">BIN2HEX(AB72&amp;AC72&amp;AD72&amp;AE72&amp;AF72&amp;AG72&amp;AH72&amp;AI72,2)</f>
        <v>01</v>
      </c>
      <c r="AM72" s="52" t="str">
        <f t="shared" ref="AM72:AM134" si="10">BIN2HEX(T72&amp;U72&amp;V72&amp;W72&amp;X72&amp;Y72&amp;Z72&amp;AA72,2)</f>
        <v>00</v>
      </c>
      <c r="AN72" s="52" t="str">
        <f t="shared" ref="AN72:AN134" si="11">BIN2HEX(L72&amp;M72&amp;N72&amp;O72&amp;P72&amp;Q72&amp;R72&amp;S72,2)</f>
        <v>00</v>
      </c>
      <c r="AO72" s="52" t="str">
        <f t="shared" ref="AO72:AO134" si="12">BIN2HEX(D72&amp;E72&amp;F72&amp;G72&amp;H72&amp;I72&amp;J72&amp;K72,2)</f>
        <v>00</v>
      </c>
      <c r="AQ72" t="str">
        <f t="shared" si="7"/>
        <v xml:space="preserve">    (U4)0x00000001U,                                                           /* 01 ON_W                                            */</v>
      </c>
    </row>
    <row r="73" spans="1:46">
      <c r="B73" s="122"/>
      <c r="C73" s="37">
        <f t="shared" si="8"/>
        <v>2</v>
      </c>
      <c r="D73" s="115">
        <f t="shared" si="5"/>
        <v>0</v>
      </c>
      <c r="E73" s="115">
        <f t="shared" si="5"/>
        <v>0</v>
      </c>
      <c r="F73" s="115">
        <f t="shared" si="5"/>
        <v>0</v>
      </c>
      <c r="G73" s="115">
        <f t="shared" si="5"/>
        <v>0</v>
      </c>
      <c r="H73" s="115">
        <f t="shared" si="5"/>
        <v>0</v>
      </c>
      <c r="I73" s="115">
        <f t="shared" si="5"/>
        <v>0</v>
      </c>
      <c r="J73" s="115">
        <f t="shared" si="5"/>
        <v>0</v>
      </c>
      <c r="K73" s="115">
        <f t="shared" si="5"/>
        <v>0</v>
      </c>
      <c r="L73" s="115">
        <f t="shared" si="5"/>
        <v>0</v>
      </c>
      <c r="M73" s="115">
        <f t="shared" si="5"/>
        <v>0</v>
      </c>
      <c r="N73" s="115">
        <f t="shared" si="5"/>
        <v>0</v>
      </c>
      <c r="O73" s="115">
        <f t="shared" si="5"/>
        <v>0</v>
      </c>
      <c r="P73" s="115">
        <f t="shared" si="5"/>
        <v>0</v>
      </c>
      <c r="Q73" s="115">
        <f t="shared" si="5"/>
        <v>0</v>
      </c>
      <c r="R73" s="115">
        <f t="shared" si="5"/>
        <v>0</v>
      </c>
      <c r="S73" s="115">
        <f t="shared" si="5"/>
        <v>0</v>
      </c>
      <c r="T73" s="115">
        <f t="shared" si="5"/>
        <v>0</v>
      </c>
      <c r="U73" s="115">
        <f t="shared" si="5"/>
        <v>0</v>
      </c>
      <c r="V73" s="115">
        <f t="shared" si="5"/>
        <v>0</v>
      </c>
      <c r="W73" s="115">
        <f t="shared" si="5"/>
        <v>0</v>
      </c>
      <c r="X73" s="115">
        <f t="shared" si="5"/>
        <v>0</v>
      </c>
      <c r="Y73" s="115">
        <f t="shared" si="5"/>
        <v>0</v>
      </c>
      <c r="Z73" s="115">
        <f t="shared" si="5"/>
        <v>0</v>
      </c>
      <c r="AA73" s="115">
        <f t="shared" si="5"/>
        <v>0</v>
      </c>
      <c r="AB73" s="115">
        <f t="shared" si="5"/>
        <v>0</v>
      </c>
      <c r="AC73" s="115">
        <f t="shared" si="5"/>
        <v>0</v>
      </c>
      <c r="AD73" s="115">
        <f t="shared" si="5"/>
        <v>0</v>
      </c>
      <c r="AE73" s="115">
        <f t="shared" si="5"/>
        <v>0</v>
      </c>
      <c r="AF73" s="115">
        <f t="shared" si="5"/>
        <v>0</v>
      </c>
      <c r="AG73" s="115">
        <f t="shared" si="5"/>
        <v>0</v>
      </c>
      <c r="AH73" s="115">
        <f t="shared" si="5"/>
        <v>1</v>
      </c>
      <c r="AI73" s="115">
        <f t="shared" si="5"/>
        <v>0</v>
      </c>
      <c r="AJ73" s="37" t="str">
        <f t="shared" si="6"/>
        <v>ON_G</v>
      </c>
      <c r="AK73" s="50"/>
      <c r="AL73" s="50" t="str">
        <f t="shared" si="9"/>
        <v>02</v>
      </c>
      <c r="AM73" s="52" t="str">
        <f t="shared" si="10"/>
        <v>00</v>
      </c>
      <c r="AN73" s="52" t="str">
        <f t="shared" si="11"/>
        <v>00</v>
      </c>
      <c r="AO73" s="52" t="str">
        <f t="shared" si="12"/>
        <v>00</v>
      </c>
      <c r="AQ73" t="str">
        <f t="shared" si="7"/>
        <v xml:space="preserve">    (U4)0x00000002U,                                                           /* 02 ON_G                                            */</v>
      </c>
    </row>
    <row r="74" spans="1:46">
      <c r="B74" s="122"/>
      <c r="C74" s="37">
        <f t="shared" si="8"/>
        <v>3</v>
      </c>
      <c r="D74" s="115">
        <f t="shared" si="5"/>
        <v>0</v>
      </c>
      <c r="E74" s="115">
        <f t="shared" si="5"/>
        <v>0</v>
      </c>
      <c r="F74" s="115">
        <f t="shared" si="5"/>
        <v>0</v>
      </c>
      <c r="G74" s="115">
        <f t="shared" si="5"/>
        <v>0</v>
      </c>
      <c r="H74" s="115">
        <f t="shared" si="5"/>
        <v>0</v>
      </c>
      <c r="I74" s="115">
        <f t="shared" si="5"/>
        <v>0</v>
      </c>
      <c r="J74" s="115">
        <f t="shared" si="5"/>
        <v>0</v>
      </c>
      <c r="K74" s="115">
        <f t="shared" si="5"/>
        <v>0</v>
      </c>
      <c r="L74" s="115">
        <f t="shared" si="5"/>
        <v>0</v>
      </c>
      <c r="M74" s="115">
        <f t="shared" si="5"/>
        <v>0</v>
      </c>
      <c r="N74" s="115">
        <f t="shared" si="5"/>
        <v>0</v>
      </c>
      <c r="O74" s="115">
        <f t="shared" si="5"/>
        <v>0</v>
      </c>
      <c r="P74" s="115">
        <f t="shared" si="5"/>
        <v>0</v>
      </c>
      <c r="Q74" s="115">
        <f t="shared" si="5"/>
        <v>0</v>
      </c>
      <c r="R74" s="115">
        <f t="shared" si="5"/>
        <v>0</v>
      </c>
      <c r="S74" s="115">
        <f t="shared" si="5"/>
        <v>0</v>
      </c>
      <c r="T74" s="115">
        <f t="shared" si="5"/>
        <v>0</v>
      </c>
      <c r="U74" s="115">
        <f t="shared" si="5"/>
        <v>0</v>
      </c>
      <c r="V74" s="115">
        <f t="shared" si="5"/>
        <v>0</v>
      </c>
      <c r="W74" s="115">
        <f t="shared" si="5"/>
        <v>0</v>
      </c>
      <c r="X74" s="115">
        <f t="shared" si="5"/>
        <v>0</v>
      </c>
      <c r="Y74" s="115">
        <f t="shared" si="5"/>
        <v>0</v>
      </c>
      <c r="Z74" s="115">
        <f t="shared" si="5"/>
        <v>0</v>
      </c>
      <c r="AA74" s="115">
        <f t="shared" si="5"/>
        <v>0</v>
      </c>
      <c r="AB74" s="115">
        <f t="shared" si="5"/>
        <v>0</v>
      </c>
      <c r="AC74" s="115">
        <f t="shared" si="5"/>
        <v>0</v>
      </c>
      <c r="AD74" s="115">
        <f t="shared" si="5"/>
        <v>0</v>
      </c>
      <c r="AE74" s="115">
        <f t="shared" si="5"/>
        <v>0</v>
      </c>
      <c r="AF74" s="115">
        <f t="shared" si="5"/>
        <v>0</v>
      </c>
      <c r="AG74" s="115">
        <f t="shared" si="5"/>
        <v>0</v>
      </c>
      <c r="AH74" s="115">
        <f t="shared" si="5"/>
        <v>1</v>
      </c>
      <c r="AI74" s="115">
        <f t="shared" si="5"/>
        <v>1</v>
      </c>
      <c r="AJ74" s="37" t="str">
        <f t="shared" si="6"/>
        <v>ON_Y</v>
      </c>
      <c r="AK74" s="50"/>
      <c r="AL74" s="50" t="str">
        <f t="shared" si="9"/>
        <v>03</v>
      </c>
      <c r="AM74" s="52" t="str">
        <f t="shared" si="10"/>
        <v>00</v>
      </c>
      <c r="AN74" s="52" t="str">
        <f t="shared" si="11"/>
        <v>00</v>
      </c>
      <c r="AO74" s="52" t="str">
        <f t="shared" si="12"/>
        <v>00</v>
      </c>
      <c r="AQ74" t="str">
        <f t="shared" si="7"/>
        <v xml:space="preserve">    (U4)0x00000003U,                                                           /* 03 ON_Y                                            */</v>
      </c>
    </row>
    <row r="75" spans="1:46">
      <c r="B75" s="122"/>
      <c r="C75" s="37">
        <f t="shared" si="8"/>
        <v>4</v>
      </c>
      <c r="D75" s="115">
        <f t="shared" si="5"/>
        <v>0</v>
      </c>
      <c r="E75" s="115">
        <f t="shared" si="5"/>
        <v>0</v>
      </c>
      <c r="F75" s="115">
        <f t="shared" si="5"/>
        <v>0</v>
      </c>
      <c r="G75" s="115">
        <f t="shared" si="5"/>
        <v>0</v>
      </c>
      <c r="H75" s="115">
        <f t="shared" si="5"/>
        <v>0</v>
      </c>
      <c r="I75" s="115">
        <f t="shared" si="5"/>
        <v>0</v>
      </c>
      <c r="J75" s="115">
        <f t="shared" si="5"/>
        <v>0</v>
      </c>
      <c r="K75" s="115">
        <f t="shared" si="5"/>
        <v>0</v>
      </c>
      <c r="L75" s="115">
        <f t="shared" si="5"/>
        <v>0</v>
      </c>
      <c r="M75" s="115">
        <f t="shared" si="5"/>
        <v>0</v>
      </c>
      <c r="N75" s="115">
        <f t="shared" si="5"/>
        <v>0</v>
      </c>
      <c r="O75" s="115">
        <f t="shared" si="5"/>
        <v>0</v>
      </c>
      <c r="P75" s="115">
        <f t="shared" si="5"/>
        <v>0</v>
      </c>
      <c r="Q75" s="115">
        <f t="shared" si="5"/>
        <v>0</v>
      </c>
      <c r="R75" s="115">
        <f t="shared" si="5"/>
        <v>0</v>
      </c>
      <c r="S75" s="115">
        <f t="shared" si="5"/>
        <v>0</v>
      </c>
      <c r="T75" s="115">
        <f t="shared" si="5"/>
        <v>0</v>
      </c>
      <c r="U75" s="115">
        <f t="shared" si="5"/>
        <v>0</v>
      </c>
      <c r="V75" s="115">
        <f t="shared" si="5"/>
        <v>0</v>
      </c>
      <c r="W75" s="115">
        <f t="shared" si="5"/>
        <v>0</v>
      </c>
      <c r="X75" s="115">
        <f t="shared" si="5"/>
        <v>0</v>
      </c>
      <c r="Y75" s="115">
        <f t="shared" si="5"/>
        <v>0</v>
      </c>
      <c r="Z75" s="115">
        <f t="shared" si="5"/>
        <v>0</v>
      </c>
      <c r="AA75" s="115">
        <f t="shared" si="5"/>
        <v>0</v>
      </c>
      <c r="AB75" s="115">
        <f t="shared" si="5"/>
        <v>0</v>
      </c>
      <c r="AC75" s="115">
        <f t="shared" si="5"/>
        <v>0</v>
      </c>
      <c r="AD75" s="115">
        <f t="shared" si="5"/>
        <v>0</v>
      </c>
      <c r="AE75" s="115">
        <f t="shared" si="5"/>
        <v>0</v>
      </c>
      <c r="AF75" s="115">
        <f t="shared" si="5"/>
        <v>0</v>
      </c>
      <c r="AG75" s="115">
        <f t="shared" si="5"/>
        <v>1</v>
      </c>
      <c r="AH75" s="115">
        <f t="shared" si="5"/>
        <v>0</v>
      </c>
      <c r="AI75" s="115">
        <f t="shared" si="5"/>
        <v>0</v>
      </c>
      <c r="AJ75" s="37" t="str">
        <f t="shared" si="6"/>
        <v>UNKNOWN</v>
      </c>
      <c r="AK75" s="50"/>
      <c r="AL75" s="50" t="str">
        <f t="shared" si="9"/>
        <v>04</v>
      </c>
      <c r="AM75" s="52" t="str">
        <f t="shared" si="10"/>
        <v>00</v>
      </c>
      <c r="AN75" s="52" t="str">
        <f t="shared" si="11"/>
        <v>00</v>
      </c>
      <c r="AO75" s="52" t="str">
        <f t="shared" si="12"/>
        <v>00</v>
      </c>
      <c r="AQ75" t="str">
        <f t="shared" si="7"/>
        <v xml:space="preserve">    (U4)0x00000004U,                                                           /* 04 UNKNOWN                                         */</v>
      </c>
    </row>
    <row r="76" spans="1:46">
      <c r="B76" s="122"/>
      <c r="C76" s="37">
        <f t="shared" si="8"/>
        <v>5</v>
      </c>
      <c r="D76" s="115">
        <f t="shared" si="5"/>
        <v>0</v>
      </c>
      <c r="E76" s="115">
        <f t="shared" si="5"/>
        <v>0</v>
      </c>
      <c r="F76" s="115">
        <f t="shared" si="5"/>
        <v>0</v>
      </c>
      <c r="G76" s="115">
        <f t="shared" si="5"/>
        <v>0</v>
      </c>
      <c r="H76" s="115">
        <f t="shared" si="5"/>
        <v>0</v>
      </c>
      <c r="I76" s="115">
        <f t="shared" si="5"/>
        <v>0</v>
      </c>
      <c r="J76" s="115">
        <f t="shared" si="5"/>
        <v>0</v>
      </c>
      <c r="K76" s="115">
        <f t="shared" si="5"/>
        <v>0</v>
      </c>
      <c r="L76" s="115">
        <f t="shared" si="5"/>
        <v>0</v>
      </c>
      <c r="M76" s="115">
        <f t="shared" si="5"/>
        <v>0</v>
      </c>
      <c r="N76" s="115">
        <f t="shared" si="5"/>
        <v>0</v>
      </c>
      <c r="O76" s="115">
        <f t="shared" si="5"/>
        <v>0</v>
      </c>
      <c r="P76" s="115">
        <f t="shared" si="5"/>
        <v>0</v>
      </c>
      <c r="Q76" s="115">
        <f t="shared" si="5"/>
        <v>0</v>
      </c>
      <c r="R76" s="115">
        <f t="shared" si="5"/>
        <v>0</v>
      </c>
      <c r="S76" s="115">
        <f t="shared" si="5"/>
        <v>0</v>
      </c>
      <c r="T76" s="115">
        <f t="shared" si="5"/>
        <v>0</v>
      </c>
      <c r="U76" s="115">
        <f t="shared" si="5"/>
        <v>0</v>
      </c>
      <c r="V76" s="115">
        <f t="shared" si="5"/>
        <v>0</v>
      </c>
      <c r="W76" s="115">
        <f t="shared" si="5"/>
        <v>0</v>
      </c>
      <c r="X76" s="115">
        <f t="shared" si="5"/>
        <v>0</v>
      </c>
      <c r="Y76" s="115">
        <f t="shared" si="5"/>
        <v>0</v>
      </c>
      <c r="Z76" s="115">
        <f t="shared" si="5"/>
        <v>0</v>
      </c>
      <c r="AA76" s="115">
        <f t="shared" si="5"/>
        <v>0</v>
      </c>
      <c r="AB76" s="115">
        <f t="shared" si="5"/>
        <v>0</v>
      </c>
      <c r="AC76" s="115">
        <f t="shared" si="5"/>
        <v>0</v>
      </c>
      <c r="AD76" s="115">
        <f t="shared" si="5"/>
        <v>0</v>
      </c>
      <c r="AE76" s="115">
        <f t="shared" si="5"/>
        <v>0</v>
      </c>
      <c r="AF76" s="115">
        <f t="shared" si="5"/>
        <v>0</v>
      </c>
      <c r="AG76" s="115">
        <f t="shared" si="5"/>
        <v>1</v>
      </c>
      <c r="AH76" s="115">
        <f t="shared" si="5"/>
        <v>0</v>
      </c>
      <c r="AI76" s="115">
        <f t="shared" si="5"/>
        <v>1</v>
      </c>
      <c r="AJ76" s="37" t="str">
        <f t="shared" si="6"/>
        <v>UNKNOWN</v>
      </c>
      <c r="AK76" s="50"/>
      <c r="AL76" s="50" t="str">
        <f t="shared" si="9"/>
        <v>05</v>
      </c>
      <c r="AM76" s="52" t="str">
        <f t="shared" si="10"/>
        <v>00</v>
      </c>
      <c r="AN76" s="52" t="str">
        <f t="shared" si="11"/>
        <v>00</v>
      </c>
      <c r="AO76" s="52" t="str">
        <f t="shared" si="12"/>
        <v>00</v>
      </c>
      <c r="AQ76" t="str">
        <f t="shared" si="7"/>
        <v xml:space="preserve">    (U4)0x00000005U,                                                           /* 05 UNKNOWN                                         */</v>
      </c>
    </row>
    <row r="77" spans="1:46">
      <c r="B77" s="122"/>
      <c r="C77" s="37">
        <f t="shared" si="8"/>
        <v>6</v>
      </c>
      <c r="D77" s="115">
        <f t="shared" si="5"/>
        <v>0</v>
      </c>
      <c r="E77" s="115">
        <f t="shared" si="5"/>
        <v>0</v>
      </c>
      <c r="F77" s="115">
        <f t="shared" si="5"/>
        <v>0</v>
      </c>
      <c r="G77" s="115">
        <f t="shared" si="5"/>
        <v>0</v>
      </c>
      <c r="H77" s="115">
        <f t="shared" si="5"/>
        <v>0</v>
      </c>
      <c r="I77" s="115">
        <f t="shared" si="5"/>
        <v>0</v>
      </c>
      <c r="J77" s="115">
        <f t="shared" si="5"/>
        <v>0</v>
      </c>
      <c r="K77" s="115">
        <f t="shared" si="5"/>
        <v>0</v>
      </c>
      <c r="L77" s="115">
        <f t="shared" si="5"/>
        <v>0</v>
      </c>
      <c r="M77" s="115">
        <f t="shared" si="5"/>
        <v>0</v>
      </c>
      <c r="N77" s="115">
        <f t="shared" si="5"/>
        <v>0</v>
      </c>
      <c r="O77" s="115">
        <f t="shared" si="5"/>
        <v>0</v>
      </c>
      <c r="P77" s="115">
        <f t="shared" si="5"/>
        <v>0</v>
      </c>
      <c r="Q77" s="115">
        <f t="shared" si="5"/>
        <v>0</v>
      </c>
      <c r="R77" s="115">
        <f t="shared" si="5"/>
        <v>0</v>
      </c>
      <c r="S77" s="115">
        <f t="shared" si="5"/>
        <v>0</v>
      </c>
      <c r="T77" s="115">
        <f t="shared" si="5"/>
        <v>0</v>
      </c>
      <c r="U77" s="115">
        <f t="shared" si="5"/>
        <v>0</v>
      </c>
      <c r="V77" s="115">
        <f t="shared" si="5"/>
        <v>0</v>
      </c>
      <c r="W77" s="115">
        <f t="shared" si="5"/>
        <v>0</v>
      </c>
      <c r="X77" s="115">
        <f t="shared" si="5"/>
        <v>0</v>
      </c>
      <c r="Y77" s="115">
        <f t="shared" si="5"/>
        <v>0</v>
      </c>
      <c r="Z77" s="115">
        <f t="shared" si="5"/>
        <v>0</v>
      </c>
      <c r="AA77" s="115">
        <f t="shared" si="5"/>
        <v>0</v>
      </c>
      <c r="AB77" s="115">
        <f t="shared" si="5"/>
        <v>0</v>
      </c>
      <c r="AC77" s="115">
        <f t="shared" si="5"/>
        <v>0</v>
      </c>
      <c r="AD77" s="115">
        <f t="shared" si="5"/>
        <v>0</v>
      </c>
      <c r="AE77" s="115">
        <f t="shared" si="5"/>
        <v>0</v>
      </c>
      <c r="AF77" s="115">
        <f t="shared" si="5"/>
        <v>0</v>
      </c>
      <c r="AG77" s="115">
        <f t="shared" si="5"/>
        <v>1</v>
      </c>
      <c r="AH77" s="115">
        <f t="shared" si="5"/>
        <v>1</v>
      </c>
      <c r="AI77" s="115">
        <f t="shared" si="5"/>
        <v>0</v>
      </c>
      <c r="AJ77" s="37" t="str">
        <f t="shared" si="6"/>
        <v>UNKNOWN</v>
      </c>
      <c r="AK77" s="50"/>
      <c r="AL77" s="50" t="str">
        <f t="shared" si="9"/>
        <v>06</v>
      </c>
      <c r="AM77" s="52" t="str">
        <f t="shared" si="10"/>
        <v>00</v>
      </c>
      <c r="AN77" s="52" t="str">
        <f t="shared" si="11"/>
        <v>00</v>
      </c>
      <c r="AO77" s="52" t="str">
        <f t="shared" si="12"/>
        <v>00</v>
      </c>
      <c r="AQ77" t="str">
        <f t="shared" si="7"/>
        <v xml:space="preserve">    (U4)0x00000006U,                                                           /* 06 UNKNOWN                                         */</v>
      </c>
    </row>
    <row r="78" spans="1:46">
      <c r="B78" s="122"/>
      <c r="C78" s="37">
        <f t="shared" si="8"/>
        <v>7</v>
      </c>
      <c r="D78" s="115">
        <f t="shared" si="5"/>
        <v>0</v>
      </c>
      <c r="E78" s="115">
        <f t="shared" si="5"/>
        <v>0</v>
      </c>
      <c r="F78" s="115">
        <f t="shared" si="5"/>
        <v>0</v>
      </c>
      <c r="G78" s="115">
        <f t="shared" si="5"/>
        <v>0</v>
      </c>
      <c r="H78" s="115">
        <f t="shared" si="5"/>
        <v>0</v>
      </c>
      <c r="I78" s="115">
        <f t="shared" si="5"/>
        <v>0</v>
      </c>
      <c r="J78" s="115">
        <f t="shared" si="5"/>
        <v>0</v>
      </c>
      <c r="K78" s="115">
        <f t="shared" si="5"/>
        <v>0</v>
      </c>
      <c r="L78" s="115">
        <f t="shared" si="5"/>
        <v>0</v>
      </c>
      <c r="M78" s="115">
        <f t="shared" si="5"/>
        <v>0</v>
      </c>
      <c r="N78" s="115">
        <f t="shared" si="5"/>
        <v>0</v>
      </c>
      <c r="O78" s="115">
        <f t="shared" si="5"/>
        <v>0</v>
      </c>
      <c r="P78" s="115">
        <f t="shared" si="5"/>
        <v>0</v>
      </c>
      <c r="Q78" s="115">
        <f t="shared" si="5"/>
        <v>0</v>
      </c>
      <c r="R78" s="115">
        <f t="shared" si="5"/>
        <v>0</v>
      </c>
      <c r="S78" s="115">
        <f t="shared" si="5"/>
        <v>0</v>
      </c>
      <c r="T78" s="115">
        <f t="shared" si="5"/>
        <v>0</v>
      </c>
      <c r="U78" s="115">
        <f t="shared" si="5"/>
        <v>0</v>
      </c>
      <c r="V78" s="115">
        <f t="shared" si="5"/>
        <v>0</v>
      </c>
      <c r="W78" s="115">
        <f t="shared" si="5"/>
        <v>0</v>
      </c>
      <c r="X78" s="115">
        <f t="shared" si="5"/>
        <v>0</v>
      </c>
      <c r="Y78" s="115">
        <f t="shared" si="5"/>
        <v>0</v>
      </c>
      <c r="Z78" s="115">
        <f t="shared" si="5"/>
        <v>0</v>
      </c>
      <c r="AA78" s="115">
        <f t="shared" si="5"/>
        <v>0</v>
      </c>
      <c r="AB78" s="115">
        <f t="shared" si="5"/>
        <v>0</v>
      </c>
      <c r="AC78" s="115">
        <f t="shared" si="5"/>
        <v>0</v>
      </c>
      <c r="AD78" s="115">
        <f t="shared" si="5"/>
        <v>0</v>
      </c>
      <c r="AE78" s="115">
        <f t="shared" si="5"/>
        <v>0</v>
      </c>
      <c r="AF78" s="115">
        <f t="shared" si="5"/>
        <v>0</v>
      </c>
      <c r="AG78" s="115">
        <f t="shared" si="5"/>
        <v>1</v>
      </c>
      <c r="AH78" s="115">
        <f t="shared" si="5"/>
        <v>1</v>
      </c>
      <c r="AI78" s="115">
        <f>IF(AI13=1,1,0)</f>
        <v>1</v>
      </c>
      <c r="AJ78" s="37" t="str">
        <f t="shared" si="6"/>
        <v>UNKNOWN</v>
      </c>
      <c r="AK78" s="50"/>
      <c r="AL78" s="50" t="str">
        <f t="shared" si="9"/>
        <v>07</v>
      </c>
      <c r="AM78" s="52" t="str">
        <f t="shared" si="10"/>
        <v>00</v>
      </c>
      <c r="AN78" s="52" t="str">
        <f t="shared" si="11"/>
        <v>00</v>
      </c>
      <c r="AO78" s="52" t="str">
        <f t="shared" si="12"/>
        <v>00</v>
      </c>
      <c r="AQ78" t="str">
        <f t="shared" si="7"/>
        <v xml:space="preserve">    (U4)0x00000007U,                                                           /* 07 UNKNOWN                                         */</v>
      </c>
    </row>
    <row r="79" spans="1:46">
      <c r="B79" s="122"/>
      <c r="C79" s="37">
        <f t="shared" si="8"/>
        <v>8</v>
      </c>
      <c r="D79" s="115">
        <f t="shared" ref="D79:AI86" si="13">IF(D14=1,1,0)</f>
        <v>0</v>
      </c>
      <c r="E79" s="115">
        <f t="shared" si="13"/>
        <v>0</v>
      </c>
      <c r="F79" s="115">
        <f t="shared" si="13"/>
        <v>0</v>
      </c>
      <c r="G79" s="115">
        <f t="shared" si="13"/>
        <v>0</v>
      </c>
      <c r="H79" s="115">
        <f t="shared" si="13"/>
        <v>0</v>
      </c>
      <c r="I79" s="115">
        <f t="shared" si="13"/>
        <v>0</v>
      </c>
      <c r="J79" s="115">
        <f t="shared" si="13"/>
        <v>0</v>
      </c>
      <c r="K79" s="115">
        <f t="shared" si="13"/>
        <v>0</v>
      </c>
      <c r="L79" s="115">
        <f t="shared" si="13"/>
        <v>0</v>
      </c>
      <c r="M79" s="115">
        <f t="shared" si="13"/>
        <v>0</v>
      </c>
      <c r="N79" s="115">
        <f t="shared" si="13"/>
        <v>0</v>
      </c>
      <c r="O79" s="115">
        <f t="shared" si="13"/>
        <v>0</v>
      </c>
      <c r="P79" s="115">
        <f t="shared" si="13"/>
        <v>0</v>
      </c>
      <c r="Q79" s="115">
        <f t="shared" si="13"/>
        <v>0</v>
      </c>
      <c r="R79" s="115">
        <f t="shared" si="13"/>
        <v>0</v>
      </c>
      <c r="S79" s="115">
        <f t="shared" si="13"/>
        <v>0</v>
      </c>
      <c r="T79" s="115">
        <f t="shared" si="13"/>
        <v>0</v>
      </c>
      <c r="U79" s="115">
        <f t="shared" si="13"/>
        <v>0</v>
      </c>
      <c r="V79" s="115">
        <f t="shared" si="13"/>
        <v>0</v>
      </c>
      <c r="W79" s="115">
        <f t="shared" si="13"/>
        <v>0</v>
      </c>
      <c r="X79" s="115">
        <f t="shared" si="13"/>
        <v>0</v>
      </c>
      <c r="Y79" s="115">
        <f t="shared" si="13"/>
        <v>0</v>
      </c>
      <c r="Z79" s="115">
        <f t="shared" si="13"/>
        <v>0</v>
      </c>
      <c r="AA79" s="115">
        <f t="shared" si="13"/>
        <v>0</v>
      </c>
      <c r="AB79" s="115">
        <f t="shared" si="13"/>
        <v>0</v>
      </c>
      <c r="AC79" s="115">
        <f t="shared" si="13"/>
        <v>0</v>
      </c>
      <c r="AD79" s="115">
        <f t="shared" si="13"/>
        <v>0</v>
      </c>
      <c r="AE79" s="115">
        <f t="shared" si="13"/>
        <v>0</v>
      </c>
      <c r="AF79" s="115">
        <f t="shared" si="13"/>
        <v>1</v>
      </c>
      <c r="AG79" s="115">
        <f t="shared" si="13"/>
        <v>0</v>
      </c>
      <c r="AH79" s="115">
        <f t="shared" si="13"/>
        <v>0</v>
      </c>
      <c r="AI79" s="115">
        <f t="shared" si="13"/>
        <v>0</v>
      </c>
      <c r="AJ79" s="37" t="str">
        <f t="shared" si="6"/>
        <v>UNKNOWN</v>
      </c>
      <c r="AK79" s="50"/>
      <c r="AL79" s="50" t="str">
        <f t="shared" si="9"/>
        <v>08</v>
      </c>
      <c r="AM79" s="52" t="str">
        <f t="shared" si="10"/>
        <v>00</v>
      </c>
      <c r="AN79" s="52" t="str">
        <f t="shared" si="11"/>
        <v>00</v>
      </c>
      <c r="AO79" s="52" t="str">
        <f t="shared" si="12"/>
        <v>00</v>
      </c>
      <c r="AQ79" t="str">
        <f t="shared" si="7"/>
        <v xml:space="preserve">    (U4)0x00000008U,                                                           /* 08 UNKNOWN                                         */</v>
      </c>
    </row>
    <row r="80" spans="1:46">
      <c r="B80" s="122"/>
      <c r="C80" s="37">
        <f t="shared" si="8"/>
        <v>9</v>
      </c>
      <c r="D80" s="115">
        <f t="shared" si="13"/>
        <v>0</v>
      </c>
      <c r="E80" s="115">
        <f t="shared" si="13"/>
        <v>0</v>
      </c>
      <c r="F80" s="115">
        <f t="shared" si="13"/>
        <v>0</v>
      </c>
      <c r="G80" s="115">
        <f t="shared" si="13"/>
        <v>0</v>
      </c>
      <c r="H80" s="115">
        <f t="shared" si="13"/>
        <v>0</v>
      </c>
      <c r="I80" s="115">
        <f t="shared" si="13"/>
        <v>0</v>
      </c>
      <c r="J80" s="115">
        <f t="shared" si="13"/>
        <v>0</v>
      </c>
      <c r="K80" s="115">
        <f t="shared" si="13"/>
        <v>0</v>
      </c>
      <c r="L80" s="115">
        <f t="shared" si="13"/>
        <v>0</v>
      </c>
      <c r="M80" s="115">
        <f t="shared" si="13"/>
        <v>0</v>
      </c>
      <c r="N80" s="115">
        <f t="shared" si="13"/>
        <v>0</v>
      </c>
      <c r="O80" s="115">
        <f t="shared" si="13"/>
        <v>0</v>
      </c>
      <c r="P80" s="115">
        <f t="shared" si="13"/>
        <v>0</v>
      </c>
      <c r="Q80" s="115">
        <f t="shared" si="13"/>
        <v>0</v>
      </c>
      <c r="R80" s="115">
        <f t="shared" si="13"/>
        <v>0</v>
      </c>
      <c r="S80" s="115">
        <f t="shared" si="13"/>
        <v>0</v>
      </c>
      <c r="T80" s="115">
        <f t="shared" si="13"/>
        <v>0</v>
      </c>
      <c r="U80" s="115">
        <f t="shared" si="13"/>
        <v>0</v>
      </c>
      <c r="V80" s="115">
        <f t="shared" si="13"/>
        <v>0</v>
      </c>
      <c r="W80" s="115">
        <f t="shared" si="13"/>
        <v>0</v>
      </c>
      <c r="X80" s="115">
        <f t="shared" si="13"/>
        <v>0</v>
      </c>
      <c r="Y80" s="115">
        <f t="shared" si="13"/>
        <v>0</v>
      </c>
      <c r="Z80" s="115">
        <f t="shared" si="13"/>
        <v>0</v>
      </c>
      <c r="AA80" s="115">
        <f t="shared" si="13"/>
        <v>0</v>
      </c>
      <c r="AB80" s="115">
        <f t="shared" si="13"/>
        <v>0</v>
      </c>
      <c r="AC80" s="115">
        <f t="shared" si="13"/>
        <v>0</v>
      </c>
      <c r="AD80" s="115">
        <f t="shared" si="13"/>
        <v>0</v>
      </c>
      <c r="AE80" s="115">
        <f t="shared" si="13"/>
        <v>0</v>
      </c>
      <c r="AF80" s="115">
        <f t="shared" si="13"/>
        <v>1</v>
      </c>
      <c r="AG80" s="115">
        <f t="shared" si="13"/>
        <v>0</v>
      </c>
      <c r="AH80" s="115">
        <f t="shared" si="13"/>
        <v>0</v>
      </c>
      <c r="AI80" s="115">
        <f t="shared" si="13"/>
        <v>1</v>
      </c>
      <c r="AJ80" s="37" t="str">
        <f t="shared" si="6"/>
        <v>UNKNOWN</v>
      </c>
      <c r="AK80" s="50"/>
      <c r="AL80" s="50" t="str">
        <f t="shared" si="9"/>
        <v>09</v>
      </c>
      <c r="AM80" s="52" t="str">
        <f t="shared" si="10"/>
        <v>00</v>
      </c>
      <c r="AN80" s="52" t="str">
        <f t="shared" si="11"/>
        <v>00</v>
      </c>
      <c r="AO80" s="52" t="str">
        <f t="shared" si="12"/>
        <v>00</v>
      </c>
      <c r="AQ80" t="str">
        <f t="shared" si="7"/>
        <v xml:space="preserve">    (U4)0x00000009U,                                                           /* 09 UNKNOWN                                         */</v>
      </c>
    </row>
    <row r="81" spans="2:43">
      <c r="B81" s="122"/>
      <c r="C81" s="37">
        <f t="shared" si="8"/>
        <v>10</v>
      </c>
      <c r="D81" s="115">
        <f t="shared" si="13"/>
        <v>0</v>
      </c>
      <c r="E81" s="115">
        <f t="shared" si="13"/>
        <v>0</v>
      </c>
      <c r="F81" s="115">
        <f t="shared" si="13"/>
        <v>0</v>
      </c>
      <c r="G81" s="115">
        <f t="shared" si="13"/>
        <v>0</v>
      </c>
      <c r="H81" s="115">
        <f t="shared" si="13"/>
        <v>0</v>
      </c>
      <c r="I81" s="115">
        <f t="shared" si="13"/>
        <v>0</v>
      </c>
      <c r="J81" s="115">
        <f t="shared" si="13"/>
        <v>0</v>
      </c>
      <c r="K81" s="115">
        <f t="shared" si="13"/>
        <v>0</v>
      </c>
      <c r="L81" s="115">
        <f t="shared" si="13"/>
        <v>0</v>
      </c>
      <c r="M81" s="115">
        <f t="shared" si="13"/>
        <v>0</v>
      </c>
      <c r="N81" s="115">
        <f t="shared" si="13"/>
        <v>0</v>
      </c>
      <c r="O81" s="115">
        <f t="shared" si="13"/>
        <v>0</v>
      </c>
      <c r="P81" s="115">
        <f t="shared" si="13"/>
        <v>0</v>
      </c>
      <c r="Q81" s="115">
        <f t="shared" si="13"/>
        <v>0</v>
      </c>
      <c r="R81" s="115">
        <f t="shared" si="13"/>
        <v>0</v>
      </c>
      <c r="S81" s="115">
        <f t="shared" si="13"/>
        <v>0</v>
      </c>
      <c r="T81" s="115">
        <f t="shared" si="13"/>
        <v>0</v>
      </c>
      <c r="U81" s="115">
        <f t="shared" si="13"/>
        <v>0</v>
      </c>
      <c r="V81" s="115">
        <f t="shared" si="13"/>
        <v>0</v>
      </c>
      <c r="W81" s="115">
        <f t="shared" si="13"/>
        <v>0</v>
      </c>
      <c r="X81" s="115">
        <f t="shared" si="13"/>
        <v>0</v>
      </c>
      <c r="Y81" s="115">
        <f t="shared" si="13"/>
        <v>0</v>
      </c>
      <c r="Z81" s="115">
        <f t="shared" si="13"/>
        <v>0</v>
      </c>
      <c r="AA81" s="115">
        <f t="shared" si="13"/>
        <v>0</v>
      </c>
      <c r="AB81" s="115">
        <f t="shared" si="13"/>
        <v>0</v>
      </c>
      <c r="AC81" s="115">
        <f t="shared" si="13"/>
        <v>0</v>
      </c>
      <c r="AD81" s="115">
        <f t="shared" si="13"/>
        <v>0</v>
      </c>
      <c r="AE81" s="115">
        <f t="shared" si="13"/>
        <v>0</v>
      </c>
      <c r="AF81" s="115">
        <f t="shared" si="13"/>
        <v>1</v>
      </c>
      <c r="AG81" s="115">
        <f t="shared" si="13"/>
        <v>0</v>
      </c>
      <c r="AH81" s="115">
        <f t="shared" si="13"/>
        <v>1</v>
      </c>
      <c r="AI81" s="115">
        <f t="shared" si="13"/>
        <v>0</v>
      </c>
      <c r="AJ81" s="37" t="str">
        <f t="shared" si="6"/>
        <v>UNKNOWN</v>
      </c>
      <c r="AK81" s="50"/>
      <c r="AL81" s="50" t="str">
        <f t="shared" si="9"/>
        <v>0A</v>
      </c>
      <c r="AM81" s="52" t="str">
        <f t="shared" si="10"/>
        <v>00</v>
      </c>
      <c r="AN81" s="52" t="str">
        <f t="shared" si="11"/>
        <v>00</v>
      </c>
      <c r="AO81" s="52" t="str">
        <f t="shared" si="12"/>
        <v>00</v>
      </c>
      <c r="AQ81" t="str">
        <f t="shared" si="7"/>
        <v xml:space="preserve">    (U4)0x0000000AU,                                                           /* 10 UNKNOWN                                         */</v>
      </c>
    </row>
    <row r="82" spans="2:43">
      <c r="B82" s="122"/>
      <c r="C82" s="37">
        <f t="shared" si="8"/>
        <v>11</v>
      </c>
      <c r="D82" s="115">
        <f t="shared" si="13"/>
        <v>0</v>
      </c>
      <c r="E82" s="115">
        <f t="shared" si="13"/>
        <v>0</v>
      </c>
      <c r="F82" s="115">
        <f t="shared" si="13"/>
        <v>0</v>
      </c>
      <c r="G82" s="115">
        <f t="shared" si="13"/>
        <v>0</v>
      </c>
      <c r="H82" s="115">
        <f t="shared" si="13"/>
        <v>0</v>
      </c>
      <c r="I82" s="115">
        <f t="shared" si="13"/>
        <v>0</v>
      </c>
      <c r="J82" s="115">
        <f t="shared" si="13"/>
        <v>0</v>
      </c>
      <c r="K82" s="115">
        <f t="shared" si="13"/>
        <v>0</v>
      </c>
      <c r="L82" s="115">
        <f t="shared" si="13"/>
        <v>0</v>
      </c>
      <c r="M82" s="115">
        <f t="shared" si="13"/>
        <v>0</v>
      </c>
      <c r="N82" s="115">
        <f t="shared" si="13"/>
        <v>0</v>
      </c>
      <c r="O82" s="115">
        <f t="shared" si="13"/>
        <v>0</v>
      </c>
      <c r="P82" s="115">
        <f t="shared" si="13"/>
        <v>0</v>
      </c>
      <c r="Q82" s="115">
        <f t="shared" si="13"/>
        <v>0</v>
      </c>
      <c r="R82" s="115">
        <f t="shared" si="13"/>
        <v>0</v>
      </c>
      <c r="S82" s="115">
        <f t="shared" si="13"/>
        <v>0</v>
      </c>
      <c r="T82" s="115">
        <f t="shared" si="13"/>
        <v>0</v>
      </c>
      <c r="U82" s="115">
        <f t="shared" si="13"/>
        <v>0</v>
      </c>
      <c r="V82" s="115">
        <f t="shared" si="13"/>
        <v>0</v>
      </c>
      <c r="W82" s="115">
        <f t="shared" si="13"/>
        <v>0</v>
      </c>
      <c r="X82" s="115">
        <f t="shared" si="13"/>
        <v>0</v>
      </c>
      <c r="Y82" s="115">
        <f t="shared" si="13"/>
        <v>0</v>
      </c>
      <c r="Z82" s="115">
        <f t="shared" si="13"/>
        <v>0</v>
      </c>
      <c r="AA82" s="115">
        <f t="shared" si="13"/>
        <v>0</v>
      </c>
      <c r="AB82" s="115">
        <f t="shared" si="13"/>
        <v>0</v>
      </c>
      <c r="AC82" s="115">
        <f t="shared" si="13"/>
        <v>0</v>
      </c>
      <c r="AD82" s="115">
        <f t="shared" si="13"/>
        <v>0</v>
      </c>
      <c r="AE82" s="115">
        <f t="shared" si="13"/>
        <v>0</v>
      </c>
      <c r="AF82" s="115">
        <f t="shared" si="13"/>
        <v>1</v>
      </c>
      <c r="AG82" s="115">
        <f t="shared" si="13"/>
        <v>0</v>
      </c>
      <c r="AH82" s="115">
        <f t="shared" si="13"/>
        <v>1</v>
      </c>
      <c r="AI82" s="115">
        <f t="shared" si="13"/>
        <v>1</v>
      </c>
      <c r="AJ82" s="37" t="str">
        <f t="shared" si="6"/>
        <v>UNKNOWN</v>
      </c>
      <c r="AK82" s="50"/>
      <c r="AL82" s="50" t="str">
        <f t="shared" si="9"/>
        <v>0B</v>
      </c>
      <c r="AM82" s="52" t="str">
        <f t="shared" si="10"/>
        <v>00</v>
      </c>
      <c r="AN82" s="52" t="str">
        <f t="shared" si="11"/>
        <v>00</v>
      </c>
      <c r="AO82" s="52" t="str">
        <f t="shared" si="12"/>
        <v>00</v>
      </c>
      <c r="AQ82" t="str">
        <f t="shared" si="7"/>
        <v xml:space="preserve">    (U4)0x0000000BU,                                                           /* 11 UNKNOWN                                         */</v>
      </c>
    </row>
    <row r="83" spans="2:43">
      <c r="B83" s="122"/>
      <c r="C83" s="37">
        <f t="shared" si="8"/>
        <v>12</v>
      </c>
      <c r="D83" s="115">
        <f t="shared" si="13"/>
        <v>0</v>
      </c>
      <c r="E83" s="115">
        <f t="shared" si="13"/>
        <v>0</v>
      </c>
      <c r="F83" s="115">
        <f t="shared" si="13"/>
        <v>0</v>
      </c>
      <c r="G83" s="115">
        <f t="shared" si="13"/>
        <v>0</v>
      </c>
      <c r="H83" s="115">
        <f t="shared" si="13"/>
        <v>0</v>
      </c>
      <c r="I83" s="115">
        <f t="shared" si="13"/>
        <v>0</v>
      </c>
      <c r="J83" s="115">
        <f t="shared" si="13"/>
        <v>0</v>
      </c>
      <c r="K83" s="115">
        <f t="shared" si="13"/>
        <v>0</v>
      </c>
      <c r="L83" s="115">
        <f t="shared" si="13"/>
        <v>0</v>
      </c>
      <c r="M83" s="115">
        <f t="shared" si="13"/>
        <v>0</v>
      </c>
      <c r="N83" s="115">
        <f t="shared" si="13"/>
        <v>0</v>
      </c>
      <c r="O83" s="115">
        <f t="shared" si="13"/>
        <v>0</v>
      </c>
      <c r="P83" s="115">
        <f t="shared" si="13"/>
        <v>0</v>
      </c>
      <c r="Q83" s="115">
        <f t="shared" si="13"/>
        <v>0</v>
      </c>
      <c r="R83" s="115">
        <f t="shared" si="13"/>
        <v>0</v>
      </c>
      <c r="S83" s="115">
        <f t="shared" si="13"/>
        <v>0</v>
      </c>
      <c r="T83" s="115">
        <f t="shared" si="13"/>
        <v>0</v>
      </c>
      <c r="U83" s="115">
        <f t="shared" si="13"/>
        <v>0</v>
      </c>
      <c r="V83" s="115">
        <f t="shared" si="13"/>
        <v>0</v>
      </c>
      <c r="W83" s="115">
        <f t="shared" si="13"/>
        <v>0</v>
      </c>
      <c r="X83" s="115">
        <f t="shared" si="13"/>
        <v>0</v>
      </c>
      <c r="Y83" s="115">
        <f t="shared" si="13"/>
        <v>0</v>
      </c>
      <c r="Z83" s="115">
        <f t="shared" si="13"/>
        <v>0</v>
      </c>
      <c r="AA83" s="115">
        <f t="shared" si="13"/>
        <v>0</v>
      </c>
      <c r="AB83" s="115">
        <f t="shared" si="13"/>
        <v>0</v>
      </c>
      <c r="AC83" s="115">
        <f t="shared" si="13"/>
        <v>0</v>
      </c>
      <c r="AD83" s="115">
        <f t="shared" si="13"/>
        <v>0</v>
      </c>
      <c r="AE83" s="115">
        <f t="shared" si="13"/>
        <v>0</v>
      </c>
      <c r="AF83" s="115">
        <f t="shared" si="13"/>
        <v>1</v>
      </c>
      <c r="AG83" s="115">
        <f t="shared" si="13"/>
        <v>1</v>
      </c>
      <c r="AH83" s="115">
        <f t="shared" si="13"/>
        <v>0</v>
      </c>
      <c r="AI83" s="115">
        <f t="shared" si="13"/>
        <v>0</v>
      </c>
      <c r="AJ83" s="37" t="str">
        <f t="shared" si="6"/>
        <v>UNKNOWN</v>
      </c>
      <c r="AK83" s="50"/>
      <c r="AL83" s="50" t="str">
        <f t="shared" si="9"/>
        <v>0C</v>
      </c>
      <c r="AM83" s="52" t="str">
        <f t="shared" si="10"/>
        <v>00</v>
      </c>
      <c r="AN83" s="52" t="str">
        <f t="shared" si="11"/>
        <v>00</v>
      </c>
      <c r="AO83" s="52" t="str">
        <f t="shared" si="12"/>
        <v>00</v>
      </c>
      <c r="AQ83" t="str">
        <f t="shared" si="7"/>
        <v xml:space="preserve">    (U4)0x0000000CU,                                                           /* 12 UNKNOWN                                         */</v>
      </c>
    </row>
    <row r="84" spans="2:43">
      <c r="B84" s="122"/>
      <c r="C84" s="37">
        <f t="shared" si="8"/>
        <v>13</v>
      </c>
      <c r="D84" s="115">
        <f t="shared" si="13"/>
        <v>0</v>
      </c>
      <c r="E84" s="115">
        <f t="shared" si="13"/>
        <v>0</v>
      </c>
      <c r="F84" s="115">
        <f t="shared" si="13"/>
        <v>0</v>
      </c>
      <c r="G84" s="115">
        <f t="shared" si="13"/>
        <v>0</v>
      </c>
      <c r="H84" s="115">
        <f t="shared" si="13"/>
        <v>0</v>
      </c>
      <c r="I84" s="115">
        <f t="shared" si="13"/>
        <v>0</v>
      </c>
      <c r="J84" s="115">
        <f t="shared" si="13"/>
        <v>0</v>
      </c>
      <c r="K84" s="115">
        <f t="shared" si="13"/>
        <v>0</v>
      </c>
      <c r="L84" s="115">
        <f t="shared" si="13"/>
        <v>0</v>
      </c>
      <c r="M84" s="115">
        <f t="shared" si="13"/>
        <v>0</v>
      </c>
      <c r="N84" s="115">
        <f t="shared" si="13"/>
        <v>0</v>
      </c>
      <c r="O84" s="115">
        <f t="shared" si="13"/>
        <v>0</v>
      </c>
      <c r="P84" s="115">
        <f t="shared" si="13"/>
        <v>0</v>
      </c>
      <c r="Q84" s="115">
        <f t="shared" si="13"/>
        <v>0</v>
      </c>
      <c r="R84" s="115">
        <f t="shared" si="13"/>
        <v>0</v>
      </c>
      <c r="S84" s="115">
        <f t="shared" si="13"/>
        <v>0</v>
      </c>
      <c r="T84" s="115">
        <f t="shared" si="13"/>
        <v>0</v>
      </c>
      <c r="U84" s="115">
        <f t="shared" si="13"/>
        <v>0</v>
      </c>
      <c r="V84" s="115">
        <f t="shared" si="13"/>
        <v>0</v>
      </c>
      <c r="W84" s="115">
        <f t="shared" si="13"/>
        <v>0</v>
      </c>
      <c r="X84" s="115">
        <f t="shared" si="13"/>
        <v>0</v>
      </c>
      <c r="Y84" s="115">
        <f t="shared" si="13"/>
        <v>0</v>
      </c>
      <c r="Z84" s="115">
        <f t="shared" si="13"/>
        <v>0</v>
      </c>
      <c r="AA84" s="115">
        <f t="shared" si="13"/>
        <v>0</v>
      </c>
      <c r="AB84" s="115">
        <f t="shared" si="13"/>
        <v>0</v>
      </c>
      <c r="AC84" s="115">
        <f t="shared" si="13"/>
        <v>0</v>
      </c>
      <c r="AD84" s="115">
        <f t="shared" si="13"/>
        <v>0</v>
      </c>
      <c r="AE84" s="115">
        <f t="shared" si="13"/>
        <v>0</v>
      </c>
      <c r="AF84" s="115">
        <f t="shared" si="13"/>
        <v>1</v>
      </c>
      <c r="AG84" s="115">
        <f t="shared" si="13"/>
        <v>1</v>
      </c>
      <c r="AH84" s="115">
        <f t="shared" si="13"/>
        <v>0</v>
      </c>
      <c r="AI84" s="115">
        <f t="shared" si="13"/>
        <v>1</v>
      </c>
      <c r="AJ84" s="37" t="str">
        <f t="shared" si="6"/>
        <v>UNKNOWN</v>
      </c>
      <c r="AK84" s="50"/>
      <c r="AL84" s="50" t="str">
        <f t="shared" si="9"/>
        <v>0D</v>
      </c>
      <c r="AM84" s="52" t="str">
        <f t="shared" si="10"/>
        <v>00</v>
      </c>
      <c r="AN84" s="52" t="str">
        <f t="shared" si="11"/>
        <v>00</v>
      </c>
      <c r="AO84" s="52" t="str">
        <f t="shared" si="12"/>
        <v>00</v>
      </c>
      <c r="AQ84" t="str">
        <f t="shared" si="7"/>
        <v xml:space="preserve">    (U4)0x0000000DU,                                                           /* 13 UNKNOWN                                         */</v>
      </c>
    </row>
    <row r="85" spans="2:43">
      <c r="B85" s="122"/>
      <c r="C85" s="37">
        <f t="shared" si="8"/>
        <v>14</v>
      </c>
      <c r="D85" s="115">
        <f t="shared" si="13"/>
        <v>0</v>
      </c>
      <c r="E85" s="115">
        <f t="shared" si="13"/>
        <v>0</v>
      </c>
      <c r="F85" s="115">
        <f t="shared" si="13"/>
        <v>0</v>
      </c>
      <c r="G85" s="115">
        <f t="shared" si="13"/>
        <v>0</v>
      </c>
      <c r="H85" s="115">
        <f t="shared" si="13"/>
        <v>0</v>
      </c>
      <c r="I85" s="115">
        <f t="shared" si="13"/>
        <v>0</v>
      </c>
      <c r="J85" s="115">
        <f t="shared" si="13"/>
        <v>0</v>
      </c>
      <c r="K85" s="115">
        <f t="shared" si="13"/>
        <v>0</v>
      </c>
      <c r="L85" s="115">
        <f t="shared" si="13"/>
        <v>0</v>
      </c>
      <c r="M85" s="115">
        <f t="shared" si="13"/>
        <v>0</v>
      </c>
      <c r="N85" s="115">
        <f t="shared" si="13"/>
        <v>0</v>
      </c>
      <c r="O85" s="115">
        <f t="shared" si="13"/>
        <v>0</v>
      </c>
      <c r="P85" s="115">
        <f t="shared" si="13"/>
        <v>0</v>
      </c>
      <c r="Q85" s="115">
        <f t="shared" si="13"/>
        <v>0</v>
      </c>
      <c r="R85" s="115">
        <f t="shared" si="13"/>
        <v>0</v>
      </c>
      <c r="S85" s="115">
        <f t="shared" si="13"/>
        <v>0</v>
      </c>
      <c r="T85" s="115">
        <f t="shared" si="13"/>
        <v>0</v>
      </c>
      <c r="U85" s="115">
        <f t="shared" si="13"/>
        <v>0</v>
      </c>
      <c r="V85" s="115">
        <f t="shared" si="13"/>
        <v>0</v>
      </c>
      <c r="W85" s="115">
        <f t="shared" si="13"/>
        <v>0</v>
      </c>
      <c r="X85" s="115">
        <f t="shared" si="13"/>
        <v>0</v>
      </c>
      <c r="Y85" s="115">
        <f t="shared" si="13"/>
        <v>0</v>
      </c>
      <c r="Z85" s="115">
        <f t="shared" si="13"/>
        <v>0</v>
      </c>
      <c r="AA85" s="115">
        <f t="shared" si="13"/>
        <v>0</v>
      </c>
      <c r="AB85" s="115">
        <f t="shared" si="13"/>
        <v>0</v>
      </c>
      <c r="AC85" s="115">
        <f t="shared" si="13"/>
        <v>0</v>
      </c>
      <c r="AD85" s="115">
        <f t="shared" si="13"/>
        <v>0</v>
      </c>
      <c r="AE85" s="115">
        <f t="shared" si="13"/>
        <v>0</v>
      </c>
      <c r="AF85" s="115">
        <f t="shared" si="13"/>
        <v>1</v>
      </c>
      <c r="AG85" s="115">
        <f t="shared" si="13"/>
        <v>1</v>
      </c>
      <c r="AH85" s="115">
        <f t="shared" si="13"/>
        <v>1</v>
      </c>
      <c r="AI85" s="115">
        <f t="shared" si="13"/>
        <v>0</v>
      </c>
      <c r="AJ85" s="37" t="str">
        <f t="shared" si="6"/>
        <v>UNKNOWN</v>
      </c>
      <c r="AK85" s="50"/>
      <c r="AL85" s="50" t="str">
        <f t="shared" si="9"/>
        <v>0E</v>
      </c>
      <c r="AM85" s="52" t="str">
        <f t="shared" si="10"/>
        <v>00</v>
      </c>
      <c r="AN85" s="52" t="str">
        <f t="shared" si="11"/>
        <v>00</v>
      </c>
      <c r="AO85" s="52" t="str">
        <f t="shared" si="12"/>
        <v>00</v>
      </c>
      <c r="AQ85" t="str">
        <f t="shared" si="7"/>
        <v xml:space="preserve">    (U4)0x0000000EU,                                                           /* 14 UNKNOWN                                         */</v>
      </c>
    </row>
    <row r="86" spans="2:43">
      <c r="B86" s="122"/>
      <c r="C86" s="37">
        <f t="shared" si="8"/>
        <v>15</v>
      </c>
      <c r="D86" s="115">
        <f t="shared" si="13"/>
        <v>0</v>
      </c>
      <c r="E86" s="115">
        <f t="shared" si="13"/>
        <v>0</v>
      </c>
      <c r="F86" s="115">
        <f t="shared" si="13"/>
        <v>0</v>
      </c>
      <c r="G86" s="115">
        <f t="shared" si="13"/>
        <v>0</v>
      </c>
      <c r="H86" s="115">
        <f t="shared" si="13"/>
        <v>0</v>
      </c>
      <c r="I86" s="115">
        <f t="shared" si="13"/>
        <v>0</v>
      </c>
      <c r="J86" s="115">
        <f t="shared" si="13"/>
        <v>0</v>
      </c>
      <c r="K86" s="115">
        <f t="shared" si="13"/>
        <v>0</v>
      </c>
      <c r="L86" s="115">
        <f t="shared" si="13"/>
        <v>0</v>
      </c>
      <c r="M86" s="115">
        <f t="shared" si="13"/>
        <v>0</v>
      </c>
      <c r="N86" s="115">
        <f t="shared" si="13"/>
        <v>0</v>
      </c>
      <c r="O86" s="115">
        <f t="shared" si="13"/>
        <v>0</v>
      </c>
      <c r="P86" s="115">
        <f t="shared" si="13"/>
        <v>0</v>
      </c>
      <c r="Q86" s="115">
        <f t="shared" si="13"/>
        <v>0</v>
      </c>
      <c r="R86" s="115">
        <f t="shared" si="13"/>
        <v>0</v>
      </c>
      <c r="S86" s="115">
        <f t="shared" si="13"/>
        <v>0</v>
      </c>
      <c r="T86" s="115">
        <f t="shared" si="13"/>
        <v>0</v>
      </c>
      <c r="U86" s="115">
        <f t="shared" si="13"/>
        <v>0</v>
      </c>
      <c r="V86" s="115">
        <f t="shared" si="13"/>
        <v>0</v>
      </c>
      <c r="W86" s="115">
        <f t="shared" si="13"/>
        <v>0</v>
      </c>
      <c r="X86" s="115">
        <f t="shared" si="13"/>
        <v>0</v>
      </c>
      <c r="Y86" s="115">
        <f t="shared" si="13"/>
        <v>0</v>
      </c>
      <c r="Z86" s="115">
        <f t="shared" si="13"/>
        <v>0</v>
      </c>
      <c r="AA86" s="115">
        <f t="shared" si="13"/>
        <v>0</v>
      </c>
      <c r="AB86" s="115">
        <f t="shared" si="13"/>
        <v>0</v>
      </c>
      <c r="AC86" s="115">
        <f t="shared" si="13"/>
        <v>0</v>
      </c>
      <c r="AD86" s="115">
        <f t="shared" si="13"/>
        <v>0</v>
      </c>
      <c r="AE86" s="115">
        <f t="shared" si="13"/>
        <v>0</v>
      </c>
      <c r="AF86" s="115">
        <f t="shared" si="13"/>
        <v>1</v>
      </c>
      <c r="AG86" s="115">
        <f t="shared" si="13"/>
        <v>1</v>
      </c>
      <c r="AH86" s="115">
        <f t="shared" si="13"/>
        <v>1</v>
      </c>
      <c r="AI86" s="115">
        <f>IF(AI21=1,1,0)</f>
        <v>1</v>
      </c>
      <c r="AJ86" s="37" t="str">
        <f t="shared" si="6"/>
        <v>UNKNOWN</v>
      </c>
      <c r="AK86" s="50"/>
      <c r="AL86" s="50" t="str">
        <f t="shared" si="9"/>
        <v>0F</v>
      </c>
      <c r="AM86" s="52" t="str">
        <f t="shared" si="10"/>
        <v>00</v>
      </c>
      <c r="AN86" s="52" t="str">
        <f t="shared" si="11"/>
        <v>00</v>
      </c>
      <c r="AO86" s="52" t="str">
        <f t="shared" si="12"/>
        <v>00</v>
      </c>
      <c r="AQ86" t="str">
        <f t="shared" si="7"/>
        <v xml:space="preserve">    (U4)0x0000000FU                                                            /* 15 UNKNOWN                                         */</v>
      </c>
    </row>
    <row r="87" spans="2:43">
      <c r="B87" s="122"/>
      <c r="C87" s="37">
        <f t="shared" si="8"/>
        <v>16</v>
      </c>
      <c r="D87" s="115">
        <f t="shared" ref="D87:AI94" si="14">IF(D22=1,1,0)</f>
        <v>0</v>
      </c>
      <c r="E87" s="115">
        <f t="shared" si="14"/>
        <v>0</v>
      </c>
      <c r="F87" s="115">
        <f t="shared" si="14"/>
        <v>0</v>
      </c>
      <c r="G87" s="115">
        <f t="shared" si="14"/>
        <v>0</v>
      </c>
      <c r="H87" s="115">
        <f t="shared" si="14"/>
        <v>0</v>
      </c>
      <c r="I87" s="115">
        <f t="shared" si="14"/>
        <v>0</v>
      </c>
      <c r="J87" s="115">
        <f t="shared" si="14"/>
        <v>0</v>
      </c>
      <c r="K87" s="115">
        <f t="shared" si="14"/>
        <v>0</v>
      </c>
      <c r="L87" s="115">
        <f t="shared" si="14"/>
        <v>0</v>
      </c>
      <c r="M87" s="115">
        <f t="shared" si="14"/>
        <v>0</v>
      </c>
      <c r="N87" s="115">
        <f t="shared" si="14"/>
        <v>0</v>
      </c>
      <c r="O87" s="115">
        <f t="shared" si="14"/>
        <v>0</v>
      </c>
      <c r="P87" s="115">
        <f t="shared" si="14"/>
        <v>0</v>
      </c>
      <c r="Q87" s="115">
        <f t="shared" si="14"/>
        <v>0</v>
      </c>
      <c r="R87" s="115">
        <f t="shared" si="14"/>
        <v>0</v>
      </c>
      <c r="S87" s="115">
        <f t="shared" si="14"/>
        <v>0</v>
      </c>
      <c r="T87" s="115">
        <f t="shared" si="14"/>
        <v>0</v>
      </c>
      <c r="U87" s="115">
        <f t="shared" si="14"/>
        <v>0</v>
      </c>
      <c r="V87" s="115">
        <f t="shared" si="14"/>
        <v>0</v>
      </c>
      <c r="W87" s="115">
        <f t="shared" si="14"/>
        <v>0</v>
      </c>
      <c r="X87" s="115">
        <f t="shared" si="14"/>
        <v>0</v>
      </c>
      <c r="Y87" s="115">
        <f t="shared" si="14"/>
        <v>0</v>
      </c>
      <c r="Z87" s="115">
        <f t="shared" si="14"/>
        <v>0</v>
      </c>
      <c r="AA87" s="115">
        <f t="shared" si="14"/>
        <v>0</v>
      </c>
      <c r="AB87" s="115">
        <f t="shared" si="14"/>
        <v>0</v>
      </c>
      <c r="AC87" s="115">
        <f t="shared" si="14"/>
        <v>0</v>
      </c>
      <c r="AD87" s="115">
        <f t="shared" si="14"/>
        <v>0</v>
      </c>
      <c r="AE87" s="115">
        <f t="shared" si="14"/>
        <v>0</v>
      </c>
      <c r="AF87" s="115">
        <f t="shared" si="14"/>
        <v>0</v>
      </c>
      <c r="AG87" s="115">
        <f t="shared" si="14"/>
        <v>0</v>
      </c>
      <c r="AH87" s="115">
        <f t="shared" si="14"/>
        <v>0</v>
      </c>
      <c r="AI87" s="115">
        <f t="shared" si="14"/>
        <v>0</v>
      </c>
      <c r="AJ87" s="37" t="str">
        <f t="shared" si="6"/>
        <v/>
      </c>
      <c r="AK87" s="50"/>
      <c r="AL87" s="50" t="str">
        <f t="shared" si="9"/>
        <v>00</v>
      </c>
      <c r="AM87" s="52" t="str">
        <f t="shared" si="10"/>
        <v>00</v>
      </c>
      <c r="AN87" s="52" t="str">
        <f t="shared" si="11"/>
        <v>00</v>
      </c>
      <c r="AO87" s="52" t="str">
        <f t="shared" si="12"/>
        <v>00</v>
      </c>
      <c r="AQ87" t="str">
        <f t="shared" si="7"/>
        <v/>
      </c>
    </row>
    <row r="88" spans="2:43">
      <c r="B88" s="122"/>
      <c r="C88" s="37">
        <f t="shared" si="8"/>
        <v>17</v>
      </c>
      <c r="D88" s="115">
        <f t="shared" si="14"/>
        <v>0</v>
      </c>
      <c r="E88" s="115">
        <f t="shared" si="14"/>
        <v>0</v>
      </c>
      <c r="F88" s="115">
        <f t="shared" si="14"/>
        <v>0</v>
      </c>
      <c r="G88" s="115">
        <f t="shared" si="14"/>
        <v>0</v>
      </c>
      <c r="H88" s="115">
        <f t="shared" si="14"/>
        <v>0</v>
      </c>
      <c r="I88" s="115">
        <f t="shared" si="14"/>
        <v>0</v>
      </c>
      <c r="J88" s="115">
        <f t="shared" si="14"/>
        <v>0</v>
      </c>
      <c r="K88" s="115">
        <f t="shared" si="14"/>
        <v>0</v>
      </c>
      <c r="L88" s="115">
        <f t="shared" si="14"/>
        <v>0</v>
      </c>
      <c r="M88" s="115">
        <f t="shared" si="14"/>
        <v>0</v>
      </c>
      <c r="N88" s="115">
        <f t="shared" si="14"/>
        <v>0</v>
      </c>
      <c r="O88" s="115">
        <f t="shared" si="14"/>
        <v>0</v>
      </c>
      <c r="P88" s="115">
        <f t="shared" si="14"/>
        <v>0</v>
      </c>
      <c r="Q88" s="115">
        <f t="shared" si="14"/>
        <v>0</v>
      </c>
      <c r="R88" s="115">
        <f t="shared" si="14"/>
        <v>0</v>
      </c>
      <c r="S88" s="115">
        <f t="shared" si="14"/>
        <v>0</v>
      </c>
      <c r="T88" s="115">
        <f t="shared" si="14"/>
        <v>0</v>
      </c>
      <c r="U88" s="115">
        <f t="shared" si="14"/>
        <v>0</v>
      </c>
      <c r="V88" s="115">
        <f t="shared" si="14"/>
        <v>0</v>
      </c>
      <c r="W88" s="115">
        <f t="shared" si="14"/>
        <v>0</v>
      </c>
      <c r="X88" s="115">
        <f t="shared" si="14"/>
        <v>0</v>
      </c>
      <c r="Y88" s="115">
        <f t="shared" si="14"/>
        <v>0</v>
      </c>
      <c r="Z88" s="115">
        <f t="shared" si="14"/>
        <v>0</v>
      </c>
      <c r="AA88" s="115">
        <f t="shared" si="14"/>
        <v>0</v>
      </c>
      <c r="AB88" s="115">
        <f t="shared" si="14"/>
        <v>0</v>
      </c>
      <c r="AC88" s="115">
        <f t="shared" si="14"/>
        <v>0</v>
      </c>
      <c r="AD88" s="115">
        <f t="shared" si="14"/>
        <v>0</v>
      </c>
      <c r="AE88" s="115">
        <f t="shared" si="14"/>
        <v>0</v>
      </c>
      <c r="AF88" s="115">
        <f t="shared" si="14"/>
        <v>0</v>
      </c>
      <c r="AG88" s="115">
        <f t="shared" si="14"/>
        <v>0</v>
      </c>
      <c r="AH88" s="115">
        <f t="shared" si="14"/>
        <v>0</v>
      </c>
      <c r="AI88" s="115">
        <f t="shared" si="14"/>
        <v>0</v>
      </c>
      <c r="AJ88" s="37" t="str">
        <f t="shared" si="6"/>
        <v/>
      </c>
      <c r="AK88" s="50"/>
      <c r="AL88" s="50" t="str">
        <f t="shared" si="9"/>
        <v>00</v>
      </c>
      <c r="AM88" s="52" t="str">
        <f t="shared" si="10"/>
        <v>00</v>
      </c>
      <c r="AN88" s="52" t="str">
        <f t="shared" si="11"/>
        <v>00</v>
      </c>
      <c r="AO88" s="52" t="str">
        <f t="shared" si="12"/>
        <v>00</v>
      </c>
      <c r="AQ88" t="str">
        <f t="shared" si="7"/>
        <v/>
      </c>
    </row>
    <row r="89" spans="2:43">
      <c r="B89" s="122"/>
      <c r="C89" s="37">
        <f t="shared" si="8"/>
        <v>18</v>
      </c>
      <c r="D89" s="115">
        <f t="shared" si="14"/>
        <v>0</v>
      </c>
      <c r="E89" s="115">
        <f t="shared" si="14"/>
        <v>0</v>
      </c>
      <c r="F89" s="115">
        <f t="shared" si="14"/>
        <v>0</v>
      </c>
      <c r="G89" s="115">
        <f t="shared" si="14"/>
        <v>0</v>
      </c>
      <c r="H89" s="115">
        <f t="shared" si="14"/>
        <v>0</v>
      </c>
      <c r="I89" s="115">
        <f t="shared" si="14"/>
        <v>0</v>
      </c>
      <c r="J89" s="115">
        <f t="shared" si="14"/>
        <v>0</v>
      </c>
      <c r="K89" s="115">
        <f t="shared" si="14"/>
        <v>0</v>
      </c>
      <c r="L89" s="115">
        <f t="shared" si="14"/>
        <v>0</v>
      </c>
      <c r="M89" s="115">
        <f t="shared" si="14"/>
        <v>0</v>
      </c>
      <c r="N89" s="115">
        <f t="shared" si="14"/>
        <v>0</v>
      </c>
      <c r="O89" s="115">
        <f t="shared" si="14"/>
        <v>0</v>
      </c>
      <c r="P89" s="115">
        <f t="shared" si="14"/>
        <v>0</v>
      </c>
      <c r="Q89" s="115">
        <f t="shared" si="14"/>
        <v>0</v>
      </c>
      <c r="R89" s="115">
        <f t="shared" si="14"/>
        <v>0</v>
      </c>
      <c r="S89" s="115">
        <f t="shared" si="14"/>
        <v>0</v>
      </c>
      <c r="T89" s="115">
        <f t="shared" si="14"/>
        <v>0</v>
      </c>
      <c r="U89" s="115">
        <f t="shared" si="14"/>
        <v>0</v>
      </c>
      <c r="V89" s="115">
        <f t="shared" si="14"/>
        <v>0</v>
      </c>
      <c r="W89" s="115">
        <f t="shared" si="14"/>
        <v>0</v>
      </c>
      <c r="X89" s="115">
        <f t="shared" si="14"/>
        <v>0</v>
      </c>
      <c r="Y89" s="115">
        <f t="shared" si="14"/>
        <v>0</v>
      </c>
      <c r="Z89" s="115">
        <f t="shared" si="14"/>
        <v>0</v>
      </c>
      <c r="AA89" s="115">
        <f t="shared" si="14"/>
        <v>0</v>
      </c>
      <c r="AB89" s="115">
        <f t="shared" si="14"/>
        <v>0</v>
      </c>
      <c r="AC89" s="115">
        <f t="shared" si="14"/>
        <v>0</v>
      </c>
      <c r="AD89" s="115">
        <f t="shared" si="14"/>
        <v>0</v>
      </c>
      <c r="AE89" s="115">
        <f t="shared" si="14"/>
        <v>0</v>
      </c>
      <c r="AF89" s="115">
        <f t="shared" si="14"/>
        <v>0</v>
      </c>
      <c r="AG89" s="115">
        <f t="shared" si="14"/>
        <v>0</v>
      </c>
      <c r="AH89" s="115">
        <f t="shared" si="14"/>
        <v>0</v>
      </c>
      <c r="AI89" s="115">
        <f t="shared" si="14"/>
        <v>0</v>
      </c>
      <c r="AJ89" s="37" t="str">
        <f t="shared" si="6"/>
        <v/>
      </c>
      <c r="AK89" s="50"/>
      <c r="AL89" s="50" t="str">
        <f t="shared" si="9"/>
        <v>00</v>
      </c>
      <c r="AM89" s="52" t="str">
        <f t="shared" si="10"/>
        <v>00</v>
      </c>
      <c r="AN89" s="52" t="str">
        <f t="shared" si="11"/>
        <v>00</v>
      </c>
      <c r="AO89" s="52" t="str">
        <f t="shared" si="12"/>
        <v>00</v>
      </c>
      <c r="AQ89" t="str">
        <f t="shared" si="7"/>
        <v/>
      </c>
    </row>
    <row r="90" spans="2:43">
      <c r="B90" s="122"/>
      <c r="C90" s="37">
        <f t="shared" si="8"/>
        <v>19</v>
      </c>
      <c r="D90" s="115">
        <f t="shared" si="14"/>
        <v>0</v>
      </c>
      <c r="E90" s="115">
        <f t="shared" si="14"/>
        <v>0</v>
      </c>
      <c r="F90" s="115">
        <f t="shared" si="14"/>
        <v>0</v>
      </c>
      <c r="G90" s="115">
        <f t="shared" si="14"/>
        <v>0</v>
      </c>
      <c r="H90" s="115">
        <f t="shared" si="14"/>
        <v>0</v>
      </c>
      <c r="I90" s="115">
        <f t="shared" si="14"/>
        <v>0</v>
      </c>
      <c r="J90" s="115">
        <f t="shared" si="14"/>
        <v>0</v>
      </c>
      <c r="K90" s="115">
        <f t="shared" si="14"/>
        <v>0</v>
      </c>
      <c r="L90" s="115">
        <f t="shared" si="14"/>
        <v>0</v>
      </c>
      <c r="M90" s="115">
        <f t="shared" si="14"/>
        <v>0</v>
      </c>
      <c r="N90" s="115">
        <f t="shared" si="14"/>
        <v>0</v>
      </c>
      <c r="O90" s="115">
        <f t="shared" si="14"/>
        <v>0</v>
      </c>
      <c r="P90" s="115">
        <f t="shared" si="14"/>
        <v>0</v>
      </c>
      <c r="Q90" s="115">
        <f t="shared" si="14"/>
        <v>0</v>
      </c>
      <c r="R90" s="115">
        <f t="shared" si="14"/>
        <v>0</v>
      </c>
      <c r="S90" s="115">
        <f t="shared" si="14"/>
        <v>0</v>
      </c>
      <c r="T90" s="115">
        <f t="shared" si="14"/>
        <v>0</v>
      </c>
      <c r="U90" s="115">
        <f t="shared" si="14"/>
        <v>0</v>
      </c>
      <c r="V90" s="115">
        <f t="shared" si="14"/>
        <v>0</v>
      </c>
      <c r="W90" s="115">
        <f t="shared" si="14"/>
        <v>0</v>
      </c>
      <c r="X90" s="115">
        <f t="shared" si="14"/>
        <v>0</v>
      </c>
      <c r="Y90" s="115">
        <f t="shared" si="14"/>
        <v>0</v>
      </c>
      <c r="Z90" s="115">
        <f t="shared" si="14"/>
        <v>0</v>
      </c>
      <c r="AA90" s="115">
        <f t="shared" si="14"/>
        <v>0</v>
      </c>
      <c r="AB90" s="115">
        <f t="shared" si="14"/>
        <v>0</v>
      </c>
      <c r="AC90" s="115">
        <f t="shared" si="14"/>
        <v>0</v>
      </c>
      <c r="AD90" s="115">
        <f t="shared" si="14"/>
        <v>0</v>
      </c>
      <c r="AE90" s="115">
        <f t="shared" si="14"/>
        <v>0</v>
      </c>
      <c r="AF90" s="115">
        <f t="shared" si="14"/>
        <v>0</v>
      </c>
      <c r="AG90" s="115">
        <f t="shared" si="14"/>
        <v>0</v>
      </c>
      <c r="AH90" s="115">
        <f t="shared" si="14"/>
        <v>0</v>
      </c>
      <c r="AI90" s="115">
        <f t="shared" si="14"/>
        <v>0</v>
      </c>
      <c r="AJ90" s="37" t="str">
        <f t="shared" si="6"/>
        <v/>
      </c>
      <c r="AK90" s="50"/>
      <c r="AL90" s="50" t="str">
        <f t="shared" si="9"/>
        <v>00</v>
      </c>
      <c r="AM90" s="52" t="str">
        <f t="shared" si="10"/>
        <v>00</v>
      </c>
      <c r="AN90" s="52" t="str">
        <f t="shared" si="11"/>
        <v>00</v>
      </c>
      <c r="AO90" s="52" t="str">
        <f t="shared" si="12"/>
        <v>00</v>
      </c>
      <c r="AQ90" t="str">
        <f t="shared" si="7"/>
        <v/>
      </c>
    </row>
    <row r="91" spans="2:43">
      <c r="B91" s="122"/>
      <c r="C91" s="37">
        <f t="shared" si="8"/>
        <v>20</v>
      </c>
      <c r="D91" s="115">
        <f t="shared" si="14"/>
        <v>0</v>
      </c>
      <c r="E91" s="115">
        <f t="shared" si="14"/>
        <v>0</v>
      </c>
      <c r="F91" s="115">
        <f t="shared" si="14"/>
        <v>0</v>
      </c>
      <c r="G91" s="115">
        <f t="shared" si="14"/>
        <v>0</v>
      </c>
      <c r="H91" s="115">
        <f t="shared" si="14"/>
        <v>0</v>
      </c>
      <c r="I91" s="115">
        <f t="shared" si="14"/>
        <v>0</v>
      </c>
      <c r="J91" s="115">
        <f t="shared" si="14"/>
        <v>0</v>
      </c>
      <c r="K91" s="115">
        <f t="shared" si="14"/>
        <v>0</v>
      </c>
      <c r="L91" s="115">
        <f t="shared" si="14"/>
        <v>0</v>
      </c>
      <c r="M91" s="115">
        <f t="shared" si="14"/>
        <v>0</v>
      </c>
      <c r="N91" s="115">
        <f t="shared" si="14"/>
        <v>0</v>
      </c>
      <c r="O91" s="115">
        <f t="shared" si="14"/>
        <v>0</v>
      </c>
      <c r="P91" s="115">
        <f t="shared" si="14"/>
        <v>0</v>
      </c>
      <c r="Q91" s="115">
        <f t="shared" si="14"/>
        <v>0</v>
      </c>
      <c r="R91" s="115">
        <f t="shared" si="14"/>
        <v>0</v>
      </c>
      <c r="S91" s="115">
        <f t="shared" si="14"/>
        <v>0</v>
      </c>
      <c r="T91" s="115">
        <f t="shared" si="14"/>
        <v>0</v>
      </c>
      <c r="U91" s="115">
        <f t="shared" si="14"/>
        <v>0</v>
      </c>
      <c r="V91" s="115">
        <f t="shared" si="14"/>
        <v>0</v>
      </c>
      <c r="W91" s="115">
        <f t="shared" si="14"/>
        <v>0</v>
      </c>
      <c r="X91" s="115">
        <f t="shared" si="14"/>
        <v>0</v>
      </c>
      <c r="Y91" s="115">
        <f t="shared" si="14"/>
        <v>0</v>
      </c>
      <c r="Z91" s="115">
        <f t="shared" si="14"/>
        <v>0</v>
      </c>
      <c r="AA91" s="115">
        <f t="shared" si="14"/>
        <v>0</v>
      </c>
      <c r="AB91" s="115">
        <f t="shared" si="14"/>
        <v>0</v>
      </c>
      <c r="AC91" s="115">
        <f t="shared" si="14"/>
        <v>0</v>
      </c>
      <c r="AD91" s="115">
        <f t="shared" si="14"/>
        <v>0</v>
      </c>
      <c r="AE91" s="115">
        <f t="shared" si="14"/>
        <v>0</v>
      </c>
      <c r="AF91" s="115">
        <f t="shared" si="14"/>
        <v>0</v>
      </c>
      <c r="AG91" s="115">
        <f t="shared" si="14"/>
        <v>0</v>
      </c>
      <c r="AH91" s="115">
        <f t="shared" si="14"/>
        <v>0</v>
      </c>
      <c r="AI91" s="115">
        <f t="shared" si="14"/>
        <v>0</v>
      </c>
      <c r="AJ91" s="37" t="str">
        <f t="shared" si="6"/>
        <v/>
      </c>
      <c r="AK91" s="50"/>
      <c r="AL91" s="50" t="str">
        <f t="shared" si="9"/>
        <v>00</v>
      </c>
      <c r="AM91" s="52" t="str">
        <f t="shared" si="10"/>
        <v>00</v>
      </c>
      <c r="AN91" s="52" t="str">
        <f t="shared" si="11"/>
        <v>00</v>
      </c>
      <c r="AO91" s="52" t="str">
        <f t="shared" si="12"/>
        <v>00</v>
      </c>
      <c r="AQ91" t="str">
        <f t="shared" si="7"/>
        <v/>
      </c>
    </row>
    <row r="92" spans="2:43">
      <c r="B92" s="122"/>
      <c r="C92" s="37">
        <f t="shared" si="8"/>
        <v>21</v>
      </c>
      <c r="D92" s="115">
        <f t="shared" si="14"/>
        <v>0</v>
      </c>
      <c r="E92" s="115">
        <f t="shared" si="14"/>
        <v>0</v>
      </c>
      <c r="F92" s="115">
        <f t="shared" si="14"/>
        <v>0</v>
      </c>
      <c r="G92" s="115">
        <f t="shared" si="14"/>
        <v>0</v>
      </c>
      <c r="H92" s="115">
        <f t="shared" si="14"/>
        <v>0</v>
      </c>
      <c r="I92" s="115">
        <f t="shared" si="14"/>
        <v>0</v>
      </c>
      <c r="J92" s="115">
        <f t="shared" si="14"/>
        <v>0</v>
      </c>
      <c r="K92" s="115">
        <f t="shared" si="14"/>
        <v>0</v>
      </c>
      <c r="L92" s="115">
        <f t="shared" si="14"/>
        <v>0</v>
      </c>
      <c r="M92" s="115">
        <f t="shared" si="14"/>
        <v>0</v>
      </c>
      <c r="N92" s="115">
        <f t="shared" si="14"/>
        <v>0</v>
      </c>
      <c r="O92" s="115">
        <f t="shared" si="14"/>
        <v>0</v>
      </c>
      <c r="P92" s="115">
        <f t="shared" si="14"/>
        <v>0</v>
      </c>
      <c r="Q92" s="115">
        <f t="shared" si="14"/>
        <v>0</v>
      </c>
      <c r="R92" s="115">
        <f t="shared" si="14"/>
        <v>0</v>
      </c>
      <c r="S92" s="115">
        <f t="shared" si="14"/>
        <v>0</v>
      </c>
      <c r="T92" s="115">
        <f t="shared" si="14"/>
        <v>0</v>
      </c>
      <c r="U92" s="115">
        <f t="shared" si="14"/>
        <v>0</v>
      </c>
      <c r="V92" s="115">
        <f t="shared" si="14"/>
        <v>0</v>
      </c>
      <c r="W92" s="115">
        <f t="shared" si="14"/>
        <v>0</v>
      </c>
      <c r="X92" s="115">
        <f t="shared" si="14"/>
        <v>0</v>
      </c>
      <c r="Y92" s="115">
        <f t="shared" si="14"/>
        <v>0</v>
      </c>
      <c r="Z92" s="115">
        <f t="shared" si="14"/>
        <v>0</v>
      </c>
      <c r="AA92" s="115">
        <f t="shared" si="14"/>
        <v>0</v>
      </c>
      <c r="AB92" s="115">
        <f t="shared" si="14"/>
        <v>0</v>
      </c>
      <c r="AC92" s="115">
        <f t="shared" si="14"/>
        <v>0</v>
      </c>
      <c r="AD92" s="115">
        <f t="shared" si="14"/>
        <v>0</v>
      </c>
      <c r="AE92" s="115">
        <f t="shared" si="14"/>
        <v>0</v>
      </c>
      <c r="AF92" s="115">
        <f t="shared" si="14"/>
        <v>0</v>
      </c>
      <c r="AG92" s="115">
        <f t="shared" si="14"/>
        <v>0</v>
      </c>
      <c r="AH92" s="115">
        <f t="shared" si="14"/>
        <v>0</v>
      </c>
      <c r="AI92" s="115">
        <f t="shared" si="14"/>
        <v>0</v>
      </c>
      <c r="AJ92" s="37" t="str">
        <f t="shared" si="6"/>
        <v/>
      </c>
      <c r="AK92" s="50"/>
      <c r="AL92" s="50" t="str">
        <f t="shared" si="9"/>
        <v>00</v>
      </c>
      <c r="AM92" s="52" t="str">
        <f t="shared" si="10"/>
        <v>00</v>
      </c>
      <c r="AN92" s="52" t="str">
        <f t="shared" si="11"/>
        <v>00</v>
      </c>
      <c r="AO92" s="52" t="str">
        <f t="shared" si="12"/>
        <v>00</v>
      </c>
      <c r="AQ92" t="str">
        <f t="shared" si="7"/>
        <v/>
      </c>
    </row>
    <row r="93" spans="2:43">
      <c r="B93" s="122"/>
      <c r="C93" s="37">
        <f t="shared" si="8"/>
        <v>22</v>
      </c>
      <c r="D93" s="115">
        <f t="shared" si="14"/>
        <v>0</v>
      </c>
      <c r="E93" s="115">
        <f t="shared" si="14"/>
        <v>0</v>
      </c>
      <c r="F93" s="115">
        <f t="shared" si="14"/>
        <v>0</v>
      </c>
      <c r="G93" s="115">
        <f t="shared" si="14"/>
        <v>0</v>
      </c>
      <c r="H93" s="115">
        <f t="shared" si="14"/>
        <v>0</v>
      </c>
      <c r="I93" s="115">
        <f t="shared" si="14"/>
        <v>0</v>
      </c>
      <c r="J93" s="115">
        <f t="shared" si="14"/>
        <v>0</v>
      </c>
      <c r="K93" s="115">
        <f t="shared" si="14"/>
        <v>0</v>
      </c>
      <c r="L93" s="115">
        <f t="shared" si="14"/>
        <v>0</v>
      </c>
      <c r="M93" s="115">
        <f t="shared" si="14"/>
        <v>0</v>
      </c>
      <c r="N93" s="115">
        <f t="shared" si="14"/>
        <v>0</v>
      </c>
      <c r="O93" s="115">
        <f t="shared" si="14"/>
        <v>0</v>
      </c>
      <c r="P93" s="115">
        <f t="shared" si="14"/>
        <v>0</v>
      </c>
      <c r="Q93" s="115">
        <f t="shared" si="14"/>
        <v>0</v>
      </c>
      <c r="R93" s="115">
        <f t="shared" si="14"/>
        <v>0</v>
      </c>
      <c r="S93" s="115">
        <f t="shared" si="14"/>
        <v>0</v>
      </c>
      <c r="T93" s="115">
        <f t="shared" si="14"/>
        <v>0</v>
      </c>
      <c r="U93" s="115">
        <f t="shared" si="14"/>
        <v>0</v>
      </c>
      <c r="V93" s="115">
        <f t="shared" si="14"/>
        <v>0</v>
      </c>
      <c r="W93" s="115">
        <f t="shared" si="14"/>
        <v>0</v>
      </c>
      <c r="X93" s="115">
        <f t="shared" si="14"/>
        <v>0</v>
      </c>
      <c r="Y93" s="115">
        <f t="shared" si="14"/>
        <v>0</v>
      </c>
      <c r="Z93" s="115">
        <f t="shared" si="14"/>
        <v>0</v>
      </c>
      <c r="AA93" s="115">
        <f t="shared" si="14"/>
        <v>0</v>
      </c>
      <c r="AB93" s="115">
        <f t="shared" si="14"/>
        <v>0</v>
      </c>
      <c r="AC93" s="115">
        <f t="shared" si="14"/>
        <v>0</v>
      </c>
      <c r="AD93" s="115">
        <f t="shared" si="14"/>
        <v>0</v>
      </c>
      <c r="AE93" s="115">
        <f t="shared" si="14"/>
        <v>0</v>
      </c>
      <c r="AF93" s="115">
        <f t="shared" si="14"/>
        <v>0</v>
      </c>
      <c r="AG93" s="115">
        <f t="shared" si="14"/>
        <v>0</v>
      </c>
      <c r="AH93" s="115">
        <f t="shared" si="14"/>
        <v>0</v>
      </c>
      <c r="AI93" s="115">
        <f t="shared" si="14"/>
        <v>0</v>
      </c>
      <c r="AJ93" s="37" t="str">
        <f t="shared" si="6"/>
        <v/>
      </c>
      <c r="AK93" s="50"/>
      <c r="AL93" s="50" t="str">
        <f t="shared" si="9"/>
        <v>00</v>
      </c>
      <c r="AM93" s="52" t="str">
        <f t="shared" si="10"/>
        <v>00</v>
      </c>
      <c r="AN93" s="52" t="str">
        <f t="shared" si="11"/>
        <v>00</v>
      </c>
      <c r="AO93" s="52" t="str">
        <f t="shared" si="12"/>
        <v>00</v>
      </c>
      <c r="AQ93" t="str">
        <f t="shared" si="7"/>
        <v/>
      </c>
    </row>
    <row r="94" spans="2:43">
      <c r="B94" s="122"/>
      <c r="C94" s="37">
        <f t="shared" si="8"/>
        <v>23</v>
      </c>
      <c r="D94" s="115">
        <f t="shared" si="14"/>
        <v>0</v>
      </c>
      <c r="E94" s="115">
        <f t="shared" si="14"/>
        <v>0</v>
      </c>
      <c r="F94" s="115">
        <f t="shared" si="14"/>
        <v>0</v>
      </c>
      <c r="G94" s="115">
        <f t="shared" si="14"/>
        <v>0</v>
      </c>
      <c r="H94" s="115">
        <f t="shared" si="14"/>
        <v>0</v>
      </c>
      <c r="I94" s="115">
        <f t="shared" si="14"/>
        <v>0</v>
      </c>
      <c r="J94" s="115">
        <f t="shared" si="14"/>
        <v>0</v>
      </c>
      <c r="K94" s="115">
        <f t="shared" si="14"/>
        <v>0</v>
      </c>
      <c r="L94" s="115">
        <f t="shared" si="14"/>
        <v>0</v>
      </c>
      <c r="M94" s="115">
        <f t="shared" si="14"/>
        <v>0</v>
      </c>
      <c r="N94" s="115">
        <f t="shared" si="14"/>
        <v>0</v>
      </c>
      <c r="O94" s="115">
        <f t="shared" si="14"/>
        <v>0</v>
      </c>
      <c r="P94" s="115">
        <f t="shared" si="14"/>
        <v>0</v>
      </c>
      <c r="Q94" s="115">
        <f t="shared" si="14"/>
        <v>0</v>
      </c>
      <c r="R94" s="115">
        <f t="shared" si="14"/>
        <v>0</v>
      </c>
      <c r="S94" s="115">
        <f t="shared" si="14"/>
        <v>0</v>
      </c>
      <c r="T94" s="115">
        <f t="shared" si="14"/>
        <v>0</v>
      </c>
      <c r="U94" s="115">
        <f t="shared" si="14"/>
        <v>0</v>
      </c>
      <c r="V94" s="115">
        <f t="shared" si="14"/>
        <v>0</v>
      </c>
      <c r="W94" s="115">
        <f t="shared" si="14"/>
        <v>0</v>
      </c>
      <c r="X94" s="115">
        <f t="shared" si="14"/>
        <v>0</v>
      </c>
      <c r="Y94" s="115">
        <f t="shared" si="14"/>
        <v>0</v>
      </c>
      <c r="Z94" s="115">
        <f t="shared" si="14"/>
        <v>0</v>
      </c>
      <c r="AA94" s="115">
        <f t="shared" si="14"/>
        <v>0</v>
      </c>
      <c r="AB94" s="115">
        <f t="shared" si="14"/>
        <v>0</v>
      </c>
      <c r="AC94" s="115">
        <f t="shared" si="14"/>
        <v>0</v>
      </c>
      <c r="AD94" s="115">
        <f t="shared" si="14"/>
        <v>0</v>
      </c>
      <c r="AE94" s="115">
        <f t="shared" si="14"/>
        <v>0</v>
      </c>
      <c r="AF94" s="115">
        <f t="shared" si="14"/>
        <v>0</v>
      </c>
      <c r="AG94" s="115">
        <f t="shared" si="14"/>
        <v>0</v>
      </c>
      <c r="AH94" s="115">
        <f t="shared" si="14"/>
        <v>0</v>
      </c>
      <c r="AI94" s="115">
        <f>IF(AI29=1,1,0)</f>
        <v>0</v>
      </c>
      <c r="AJ94" s="37" t="str">
        <f t="shared" si="6"/>
        <v/>
      </c>
      <c r="AK94" s="50"/>
      <c r="AL94" s="50" t="str">
        <f t="shared" si="9"/>
        <v>00</v>
      </c>
      <c r="AM94" s="52" t="str">
        <f t="shared" si="10"/>
        <v>00</v>
      </c>
      <c r="AN94" s="52" t="str">
        <f t="shared" si="11"/>
        <v>00</v>
      </c>
      <c r="AO94" s="52" t="str">
        <f t="shared" si="12"/>
        <v>00</v>
      </c>
      <c r="AQ94" t="str">
        <f t="shared" si="7"/>
        <v/>
      </c>
    </row>
    <row r="95" spans="2:43">
      <c r="B95" s="122"/>
      <c r="C95" s="37">
        <f t="shared" si="8"/>
        <v>24</v>
      </c>
      <c r="D95" s="115">
        <f t="shared" ref="D95:AI102" si="15">IF(D30=1,1,0)</f>
        <v>0</v>
      </c>
      <c r="E95" s="115">
        <f t="shared" si="15"/>
        <v>0</v>
      </c>
      <c r="F95" s="115">
        <f t="shared" si="15"/>
        <v>0</v>
      </c>
      <c r="G95" s="115">
        <f t="shared" si="15"/>
        <v>0</v>
      </c>
      <c r="H95" s="115">
        <f t="shared" si="15"/>
        <v>0</v>
      </c>
      <c r="I95" s="115">
        <f t="shared" si="15"/>
        <v>0</v>
      </c>
      <c r="J95" s="115">
        <f t="shared" si="15"/>
        <v>0</v>
      </c>
      <c r="K95" s="115">
        <f t="shared" si="15"/>
        <v>0</v>
      </c>
      <c r="L95" s="115">
        <f t="shared" si="15"/>
        <v>0</v>
      </c>
      <c r="M95" s="115">
        <f t="shared" si="15"/>
        <v>0</v>
      </c>
      <c r="N95" s="115">
        <f t="shared" si="15"/>
        <v>0</v>
      </c>
      <c r="O95" s="115">
        <f t="shared" si="15"/>
        <v>0</v>
      </c>
      <c r="P95" s="115">
        <f t="shared" si="15"/>
        <v>0</v>
      </c>
      <c r="Q95" s="115">
        <f t="shared" si="15"/>
        <v>0</v>
      </c>
      <c r="R95" s="115">
        <f t="shared" si="15"/>
        <v>0</v>
      </c>
      <c r="S95" s="115">
        <f t="shared" si="15"/>
        <v>0</v>
      </c>
      <c r="T95" s="115">
        <f t="shared" si="15"/>
        <v>0</v>
      </c>
      <c r="U95" s="115">
        <f t="shared" si="15"/>
        <v>0</v>
      </c>
      <c r="V95" s="115">
        <f t="shared" si="15"/>
        <v>0</v>
      </c>
      <c r="W95" s="115">
        <f t="shared" si="15"/>
        <v>0</v>
      </c>
      <c r="X95" s="115">
        <f t="shared" si="15"/>
        <v>0</v>
      </c>
      <c r="Y95" s="115">
        <f t="shared" si="15"/>
        <v>0</v>
      </c>
      <c r="Z95" s="115">
        <f t="shared" si="15"/>
        <v>0</v>
      </c>
      <c r="AA95" s="115">
        <f t="shared" si="15"/>
        <v>0</v>
      </c>
      <c r="AB95" s="115">
        <f t="shared" si="15"/>
        <v>0</v>
      </c>
      <c r="AC95" s="115">
        <f t="shared" si="15"/>
        <v>0</v>
      </c>
      <c r="AD95" s="115">
        <f t="shared" si="15"/>
        <v>0</v>
      </c>
      <c r="AE95" s="115">
        <f t="shared" si="15"/>
        <v>0</v>
      </c>
      <c r="AF95" s="115">
        <f t="shared" si="15"/>
        <v>0</v>
      </c>
      <c r="AG95" s="115">
        <f t="shared" si="15"/>
        <v>0</v>
      </c>
      <c r="AH95" s="115">
        <f t="shared" si="15"/>
        <v>0</v>
      </c>
      <c r="AI95" s="115">
        <f t="shared" si="15"/>
        <v>0</v>
      </c>
      <c r="AJ95" s="37" t="str">
        <f t="shared" si="6"/>
        <v/>
      </c>
      <c r="AK95" s="50"/>
      <c r="AL95" s="50" t="str">
        <f t="shared" si="9"/>
        <v>00</v>
      </c>
      <c r="AM95" s="52" t="str">
        <f t="shared" si="10"/>
        <v>00</v>
      </c>
      <c r="AN95" s="52" t="str">
        <f t="shared" si="11"/>
        <v>00</v>
      </c>
      <c r="AO95" s="52" t="str">
        <f t="shared" si="12"/>
        <v>00</v>
      </c>
      <c r="AQ95" t="str">
        <f t="shared" si="7"/>
        <v/>
      </c>
    </row>
    <row r="96" spans="2:43">
      <c r="B96" s="122"/>
      <c r="C96" s="37">
        <f t="shared" si="8"/>
        <v>25</v>
      </c>
      <c r="D96" s="115">
        <f t="shared" si="15"/>
        <v>0</v>
      </c>
      <c r="E96" s="115">
        <f t="shared" si="15"/>
        <v>0</v>
      </c>
      <c r="F96" s="115">
        <f t="shared" si="15"/>
        <v>0</v>
      </c>
      <c r="G96" s="115">
        <f t="shared" si="15"/>
        <v>0</v>
      </c>
      <c r="H96" s="115">
        <f t="shared" si="15"/>
        <v>0</v>
      </c>
      <c r="I96" s="115">
        <f t="shared" si="15"/>
        <v>0</v>
      </c>
      <c r="J96" s="115">
        <f t="shared" si="15"/>
        <v>0</v>
      </c>
      <c r="K96" s="115">
        <f t="shared" si="15"/>
        <v>0</v>
      </c>
      <c r="L96" s="115">
        <f t="shared" si="15"/>
        <v>0</v>
      </c>
      <c r="M96" s="115">
        <f t="shared" si="15"/>
        <v>0</v>
      </c>
      <c r="N96" s="115">
        <f t="shared" si="15"/>
        <v>0</v>
      </c>
      <c r="O96" s="115">
        <f t="shared" si="15"/>
        <v>0</v>
      </c>
      <c r="P96" s="115">
        <f t="shared" si="15"/>
        <v>0</v>
      </c>
      <c r="Q96" s="115">
        <f t="shared" si="15"/>
        <v>0</v>
      </c>
      <c r="R96" s="115">
        <f t="shared" si="15"/>
        <v>0</v>
      </c>
      <c r="S96" s="115">
        <f t="shared" si="15"/>
        <v>0</v>
      </c>
      <c r="T96" s="115">
        <f t="shared" si="15"/>
        <v>0</v>
      </c>
      <c r="U96" s="115">
        <f t="shared" si="15"/>
        <v>0</v>
      </c>
      <c r="V96" s="115">
        <f t="shared" si="15"/>
        <v>0</v>
      </c>
      <c r="W96" s="115">
        <f t="shared" si="15"/>
        <v>0</v>
      </c>
      <c r="X96" s="115">
        <f t="shared" si="15"/>
        <v>0</v>
      </c>
      <c r="Y96" s="115">
        <f t="shared" si="15"/>
        <v>0</v>
      </c>
      <c r="Z96" s="115">
        <f t="shared" si="15"/>
        <v>0</v>
      </c>
      <c r="AA96" s="115">
        <f t="shared" si="15"/>
        <v>0</v>
      </c>
      <c r="AB96" s="115">
        <f t="shared" si="15"/>
        <v>0</v>
      </c>
      <c r="AC96" s="115">
        <f t="shared" si="15"/>
        <v>0</v>
      </c>
      <c r="AD96" s="115">
        <f t="shared" si="15"/>
        <v>0</v>
      </c>
      <c r="AE96" s="115">
        <f t="shared" si="15"/>
        <v>0</v>
      </c>
      <c r="AF96" s="115">
        <f t="shared" si="15"/>
        <v>0</v>
      </c>
      <c r="AG96" s="115">
        <f t="shared" si="15"/>
        <v>0</v>
      </c>
      <c r="AH96" s="115">
        <f t="shared" si="15"/>
        <v>0</v>
      </c>
      <c r="AI96" s="115">
        <f t="shared" si="15"/>
        <v>0</v>
      </c>
      <c r="AJ96" s="37" t="str">
        <f t="shared" si="6"/>
        <v/>
      </c>
      <c r="AK96" s="50"/>
      <c r="AL96" s="50" t="str">
        <f t="shared" si="9"/>
        <v>00</v>
      </c>
      <c r="AM96" s="52" t="str">
        <f t="shared" si="10"/>
        <v>00</v>
      </c>
      <c r="AN96" s="52" t="str">
        <f t="shared" si="11"/>
        <v>00</v>
      </c>
      <c r="AO96" s="52" t="str">
        <f t="shared" si="12"/>
        <v>00</v>
      </c>
      <c r="AQ96" t="str">
        <f t="shared" si="7"/>
        <v/>
      </c>
    </row>
    <row r="97" spans="2:43">
      <c r="B97" s="122"/>
      <c r="C97" s="37">
        <f t="shared" si="8"/>
        <v>26</v>
      </c>
      <c r="D97" s="115">
        <f t="shared" si="15"/>
        <v>0</v>
      </c>
      <c r="E97" s="115">
        <f t="shared" si="15"/>
        <v>0</v>
      </c>
      <c r="F97" s="115">
        <f t="shared" si="15"/>
        <v>0</v>
      </c>
      <c r="G97" s="115">
        <f t="shared" si="15"/>
        <v>0</v>
      </c>
      <c r="H97" s="115">
        <f t="shared" si="15"/>
        <v>0</v>
      </c>
      <c r="I97" s="115">
        <f t="shared" si="15"/>
        <v>0</v>
      </c>
      <c r="J97" s="115">
        <f t="shared" si="15"/>
        <v>0</v>
      </c>
      <c r="K97" s="115">
        <f t="shared" si="15"/>
        <v>0</v>
      </c>
      <c r="L97" s="115">
        <f t="shared" si="15"/>
        <v>0</v>
      </c>
      <c r="M97" s="115">
        <f t="shared" si="15"/>
        <v>0</v>
      </c>
      <c r="N97" s="115">
        <f t="shared" si="15"/>
        <v>0</v>
      </c>
      <c r="O97" s="115">
        <f t="shared" si="15"/>
        <v>0</v>
      </c>
      <c r="P97" s="115">
        <f t="shared" si="15"/>
        <v>0</v>
      </c>
      <c r="Q97" s="115">
        <f t="shared" si="15"/>
        <v>0</v>
      </c>
      <c r="R97" s="115">
        <f t="shared" si="15"/>
        <v>0</v>
      </c>
      <c r="S97" s="115">
        <f t="shared" si="15"/>
        <v>0</v>
      </c>
      <c r="T97" s="115">
        <f t="shared" si="15"/>
        <v>0</v>
      </c>
      <c r="U97" s="115">
        <f t="shared" si="15"/>
        <v>0</v>
      </c>
      <c r="V97" s="115">
        <f t="shared" si="15"/>
        <v>0</v>
      </c>
      <c r="W97" s="115">
        <f t="shared" si="15"/>
        <v>0</v>
      </c>
      <c r="X97" s="115">
        <f t="shared" si="15"/>
        <v>0</v>
      </c>
      <c r="Y97" s="115">
        <f t="shared" si="15"/>
        <v>0</v>
      </c>
      <c r="Z97" s="115">
        <f t="shared" si="15"/>
        <v>0</v>
      </c>
      <c r="AA97" s="115">
        <f t="shared" si="15"/>
        <v>0</v>
      </c>
      <c r="AB97" s="115">
        <f t="shared" si="15"/>
        <v>0</v>
      </c>
      <c r="AC97" s="115">
        <f t="shared" si="15"/>
        <v>0</v>
      </c>
      <c r="AD97" s="115">
        <f t="shared" si="15"/>
        <v>0</v>
      </c>
      <c r="AE97" s="115">
        <f t="shared" si="15"/>
        <v>0</v>
      </c>
      <c r="AF97" s="115">
        <f t="shared" si="15"/>
        <v>0</v>
      </c>
      <c r="AG97" s="115">
        <f t="shared" si="15"/>
        <v>0</v>
      </c>
      <c r="AH97" s="115">
        <f t="shared" si="15"/>
        <v>0</v>
      </c>
      <c r="AI97" s="115">
        <f t="shared" si="15"/>
        <v>0</v>
      </c>
      <c r="AJ97" s="37" t="str">
        <f t="shared" si="6"/>
        <v/>
      </c>
      <c r="AK97" s="50"/>
      <c r="AL97" s="50" t="str">
        <f t="shared" si="9"/>
        <v>00</v>
      </c>
      <c r="AM97" s="52" t="str">
        <f t="shared" si="10"/>
        <v>00</v>
      </c>
      <c r="AN97" s="52" t="str">
        <f t="shared" si="11"/>
        <v>00</v>
      </c>
      <c r="AO97" s="52" t="str">
        <f t="shared" si="12"/>
        <v>00</v>
      </c>
      <c r="AQ97" t="str">
        <f t="shared" si="7"/>
        <v/>
      </c>
    </row>
    <row r="98" spans="2:43">
      <c r="B98" s="122"/>
      <c r="C98" s="37">
        <f t="shared" si="8"/>
        <v>27</v>
      </c>
      <c r="D98" s="115">
        <f t="shared" si="15"/>
        <v>0</v>
      </c>
      <c r="E98" s="115">
        <f t="shared" si="15"/>
        <v>0</v>
      </c>
      <c r="F98" s="115">
        <f t="shared" si="15"/>
        <v>0</v>
      </c>
      <c r="G98" s="115">
        <f t="shared" si="15"/>
        <v>0</v>
      </c>
      <c r="H98" s="115">
        <f t="shared" si="15"/>
        <v>0</v>
      </c>
      <c r="I98" s="115">
        <f t="shared" si="15"/>
        <v>0</v>
      </c>
      <c r="J98" s="115">
        <f t="shared" si="15"/>
        <v>0</v>
      </c>
      <c r="K98" s="115">
        <f t="shared" si="15"/>
        <v>0</v>
      </c>
      <c r="L98" s="115">
        <f t="shared" si="15"/>
        <v>0</v>
      </c>
      <c r="M98" s="115">
        <f t="shared" si="15"/>
        <v>0</v>
      </c>
      <c r="N98" s="115">
        <f t="shared" si="15"/>
        <v>0</v>
      </c>
      <c r="O98" s="115">
        <f t="shared" si="15"/>
        <v>0</v>
      </c>
      <c r="P98" s="115">
        <f t="shared" si="15"/>
        <v>0</v>
      </c>
      <c r="Q98" s="115">
        <f t="shared" si="15"/>
        <v>0</v>
      </c>
      <c r="R98" s="115">
        <f t="shared" si="15"/>
        <v>0</v>
      </c>
      <c r="S98" s="115">
        <f t="shared" si="15"/>
        <v>0</v>
      </c>
      <c r="T98" s="115">
        <f t="shared" si="15"/>
        <v>0</v>
      </c>
      <c r="U98" s="115">
        <f t="shared" si="15"/>
        <v>0</v>
      </c>
      <c r="V98" s="115">
        <f t="shared" si="15"/>
        <v>0</v>
      </c>
      <c r="W98" s="115">
        <f t="shared" si="15"/>
        <v>0</v>
      </c>
      <c r="X98" s="115">
        <f t="shared" si="15"/>
        <v>0</v>
      </c>
      <c r="Y98" s="115">
        <f t="shared" si="15"/>
        <v>0</v>
      </c>
      <c r="Z98" s="115">
        <f t="shared" si="15"/>
        <v>0</v>
      </c>
      <c r="AA98" s="115">
        <f t="shared" si="15"/>
        <v>0</v>
      </c>
      <c r="AB98" s="115">
        <f t="shared" si="15"/>
        <v>0</v>
      </c>
      <c r="AC98" s="115">
        <f t="shared" si="15"/>
        <v>0</v>
      </c>
      <c r="AD98" s="115">
        <f t="shared" si="15"/>
        <v>0</v>
      </c>
      <c r="AE98" s="115">
        <f t="shared" si="15"/>
        <v>0</v>
      </c>
      <c r="AF98" s="115">
        <f t="shared" si="15"/>
        <v>0</v>
      </c>
      <c r="AG98" s="115">
        <f t="shared" si="15"/>
        <v>0</v>
      </c>
      <c r="AH98" s="115">
        <f t="shared" si="15"/>
        <v>0</v>
      </c>
      <c r="AI98" s="115">
        <f t="shared" si="15"/>
        <v>0</v>
      </c>
      <c r="AJ98" s="37" t="str">
        <f t="shared" si="6"/>
        <v/>
      </c>
      <c r="AK98" s="50"/>
      <c r="AL98" s="50" t="str">
        <f t="shared" si="9"/>
        <v>00</v>
      </c>
      <c r="AM98" s="52" t="str">
        <f t="shared" si="10"/>
        <v>00</v>
      </c>
      <c r="AN98" s="52" t="str">
        <f t="shared" si="11"/>
        <v>00</v>
      </c>
      <c r="AO98" s="52" t="str">
        <f t="shared" si="12"/>
        <v>00</v>
      </c>
      <c r="AQ98" t="str">
        <f t="shared" si="7"/>
        <v/>
      </c>
    </row>
    <row r="99" spans="2:43">
      <c r="B99" s="122"/>
      <c r="C99" s="37">
        <f t="shared" si="8"/>
        <v>28</v>
      </c>
      <c r="D99" s="115">
        <f t="shared" si="15"/>
        <v>0</v>
      </c>
      <c r="E99" s="115">
        <f t="shared" si="15"/>
        <v>0</v>
      </c>
      <c r="F99" s="115">
        <f t="shared" si="15"/>
        <v>0</v>
      </c>
      <c r="G99" s="115">
        <f t="shared" si="15"/>
        <v>0</v>
      </c>
      <c r="H99" s="115">
        <f t="shared" si="15"/>
        <v>0</v>
      </c>
      <c r="I99" s="115">
        <f t="shared" si="15"/>
        <v>0</v>
      </c>
      <c r="J99" s="115">
        <f t="shared" si="15"/>
        <v>0</v>
      </c>
      <c r="K99" s="115">
        <f t="shared" si="15"/>
        <v>0</v>
      </c>
      <c r="L99" s="115">
        <f t="shared" si="15"/>
        <v>0</v>
      </c>
      <c r="M99" s="115">
        <f t="shared" si="15"/>
        <v>0</v>
      </c>
      <c r="N99" s="115">
        <f t="shared" si="15"/>
        <v>0</v>
      </c>
      <c r="O99" s="115">
        <f t="shared" si="15"/>
        <v>0</v>
      </c>
      <c r="P99" s="115">
        <f t="shared" si="15"/>
        <v>0</v>
      </c>
      <c r="Q99" s="115">
        <f t="shared" si="15"/>
        <v>0</v>
      </c>
      <c r="R99" s="115">
        <f t="shared" si="15"/>
        <v>0</v>
      </c>
      <c r="S99" s="115">
        <f t="shared" si="15"/>
        <v>0</v>
      </c>
      <c r="T99" s="115">
        <f t="shared" si="15"/>
        <v>0</v>
      </c>
      <c r="U99" s="115">
        <f t="shared" si="15"/>
        <v>0</v>
      </c>
      <c r="V99" s="115">
        <f t="shared" si="15"/>
        <v>0</v>
      </c>
      <c r="W99" s="115">
        <f t="shared" si="15"/>
        <v>0</v>
      </c>
      <c r="X99" s="115">
        <f t="shared" si="15"/>
        <v>0</v>
      </c>
      <c r="Y99" s="115">
        <f t="shared" si="15"/>
        <v>0</v>
      </c>
      <c r="Z99" s="115">
        <f t="shared" si="15"/>
        <v>0</v>
      </c>
      <c r="AA99" s="115">
        <f t="shared" si="15"/>
        <v>0</v>
      </c>
      <c r="AB99" s="115">
        <f t="shared" si="15"/>
        <v>0</v>
      </c>
      <c r="AC99" s="115">
        <f t="shared" si="15"/>
        <v>0</v>
      </c>
      <c r="AD99" s="115">
        <f t="shared" si="15"/>
        <v>0</v>
      </c>
      <c r="AE99" s="115">
        <f t="shared" si="15"/>
        <v>0</v>
      </c>
      <c r="AF99" s="115">
        <f t="shared" si="15"/>
        <v>0</v>
      </c>
      <c r="AG99" s="115">
        <f t="shared" si="15"/>
        <v>0</v>
      </c>
      <c r="AH99" s="115">
        <f t="shared" si="15"/>
        <v>0</v>
      </c>
      <c r="AI99" s="115">
        <f t="shared" si="15"/>
        <v>0</v>
      </c>
      <c r="AJ99" s="37" t="str">
        <f t="shared" si="6"/>
        <v/>
      </c>
      <c r="AK99" s="50"/>
      <c r="AL99" s="50" t="str">
        <f t="shared" si="9"/>
        <v>00</v>
      </c>
      <c r="AM99" s="52" t="str">
        <f t="shared" si="10"/>
        <v>00</v>
      </c>
      <c r="AN99" s="52" t="str">
        <f t="shared" si="11"/>
        <v>00</v>
      </c>
      <c r="AO99" s="52" t="str">
        <f t="shared" si="12"/>
        <v>00</v>
      </c>
      <c r="AQ99" t="str">
        <f t="shared" si="7"/>
        <v/>
      </c>
    </row>
    <row r="100" spans="2:43">
      <c r="B100" s="122"/>
      <c r="C100" s="37">
        <f t="shared" si="8"/>
        <v>29</v>
      </c>
      <c r="D100" s="115">
        <f t="shared" si="15"/>
        <v>0</v>
      </c>
      <c r="E100" s="115">
        <f t="shared" si="15"/>
        <v>0</v>
      </c>
      <c r="F100" s="115">
        <f t="shared" si="15"/>
        <v>0</v>
      </c>
      <c r="G100" s="115">
        <f t="shared" si="15"/>
        <v>0</v>
      </c>
      <c r="H100" s="115">
        <f t="shared" si="15"/>
        <v>0</v>
      </c>
      <c r="I100" s="115">
        <f t="shared" si="15"/>
        <v>0</v>
      </c>
      <c r="J100" s="115">
        <f t="shared" si="15"/>
        <v>0</v>
      </c>
      <c r="K100" s="115">
        <f t="shared" si="15"/>
        <v>0</v>
      </c>
      <c r="L100" s="115">
        <f t="shared" si="15"/>
        <v>0</v>
      </c>
      <c r="M100" s="115">
        <f t="shared" si="15"/>
        <v>0</v>
      </c>
      <c r="N100" s="115">
        <f t="shared" si="15"/>
        <v>0</v>
      </c>
      <c r="O100" s="115">
        <f t="shared" si="15"/>
        <v>0</v>
      </c>
      <c r="P100" s="115">
        <f t="shared" si="15"/>
        <v>0</v>
      </c>
      <c r="Q100" s="115">
        <f t="shared" si="15"/>
        <v>0</v>
      </c>
      <c r="R100" s="115">
        <f t="shared" si="15"/>
        <v>0</v>
      </c>
      <c r="S100" s="115">
        <f t="shared" si="15"/>
        <v>0</v>
      </c>
      <c r="T100" s="115">
        <f t="shared" si="15"/>
        <v>0</v>
      </c>
      <c r="U100" s="115">
        <f t="shared" si="15"/>
        <v>0</v>
      </c>
      <c r="V100" s="115">
        <f t="shared" si="15"/>
        <v>0</v>
      </c>
      <c r="W100" s="115">
        <f t="shared" si="15"/>
        <v>0</v>
      </c>
      <c r="X100" s="115">
        <f t="shared" si="15"/>
        <v>0</v>
      </c>
      <c r="Y100" s="115">
        <f t="shared" si="15"/>
        <v>0</v>
      </c>
      <c r="Z100" s="115">
        <f t="shared" si="15"/>
        <v>0</v>
      </c>
      <c r="AA100" s="115">
        <f t="shared" si="15"/>
        <v>0</v>
      </c>
      <c r="AB100" s="115">
        <f t="shared" si="15"/>
        <v>0</v>
      </c>
      <c r="AC100" s="115">
        <f t="shared" si="15"/>
        <v>0</v>
      </c>
      <c r="AD100" s="115">
        <f t="shared" si="15"/>
        <v>0</v>
      </c>
      <c r="AE100" s="115">
        <f t="shared" si="15"/>
        <v>0</v>
      </c>
      <c r="AF100" s="115">
        <f t="shared" si="15"/>
        <v>0</v>
      </c>
      <c r="AG100" s="115">
        <f t="shared" si="15"/>
        <v>0</v>
      </c>
      <c r="AH100" s="115">
        <f t="shared" si="15"/>
        <v>0</v>
      </c>
      <c r="AI100" s="115">
        <f t="shared" si="15"/>
        <v>0</v>
      </c>
      <c r="AJ100" s="37" t="str">
        <f t="shared" si="6"/>
        <v/>
      </c>
      <c r="AK100" s="50"/>
      <c r="AL100" s="50" t="str">
        <f t="shared" si="9"/>
        <v>00</v>
      </c>
      <c r="AM100" s="52" t="str">
        <f t="shared" si="10"/>
        <v>00</v>
      </c>
      <c r="AN100" s="52" t="str">
        <f t="shared" si="11"/>
        <v>00</v>
      </c>
      <c r="AO100" s="52" t="str">
        <f t="shared" si="12"/>
        <v>00</v>
      </c>
      <c r="AQ100" t="str">
        <f t="shared" si="7"/>
        <v/>
      </c>
    </row>
    <row r="101" spans="2:43">
      <c r="B101" s="122"/>
      <c r="C101" s="37">
        <f t="shared" si="8"/>
        <v>30</v>
      </c>
      <c r="D101" s="115">
        <f t="shared" si="15"/>
        <v>0</v>
      </c>
      <c r="E101" s="115">
        <f t="shared" si="15"/>
        <v>0</v>
      </c>
      <c r="F101" s="115">
        <f t="shared" si="15"/>
        <v>0</v>
      </c>
      <c r="G101" s="115">
        <f t="shared" si="15"/>
        <v>0</v>
      </c>
      <c r="H101" s="115">
        <f t="shared" si="15"/>
        <v>0</v>
      </c>
      <c r="I101" s="115">
        <f t="shared" si="15"/>
        <v>0</v>
      </c>
      <c r="J101" s="115">
        <f t="shared" si="15"/>
        <v>0</v>
      </c>
      <c r="K101" s="115">
        <f t="shared" si="15"/>
        <v>0</v>
      </c>
      <c r="L101" s="115">
        <f t="shared" si="15"/>
        <v>0</v>
      </c>
      <c r="M101" s="115">
        <f t="shared" si="15"/>
        <v>0</v>
      </c>
      <c r="N101" s="115">
        <f t="shared" si="15"/>
        <v>0</v>
      </c>
      <c r="O101" s="115">
        <f t="shared" si="15"/>
        <v>0</v>
      </c>
      <c r="P101" s="115">
        <f t="shared" si="15"/>
        <v>0</v>
      </c>
      <c r="Q101" s="115">
        <f t="shared" si="15"/>
        <v>0</v>
      </c>
      <c r="R101" s="115">
        <f t="shared" si="15"/>
        <v>0</v>
      </c>
      <c r="S101" s="115">
        <f t="shared" si="15"/>
        <v>0</v>
      </c>
      <c r="T101" s="115">
        <f t="shared" si="15"/>
        <v>0</v>
      </c>
      <c r="U101" s="115">
        <f t="shared" si="15"/>
        <v>0</v>
      </c>
      <c r="V101" s="115">
        <f t="shared" si="15"/>
        <v>0</v>
      </c>
      <c r="W101" s="115">
        <f t="shared" si="15"/>
        <v>0</v>
      </c>
      <c r="X101" s="115">
        <f t="shared" si="15"/>
        <v>0</v>
      </c>
      <c r="Y101" s="115">
        <f t="shared" si="15"/>
        <v>0</v>
      </c>
      <c r="Z101" s="115">
        <f t="shared" si="15"/>
        <v>0</v>
      </c>
      <c r="AA101" s="115">
        <f t="shared" si="15"/>
        <v>0</v>
      </c>
      <c r="AB101" s="115">
        <f t="shared" si="15"/>
        <v>0</v>
      </c>
      <c r="AC101" s="115">
        <f t="shared" si="15"/>
        <v>0</v>
      </c>
      <c r="AD101" s="115">
        <f t="shared" si="15"/>
        <v>0</v>
      </c>
      <c r="AE101" s="115">
        <f t="shared" si="15"/>
        <v>0</v>
      </c>
      <c r="AF101" s="115">
        <f t="shared" si="15"/>
        <v>0</v>
      </c>
      <c r="AG101" s="115">
        <f t="shared" si="15"/>
        <v>0</v>
      </c>
      <c r="AH101" s="115">
        <f t="shared" si="15"/>
        <v>0</v>
      </c>
      <c r="AI101" s="115">
        <f t="shared" si="15"/>
        <v>0</v>
      </c>
      <c r="AJ101" s="37" t="str">
        <f t="shared" si="6"/>
        <v/>
      </c>
      <c r="AK101" s="50"/>
      <c r="AL101" s="50" t="str">
        <f t="shared" si="9"/>
        <v>00</v>
      </c>
      <c r="AM101" s="52" t="str">
        <f t="shared" si="10"/>
        <v>00</v>
      </c>
      <c r="AN101" s="52" t="str">
        <f t="shared" si="11"/>
        <v>00</v>
      </c>
      <c r="AO101" s="52" t="str">
        <f t="shared" si="12"/>
        <v>00</v>
      </c>
      <c r="AQ101" t="str">
        <f t="shared" si="7"/>
        <v/>
      </c>
    </row>
    <row r="102" spans="2:43">
      <c r="B102" s="122"/>
      <c r="C102" s="37">
        <f t="shared" si="8"/>
        <v>31</v>
      </c>
      <c r="D102" s="115">
        <f t="shared" si="15"/>
        <v>0</v>
      </c>
      <c r="E102" s="115">
        <f t="shared" si="15"/>
        <v>0</v>
      </c>
      <c r="F102" s="115">
        <f t="shared" si="15"/>
        <v>0</v>
      </c>
      <c r="G102" s="115">
        <f t="shared" si="15"/>
        <v>0</v>
      </c>
      <c r="H102" s="115">
        <f t="shared" si="15"/>
        <v>0</v>
      </c>
      <c r="I102" s="115">
        <f t="shared" si="15"/>
        <v>0</v>
      </c>
      <c r="J102" s="115">
        <f t="shared" si="15"/>
        <v>0</v>
      </c>
      <c r="K102" s="115">
        <f t="shared" si="15"/>
        <v>0</v>
      </c>
      <c r="L102" s="115">
        <f t="shared" si="15"/>
        <v>0</v>
      </c>
      <c r="M102" s="115">
        <f t="shared" si="15"/>
        <v>0</v>
      </c>
      <c r="N102" s="115">
        <f t="shared" si="15"/>
        <v>0</v>
      </c>
      <c r="O102" s="115">
        <f t="shared" si="15"/>
        <v>0</v>
      </c>
      <c r="P102" s="115">
        <f t="shared" si="15"/>
        <v>0</v>
      </c>
      <c r="Q102" s="115">
        <f t="shared" si="15"/>
        <v>0</v>
      </c>
      <c r="R102" s="115">
        <f t="shared" si="15"/>
        <v>0</v>
      </c>
      <c r="S102" s="115">
        <f t="shared" si="15"/>
        <v>0</v>
      </c>
      <c r="T102" s="115">
        <f t="shared" si="15"/>
        <v>0</v>
      </c>
      <c r="U102" s="115">
        <f t="shared" si="15"/>
        <v>0</v>
      </c>
      <c r="V102" s="115">
        <f t="shared" si="15"/>
        <v>0</v>
      </c>
      <c r="W102" s="115">
        <f t="shared" si="15"/>
        <v>0</v>
      </c>
      <c r="X102" s="115">
        <f t="shared" si="15"/>
        <v>0</v>
      </c>
      <c r="Y102" s="115">
        <f t="shared" si="15"/>
        <v>0</v>
      </c>
      <c r="Z102" s="115">
        <f t="shared" si="15"/>
        <v>0</v>
      </c>
      <c r="AA102" s="115">
        <f t="shared" si="15"/>
        <v>0</v>
      </c>
      <c r="AB102" s="115">
        <f t="shared" si="15"/>
        <v>0</v>
      </c>
      <c r="AC102" s="115">
        <f t="shared" si="15"/>
        <v>0</v>
      </c>
      <c r="AD102" s="115">
        <f t="shared" si="15"/>
        <v>0</v>
      </c>
      <c r="AE102" s="115">
        <f t="shared" si="15"/>
        <v>0</v>
      </c>
      <c r="AF102" s="115">
        <f t="shared" si="15"/>
        <v>0</v>
      </c>
      <c r="AG102" s="115">
        <f t="shared" si="15"/>
        <v>0</v>
      </c>
      <c r="AH102" s="115">
        <f t="shared" si="15"/>
        <v>0</v>
      </c>
      <c r="AI102" s="115">
        <f>IF(AI37=1,1,0)</f>
        <v>0</v>
      </c>
      <c r="AJ102" s="37" t="str">
        <f t="shared" si="6"/>
        <v/>
      </c>
      <c r="AK102" s="50"/>
      <c r="AL102" s="50" t="str">
        <f t="shared" si="9"/>
        <v>00</v>
      </c>
      <c r="AM102" s="52" t="str">
        <f t="shared" si="10"/>
        <v>00</v>
      </c>
      <c r="AN102" s="52" t="str">
        <f t="shared" si="11"/>
        <v>00</v>
      </c>
      <c r="AO102" s="52" t="str">
        <f t="shared" si="12"/>
        <v>00</v>
      </c>
      <c r="AQ102" t="str">
        <f t="shared" si="7"/>
        <v/>
      </c>
    </row>
    <row r="103" spans="2:43">
      <c r="B103" s="122"/>
      <c r="C103" s="37">
        <f t="shared" si="8"/>
        <v>32</v>
      </c>
      <c r="D103" s="115">
        <f t="shared" ref="D103:AI110" si="16">IF(D38=1,1,0)</f>
        <v>0</v>
      </c>
      <c r="E103" s="115">
        <f t="shared" si="16"/>
        <v>0</v>
      </c>
      <c r="F103" s="115">
        <f t="shared" si="16"/>
        <v>0</v>
      </c>
      <c r="G103" s="115">
        <f t="shared" si="16"/>
        <v>0</v>
      </c>
      <c r="H103" s="115">
        <f t="shared" si="16"/>
        <v>0</v>
      </c>
      <c r="I103" s="115">
        <f t="shared" si="16"/>
        <v>0</v>
      </c>
      <c r="J103" s="115">
        <f t="shared" si="16"/>
        <v>0</v>
      </c>
      <c r="K103" s="115">
        <f t="shared" si="16"/>
        <v>0</v>
      </c>
      <c r="L103" s="115">
        <f t="shared" si="16"/>
        <v>0</v>
      </c>
      <c r="M103" s="115">
        <f t="shared" si="16"/>
        <v>0</v>
      </c>
      <c r="N103" s="115">
        <f t="shared" si="16"/>
        <v>0</v>
      </c>
      <c r="O103" s="115">
        <f t="shared" si="16"/>
        <v>0</v>
      </c>
      <c r="P103" s="115">
        <f t="shared" si="16"/>
        <v>0</v>
      </c>
      <c r="Q103" s="115">
        <f t="shared" si="16"/>
        <v>0</v>
      </c>
      <c r="R103" s="115">
        <f t="shared" si="16"/>
        <v>0</v>
      </c>
      <c r="S103" s="115">
        <f t="shared" si="16"/>
        <v>0</v>
      </c>
      <c r="T103" s="115">
        <f t="shared" si="16"/>
        <v>0</v>
      </c>
      <c r="U103" s="115">
        <f t="shared" si="16"/>
        <v>0</v>
      </c>
      <c r="V103" s="115">
        <f t="shared" si="16"/>
        <v>0</v>
      </c>
      <c r="W103" s="115">
        <f t="shared" si="16"/>
        <v>0</v>
      </c>
      <c r="X103" s="115">
        <f t="shared" si="16"/>
        <v>0</v>
      </c>
      <c r="Y103" s="115">
        <f t="shared" si="16"/>
        <v>0</v>
      </c>
      <c r="Z103" s="115">
        <f t="shared" si="16"/>
        <v>0</v>
      </c>
      <c r="AA103" s="115">
        <f t="shared" si="16"/>
        <v>0</v>
      </c>
      <c r="AB103" s="115">
        <f t="shared" si="16"/>
        <v>0</v>
      </c>
      <c r="AC103" s="115">
        <f t="shared" si="16"/>
        <v>0</v>
      </c>
      <c r="AD103" s="115">
        <f t="shared" si="16"/>
        <v>0</v>
      </c>
      <c r="AE103" s="115">
        <f t="shared" si="16"/>
        <v>0</v>
      </c>
      <c r="AF103" s="115">
        <f t="shared" si="16"/>
        <v>0</v>
      </c>
      <c r="AG103" s="115">
        <f t="shared" si="16"/>
        <v>0</v>
      </c>
      <c r="AH103" s="115">
        <f t="shared" si="16"/>
        <v>0</v>
      </c>
      <c r="AI103" s="115">
        <f t="shared" si="16"/>
        <v>0</v>
      </c>
      <c r="AJ103" s="37" t="str">
        <f t="shared" si="6"/>
        <v/>
      </c>
      <c r="AK103" s="50"/>
      <c r="AL103" s="50" t="str">
        <f t="shared" si="9"/>
        <v>00</v>
      </c>
      <c r="AM103" s="52" t="str">
        <f t="shared" si="10"/>
        <v>00</v>
      </c>
      <c r="AN103" s="52" t="str">
        <f t="shared" si="11"/>
        <v>00</v>
      </c>
      <c r="AO103" s="52" t="str">
        <f t="shared" si="12"/>
        <v>00</v>
      </c>
      <c r="AQ103" t="str">
        <f t="shared" si="7"/>
        <v/>
      </c>
    </row>
    <row r="104" spans="2:43">
      <c r="B104" s="122"/>
      <c r="C104" s="37">
        <f t="shared" si="8"/>
        <v>33</v>
      </c>
      <c r="D104" s="115">
        <f t="shared" si="16"/>
        <v>0</v>
      </c>
      <c r="E104" s="115">
        <f t="shared" si="16"/>
        <v>0</v>
      </c>
      <c r="F104" s="115">
        <f t="shared" si="16"/>
        <v>0</v>
      </c>
      <c r="G104" s="115">
        <f t="shared" si="16"/>
        <v>0</v>
      </c>
      <c r="H104" s="115">
        <f t="shared" si="16"/>
        <v>0</v>
      </c>
      <c r="I104" s="115">
        <f t="shared" si="16"/>
        <v>0</v>
      </c>
      <c r="J104" s="115">
        <f t="shared" si="16"/>
        <v>0</v>
      </c>
      <c r="K104" s="115">
        <f t="shared" si="16"/>
        <v>0</v>
      </c>
      <c r="L104" s="115">
        <f t="shared" si="16"/>
        <v>0</v>
      </c>
      <c r="M104" s="115">
        <f t="shared" si="16"/>
        <v>0</v>
      </c>
      <c r="N104" s="115">
        <f t="shared" si="16"/>
        <v>0</v>
      </c>
      <c r="O104" s="115">
        <f t="shared" si="16"/>
        <v>0</v>
      </c>
      <c r="P104" s="115">
        <f t="shared" si="16"/>
        <v>0</v>
      </c>
      <c r="Q104" s="115">
        <f t="shared" si="16"/>
        <v>0</v>
      </c>
      <c r="R104" s="115">
        <f t="shared" si="16"/>
        <v>0</v>
      </c>
      <c r="S104" s="115">
        <f t="shared" si="16"/>
        <v>0</v>
      </c>
      <c r="T104" s="115">
        <f t="shared" si="16"/>
        <v>0</v>
      </c>
      <c r="U104" s="115">
        <f t="shared" si="16"/>
        <v>0</v>
      </c>
      <c r="V104" s="115">
        <f t="shared" si="16"/>
        <v>0</v>
      </c>
      <c r="W104" s="115">
        <f t="shared" si="16"/>
        <v>0</v>
      </c>
      <c r="X104" s="115">
        <f t="shared" si="16"/>
        <v>0</v>
      </c>
      <c r="Y104" s="115">
        <f t="shared" si="16"/>
        <v>0</v>
      </c>
      <c r="Z104" s="115">
        <f t="shared" si="16"/>
        <v>0</v>
      </c>
      <c r="AA104" s="115">
        <f t="shared" si="16"/>
        <v>0</v>
      </c>
      <c r="AB104" s="115">
        <f t="shared" si="16"/>
        <v>0</v>
      </c>
      <c r="AC104" s="115">
        <f t="shared" si="16"/>
        <v>0</v>
      </c>
      <c r="AD104" s="115">
        <f t="shared" si="16"/>
        <v>0</v>
      </c>
      <c r="AE104" s="115">
        <f t="shared" si="16"/>
        <v>0</v>
      </c>
      <c r="AF104" s="115">
        <f t="shared" si="16"/>
        <v>0</v>
      </c>
      <c r="AG104" s="115">
        <f t="shared" si="16"/>
        <v>0</v>
      </c>
      <c r="AH104" s="115">
        <f t="shared" si="16"/>
        <v>0</v>
      </c>
      <c r="AI104" s="115">
        <f t="shared" si="16"/>
        <v>0</v>
      </c>
      <c r="AJ104" s="37" t="str">
        <f t="shared" si="6"/>
        <v/>
      </c>
      <c r="AK104" s="50"/>
      <c r="AL104" s="50" t="str">
        <f t="shared" si="9"/>
        <v>00</v>
      </c>
      <c r="AM104" s="52" t="str">
        <f t="shared" si="10"/>
        <v>00</v>
      </c>
      <c r="AN104" s="52" t="str">
        <f t="shared" si="11"/>
        <v>00</v>
      </c>
      <c r="AO104" s="52" t="str">
        <f t="shared" si="12"/>
        <v>00</v>
      </c>
      <c r="AQ104" t="str">
        <f t="shared" si="7"/>
        <v/>
      </c>
    </row>
    <row r="105" spans="2:43">
      <c r="B105" s="122"/>
      <c r="C105" s="37">
        <f t="shared" si="8"/>
        <v>34</v>
      </c>
      <c r="D105" s="115">
        <f t="shared" si="16"/>
        <v>0</v>
      </c>
      <c r="E105" s="115">
        <f t="shared" si="16"/>
        <v>0</v>
      </c>
      <c r="F105" s="115">
        <f t="shared" si="16"/>
        <v>0</v>
      </c>
      <c r="G105" s="115">
        <f t="shared" si="16"/>
        <v>0</v>
      </c>
      <c r="H105" s="115">
        <f t="shared" si="16"/>
        <v>0</v>
      </c>
      <c r="I105" s="115">
        <f t="shared" si="16"/>
        <v>0</v>
      </c>
      <c r="J105" s="115">
        <f t="shared" si="16"/>
        <v>0</v>
      </c>
      <c r="K105" s="115">
        <f t="shared" si="16"/>
        <v>0</v>
      </c>
      <c r="L105" s="115">
        <f t="shared" si="16"/>
        <v>0</v>
      </c>
      <c r="M105" s="115">
        <f t="shared" si="16"/>
        <v>0</v>
      </c>
      <c r="N105" s="115">
        <f t="shared" si="16"/>
        <v>0</v>
      </c>
      <c r="O105" s="115">
        <f t="shared" si="16"/>
        <v>0</v>
      </c>
      <c r="P105" s="115">
        <f t="shared" si="16"/>
        <v>0</v>
      </c>
      <c r="Q105" s="115">
        <f t="shared" si="16"/>
        <v>0</v>
      </c>
      <c r="R105" s="115">
        <f t="shared" si="16"/>
        <v>0</v>
      </c>
      <c r="S105" s="115">
        <f t="shared" si="16"/>
        <v>0</v>
      </c>
      <c r="T105" s="115">
        <f t="shared" si="16"/>
        <v>0</v>
      </c>
      <c r="U105" s="115">
        <f t="shared" si="16"/>
        <v>0</v>
      </c>
      <c r="V105" s="115">
        <f t="shared" si="16"/>
        <v>0</v>
      </c>
      <c r="W105" s="115">
        <f t="shared" si="16"/>
        <v>0</v>
      </c>
      <c r="X105" s="115">
        <f t="shared" si="16"/>
        <v>0</v>
      </c>
      <c r="Y105" s="115">
        <f t="shared" si="16"/>
        <v>0</v>
      </c>
      <c r="Z105" s="115">
        <f t="shared" si="16"/>
        <v>0</v>
      </c>
      <c r="AA105" s="115">
        <f t="shared" si="16"/>
        <v>0</v>
      </c>
      <c r="AB105" s="115">
        <f t="shared" si="16"/>
        <v>0</v>
      </c>
      <c r="AC105" s="115">
        <f t="shared" si="16"/>
        <v>0</v>
      </c>
      <c r="AD105" s="115">
        <f t="shared" si="16"/>
        <v>0</v>
      </c>
      <c r="AE105" s="115">
        <f t="shared" si="16"/>
        <v>0</v>
      </c>
      <c r="AF105" s="115">
        <f t="shared" si="16"/>
        <v>0</v>
      </c>
      <c r="AG105" s="115">
        <f t="shared" si="16"/>
        <v>0</v>
      </c>
      <c r="AH105" s="115">
        <f t="shared" si="16"/>
        <v>0</v>
      </c>
      <c r="AI105" s="115">
        <f t="shared" si="16"/>
        <v>0</v>
      </c>
      <c r="AJ105" s="37" t="str">
        <f t="shared" si="6"/>
        <v/>
      </c>
      <c r="AK105" s="50"/>
      <c r="AL105" s="50" t="str">
        <f t="shared" si="9"/>
        <v>00</v>
      </c>
      <c r="AM105" s="52" t="str">
        <f t="shared" si="10"/>
        <v>00</v>
      </c>
      <c r="AN105" s="52" t="str">
        <f t="shared" si="11"/>
        <v>00</v>
      </c>
      <c r="AO105" s="52" t="str">
        <f t="shared" si="12"/>
        <v>00</v>
      </c>
      <c r="AQ105" t="str">
        <f t="shared" si="7"/>
        <v/>
      </c>
    </row>
    <row r="106" spans="2:43">
      <c r="B106" s="122"/>
      <c r="C106" s="37">
        <f t="shared" si="8"/>
        <v>35</v>
      </c>
      <c r="D106" s="115">
        <f t="shared" si="16"/>
        <v>0</v>
      </c>
      <c r="E106" s="115">
        <f t="shared" si="16"/>
        <v>0</v>
      </c>
      <c r="F106" s="115">
        <f t="shared" si="16"/>
        <v>0</v>
      </c>
      <c r="G106" s="115">
        <f t="shared" si="16"/>
        <v>0</v>
      </c>
      <c r="H106" s="115">
        <f t="shared" si="16"/>
        <v>0</v>
      </c>
      <c r="I106" s="115">
        <f t="shared" si="16"/>
        <v>0</v>
      </c>
      <c r="J106" s="115">
        <f t="shared" si="16"/>
        <v>0</v>
      </c>
      <c r="K106" s="115">
        <f t="shared" si="16"/>
        <v>0</v>
      </c>
      <c r="L106" s="115">
        <f t="shared" si="16"/>
        <v>0</v>
      </c>
      <c r="M106" s="115">
        <f t="shared" si="16"/>
        <v>0</v>
      </c>
      <c r="N106" s="115">
        <f t="shared" si="16"/>
        <v>0</v>
      </c>
      <c r="O106" s="115">
        <f t="shared" si="16"/>
        <v>0</v>
      </c>
      <c r="P106" s="115">
        <f t="shared" si="16"/>
        <v>0</v>
      </c>
      <c r="Q106" s="115">
        <f t="shared" si="16"/>
        <v>0</v>
      </c>
      <c r="R106" s="115">
        <f t="shared" si="16"/>
        <v>0</v>
      </c>
      <c r="S106" s="115">
        <f t="shared" si="16"/>
        <v>0</v>
      </c>
      <c r="T106" s="115">
        <f t="shared" si="16"/>
        <v>0</v>
      </c>
      <c r="U106" s="115">
        <f t="shared" si="16"/>
        <v>0</v>
      </c>
      <c r="V106" s="115">
        <f t="shared" si="16"/>
        <v>0</v>
      </c>
      <c r="W106" s="115">
        <f t="shared" si="16"/>
        <v>0</v>
      </c>
      <c r="X106" s="115">
        <f t="shared" si="16"/>
        <v>0</v>
      </c>
      <c r="Y106" s="115">
        <f t="shared" si="16"/>
        <v>0</v>
      </c>
      <c r="Z106" s="115">
        <f t="shared" si="16"/>
        <v>0</v>
      </c>
      <c r="AA106" s="115">
        <f t="shared" si="16"/>
        <v>0</v>
      </c>
      <c r="AB106" s="115">
        <f t="shared" si="16"/>
        <v>0</v>
      </c>
      <c r="AC106" s="115">
        <f t="shared" si="16"/>
        <v>0</v>
      </c>
      <c r="AD106" s="115">
        <f t="shared" si="16"/>
        <v>0</v>
      </c>
      <c r="AE106" s="115">
        <f t="shared" si="16"/>
        <v>0</v>
      </c>
      <c r="AF106" s="115">
        <f t="shared" si="16"/>
        <v>0</v>
      </c>
      <c r="AG106" s="115">
        <f t="shared" si="16"/>
        <v>0</v>
      </c>
      <c r="AH106" s="115">
        <f t="shared" si="16"/>
        <v>0</v>
      </c>
      <c r="AI106" s="115">
        <f t="shared" si="16"/>
        <v>0</v>
      </c>
      <c r="AJ106" s="37" t="str">
        <f t="shared" si="6"/>
        <v/>
      </c>
      <c r="AK106" s="50"/>
      <c r="AL106" s="50" t="str">
        <f t="shared" si="9"/>
        <v>00</v>
      </c>
      <c r="AM106" s="52" t="str">
        <f t="shared" si="10"/>
        <v>00</v>
      </c>
      <c r="AN106" s="52" t="str">
        <f t="shared" si="11"/>
        <v>00</v>
      </c>
      <c r="AO106" s="52" t="str">
        <f t="shared" si="12"/>
        <v>00</v>
      </c>
      <c r="AQ106" t="str">
        <f t="shared" si="7"/>
        <v/>
      </c>
    </row>
    <row r="107" spans="2:43">
      <c r="B107" s="122"/>
      <c r="C107" s="37">
        <f t="shared" si="8"/>
        <v>36</v>
      </c>
      <c r="D107" s="115">
        <f t="shared" si="16"/>
        <v>0</v>
      </c>
      <c r="E107" s="115">
        <f t="shared" si="16"/>
        <v>0</v>
      </c>
      <c r="F107" s="115">
        <f t="shared" si="16"/>
        <v>0</v>
      </c>
      <c r="G107" s="115">
        <f t="shared" si="16"/>
        <v>0</v>
      </c>
      <c r="H107" s="115">
        <f t="shared" si="16"/>
        <v>0</v>
      </c>
      <c r="I107" s="115">
        <f t="shared" si="16"/>
        <v>0</v>
      </c>
      <c r="J107" s="115">
        <f t="shared" si="16"/>
        <v>0</v>
      </c>
      <c r="K107" s="115">
        <f t="shared" si="16"/>
        <v>0</v>
      </c>
      <c r="L107" s="115">
        <f t="shared" si="16"/>
        <v>0</v>
      </c>
      <c r="M107" s="115">
        <f t="shared" si="16"/>
        <v>0</v>
      </c>
      <c r="N107" s="115">
        <f t="shared" si="16"/>
        <v>0</v>
      </c>
      <c r="O107" s="115">
        <f t="shared" si="16"/>
        <v>0</v>
      </c>
      <c r="P107" s="115">
        <f t="shared" si="16"/>
        <v>0</v>
      </c>
      <c r="Q107" s="115">
        <f t="shared" si="16"/>
        <v>0</v>
      </c>
      <c r="R107" s="115">
        <f t="shared" si="16"/>
        <v>0</v>
      </c>
      <c r="S107" s="115">
        <f t="shared" si="16"/>
        <v>0</v>
      </c>
      <c r="T107" s="115">
        <f t="shared" si="16"/>
        <v>0</v>
      </c>
      <c r="U107" s="115">
        <f t="shared" si="16"/>
        <v>0</v>
      </c>
      <c r="V107" s="115">
        <f t="shared" si="16"/>
        <v>0</v>
      </c>
      <c r="W107" s="115">
        <f t="shared" si="16"/>
        <v>0</v>
      </c>
      <c r="X107" s="115">
        <f t="shared" si="16"/>
        <v>0</v>
      </c>
      <c r="Y107" s="115">
        <f t="shared" si="16"/>
        <v>0</v>
      </c>
      <c r="Z107" s="115">
        <f t="shared" si="16"/>
        <v>0</v>
      </c>
      <c r="AA107" s="115">
        <f t="shared" si="16"/>
        <v>0</v>
      </c>
      <c r="AB107" s="115">
        <f t="shared" si="16"/>
        <v>0</v>
      </c>
      <c r="AC107" s="115">
        <f t="shared" si="16"/>
        <v>0</v>
      </c>
      <c r="AD107" s="115">
        <f t="shared" si="16"/>
        <v>0</v>
      </c>
      <c r="AE107" s="115">
        <f t="shared" si="16"/>
        <v>0</v>
      </c>
      <c r="AF107" s="115">
        <f t="shared" si="16"/>
        <v>0</v>
      </c>
      <c r="AG107" s="115">
        <f t="shared" si="16"/>
        <v>0</v>
      </c>
      <c r="AH107" s="115">
        <f t="shared" si="16"/>
        <v>0</v>
      </c>
      <c r="AI107" s="115">
        <f t="shared" si="16"/>
        <v>0</v>
      </c>
      <c r="AJ107" s="37" t="str">
        <f t="shared" si="6"/>
        <v/>
      </c>
      <c r="AK107" s="50"/>
      <c r="AL107" s="50" t="str">
        <f t="shared" si="9"/>
        <v>00</v>
      </c>
      <c r="AM107" s="52" t="str">
        <f t="shared" si="10"/>
        <v>00</v>
      </c>
      <c r="AN107" s="52" t="str">
        <f t="shared" si="11"/>
        <v>00</v>
      </c>
      <c r="AO107" s="52" t="str">
        <f t="shared" si="12"/>
        <v>00</v>
      </c>
      <c r="AQ107" t="str">
        <f t="shared" si="7"/>
        <v/>
      </c>
    </row>
    <row r="108" spans="2:43">
      <c r="B108" s="122"/>
      <c r="C108" s="37">
        <f t="shared" si="8"/>
        <v>37</v>
      </c>
      <c r="D108" s="115">
        <f t="shared" si="16"/>
        <v>0</v>
      </c>
      <c r="E108" s="115">
        <f t="shared" si="16"/>
        <v>0</v>
      </c>
      <c r="F108" s="115">
        <f t="shared" si="16"/>
        <v>0</v>
      </c>
      <c r="G108" s="115">
        <f t="shared" si="16"/>
        <v>0</v>
      </c>
      <c r="H108" s="115">
        <f t="shared" si="16"/>
        <v>0</v>
      </c>
      <c r="I108" s="115">
        <f t="shared" si="16"/>
        <v>0</v>
      </c>
      <c r="J108" s="115">
        <f t="shared" si="16"/>
        <v>0</v>
      </c>
      <c r="K108" s="115">
        <f t="shared" si="16"/>
        <v>0</v>
      </c>
      <c r="L108" s="115">
        <f t="shared" si="16"/>
        <v>0</v>
      </c>
      <c r="M108" s="115">
        <f t="shared" si="16"/>
        <v>0</v>
      </c>
      <c r="N108" s="115">
        <f t="shared" si="16"/>
        <v>0</v>
      </c>
      <c r="O108" s="115">
        <f t="shared" si="16"/>
        <v>0</v>
      </c>
      <c r="P108" s="115">
        <f t="shared" si="16"/>
        <v>0</v>
      </c>
      <c r="Q108" s="115">
        <f t="shared" si="16"/>
        <v>0</v>
      </c>
      <c r="R108" s="115">
        <f t="shared" si="16"/>
        <v>0</v>
      </c>
      <c r="S108" s="115">
        <f t="shared" si="16"/>
        <v>0</v>
      </c>
      <c r="T108" s="115">
        <f t="shared" si="16"/>
        <v>0</v>
      </c>
      <c r="U108" s="115">
        <f t="shared" si="16"/>
        <v>0</v>
      </c>
      <c r="V108" s="115">
        <f t="shared" si="16"/>
        <v>0</v>
      </c>
      <c r="W108" s="115">
        <f t="shared" si="16"/>
        <v>0</v>
      </c>
      <c r="X108" s="115">
        <f t="shared" si="16"/>
        <v>0</v>
      </c>
      <c r="Y108" s="115">
        <f t="shared" si="16"/>
        <v>0</v>
      </c>
      <c r="Z108" s="115">
        <f t="shared" si="16"/>
        <v>0</v>
      </c>
      <c r="AA108" s="115">
        <f t="shared" si="16"/>
        <v>0</v>
      </c>
      <c r="AB108" s="115">
        <f t="shared" si="16"/>
        <v>0</v>
      </c>
      <c r="AC108" s="115">
        <f t="shared" si="16"/>
        <v>0</v>
      </c>
      <c r="AD108" s="115">
        <f t="shared" si="16"/>
        <v>0</v>
      </c>
      <c r="AE108" s="115">
        <f t="shared" si="16"/>
        <v>0</v>
      </c>
      <c r="AF108" s="115">
        <f t="shared" si="16"/>
        <v>0</v>
      </c>
      <c r="AG108" s="115">
        <f t="shared" si="16"/>
        <v>0</v>
      </c>
      <c r="AH108" s="115">
        <f t="shared" si="16"/>
        <v>0</v>
      </c>
      <c r="AI108" s="115">
        <f t="shared" si="16"/>
        <v>0</v>
      </c>
      <c r="AJ108" s="37" t="str">
        <f t="shared" si="6"/>
        <v/>
      </c>
      <c r="AK108" s="50"/>
      <c r="AL108" s="50" t="str">
        <f t="shared" si="9"/>
        <v>00</v>
      </c>
      <c r="AM108" s="52" t="str">
        <f t="shared" si="10"/>
        <v>00</v>
      </c>
      <c r="AN108" s="52" t="str">
        <f t="shared" si="11"/>
        <v>00</v>
      </c>
      <c r="AO108" s="52" t="str">
        <f t="shared" si="12"/>
        <v>00</v>
      </c>
      <c r="AQ108" t="str">
        <f t="shared" si="7"/>
        <v/>
      </c>
    </row>
    <row r="109" spans="2:43">
      <c r="B109" s="122"/>
      <c r="C109" s="37">
        <f t="shared" si="8"/>
        <v>38</v>
      </c>
      <c r="D109" s="115">
        <f t="shared" si="16"/>
        <v>0</v>
      </c>
      <c r="E109" s="115">
        <f t="shared" si="16"/>
        <v>0</v>
      </c>
      <c r="F109" s="115">
        <f t="shared" si="16"/>
        <v>0</v>
      </c>
      <c r="G109" s="115">
        <f t="shared" si="16"/>
        <v>0</v>
      </c>
      <c r="H109" s="115">
        <f t="shared" si="16"/>
        <v>0</v>
      </c>
      <c r="I109" s="115">
        <f t="shared" si="16"/>
        <v>0</v>
      </c>
      <c r="J109" s="115">
        <f t="shared" si="16"/>
        <v>0</v>
      </c>
      <c r="K109" s="115">
        <f t="shared" si="16"/>
        <v>0</v>
      </c>
      <c r="L109" s="115">
        <f t="shared" si="16"/>
        <v>0</v>
      </c>
      <c r="M109" s="115">
        <f t="shared" si="16"/>
        <v>0</v>
      </c>
      <c r="N109" s="115">
        <f t="shared" si="16"/>
        <v>0</v>
      </c>
      <c r="O109" s="115">
        <f t="shared" si="16"/>
        <v>0</v>
      </c>
      <c r="P109" s="115">
        <f t="shared" si="16"/>
        <v>0</v>
      </c>
      <c r="Q109" s="115">
        <f t="shared" si="16"/>
        <v>0</v>
      </c>
      <c r="R109" s="115">
        <f t="shared" si="16"/>
        <v>0</v>
      </c>
      <c r="S109" s="115">
        <f t="shared" si="16"/>
        <v>0</v>
      </c>
      <c r="T109" s="115">
        <f t="shared" si="16"/>
        <v>0</v>
      </c>
      <c r="U109" s="115">
        <f t="shared" si="16"/>
        <v>0</v>
      </c>
      <c r="V109" s="115">
        <f t="shared" si="16"/>
        <v>0</v>
      </c>
      <c r="W109" s="115">
        <f t="shared" si="16"/>
        <v>0</v>
      </c>
      <c r="X109" s="115">
        <f t="shared" si="16"/>
        <v>0</v>
      </c>
      <c r="Y109" s="115">
        <f t="shared" si="16"/>
        <v>0</v>
      </c>
      <c r="Z109" s="115">
        <f t="shared" si="16"/>
        <v>0</v>
      </c>
      <c r="AA109" s="115">
        <f t="shared" si="16"/>
        <v>0</v>
      </c>
      <c r="AB109" s="115">
        <f t="shared" si="16"/>
        <v>0</v>
      </c>
      <c r="AC109" s="115">
        <f t="shared" si="16"/>
        <v>0</v>
      </c>
      <c r="AD109" s="115">
        <f t="shared" si="16"/>
        <v>0</v>
      </c>
      <c r="AE109" s="115">
        <f t="shared" si="16"/>
        <v>0</v>
      </c>
      <c r="AF109" s="115">
        <f t="shared" si="16"/>
        <v>0</v>
      </c>
      <c r="AG109" s="115">
        <f t="shared" si="16"/>
        <v>0</v>
      </c>
      <c r="AH109" s="115">
        <f t="shared" si="16"/>
        <v>0</v>
      </c>
      <c r="AI109" s="115">
        <f t="shared" si="16"/>
        <v>0</v>
      </c>
      <c r="AJ109" s="37" t="str">
        <f t="shared" si="6"/>
        <v/>
      </c>
      <c r="AK109" s="50"/>
      <c r="AL109" s="50" t="str">
        <f t="shared" si="9"/>
        <v>00</v>
      </c>
      <c r="AM109" s="52" t="str">
        <f t="shared" si="10"/>
        <v>00</v>
      </c>
      <c r="AN109" s="52" t="str">
        <f t="shared" si="11"/>
        <v>00</v>
      </c>
      <c r="AO109" s="52" t="str">
        <f t="shared" si="12"/>
        <v>00</v>
      </c>
      <c r="AQ109" t="str">
        <f t="shared" si="7"/>
        <v/>
      </c>
    </row>
    <row r="110" spans="2:43">
      <c r="B110" s="122"/>
      <c r="C110" s="37">
        <f t="shared" si="8"/>
        <v>39</v>
      </c>
      <c r="D110" s="115">
        <f t="shared" si="16"/>
        <v>0</v>
      </c>
      <c r="E110" s="115">
        <f t="shared" si="16"/>
        <v>0</v>
      </c>
      <c r="F110" s="115">
        <f t="shared" si="16"/>
        <v>0</v>
      </c>
      <c r="G110" s="115">
        <f t="shared" si="16"/>
        <v>0</v>
      </c>
      <c r="H110" s="115">
        <f t="shared" si="16"/>
        <v>0</v>
      </c>
      <c r="I110" s="115">
        <f t="shared" si="16"/>
        <v>0</v>
      </c>
      <c r="J110" s="115">
        <f t="shared" si="16"/>
        <v>0</v>
      </c>
      <c r="K110" s="115">
        <f t="shared" si="16"/>
        <v>0</v>
      </c>
      <c r="L110" s="115">
        <f t="shared" si="16"/>
        <v>0</v>
      </c>
      <c r="M110" s="115">
        <f t="shared" si="16"/>
        <v>0</v>
      </c>
      <c r="N110" s="115">
        <f t="shared" si="16"/>
        <v>0</v>
      </c>
      <c r="O110" s="115">
        <f t="shared" si="16"/>
        <v>0</v>
      </c>
      <c r="P110" s="115">
        <f t="shared" si="16"/>
        <v>0</v>
      </c>
      <c r="Q110" s="115">
        <f t="shared" si="16"/>
        <v>0</v>
      </c>
      <c r="R110" s="115">
        <f t="shared" si="16"/>
        <v>0</v>
      </c>
      <c r="S110" s="115">
        <f t="shared" si="16"/>
        <v>0</v>
      </c>
      <c r="T110" s="115">
        <f t="shared" si="16"/>
        <v>0</v>
      </c>
      <c r="U110" s="115">
        <f t="shared" si="16"/>
        <v>0</v>
      </c>
      <c r="V110" s="115">
        <f t="shared" si="16"/>
        <v>0</v>
      </c>
      <c r="W110" s="115">
        <f t="shared" si="16"/>
        <v>0</v>
      </c>
      <c r="X110" s="115">
        <f t="shared" si="16"/>
        <v>0</v>
      </c>
      <c r="Y110" s="115">
        <f t="shared" si="16"/>
        <v>0</v>
      </c>
      <c r="Z110" s="115">
        <f t="shared" si="16"/>
        <v>0</v>
      </c>
      <c r="AA110" s="115">
        <f t="shared" si="16"/>
        <v>0</v>
      </c>
      <c r="AB110" s="115">
        <f t="shared" si="16"/>
        <v>0</v>
      </c>
      <c r="AC110" s="115">
        <f t="shared" si="16"/>
        <v>0</v>
      </c>
      <c r="AD110" s="115">
        <f t="shared" si="16"/>
        <v>0</v>
      </c>
      <c r="AE110" s="115">
        <f t="shared" si="16"/>
        <v>0</v>
      </c>
      <c r="AF110" s="115">
        <f t="shared" si="16"/>
        <v>0</v>
      </c>
      <c r="AG110" s="115">
        <f t="shared" si="16"/>
        <v>0</v>
      </c>
      <c r="AH110" s="115">
        <f t="shared" si="16"/>
        <v>0</v>
      </c>
      <c r="AI110" s="115">
        <f>IF(AI45=1,1,0)</f>
        <v>0</v>
      </c>
      <c r="AJ110" s="37" t="str">
        <f t="shared" si="6"/>
        <v/>
      </c>
      <c r="AK110" s="50"/>
      <c r="AL110" s="50" t="str">
        <f t="shared" si="9"/>
        <v>00</v>
      </c>
      <c r="AM110" s="52" t="str">
        <f t="shared" si="10"/>
        <v>00</v>
      </c>
      <c r="AN110" s="52" t="str">
        <f t="shared" si="11"/>
        <v>00</v>
      </c>
      <c r="AO110" s="52" t="str">
        <f t="shared" si="12"/>
        <v>00</v>
      </c>
      <c r="AQ110" t="str">
        <f t="shared" si="7"/>
        <v/>
      </c>
    </row>
    <row r="111" spans="2:43">
      <c r="B111" s="122"/>
      <c r="C111" s="37">
        <f t="shared" si="8"/>
        <v>40</v>
      </c>
      <c r="D111" s="115">
        <f t="shared" ref="D111:AI118" si="17">IF(D46=1,1,0)</f>
        <v>0</v>
      </c>
      <c r="E111" s="115">
        <f t="shared" si="17"/>
        <v>0</v>
      </c>
      <c r="F111" s="115">
        <f t="shared" si="17"/>
        <v>0</v>
      </c>
      <c r="G111" s="115">
        <f t="shared" si="17"/>
        <v>0</v>
      </c>
      <c r="H111" s="115">
        <f t="shared" si="17"/>
        <v>0</v>
      </c>
      <c r="I111" s="115">
        <f t="shared" si="17"/>
        <v>0</v>
      </c>
      <c r="J111" s="115">
        <f t="shared" si="17"/>
        <v>0</v>
      </c>
      <c r="K111" s="115">
        <f t="shared" si="17"/>
        <v>0</v>
      </c>
      <c r="L111" s="115">
        <f t="shared" si="17"/>
        <v>0</v>
      </c>
      <c r="M111" s="115">
        <f t="shared" si="17"/>
        <v>0</v>
      </c>
      <c r="N111" s="115">
        <f t="shared" si="17"/>
        <v>0</v>
      </c>
      <c r="O111" s="115">
        <f t="shared" si="17"/>
        <v>0</v>
      </c>
      <c r="P111" s="115">
        <f t="shared" si="17"/>
        <v>0</v>
      </c>
      <c r="Q111" s="115">
        <f t="shared" si="17"/>
        <v>0</v>
      </c>
      <c r="R111" s="115">
        <f t="shared" si="17"/>
        <v>0</v>
      </c>
      <c r="S111" s="115">
        <f t="shared" si="17"/>
        <v>0</v>
      </c>
      <c r="T111" s="115">
        <f t="shared" si="17"/>
        <v>0</v>
      </c>
      <c r="U111" s="115">
        <f t="shared" si="17"/>
        <v>0</v>
      </c>
      <c r="V111" s="115">
        <f t="shared" si="17"/>
        <v>0</v>
      </c>
      <c r="W111" s="115">
        <f t="shared" si="17"/>
        <v>0</v>
      </c>
      <c r="X111" s="115">
        <f t="shared" si="17"/>
        <v>0</v>
      </c>
      <c r="Y111" s="115">
        <f t="shared" si="17"/>
        <v>0</v>
      </c>
      <c r="Z111" s="115">
        <f t="shared" si="17"/>
        <v>0</v>
      </c>
      <c r="AA111" s="115">
        <f t="shared" si="17"/>
        <v>0</v>
      </c>
      <c r="AB111" s="115">
        <f t="shared" si="17"/>
        <v>0</v>
      </c>
      <c r="AC111" s="115">
        <f t="shared" si="17"/>
        <v>0</v>
      </c>
      <c r="AD111" s="115">
        <f t="shared" si="17"/>
        <v>0</v>
      </c>
      <c r="AE111" s="115">
        <f t="shared" si="17"/>
        <v>0</v>
      </c>
      <c r="AF111" s="115">
        <f t="shared" si="17"/>
        <v>0</v>
      </c>
      <c r="AG111" s="115">
        <f t="shared" si="17"/>
        <v>0</v>
      </c>
      <c r="AH111" s="115">
        <f t="shared" si="17"/>
        <v>0</v>
      </c>
      <c r="AI111" s="115">
        <f t="shared" si="17"/>
        <v>0</v>
      </c>
      <c r="AJ111" s="37" t="str">
        <f t="shared" si="6"/>
        <v/>
      </c>
      <c r="AK111" s="50"/>
      <c r="AL111" s="50" t="str">
        <f t="shared" si="9"/>
        <v>00</v>
      </c>
      <c r="AM111" s="52" t="str">
        <f t="shared" si="10"/>
        <v>00</v>
      </c>
      <c r="AN111" s="52" t="str">
        <f t="shared" si="11"/>
        <v>00</v>
      </c>
      <c r="AO111" s="52" t="str">
        <f t="shared" si="12"/>
        <v>00</v>
      </c>
      <c r="AQ111" t="str">
        <f t="shared" si="7"/>
        <v/>
      </c>
    </row>
    <row r="112" spans="2:43">
      <c r="B112" s="122"/>
      <c r="C112" s="37">
        <f t="shared" si="8"/>
        <v>41</v>
      </c>
      <c r="D112" s="115">
        <f t="shared" si="17"/>
        <v>0</v>
      </c>
      <c r="E112" s="115">
        <f t="shared" si="17"/>
        <v>0</v>
      </c>
      <c r="F112" s="115">
        <f t="shared" si="17"/>
        <v>0</v>
      </c>
      <c r="G112" s="115">
        <f t="shared" si="17"/>
        <v>0</v>
      </c>
      <c r="H112" s="115">
        <f t="shared" si="17"/>
        <v>0</v>
      </c>
      <c r="I112" s="115">
        <f t="shared" si="17"/>
        <v>0</v>
      </c>
      <c r="J112" s="115">
        <f t="shared" si="17"/>
        <v>0</v>
      </c>
      <c r="K112" s="115">
        <f t="shared" si="17"/>
        <v>0</v>
      </c>
      <c r="L112" s="115">
        <f t="shared" si="17"/>
        <v>0</v>
      </c>
      <c r="M112" s="115">
        <f t="shared" si="17"/>
        <v>0</v>
      </c>
      <c r="N112" s="115">
        <f t="shared" si="17"/>
        <v>0</v>
      </c>
      <c r="O112" s="115">
        <f t="shared" si="17"/>
        <v>0</v>
      </c>
      <c r="P112" s="115">
        <f t="shared" si="17"/>
        <v>0</v>
      </c>
      <c r="Q112" s="115">
        <f t="shared" si="17"/>
        <v>0</v>
      </c>
      <c r="R112" s="115">
        <f t="shared" si="17"/>
        <v>0</v>
      </c>
      <c r="S112" s="115">
        <f t="shared" si="17"/>
        <v>0</v>
      </c>
      <c r="T112" s="115">
        <f t="shared" si="17"/>
        <v>0</v>
      </c>
      <c r="U112" s="115">
        <f t="shared" si="17"/>
        <v>0</v>
      </c>
      <c r="V112" s="115">
        <f t="shared" si="17"/>
        <v>0</v>
      </c>
      <c r="W112" s="115">
        <f t="shared" si="17"/>
        <v>0</v>
      </c>
      <c r="X112" s="115">
        <f t="shared" si="17"/>
        <v>0</v>
      </c>
      <c r="Y112" s="115">
        <f t="shared" si="17"/>
        <v>0</v>
      </c>
      <c r="Z112" s="115">
        <f t="shared" si="17"/>
        <v>0</v>
      </c>
      <c r="AA112" s="115">
        <f t="shared" si="17"/>
        <v>0</v>
      </c>
      <c r="AB112" s="115">
        <f t="shared" si="17"/>
        <v>0</v>
      </c>
      <c r="AC112" s="115">
        <f t="shared" si="17"/>
        <v>0</v>
      </c>
      <c r="AD112" s="115">
        <f t="shared" si="17"/>
        <v>0</v>
      </c>
      <c r="AE112" s="115">
        <f t="shared" si="17"/>
        <v>0</v>
      </c>
      <c r="AF112" s="115">
        <f t="shared" si="17"/>
        <v>0</v>
      </c>
      <c r="AG112" s="115">
        <f t="shared" si="17"/>
        <v>0</v>
      </c>
      <c r="AH112" s="115">
        <f t="shared" si="17"/>
        <v>0</v>
      </c>
      <c r="AI112" s="115">
        <f t="shared" si="17"/>
        <v>0</v>
      </c>
      <c r="AJ112" s="37" t="str">
        <f t="shared" si="6"/>
        <v/>
      </c>
      <c r="AK112" s="50"/>
      <c r="AL112" s="50" t="str">
        <f t="shared" si="9"/>
        <v>00</v>
      </c>
      <c r="AM112" s="52" t="str">
        <f t="shared" si="10"/>
        <v>00</v>
      </c>
      <c r="AN112" s="52" t="str">
        <f t="shared" si="11"/>
        <v>00</v>
      </c>
      <c r="AO112" s="52" t="str">
        <f t="shared" si="12"/>
        <v>00</v>
      </c>
      <c r="AQ112" t="str">
        <f t="shared" si="7"/>
        <v/>
      </c>
    </row>
    <row r="113" spans="2:43">
      <c r="B113" s="122"/>
      <c r="C113" s="37">
        <f t="shared" si="8"/>
        <v>42</v>
      </c>
      <c r="D113" s="115">
        <f t="shared" si="17"/>
        <v>0</v>
      </c>
      <c r="E113" s="115">
        <f t="shared" si="17"/>
        <v>0</v>
      </c>
      <c r="F113" s="115">
        <f t="shared" si="17"/>
        <v>0</v>
      </c>
      <c r="G113" s="115">
        <f t="shared" si="17"/>
        <v>0</v>
      </c>
      <c r="H113" s="115">
        <f t="shared" si="17"/>
        <v>0</v>
      </c>
      <c r="I113" s="115">
        <f t="shared" si="17"/>
        <v>0</v>
      </c>
      <c r="J113" s="115">
        <f t="shared" si="17"/>
        <v>0</v>
      </c>
      <c r="K113" s="115">
        <f t="shared" si="17"/>
        <v>0</v>
      </c>
      <c r="L113" s="115">
        <f t="shared" si="17"/>
        <v>0</v>
      </c>
      <c r="M113" s="115">
        <f t="shared" si="17"/>
        <v>0</v>
      </c>
      <c r="N113" s="115">
        <f t="shared" si="17"/>
        <v>0</v>
      </c>
      <c r="O113" s="115">
        <f t="shared" si="17"/>
        <v>0</v>
      </c>
      <c r="P113" s="115">
        <f t="shared" si="17"/>
        <v>0</v>
      </c>
      <c r="Q113" s="115">
        <f t="shared" si="17"/>
        <v>0</v>
      </c>
      <c r="R113" s="115">
        <f t="shared" si="17"/>
        <v>0</v>
      </c>
      <c r="S113" s="115">
        <f t="shared" si="17"/>
        <v>0</v>
      </c>
      <c r="T113" s="115">
        <f t="shared" si="17"/>
        <v>0</v>
      </c>
      <c r="U113" s="115">
        <f t="shared" si="17"/>
        <v>0</v>
      </c>
      <c r="V113" s="115">
        <f t="shared" si="17"/>
        <v>0</v>
      </c>
      <c r="W113" s="115">
        <f t="shared" si="17"/>
        <v>0</v>
      </c>
      <c r="X113" s="115">
        <f t="shared" si="17"/>
        <v>0</v>
      </c>
      <c r="Y113" s="115">
        <f t="shared" si="17"/>
        <v>0</v>
      </c>
      <c r="Z113" s="115">
        <f t="shared" si="17"/>
        <v>0</v>
      </c>
      <c r="AA113" s="115">
        <f t="shared" si="17"/>
        <v>0</v>
      </c>
      <c r="AB113" s="115">
        <f t="shared" si="17"/>
        <v>0</v>
      </c>
      <c r="AC113" s="115">
        <f t="shared" si="17"/>
        <v>0</v>
      </c>
      <c r="AD113" s="115">
        <f t="shared" si="17"/>
        <v>0</v>
      </c>
      <c r="AE113" s="115">
        <f t="shared" si="17"/>
        <v>0</v>
      </c>
      <c r="AF113" s="115">
        <f t="shared" si="17"/>
        <v>0</v>
      </c>
      <c r="AG113" s="115">
        <f t="shared" si="17"/>
        <v>0</v>
      </c>
      <c r="AH113" s="115">
        <f t="shared" si="17"/>
        <v>0</v>
      </c>
      <c r="AI113" s="115">
        <f t="shared" si="17"/>
        <v>0</v>
      </c>
      <c r="AJ113" s="37" t="str">
        <f t="shared" si="6"/>
        <v/>
      </c>
      <c r="AK113" s="50"/>
      <c r="AL113" s="50" t="str">
        <f t="shared" si="9"/>
        <v>00</v>
      </c>
      <c r="AM113" s="52" t="str">
        <f t="shared" si="10"/>
        <v>00</v>
      </c>
      <c r="AN113" s="52" t="str">
        <f t="shared" si="11"/>
        <v>00</v>
      </c>
      <c r="AO113" s="52" t="str">
        <f t="shared" si="12"/>
        <v>00</v>
      </c>
      <c r="AQ113" t="str">
        <f t="shared" si="7"/>
        <v/>
      </c>
    </row>
    <row r="114" spans="2:43">
      <c r="B114" s="122"/>
      <c r="C114" s="37">
        <f t="shared" si="8"/>
        <v>43</v>
      </c>
      <c r="D114" s="115">
        <f t="shared" si="17"/>
        <v>0</v>
      </c>
      <c r="E114" s="115">
        <f t="shared" si="17"/>
        <v>0</v>
      </c>
      <c r="F114" s="115">
        <f t="shared" si="17"/>
        <v>0</v>
      </c>
      <c r="G114" s="115">
        <f t="shared" si="17"/>
        <v>0</v>
      </c>
      <c r="H114" s="115">
        <f t="shared" si="17"/>
        <v>0</v>
      </c>
      <c r="I114" s="115">
        <f t="shared" si="17"/>
        <v>0</v>
      </c>
      <c r="J114" s="115">
        <f t="shared" si="17"/>
        <v>0</v>
      </c>
      <c r="K114" s="115">
        <f t="shared" si="17"/>
        <v>0</v>
      </c>
      <c r="L114" s="115">
        <f t="shared" si="17"/>
        <v>0</v>
      </c>
      <c r="M114" s="115">
        <f t="shared" si="17"/>
        <v>0</v>
      </c>
      <c r="N114" s="115">
        <f t="shared" si="17"/>
        <v>0</v>
      </c>
      <c r="O114" s="115">
        <f t="shared" si="17"/>
        <v>0</v>
      </c>
      <c r="P114" s="115">
        <f t="shared" si="17"/>
        <v>0</v>
      </c>
      <c r="Q114" s="115">
        <f t="shared" si="17"/>
        <v>0</v>
      </c>
      <c r="R114" s="115">
        <f t="shared" si="17"/>
        <v>0</v>
      </c>
      <c r="S114" s="115">
        <f t="shared" si="17"/>
        <v>0</v>
      </c>
      <c r="T114" s="115">
        <f t="shared" si="17"/>
        <v>0</v>
      </c>
      <c r="U114" s="115">
        <f t="shared" si="17"/>
        <v>0</v>
      </c>
      <c r="V114" s="115">
        <f t="shared" si="17"/>
        <v>0</v>
      </c>
      <c r="W114" s="115">
        <f t="shared" si="17"/>
        <v>0</v>
      </c>
      <c r="X114" s="115">
        <f t="shared" si="17"/>
        <v>0</v>
      </c>
      <c r="Y114" s="115">
        <f t="shared" si="17"/>
        <v>0</v>
      </c>
      <c r="Z114" s="115">
        <f t="shared" si="17"/>
        <v>0</v>
      </c>
      <c r="AA114" s="115">
        <f t="shared" si="17"/>
        <v>0</v>
      </c>
      <c r="AB114" s="115">
        <f t="shared" si="17"/>
        <v>0</v>
      </c>
      <c r="AC114" s="115">
        <f t="shared" si="17"/>
        <v>0</v>
      </c>
      <c r="AD114" s="115">
        <f t="shared" si="17"/>
        <v>0</v>
      </c>
      <c r="AE114" s="115">
        <f t="shared" si="17"/>
        <v>0</v>
      </c>
      <c r="AF114" s="115">
        <f t="shared" si="17"/>
        <v>0</v>
      </c>
      <c r="AG114" s="115">
        <f t="shared" si="17"/>
        <v>0</v>
      </c>
      <c r="AH114" s="115">
        <f t="shared" si="17"/>
        <v>0</v>
      </c>
      <c r="AI114" s="115">
        <f t="shared" si="17"/>
        <v>0</v>
      </c>
      <c r="AJ114" s="37" t="str">
        <f t="shared" si="6"/>
        <v/>
      </c>
      <c r="AK114" s="50"/>
      <c r="AL114" s="50" t="str">
        <f t="shared" si="9"/>
        <v>00</v>
      </c>
      <c r="AM114" s="52" t="str">
        <f t="shared" si="10"/>
        <v>00</v>
      </c>
      <c r="AN114" s="52" t="str">
        <f t="shared" si="11"/>
        <v>00</v>
      </c>
      <c r="AO114" s="52" t="str">
        <f t="shared" si="12"/>
        <v>00</v>
      </c>
      <c r="AQ114" t="str">
        <f t="shared" si="7"/>
        <v/>
      </c>
    </row>
    <row r="115" spans="2:43">
      <c r="B115" s="122"/>
      <c r="C115" s="37">
        <f t="shared" si="8"/>
        <v>44</v>
      </c>
      <c r="D115" s="115">
        <f t="shared" si="17"/>
        <v>0</v>
      </c>
      <c r="E115" s="115">
        <f t="shared" si="17"/>
        <v>0</v>
      </c>
      <c r="F115" s="115">
        <f t="shared" si="17"/>
        <v>0</v>
      </c>
      <c r="G115" s="115">
        <f t="shared" si="17"/>
        <v>0</v>
      </c>
      <c r="H115" s="115">
        <f t="shared" si="17"/>
        <v>0</v>
      </c>
      <c r="I115" s="115">
        <f t="shared" si="17"/>
        <v>0</v>
      </c>
      <c r="J115" s="115">
        <f t="shared" si="17"/>
        <v>0</v>
      </c>
      <c r="K115" s="115">
        <f t="shared" si="17"/>
        <v>0</v>
      </c>
      <c r="L115" s="115">
        <f t="shared" si="17"/>
        <v>0</v>
      </c>
      <c r="M115" s="115">
        <f t="shared" si="17"/>
        <v>0</v>
      </c>
      <c r="N115" s="115">
        <f t="shared" si="17"/>
        <v>0</v>
      </c>
      <c r="O115" s="115">
        <f t="shared" si="17"/>
        <v>0</v>
      </c>
      <c r="P115" s="115">
        <f t="shared" si="17"/>
        <v>0</v>
      </c>
      <c r="Q115" s="115">
        <f t="shared" si="17"/>
        <v>0</v>
      </c>
      <c r="R115" s="115">
        <f t="shared" si="17"/>
        <v>0</v>
      </c>
      <c r="S115" s="115">
        <f t="shared" si="17"/>
        <v>0</v>
      </c>
      <c r="T115" s="115">
        <f t="shared" si="17"/>
        <v>0</v>
      </c>
      <c r="U115" s="115">
        <f t="shared" si="17"/>
        <v>0</v>
      </c>
      <c r="V115" s="115">
        <f t="shared" si="17"/>
        <v>0</v>
      </c>
      <c r="W115" s="115">
        <f t="shared" si="17"/>
        <v>0</v>
      </c>
      <c r="X115" s="115">
        <f t="shared" si="17"/>
        <v>0</v>
      </c>
      <c r="Y115" s="115">
        <f t="shared" si="17"/>
        <v>0</v>
      </c>
      <c r="Z115" s="115">
        <f t="shared" si="17"/>
        <v>0</v>
      </c>
      <c r="AA115" s="115">
        <f t="shared" si="17"/>
        <v>0</v>
      </c>
      <c r="AB115" s="115">
        <f t="shared" si="17"/>
        <v>0</v>
      </c>
      <c r="AC115" s="115">
        <f t="shared" si="17"/>
        <v>0</v>
      </c>
      <c r="AD115" s="115">
        <f t="shared" si="17"/>
        <v>0</v>
      </c>
      <c r="AE115" s="115">
        <f t="shared" si="17"/>
        <v>0</v>
      </c>
      <c r="AF115" s="115">
        <f t="shared" si="17"/>
        <v>0</v>
      </c>
      <c r="AG115" s="115">
        <f t="shared" si="17"/>
        <v>0</v>
      </c>
      <c r="AH115" s="115">
        <f t="shared" si="17"/>
        <v>0</v>
      </c>
      <c r="AI115" s="115">
        <f t="shared" si="17"/>
        <v>0</v>
      </c>
      <c r="AJ115" s="37" t="str">
        <f t="shared" si="6"/>
        <v/>
      </c>
      <c r="AK115" s="50"/>
      <c r="AL115" s="50" t="str">
        <f t="shared" si="9"/>
        <v>00</v>
      </c>
      <c r="AM115" s="52" t="str">
        <f t="shared" si="10"/>
        <v>00</v>
      </c>
      <c r="AN115" s="52" t="str">
        <f t="shared" si="11"/>
        <v>00</v>
      </c>
      <c r="AO115" s="52" t="str">
        <f t="shared" si="12"/>
        <v>00</v>
      </c>
      <c r="AQ115" t="str">
        <f t="shared" si="7"/>
        <v/>
      </c>
    </row>
    <row r="116" spans="2:43">
      <c r="B116" s="122"/>
      <c r="C116" s="37">
        <f t="shared" si="8"/>
        <v>45</v>
      </c>
      <c r="D116" s="115">
        <f t="shared" si="17"/>
        <v>0</v>
      </c>
      <c r="E116" s="115">
        <f t="shared" si="17"/>
        <v>0</v>
      </c>
      <c r="F116" s="115">
        <f t="shared" si="17"/>
        <v>0</v>
      </c>
      <c r="G116" s="115">
        <f t="shared" si="17"/>
        <v>0</v>
      </c>
      <c r="H116" s="115">
        <f t="shared" si="17"/>
        <v>0</v>
      </c>
      <c r="I116" s="115">
        <f t="shared" si="17"/>
        <v>0</v>
      </c>
      <c r="J116" s="115">
        <f t="shared" si="17"/>
        <v>0</v>
      </c>
      <c r="K116" s="115">
        <f t="shared" si="17"/>
        <v>0</v>
      </c>
      <c r="L116" s="115">
        <f t="shared" si="17"/>
        <v>0</v>
      </c>
      <c r="M116" s="115">
        <f t="shared" si="17"/>
        <v>0</v>
      </c>
      <c r="N116" s="115">
        <f t="shared" si="17"/>
        <v>0</v>
      </c>
      <c r="O116" s="115">
        <f t="shared" si="17"/>
        <v>0</v>
      </c>
      <c r="P116" s="115">
        <f t="shared" si="17"/>
        <v>0</v>
      </c>
      <c r="Q116" s="115">
        <f t="shared" si="17"/>
        <v>0</v>
      </c>
      <c r="R116" s="115">
        <f t="shared" si="17"/>
        <v>0</v>
      </c>
      <c r="S116" s="115">
        <f t="shared" si="17"/>
        <v>0</v>
      </c>
      <c r="T116" s="115">
        <f t="shared" si="17"/>
        <v>0</v>
      </c>
      <c r="U116" s="115">
        <f t="shared" si="17"/>
        <v>0</v>
      </c>
      <c r="V116" s="115">
        <f t="shared" si="17"/>
        <v>0</v>
      </c>
      <c r="W116" s="115">
        <f t="shared" si="17"/>
        <v>0</v>
      </c>
      <c r="X116" s="115">
        <f t="shared" si="17"/>
        <v>0</v>
      </c>
      <c r="Y116" s="115">
        <f t="shared" si="17"/>
        <v>0</v>
      </c>
      <c r="Z116" s="115">
        <f t="shared" si="17"/>
        <v>0</v>
      </c>
      <c r="AA116" s="115">
        <f t="shared" si="17"/>
        <v>0</v>
      </c>
      <c r="AB116" s="115">
        <f t="shared" si="17"/>
        <v>0</v>
      </c>
      <c r="AC116" s="115">
        <f t="shared" si="17"/>
        <v>0</v>
      </c>
      <c r="AD116" s="115">
        <f t="shared" si="17"/>
        <v>0</v>
      </c>
      <c r="AE116" s="115">
        <f t="shared" si="17"/>
        <v>0</v>
      </c>
      <c r="AF116" s="115">
        <f t="shared" si="17"/>
        <v>0</v>
      </c>
      <c r="AG116" s="115">
        <f t="shared" si="17"/>
        <v>0</v>
      </c>
      <c r="AH116" s="115">
        <f t="shared" si="17"/>
        <v>0</v>
      </c>
      <c r="AI116" s="115">
        <f t="shared" si="17"/>
        <v>0</v>
      </c>
      <c r="AJ116" s="37" t="str">
        <f t="shared" si="6"/>
        <v/>
      </c>
      <c r="AK116" s="50"/>
      <c r="AL116" s="50" t="str">
        <f t="shared" si="9"/>
        <v>00</v>
      </c>
      <c r="AM116" s="52" t="str">
        <f t="shared" si="10"/>
        <v>00</v>
      </c>
      <c r="AN116" s="52" t="str">
        <f t="shared" si="11"/>
        <v>00</v>
      </c>
      <c r="AO116" s="52" t="str">
        <f t="shared" si="12"/>
        <v>00</v>
      </c>
      <c r="AQ116" t="str">
        <f t="shared" si="7"/>
        <v/>
      </c>
    </row>
    <row r="117" spans="2:43">
      <c r="B117" s="122"/>
      <c r="C117" s="37">
        <f t="shared" si="8"/>
        <v>46</v>
      </c>
      <c r="D117" s="115">
        <f t="shared" si="17"/>
        <v>0</v>
      </c>
      <c r="E117" s="115">
        <f t="shared" si="17"/>
        <v>0</v>
      </c>
      <c r="F117" s="115">
        <f t="shared" si="17"/>
        <v>0</v>
      </c>
      <c r="G117" s="115">
        <f t="shared" si="17"/>
        <v>0</v>
      </c>
      <c r="H117" s="115">
        <f t="shared" si="17"/>
        <v>0</v>
      </c>
      <c r="I117" s="115">
        <f t="shared" si="17"/>
        <v>0</v>
      </c>
      <c r="J117" s="115">
        <f t="shared" si="17"/>
        <v>0</v>
      </c>
      <c r="K117" s="115">
        <f t="shared" si="17"/>
        <v>0</v>
      </c>
      <c r="L117" s="115">
        <f t="shared" si="17"/>
        <v>0</v>
      </c>
      <c r="M117" s="115">
        <f t="shared" si="17"/>
        <v>0</v>
      </c>
      <c r="N117" s="115">
        <f t="shared" si="17"/>
        <v>0</v>
      </c>
      <c r="O117" s="115">
        <f t="shared" si="17"/>
        <v>0</v>
      </c>
      <c r="P117" s="115">
        <f t="shared" si="17"/>
        <v>0</v>
      </c>
      <c r="Q117" s="115">
        <f t="shared" si="17"/>
        <v>0</v>
      </c>
      <c r="R117" s="115">
        <f t="shared" si="17"/>
        <v>0</v>
      </c>
      <c r="S117" s="115">
        <f t="shared" si="17"/>
        <v>0</v>
      </c>
      <c r="T117" s="115">
        <f t="shared" si="17"/>
        <v>0</v>
      </c>
      <c r="U117" s="115">
        <f t="shared" si="17"/>
        <v>0</v>
      </c>
      <c r="V117" s="115">
        <f t="shared" si="17"/>
        <v>0</v>
      </c>
      <c r="W117" s="115">
        <f t="shared" si="17"/>
        <v>0</v>
      </c>
      <c r="X117" s="115">
        <f t="shared" si="17"/>
        <v>0</v>
      </c>
      <c r="Y117" s="115">
        <f t="shared" si="17"/>
        <v>0</v>
      </c>
      <c r="Z117" s="115">
        <f t="shared" si="17"/>
        <v>0</v>
      </c>
      <c r="AA117" s="115">
        <f t="shared" si="17"/>
        <v>0</v>
      </c>
      <c r="AB117" s="115">
        <f t="shared" si="17"/>
        <v>0</v>
      </c>
      <c r="AC117" s="115">
        <f t="shared" si="17"/>
        <v>0</v>
      </c>
      <c r="AD117" s="115">
        <f t="shared" si="17"/>
        <v>0</v>
      </c>
      <c r="AE117" s="115">
        <f t="shared" si="17"/>
        <v>0</v>
      </c>
      <c r="AF117" s="115">
        <f t="shared" si="17"/>
        <v>0</v>
      </c>
      <c r="AG117" s="115">
        <f t="shared" si="17"/>
        <v>0</v>
      </c>
      <c r="AH117" s="115">
        <f t="shared" si="17"/>
        <v>0</v>
      </c>
      <c r="AI117" s="115">
        <f t="shared" si="17"/>
        <v>0</v>
      </c>
      <c r="AJ117" s="37" t="str">
        <f t="shared" si="6"/>
        <v/>
      </c>
      <c r="AK117" s="50"/>
      <c r="AL117" s="50" t="str">
        <f t="shared" si="9"/>
        <v>00</v>
      </c>
      <c r="AM117" s="52" t="str">
        <f t="shared" si="10"/>
        <v>00</v>
      </c>
      <c r="AN117" s="52" t="str">
        <f t="shared" si="11"/>
        <v>00</v>
      </c>
      <c r="AO117" s="52" t="str">
        <f t="shared" si="12"/>
        <v>00</v>
      </c>
      <c r="AQ117" t="str">
        <f t="shared" si="7"/>
        <v/>
      </c>
    </row>
    <row r="118" spans="2:43">
      <c r="B118" s="122"/>
      <c r="C118" s="37">
        <f t="shared" si="8"/>
        <v>47</v>
      </c>
      <c r="D118" s="115">
        <f t="shared" si="17"/>
        <v>0</v>
      </c>
      <c r="E118" s="115">
        <f t="shared" si="17"/>
        <v>0</v>
      </c>
      <c r="F118" s="115">
        <f t="shared" si="17"/>
        <v>0</v>
      </c>
      <c r="G118" s="115">
        <f t="shared" si="17"/>
        <v>0</v>
      </c>
      <c r="H118" s="115">
        <f t="shared" si="17"/>
        <v>0</v>
      </c>
      <c r="I118" s="115">
        <f t="shared" si="17"/>
        <v>0</v>
      </c>
      <c r="J118" s="115">
        <f t="shared" si="17"/>
        <v>0</v>
      </c>
      <c r="K118" s="115">
        <f t="shared" si="17"/>
        <v>0</v>
      </c>
      <c r="L118" s="115">
        <f t="shared" si="17"/>
        <v>0</v>
      </c>
      <c r="M118" s="115">
        <f t="shared" si="17"/>
        <v>0</v>
      </c>
      <c r="N118" s="115">
        <f t="shared" si="17"/>
        <v>0</v>
      </c>
      <c r="O118" s="115">
        <f t="shared" si="17"/>
        <v>0</v>
      </c>
      <c r="P118" s="115">
        <f t="shared" si="17"/>
        <v>0</v>
      </c>
      <c r="Q118" s="115">
        <f t="shared" si="17"/>
        <v>0</v>
      </c>
      <c r="R118" s="115">
        <f t="shared" si="17"/>
        <v>0</v>
      </c>
      <c r="S118" s="115">
        <f t="shared" si="17"/>
        <v>0</v>
      </c>
      <c r="T118" s="115">
        <f t="shared" si="17"/>
        <v>0</v>
      </c>
      <c r="U118" s="115">
        <f t="shared" si="17"/>
        <v>0</v>
      </c>
      <c r="V118" s="115">
        <f t="shared" si="17"/>
        <v>0</v>
      </c>
      <c r="W118" s="115">
        <f t="shared" si="17"/>
        <v>0</v>
      </c>
      <c r="X118" s="115">
        <f t="shared" si="17"/>
        <v>0</v>
      </c>
      <c r="Y118" s="115">
        <f t="shared" si="17"/>
        <v>0</v>
      </c>
      <c r="Z118" s="115">
        <f t="shared" si="17"/>
        <v>0</v>
      </c>
      <c r="AA118" s="115">
        <f t="shared" si="17"/>
        <v>0</v>
      </c>
      <c r="AB118" s="115">
        <f t="shared" si="17"/>
        <v>0</v>
      </c>
      <c r="AC118" s="115">
        <f t="shared" si="17"/>
        <v>0</v>
      </c>
      <c r="AD118" s="115">
        <f t="shared" si="17"/>
        <v>0</v>
      </c>
      <c r="AE118" s="115">
        <f t="shared" si="17"/>
        <v>0</v>
      </c>
      <c r="AF118" s="115">
        <f t="shared" si="17"/>
        <v>0</v>
      </c>
      <c r="AG118" s="115">
        <f t="shared" si="17"/>
        <v>0</v>
      </c>
      <c r="AH118" s="115">
        <f t="shared" si="17"/>
        <v>0</v>
      </c>
      <c r="AI118" s="115">
        <f>IF(AI53=1,1,0)</f>
        <v>0</v>
      </c>
      <c r="AJ118" s="37" t="str">
        <f t="shared" si="6"/>
        <v/>
      </c>
      <c r="AK118" s="50"/>
      <c r="AL118" s="50" t="str">
        <f t="shared" si="9"/>
        <v>00</v>
      </c>
      <c r="AM118" s="52" t="str">
        <f t="shared" si="10"/>
        <v>00</v>
      </c>
      <c r="AN118" s="52" t="str">
        <f t="shared" si="11"/>
        <v>00</v>
      </c>
      <c r="AO118" s="52" t="str">
        <f t="shared" si="12"/>
        <v>00</v>
      </c>
      <c r="AQ118" t="str">
        <f t="shared" si="7"/>
        <v/>
      </c>
    </row>
    <row r="119" spans="2:43">
      <c r="B119" s="122"/>
      <c r="C119" s="37">
        <f t="shared" si="8"/>
        <v>48</v>
      </c>
      <c r="D119" s="115">
        <f t="shared" ref="D119:AI126" si="18">IF(D54=1,1,0)</f>
        <v>0</v>
      </c>
      <c r="E119" s="115">
        <f t="shared" si="18"/>
        <v>0</v>
      </c>
      <c r="F119" s="115">
        <f t="shared" si="18"/>
        <v>0</v>
      </c>
      <c r="G119" s="115">
        <f t="shared" si="18"/>
        <v>0</v>
      </c>
      <c r="H119" s="115">
        <f t="shared" si="18"/>
        <v>0</v>
      </c>
      <c r="I119" s="115">
        <f t="shared" si="18"/>
        <v>0</v>
      </c>
      <c r="J119" s="115">
        <f t="shared" si="18"/>
        <v>0</v>
      </c>
      <c r="K119" s="115">
        <f t="shared" si="18"/>
        <v>0</v>
      </c>
      <c r="L119" s="115">
        <f t="shared" si="18"/>
        <v>0</v>
      </c>
      <c r="M119" s="115">
        <f t="shared" si="18"/>
        <v>0</v>
      </c>
      <c r="N119" s="115">
        <f t="shared" si="18"/>
        <v>0</v>
      </c>
      <c r="O119" s="115">
        <f t="shared" si="18"/>
        <v>0</v>
      </c>
      <c r="P119" s="115">
        <f t="shared" si="18"/>
        <v>0</v>
      </c>
      <c r="Q119" s="115">
        <f t="shared" si="18"/>
        <v>0</v>
      </c>
      <c r="R119" s="115">
        <f t="shared" si="18"/>
        <v>0</v>
      </c>
      <c r="S119" s="115">
        <f t="shared" si="18"/>
        <v>0</v>
      </c>
      <c r="T119" s="115">
        <f t="shared" si="18"/>
        <v>0</v>
      </c>
      <c r="U119" s="115">
        <f t="shared" si="18"/>
        <v>0</v>
      </c>
      <c r="V119" s="115">
        <f t="shared" si="18"/>
        <v>0</v>
      </c>
      <c r="W119" s="115">
        <f t="shared" si="18"/>
        <v>0</v>
      </c>
      <c r="X119" s="115">
        <f t="shared" si="18"/>
        <v>0</v>
      </c>
      <c r="Y119" s="115">
        <f t="shared" si="18"/>
        <v>0</v>
      </c>
      <c r="Z119" s="115">
        <f t="shared" si="18"/>
        <v>0</v>
      </c>
      <c r="AA119" s="115">
        <f t="shared" si="18"/>
        <v>0</v>
      </c>
      <c r="AB119" s="115">
        <f t="shared" si="18"/>
        <v>0</v>
      </c>
      <c r="AC119" s="115">
        <f t="shared" si="18"/>
        <v>0</v>
      </c>
      <c r="AD119" s="115">
        <f t="shared" si="18"/>
        <v>0</v>
      </c>
      <c r="AE119" s="115">
        <f t="shared" si="18"/>
        <v>0</v>
      </c>
      <c r="AF119" s="115">
        <f t="shared" si="18"/>
        <v>0</v>
      </c>
      <c r="AG119" s="115">
        <f t="shared" si="18"/>
        <v>0</v>
      </c>
      <c r="AH119" s="115">
        <f t="shared" si="18"/>
        <v>0</v>
      </c>
      <c r="AI119" s="115">
        <f t="shared" si="18"/>
        <v>0</v>
      </c>
      <c r="AJ119" s="37" t="str">
        <f t="shared" si="6"/>
        <v/>
      </c>
      <c r="AK119" s="50"/>
      <c r="AL119" s="50" t="str">
        <f t="shared" si="9"/>
        <v>00</v>
      </c>
      <c r="AM119" s="52" t="str">
        <f t="shared" si="10"/>
        <v>00</v>
      </c>
      <c r="AN119" s="52" t="str">
        <f t="shared" si="11"/>
        <v>00</v>
      </c>
      <c r="AO119" s="52" t="str">
        <f t="shared" si="12"/>
        <v>00</v>
      </c>
      <c r="AQ119" t="str">
        <f t="shared" si="7"/>
        <v/>
      </c>
    </row>
    <row r="120" spans="2:43">
      <c r="B120" s="122"/>
      <c r="C120" s="37">
        <f t="shared" si="8"/>
        <v>49</v>
      </c>
      <c r="D120" s="115">
        <f t="shared" si="18"/>
        <v>0</v>
      </c>
      <c r="E120" s="115">
        <f t="shared" si="18"/>
        <v>0</v>
      </c>
      <c r="F120" s="115">
        <f t="shared" si="18"/>
        <v>0</v>
      </c>
      <c r="G120" s="115">
        <f t="shared" si="18"/>
        <v>0</v>
      </c>
      <c r="H120" s="115">
        <f t="shared" si="18"/>
        <v>0</v>
      </c>
      <c r="I120" s="115">
        <f t="shared" si="18"/>
        <v>0</v>
      </c>
      <c r="J120" s="115">
        <f t="shared" si="18"/>
        <v>0</v>
      </c>
      <c r="K120" s="115">
        <f t="shared" si="18"/>
        <v>0</v>
      </c>
      <c r="L120" s="115">
        <f t="shared" si="18"/>
        <v>0</v>
      </c>
      <c r="M120" s="115">
        <f t="shared" si="18"/>
        <v>0</v>
      </c>
      <c r="N120" s="115">
        <f t="shared" si="18"/>
        <v>0</v>
      </c>
      <c r="O120" s="115">
        <f t="shared" si="18"/>
        <v>0</v>
      </c>
      <c r="P120" s="115">
        <f t="shared" si="18"/>
        <v>0</v>
      </c>
      <c r="Q120" s="115">
        <f t="shared" si="18"/>
        <v>0</v>
      </c>
      <c r="R120" s="115">
        <f t="shared" si="18"/>
        <v>0</v>
      </c>
      <c r="S120" s="115">
        <f t="shared" si="18"/>
        <v>0</v>
      </c>
      <c r="T120" s="115">
        <f t="shared" si="18"/>
        <v>0</v>
      </c>
      <c r="U120" s="115">
        <f t="shared" si="18"/>
        <v>0</v>
      </c>
      <c r="V120" s="115">
        <f t="shared" si="18"/>
        <v>0</v>
      </c>
      <c r="W120" s="115">
        <f t="shared" si="18"/>
        <v>0</v>
      </c>
      <c r="X120" s="115">
        <f t="shared" si="18"/>
        <v>0</v>
      </c>
      <c r="Y120" s="115">
        <f t="shared" si="18"/>
        <v>0</v>
      </c>
      <c r="Z120" s="115">
        <f t="shared" si="18"/>
        <v>0</v>
      </c>
      <c r="AA120" s="115">
        <f t="shared" si="18"/>
        <v>0</v>
      </c>
      <c r="AB120" s="115">
        <f t="shared" si="18"/>
        <v>0</v>
      </c>
      <c r="AC120" s="115">
        <f t="shared" si="18"/>
        <v>0</v>
      </c>
      <c r="AD120" s="115">
        <f t="shared" si="18"/>
        <v>0</v>
      </c>
      <c r="AE120" s="115">
        <f t="shared" si="18"/>
        <v>0</v>
      </c>
      <c r="AF120" s="115">
        <f t="shared" si="18"/>
        <v>0</v>
      </c>
      <c r="AG120" s="115">
        <f t="shared" si="18"/>
        <v>0</v>
      </c>
      <c r="AH120" s="115">
        <f t="shared" si="18"/>
        <v>0</v>
      </c>
      <c r="AI120" s="115">
        <f t="shared" si="18"/>
        <v>0</v>
      </c>
      <c r="AJ120" s="37" t="str">
        <f t="shared" si="6"/>
        <v/>
      </c>
      <c r="AK120" s="50"/>
      <c r="AL120" s="50" t="str">
        <f t="shared" si="9"/>
        <v>00</v>
      </c>
      <c r="AM120" s="52" t="str">
        <f t="shared" si="10"/>
        <v>00</v>
      </c>
      <c r="AN120" s="52" t="str">
        <f t="shared" si="11"/>
        <v>00</v>
      </c>
      <c r="AO120" s="52" t="str">
        <f t="shared" si="12"/>
        <v>00</v>
      </c>
      <c r="AQ120" t="str">
        <f t="shared" si="7"/>
        <v/>
      </c>
    </row>
    <row r="121" spans="2:43">
      <c r="B121" s="122"/>
      <c r="C121" s="37">
        <f t="shared" si="8"/>
        <v>50</v>
      </c>
      <c r="D121" s="115">
        <f t="shared" si="18"/>
        <v>0</v>
      </c>
      <c r="E121" s="115">
        <f t="shared" si="18"/>
        <v>0</v>
      </c>
      <c r="F121" s="115">
        <f t="shared" si="18"/>
        <v>0</v>
      </c>
      <c r="G121" s="115">
        <f t="shared" si="18"/>
        <v>0</v>
      </c>
      <c r="H121" s="115">
        <f t="shared" si="18"/>
        <v>0</v>
      </c>
      <c r="I121" s="115">
        <f t="shared" si="18"/>
        <v>0</v>
      </c>
      <c r="J121" s="115">
        <f t="shared" si="18"/>
        <v>0</v>
      </c>
      <c r="K121" s="115">
        <f t="shared" si="18"/>
        <v>0</v>
      </c>
      <c r="L121" s="115">
        <f t="shared" si="18"/>
        <v>0</v>
      </c>
      <c r="M121" s="115">
        <f t="shared" si="18"/>
        <v>0</v>
      </c>
      <c r="N121" s="115">
        <f t="shared" si="18"/>
        <v>0</v>
      </c>
      <c r="O121" s="115">
        <f t="shared" si="18"/>
        <v>0</v>
      </c>
      <c r="P121" s="115">
        <f t="shared" si="18"/>
        <v>0</v>
      </c>
      <c r="Q121" s="115">
        <f t="shared" si="18"/>
        <v>0</v>
      </c>
      <c r="R121" s="115">
        <f t="shared" si="18"/>
        <v>0</v>
      </c>
      <c r="S121" s="115">
        <f t="shared" si="18"/>
        <v>0</v>
      </c>
      <c r="T121" s="115">
        <f t="shared" si="18"/>
        <v>0</v>
      </c>
      <c r="U121" s="115">
        <f t="shared" si="18"/>
        <v>0</v>
      </c>
      <c r="V121" s="115">
        <f t="shared" si="18"/>
        <v>0</v>
      </c>
      <c r="W121" s="115">
        <f t="shared" si="18"/>
        <v>0</v>
      </c>
      <c r="X121" s="115">
        <f t="shared" si="18"/>
        <v>0</v>
      </c>
      <c r="Y121" s="115">
        <f t="shared" si="18"/>
        <v>0</v>
      </c>
      <c r="Z121" s="115">
        <f t="shared" si="18"/>
        <v>0</v>
      </c>
      <c r="AA121" s="115">
        <f t="shared" si="18"/>
        <v>0</v>
      </c>
      <c r="AB121" s="115">
        <f t="shared" si="18"/>
        <v>0</v>
      </c>
      <c r="AC121" s="115">
        <f t="shared" si="18"/>
        <v>0</v>
      </c>
      <c r="AD121" s="115">
        <f t="shared" si="18"/>
        <v>0</v>
      </c>
      <c r="AE121" s="115">
        <f t="shared" si="18"/>
        <v>0</v>
      </c>
      <c r="AF121" s="115">
        <f t="shared" si="18"/>
        <v>0</v>
      </c>
      <c r="AG121" s="115">
        <f t="shared" si="18"/>
        <v>0</v>
      </c>
      <c r="AH121" s="115">
        <f t="shared" si="18"/>
        <v>0</v>
      </c>
      <c r="AI121" s="115">
        <f t="shared" si="18"/>
        <v>0</v>
      </c>
      <c r="AJ121" s="37" t="str">
        <f t="shared" si="6"/>
        <v/>
      </c>
      <c r="AK121" s="50"/>
      <c r="AL121" s="50" t="str">
        <f t="shared" si="9"/>
        <v>00</v>
      </c>
      <c r="AM121" s="52" t="str">
        <f t="shared" si="10"/>
        <v>00</v>
      </c>
      <c r="AN121" s="52" t="str">
        <f t="shared" si="11"/>
        <v>00</v>
      </c>
      <c r="AO121" s="52" t="str">
        <f t="shared" si="12"/>
        <v>00</v>
      </c>
      <c r="AQ121" t="str">
        <f t="shared" si="7"/>
        <v/>
      </c>
    </row>
    <row r="122" spans="2:43">
      <c r="B122" s="122"/>
      <c r="C122" s="37">
        <f t="shared" si="8"/>
        <v>51</v>
      </c>
      <c r="D122" s="115">
        <f t="shared" si="18"/>
        <v>0</v>
      </c>
      <c r="E122" s="115">
        <f t="shared" si="18"/>
        <v>0</v>
      </c>
      <c r="F122" s="115">
        <f t="shared" si="18"/>
        <v>0</v>
      </c>
      <c r="G122" s="115">
        <f t="shared" si="18"/>
        <v>0</v>
      </c>
      <c r="H122" s="115">
        <f t="shared" si="18"/>
        <v>0</v>
      </c>
      <c r="I122" s="115">
        <f t="shared" si="18"/>
        <v>0</v>
      </c>
      <c r="J122" s="115">
        <f t="shared" si="18"/>
        <v>0</v>
      </c>
      <c r="K122" s="115">
        <f t="shared" si="18"/>
        <v>0</v>
      </c>
      <c r="L122" s="115">
        <f t="shared" si="18"/>
        <v>0</v>
      </c>
      <c r="M122" s="115">
        <f t="shared" si="18"/>
        <v>0</v>
      </c>
      <c r="N122" s="115">
        <f t="shared" si="18"/>
        <v>0</v>
      </c>
      <c r="O122" s="115">
        <f t="shared" si="18"/>
        <v>0</v>
      </c>
      <c r="P122" s="115">
        <f t="shared" si="18"/>
        <v>0</v>
      </c>
      <c r="Q122" s="115">
        <f t="shared" si="18"/>
        <v>0</v>
      </c>
      <c r="R122" s="115">
        <f t="shared" si="18"/>
        <v>0</v>
      </c>
      <c r="S122" s="115">
        <f t="shared" si="18"/>
        <v>0</v>
      </c>
      <c r="T122" s="115">
        <f t="shared" si="18"/>
        <v>0</v>
      </c>
      <c r="U122" s="115">
        <f t="shared" si="18"/>
        <v>0</v>
      </c>
      <c r="V122" s="115">
        <f t="shared" si="18"/>
        <v>0</v>
      </c>
      <c r="W122" s="115">
        <f t="shared" si="18"/>
        <v>0</v>
      </c>
      <c r="X122" s="115">
        <f t="shared" si="18"/>
        <v>0</v>
      </c>
      <c r="Y122" s="115">
        <f t="shared" si="18"/>
        <v>0</v>
      </c>
      <c r="Z122" s="115">
        <f t="shared" si="18"/>
        <v>0</v>
      </c>
      <c r="AA122" s="115">
        <f t="shared" si="18"/>
        <v>0</v>
      </c>
      <c r="AB122" s="115">
        <f t="shared" si="18"/>
        <v>0</v>
      </c>
      <c r="AC122" s="115">
        <f t="shared" si="18"/>
        <v>0</v>
      </c>
      <c r="AD122" s="115">
        <f t="shared" si="18"/>
        <v>0</v>
      </c>
      <c r="AE122" s="115">
        <f t="shared" si="18"/>
        <v>0</v>
      </c>
      <c r="AF122" s="115">
        <f t="shared" si="18"/>
        <v>0</v>
      </c>
      <c r="AG122" s="115">
        <f t="shared" si="18"/>
        <v>0</v>
      </c>
      <c r="AH122" s="115">
        <f t="shared" si="18"/>
        <v>0</v>
      </c>
      <c r="AI122" s="115">
        <f t="shared" si="18"/>
        <v>0</v>
      </c>
      <c r="AJ122" s="37" t="str">
        <f t="shared" si="6"/>
        <v/>
      </c>
      <c r="AK122" s="50"/>
      <c r="AL122" s="50" t="str">
        <f t="shared" si="9"/>
        <v>00</v>
      </c>
      <c r="AM122" s="52" t="str">
        <f t="shared" si="10"/>
        <v>00</v>
      </c>
      <c r="AN122" s="52" t="str">
        <f t="shared" si="11"/>
        <v>00</v>
      </c>
      <c r="AO122" s="52" t="str">
        <f t="shared" si="12"/>
        <v>00</v>
      </c>
      <c r="AQ122" t="str">
        <f t="shared" si="7"/>
        <v/>
      </c>
    </row>
    <row r="123" spans="2:43">
      <c r="B123" s="122"/>
      <c r="C123" s="37">
        <f t="shared" si="8"/>
        <v>52</v>
      </c>
      <c r="D123" s="115">
        <f t="shared" si="18"/>
        <v>0</v>
      </c>
      <c r="E123" s="115">
        <f t="shared" si="18"/>
        <v>0</v>
      </c>
      <c r="F123" s="115">
        <f t="shared" si="18"/>
        <v>0</v>
      </c>
      <c r="G123" s="115">
        <f t="shared" si="18"/>
        <v>0</v>
      </c>
      <c r="H123" s="115">
        <f t="shared" si="18"/>
        <v>0</v>
      </c>
      <c r="I123" s="115">
        <f t="shared" si="18"/>
        <v>0</v>
      </c>
      <c r="J123" s="115">
        <f t="shared" si="18"/>
        <v>0</v>
      </c>
      <c r="K123" s="115">
        <f t="shared" si="18"/>
        <v>0</v>
      </c>
      <c r="L123" s="115">
        <f t="shared" si="18"/>
        <v>0</v>
      </c>
      <c r="M123" s="115">
        <f t="shared" si="18"/>
        <v>0</v>
      </c>
      <c r="N123" s="115">
        <f t="shared" si="18"/>
        <v>0</v>
      </c>
      <c r="O123" s="115">
        <f t="shared" si="18"/>
        <v>0</v>
      </c>
      <c r="P123" s="115">
        <f t="shared" si="18"/>
        <v>0</v>
      </c>
      <c r="Q123" s="115">
        <f t="shared" si="18"/>
        <v>0</v>
      </c>
      <c r="R123" s="115">
        <f t="shared" si="18"/>
        <v>0</v>
      </c>
      <c r="S123" s="115">
        <f t="shared" si="18"/>
        <v>0</v>
      </c>
      <c r="T123" s="115">
        <f t="shared" si="18"/>
        <v>0</v>
      </c>
      <c r="U123" s="115">
        <f t="shared" si="18"/>
        <v>0</v>
      </c>
      <c r="V123" s="115">
        <f t="shared" si="18"/>
        <v>0</v>
      </c>
      <c r="W123" s="115">
        <f t="shared" si="18"/>
        <v>0</v>
      </c>
      <c r="X123" s="115">
        <f t="shared" si="18"/>
        <v>0</v>
      </c>
      <c r="Y123" s="115">
        <f t="shared" si="18"/>
        <v>0</v>
      </c>
      <c r="Z123" s="115">
        <f t="shared" si="18"/>
        <v>0</v>
      </c>
      <c r="AA123" s="115">
        <f t="shared" si="18"/>
        <v>0</v>
      </c>
      <c r="AB123" s="115">
        <f t="shared" si="18"/>
        <v>0</v>
      </c>
      <c r="AC123" s="115">
        <f t="shared" si="18"/>
        <v>0</v>
      </c>
      <c r="AD123" s="115">
        <f t="shared" si="18"/>
        <v>0</v>
      </c>
      <c r="AE123" s="115">
        <f t="shared" si="18"/>
        <v>0</v>
      </c>
      <c r="AF123" s="115">
        <f t="shared" si="18"/>
        <v>0</v>
      </c>
      <c r="AG123" s="115">
        <f t="shared" si="18"/>
        <v>0</v>
      </c>
      <c r="AH123" s="115">
        <f t="shared" si="18"/>
        <v>0</v>
      </c>
      <c r="AI123" s="115">
        <f t="shared" si="18"/>
        <v>0</v>
      </c>
      <c r="AJ123" s="37" t="str">
        <f t="shared" si="6"/>
        <v/>
      </c>
      <c r="AK123" s="50"/>
      <c r="AL123" s="50" t="str">
        <f t="shared" si="9"/>
        <v>00</v>
      </c>
      <c r="AM123" s="52" t="str">
        <f t="shared" si="10"/>
        <v>00</v>
      </c>
      <c r="AN123" s="52" t="str">
        <f t="shared" si="11"/>
        <v>00</v>
      </c>
      <c r="AO123" s="52" t="str">
        <f t="shared" si="12"/>
        <v>00</v>
      </c>
      <c r="AQ123" t="str">
        <f t="shared" si="7"/>
        <v/>
      </c>
    </row>
    <row r="124" spans="2:43">
      <c r="B124" s="122"/>
      <c r="C124" s="37">
        <f t="shared" si="8"/>
        <v>53</v>
      </c>
      <c r="D124" s="115">
        <f t="shared" si="18"/>
        <v>0</v>
      </c>
      <c r="E124" s="115">
        <f t="shared" si="18"/>
        <v>0</v>
      </c>
      <c r="F124" s="115">
        <f t="shared" si="18"/>
        <v>0</v>
      </c>
      <c r="G124" s="115">
        <f t="shared" si="18"/>
        <v>0</v>
      </c>
      <c r="H124" s="115">
        <f t="shared" si="18"/>
        <v>0</v>
      </c>
      <c r="I124" s="115">
        <f t="shared" si="18"/>
        <v>0</v>
      </c>
      <c r="J124" s="115">
        <f t="shared" si="18"/>
        <v>0</v>
      </c>
      <c r="K124" s="115">
        <f t="shared" si="18"/>
        <v>0</v>
      </c>
      <c r="L124" s="115">
        <f t="shared" si="18"/>
        <v>0</v>
      </c>
      <c r="M124" s="115">
        <f t="shared" si="18"/>
        <v>0</v>
      </c>
      <c r="N124" s="115">
        <f t="shared" si="18"/>
        <v>0</v>
      </c>
      <c r="O124" s="115">
        <f t="shared" si="18"/>
        <v>0</v>
      </c>
      <c r="P124" s="115">
        <f t="shared" si="18"/>
        <v>0</v>
      </c>
      <c r="Q124" s="115">
        <f t="shared" si="18"/>
        <v>0</v>
      </c>
      <c r="R124" s="115">
        <f t="shared" si="18"/>
        <v>0</v>
      </c>
      <c r="S124" s="115">
        <f t="shared" si="18"/>
        <v>0</v>
      </c>
      <c r="T124" s="115">
        <f t="shared" si="18"/>
        <v>0</v>
      </c>
      <c r="U124" s="115">
        <f t="shared" si="18"/>
        <v>0</v>
      </c>
      <c r="V124" s="115">
        <f t="shared" si="18"/>
        <v>0</v>
      </c>
      <c r="W124" s="115">
        <f t="shared" si="18"/>
        <v>0</v>
      </c>
      <c r="X124" s="115">
        <f t="shared" si="18"/>
        <v>0</v>
      </c>
      <c r="Y124" s="115">
        <f t="shared" si="18"/>
        <v>0</v>
      </c>
      <c r="Z124" s="115">
        <f t="shared" si="18"/>
        <v>0</v>
      </c>
      <c r="AA124" s="115">
        <f t="shared" si="18"/>
        <v>0</v>
      </c>
      <c r="AB124" s="115">
        <f t="shared" si="18"/>
        <v>0</v>
      </c>
      <c r="AC124" s="115">
        <f t="shared" si="18"/>
        <v>0</v>
      </c>
      <c r="AD124" s="115">
        <f t="shared" si="18"/>
        <v>0</v>
      </c>
      <c r="AE124" s="115">
        <f t="shared" si="18"/>
        <v>0</v>
      </c>
      <c r="AF124" s="115">
        <f t="shared" si="18"/>
        <v>0</v>
      </c>
      <c r="AG124" s="115">
        <f t="shared" si="18"/>
        <v>0</v>
      </c>
      <c r="AH124" s="115">
        <f t="shared" si="18"/>
        <v>0</v>
      </c>
      <c r="AI124" s="115">
        <f t="shared" si="18"/>
        <v>0</v>
      </c>
      <c r="AJ124" s="37" t="str">
        <f t="shared" si="6"/>
        <v/>
      </c>
      <c r="AK124" s="50"/>
      <c r="AL124" s="50" t="str">
        <f t="shared" si="9"/>
        <v>00</v>
      </c>
      <c r="AM124" s="52" t="str">
        <f t="shared" si="10"/>
        <v>00</v>
      </c>
      <c r="AN124" s="52" t="str">
        <f t="shared" si="11"/>
        <v>00</v>
      </c>
      <c r="AO124" s="52" t="str">
        <f t="shared" si="12"/>
        <v>00</v>
      </c>
      <c r="AQ124" t="str">
        <f t="shared" si="7"/>
        <v/>
      </c>
    </row>
    <row r="125" spans="2:43">
      <c r="B125" s="122"/>
      <c r="C125" s="37">
        <f t="shared" si="8"/>
        <v>54</v>
      </c>
      <c r="D125" s="115">
        <f t="shared" si="18"/>
        <v>0</v>
      </c>
      <c r="E125" s="115">
        <f t="shared" si="18"/>
        <v>0</v>
      </c>
      <c r="F125" s="115">
        <f t="shared" si="18"/>
        <v>0</v>
      </c>
      <c r="G125" s="115">
        <f t="shared" si="18"/>
        <v>0</v>
      </c>
      <c r="H125" s="115">
        <f t="shared" si="18"/>
        <v>0</v>
      </c>
      <c r="I125" s="115">
        <f t="shared" si="18"/>
        <v>0</v>
      </c>
      <c r="J125" s="115">
        <f t="shared" si="18"/>
        <v>0</v>
      </c>
      <c r="K125" s="115">
        <f t="shared" si="18"/>
        <v>0</v>
      </c>
      <c r="L125" s="115">
        <f t="shared" si="18"/>
        <v>0</v>
      </c>
      <c r="M125" s="115">
        <f t="shared" si="18"/>
        <v>0</v>
      </c>
      <c r="N125" s="115">
        <f t="shared" si="18"/>
        <v>0</v>
      </c>
      <c r="O125" s="115">
        <f t="shared" si="18"/>
        <v>0</v>
      </c>
      <c r="P125" s="115">
        <f t="shared" si="18"/>
        <v>0</v>
      </c>
      <c r="Q125" s="115">
        <f t="shared" si="18"/>
        <v>0</v>
      </c>
      <c r="R125" s="115">
        <f t="shared" si="18"/>
        <v>0</v>
      </c>
      <c r="S125" s="115">
        <f t="shared" si="18"/>
        <v>0</v>
      </c>
      <c r="T125" s="115">
        <f t="shared" si="18"/>
        <v>0</v>
      </c>
      <c r="U125" s="115">
        <f t="shared" si="18"/>
        <v>0</v>
      </c>
      <c r="V125" s="115">
        <f t="shared" si="18"/>
        <v>0</v>
      </c>
      <c r="W125" s="115">
        <f t="shared" si="18"/>
        <v>0</v>
      </c>
      <c r="X125" s="115">
        <f t="shared" si="18"/>
        <v>0</v>
      </c>
      <c r="Y125" s="115">
        <f t="shared" si="18"/>
        <v>0</v>
      </c>
      <c r="Z125" s="115">
        <f t="shared" si="18"/>
        <v>0</v>
      </c>
      <c r="AA125" s="115">
        <f t="shared" si="18"/>
        <v>0</v>
      </c>
      <c r="AB125" s="115">
        <f t="shared" si="18"/>
        <v>0</v>
      </c>
      <c r="AC125" s="115">
        <f t="shared" si="18"/>
        <v>0</v>
      </c>
      <c r="AD125" s="115">
        <f t="shared" si="18"/>
        <v>0</v>
      </c>
      <c r="AE125" s="115">
        <f t="shared" si="18"/>
        <v>0</v>
      </c>
      <c r="AF125" s="115">
        <f t="shared" si="18"/>
        <v>0</v>
      </c>
      <c r="AG125" s="115">
        <f t="shared" si="18"/>
        <v>0</v>
      </c>
      <c r="AH125" s="115">
        <f t="shared" si="18"/>
        <v>0</v>
      </c>
      <c r="AI125" s="115">
        <f t="shared" si="18"/>
        <v>0</v>
      </c>
      <c r="AJ125" s="37" t="str">
        <f t="shared" si="6"/>
        <v/>
      </c>
      <c r="AK125" s="50"/>
      <c r="AL125" s="50" t="str">
        <f t="shared" si="9"/>
        <v>00</v>
      </c>
      <c r="AM125" s="52" t="str">
        <f t="shared" si="10"/>
        <v>00</v>
      </c>
      <c r="AN125" s="52" t="str">
        <f t="shared" si="11"/>
        <v>00</v>
      </c>
      <c r="AO125" s="52" t="str">
        <f t="shared" si="12"/>
        <v>00</v>
      </c>
      <c r="AQ125" t="str">
        <f t="shared" si="7"/>
        <v/>
      </c>
    </row>
    <row r="126" spans="2:43">
      <c r="B126" s="122"/>
      <c r="C126" s="37">
        <f t="shared" si="8"/>
        <v>55</v>
      </c>
      <c r="D126" s="115">
        <f t="shared" si="18"/>
        <v>0</v>
      </c>
      <c r="E126" s="115">
        <f t="shared" si="18"/>
        <v>0</v>
      </c>
      <c r="F126" s="115">
        <f t="shared" si="18"/>
        <v>0</v>
      </c>
      <c r="G126" s="115">
        <f t="shared" si="18"/>
        <v>0</v>
      </c>
      <c r="H126" s="115">
        <f t="shared" si="18"/>
        <v>0</v>
      </c>
      <c r="I126" s="115">
        <f t="shared" si="18"/>
        <v>0</v>
      </c>
      <c r="J126" s="115">
        <f t="shared" si="18"/>
        <v>0</v>
      </c>
      <c r="K126" s="115">
        <f t="shared" si="18"/>
        <v>0</v>
      </c>
      <c r="L126" s="115">
        <f t="shared" si="18"/>
        <v>0</v>
      </c>
      <c r="M126" s="115">
        <f t="shared" si="18"/>
        <v>0</v>
      </c>
      <c r="N126" s="115">
        <f t="shared" si="18"/>
        <v>0</v>
      </c>
      <c r="O126" s="115">
        <f t="shared" si="18"/>
        <v>0</v>
      </c>
      <c r="P126" s="115">
        <f t="shared" si="18"/>
        <v>0</v>
      </c>
      <c r="Q126" s="115">
        <f t="shared" si="18"/>
        <v>0</v>
      </c>
      <c r="R126" s="115">
        <f t="shared" si="18"/>
        <v>0</v>
      </c>
      <c r="S126" s="115">
        <f t="shared" si="18"/>
        <v>0</v>
      </c>
      <c r="T126" s="115">
        <f t="shared" si="18"/>
        <v>0</v>
      </c>
      <c r="U126" s="115">
        <f t="shared" si="18"/>
        <v>0</v>
      </c>
      <c r="V126" s="115">
        <f t="shared" si="18"/>
        <v>0</v>
      </c>
      <c r="W126" s="115">
        <f t="shared" si="18"/>
        <v>0</v>
      </c>
      <c r="X126" s="115">
        <f t="shared" si="18"/>
        <v>0</v>
      </c>
      <c r="Y126" s="115">
        <f t="shared" si="18"/>
        <v>0</v>
      </c>
      <c r="Z126" s="115">
        <f t="shared" si="18"/>
        <v>0</v>
      </c>
      <c r="AA126" s="115">
        <f t="shared" si="18"/>
        <v>0</v>
      </c>
      <c r="AB126" s="115">
        <f t="shared" si="18"/>
        <v>0</v>
      </c>
      <c r="AC126" s="115">
        <f t="shared" si="18"/>
        <v>0</v>
      </c>
      <c r="AD126" s="115">
        <f t="shared" si="18"/>
        <v>0</v>
      </c>
      <c r="AE126" s="115">
        <f t="shared" si="18"/>
        <v>0</v>
      </c>
      <c r="AF126" s="115">
        <f t="shared" si="18"/>
        <v>0</v>
      </c>
      <c r="AG126" s="115">
        <f t="shared" si="18"/>
        <v>0</v>
      </c>
      <c r="AH126" s="115">
        <f t="shared" si="18"/>
        <v>0</v>
      </c>
      <c r="AI126" s="115">
        <f>IF(AI61=1,1,0)</f>
        <v>0</v>
      </c>
      <c r="AJ126" s="37" t="str">
        <f t="shared" si="6"/>
        <v/>
      </c>
      <c r="AK126" s="50"/>
      <c r="AL126" s="50" t="str">
        <f t="shared" si="9"/>
        <v>00</v>
      </c>
      <c r="AM126" s="52" t="str">
        <f t="shared" si="10"/>
        <v>00</v>
      </c>
      <c r="AN126" s="52" t="str">
        <f t="shared" si="11"/>
        <v>00</v>
      </c>
      <c r="AO126" s="52" t="str">
        <f t="shared" si="12"/>
        <v>00</v>
      </c>
      <c r="AQ126" t="str">
        <f t="shared" si="7"/>
        <v/>
      </c>
    </row>
    <row r="127" spans="2:43">
      <c r="B127" s="122"/>
      <c r="C127" s="37">
        <f t="shared" si="8"/>
        <v>56</v>
      </c>
      <c r="D127" s="115">
        <f t="shared" ref="D127:AI134" si="19">IF(D62=1,1,0)</f>
        <v>0</v>
      </c>
      <c r="E127" s="115">
        <f t="shared" si="19"/>
        <v>0</v>
      </c>
      <c r="F127" s="115">
        <f t="shared" si="19"/>
        <v>0</v>
      </c>
      <c r="G127" s="115">
        <f t="shared" si="19"/>
        <v>0</v>
      </c>
      <c r="H127" s="115">
        <f t="shared" si="19"/>
        <v>0</v>
      </c>
      <c r="I127" s="115">
        <f t="shared" si="19"/>
        <v>0</v>
      </c>
      <c r="J127" s="115">
        <f t="shared" si="19"/>
        <v>0</v>
      </c>
      <c r="K127" s="115">
        <f t="shared" si="19"/>
        <v>0</v>
      </c>
      <c r="L127" s="115">
        <f t="shared" si="19"/>
        <v>0</v>
      </c>
      <c r="M127" s="115">
        <f t="shared" si="19"/>
        <v>0</v>
      </c>
      <c r="N127" s="115">
        <f t="shared" si="19"/>
        <v>0</v>
      </c>
      <c r="O127" s="115">
        <f t="shared" si="19"/>
        <v>0</v>
      </c>
      <c r="P127" s="115">
        <f t="shared" si="19"/>
        <v>0</v>
      </c>
      <c r="Q127" s="115">
        <f t="shared" si="19"/>
        <v>0</v>
      </c>
      <c r="R127" s="115">
        <f t="shared" si="19"/>
        <v>0</v>
      </c>
      <c r="S127" s="115">
        <f t="shared" si="19"/>
        <v>0</v>
      </c>
      <c r="T127" s="115">
        <f t="shared" si="19"/>
        <v>0</v>
      </c>
      <c r="U127" s="115">
        <f t="shared" si="19"/>
        <v>0</v>
      </c>
      <c r="V127" s="115">
        <f t="shared" si="19"/>
        <v>0</v>
      </c>
      <c r="W127" s="115">
        <f t="shared" si="19"/>
        <v>0</v>
      </c>
      <c r="X127" s="115">
        <f t="shared" si="19"/>
        <v>0</v>
      </c>
      <c r="Y127" s="115">
        <f t="shared" si="19"/>
        <v>0</v>
      </c>
      <c r="Z127" s="115">
        <f t="shared" si="19"/>
        <v>0</v>
      </c>
      <c r="AA127" s="115">
        <f t="shared" si="19"/>
        <v>0</v>
      </c>
      <c r="AB127" s="115">
        <f t="shared" si="19"/>
        <v>0</v>
      </c>
      <c r="AC127" s="115">
        <f t="shared" si="19"/>
        <v>0</v>
      </c>
      <c r="AD127" s="115">
        <f t="shared" si="19"/>
        <v>0</v>
      </c>
      <c r="AE127" s="115">
        <f t="shared" si="19"/>
        <v>0</v>
      </c>
      <c r="AF127" s="115">
        <f t="shared" si="19"/>
        <v>0</v>
      </c>
      <c r="AG127" s="115">
        <f t="shared" si="19"/>
        <v>0</v>
      </c>
      <c r="AH127" s="115">
        <f t="shared" si="19"/>
        <v>0</v>
      </c>
      <c r="AI127" s="115">
        <f t="shared" si="19"/>
        <v>0</v>
      </c>
      <c r="AJ127" s="37" t="str">
        <f t="shared" si="6"/>
        <v/>
      </c>
      <c r="AK127" s="50"/>
      <c r="AL127" s="50" t="str">
        <f t="shared" si="9"/>
        <v>00</v>
      </c>
      <c r="AM127" s="52" t="str">
        <f t="shared" si="10"/>
        <v>00</v>
      </c>
      <c r="AN127" s="52" t="str">
        <f t="shared" si="11"/>
        <v>00</v>
      </c>
      <c r="AO127" s="52" t="str">
        <f t="shared" si="12"/>
        <v>00</v>
      </c>
      <c r="AQ127" t="str">
        <f t="shared" si="7"/>
        <v/>
      </c>
    </row>
    <row r="128" spans="2:43">
      <c r="B128" s="122"/>
      <c r="C128" s="37">
        <f t="shared" si="8"/>
        <v>57</v>
      </c>
      <c r="D128" s="115">
        <f t="shared" si="19"/>
        <v>0</v>
      </c>
      <c r="E128" s="115">
        <f t="shared" si="19"/>
        <v>0</v>
      </c>
      <c r="F128" s="115">
        <f t="shared" si="19"/>
        <v>0</v>
      </c>
      <c r="G128" s="115">
        <f t="shared" si="19"/>
        <v>0</v>
      </c>
      <c r="H128" s="115">
        <f t="shared" si="19"/>
        <v>0</v>
      </c>
      <c r="I128" s="115">
        <f t="shared" si="19"/>
        <v>0</v>
      </c>
      <c r="J128" s="115">
        <f t="shared" si="19"/>
        <v>0</v>
      </c>
      <c r="K128" s="115">
        <f t="shared" si="19"/>
        <v>0</v>
      </c>
      <c r="L128" s="115">
        <f t="shared" si="19"/>
        <v>0</v>
      </c>
      <c r="M128" s="115">
        <f t="shared" si="19"/>
        <v>0</v>
      </c>
      <c r="N128" s="115">
        <f t="shared" si="19"/>
        <v>0</v>
      </c>
      <c r="O128" s="115">
        <f t="shared" si="19"/>
        <v>0</v>
      </c>
      <c r="P128" s="115">
        <f t="shared" si="19"/>
        <v>0</v>
      </c>
      <c r="Q128" s="115">
        <f t="shared" si="19"/>
        <v>0</v>
      </c>
      <c r="R128" s="115">
        <f t="shared" si="19"/>
        <v>0</v>
      </c>
      <c r="S128" s="115">
        <f t="shared" si="19"/>
        <v>0</v>
      </c>
      <c r="T128" s="115">
        <f t="shared" si="19"/>
        <v>0</v>
      </c>
      <c r="U128" s="115">
        <f t="shared" si="19"/>
        <v>0</v>
      </c>
      <c r="V128" s="115">
        <f t="shared" si="19"/>
        <v>0</v>
      </c>
      <c r="W128" s="115">
        <f t="shared" si="19"/>
        <v>0</v>
      </c>
      <c r="X128" s="115">
        <f t="shared" si="19"/>
        <v>0</v>
      </c>
      <c r="Y128" s="115">
        <f t="shared" si="19"/>
        <v>0</v>
      </c>
      <c r="Z128" s="115">
        <f t="shared" si="19"/>
        <v>0</v>
      </c>
      <c r="AA128" s="115">
        <f t="shared" si="19"/>
        <v>0</v>
      </c>
      <c r="AB128" s="115">
        <f t="shared" si="19"/>
        <v>0</v>
      </c>
      <c r="AC128" s="115">
        <f t="shared" si="19"/>
        <v>0</v>
      </c>
      <c r="AD128" s="115">
        <f t="shared" si="19"/>
        <v>0</v>
      </c>
      <c r="AE128" s="115">
        <f t="shared" si="19"/>
        <v>0</v>
      </c>
      <c r="AF128" s="115">
        <f t="shared" si="19"/>
        <v>0</v>
      </c>
      <c r="AG128" s="115">
        <f t="shared" si="19"/>
        <v>0</v>
      </c>
      <c r="AH128" s="115">
        <f t="shared" si="19"/>
        <v>0</v>
      </c>
      <c r="AI128" s="115">
        <f t="shared" si="19"/>
        <v>0</v>
      </c>
      <c r="AJ128" s="37" t="str">
        <f t="shared" si="6"/>
        <v/>
      </c>
      <c r="AK128" s="50"/>
      <c r="AL128" s="50" t="str">
        <f t="shared" si="9"/>
        <v>00</v>
      </c>
      <c r="AM128" s="52" t="str">
        <f t="shared" si="10"/>
        <v>00</v>
      </c>
      <c r="AN128" s="52" t="str">
        <f t="shared" si="11"/>
        <v>00</v>
      </c>
      <c r="AO128" s="52" t="str">
        <f t="shared" si="12"/>
        <v>00</v>
      </c>
      <c r="AQ128" t="str">
        <f t="shared" si="7"/>
        <v/>
      </c>
    </row>
    <row r="129" spans="1:43">
      <c r="B129" s="122"/>
      <c r="C129" s="37">
        <f t="shared" si="8"/>
        <v>58</v>
      </c>
      <c r="D129" s="115">
        <f t="shared" si="19"/>
        <v>0</v>
      </c>
      <c r="E129" s="115">
        <f t="shared" si="19"/>
        <v>0</v>
      </c>
      <c r="F129" s="115">
        <f t="shared" si="19"/>
        <v>0</v>
      </c>
      <c r="G129" s="115">
        <f t="shared" si="19"/>
        <v>0</v>
      </c>
      <c r="H129" s="115">
        <f t="shared" si="19"/>
        <v>0</v>
      </c>
      <c r="I129" s="115">
        <f t="shared" si="19"/>
        <v>0</v>
      </c>
      <c r="J129" s="115">
        <f t="shared" si="19"/>
        <v>0</v>
      </c>
      <c r="K129" s="115">
        <f t="shared" si="19"/>
        <v>0</v>
      </c>
      <c r="L129" s="115">
        <f t="shared" si="19"/>
        <v>0</v>
      </c>
      <c r="M129" s="115">
        <f t="shared" si="19"/>
        <v>0</v>
      </c>
      <c r="N129" s="115">
        <f t="shared" si="19"/>
        <v>0</v>
      </c>
      <c r="O129" s="115">
        <f t="shared" si="19"/>
        <v>0</v>
      </c>
      <c r="P129" s="115">
        <f t="shared" si="19"/>
        <v>0</v>
      </c>
      <c r="Q129" s="115">
        <f t="shared" si="19"/>
        <v>0</v>
      </c>
      <c r="R129" s="115">
        <f t="shared" si="19"/>
        <v>0</v>
      </c>
      <c r="S129" s="115">
        <f t="shared" si="19"/>
        <v>0</v>
      </c>
      <c r="T129" s="115">
        <f t="shared" si="19"/>
        <v>0</v>
      </c>
      <c r="U129" s="115">
        <f t="shared" si="19"/>
        <v>0</v>
      </c>
      <c r="V129" s="115">
        <f t="shared" si="19"/>
        <v>0</v>
      </c>
      <c r="W129" s="115">
        <f t="shared" si="19"/>
        <v>0</v>
      </c>
      <c r="X129" s="115">
        <f t="shared" si="19"/>
        <v>0</v>
      </c>
      <c r="Y129" s="115">
        <f t="shared" si="19"/>
        <v>0</v>
      </c>
      <c r="Z129" s="115">
        <f t="shared" si="19"/>
        <v>0</v>
      </c>
      <c r="AA129" s="115">
        <f t="shared" si="19"/>
        <v>0</v>
      </c>
      <c r="AB129" s="115">
        <f t="shared" si="19"/>
        <v>0</v>
      </c>
      <c r="AC129" s="115">
        <f t="shared" si="19"/>
        <v>0</v>
      </c>
      <c r="AD129" s="115">
        <f t="shared" si="19"/>
        <v>0</v>
      </c>
      <c r="AE129" s="115">
        <f t="shared" si="19"/>
        <v>0</v>
      </c>
      <c r="AF129" s="115">
        <f t="shared" si="19"/>
        <v>0</v>
      </c>
      <c r="AG129" s="115">
        <f t="shared" si="19"/>
        <v>0</v>
      </c>
      <c r="AH129" s="115">
        <f t="shared" si="19"/>
        <v>0</v>
      </c>
      <c r="AI129" s="115">
        <f t="shared" si="19"/>
        <v>0</v>
      </c>
      <c r="AJ129" s="37" t="str">
        <f t="shared" si="6"/>
        <v/>
      </c>
      <c r="AK129" s="50"/>
      <c r="AL129" s="50" t="str">
        <f t="shared" si="9"/>
        <v>00</v>
      </c>
      <c r="AM129" s="52" t="str">
        <f t="shared" si="10"/>
        <v>00</v>
      </c>
      <c r="AN129" s="52" t="str">
        <f t="shared" si="11"/>
        <v>00</v>
      </c>
      <c r="AO129" s="52" t="str">
        <f t="shared" si="12"/>
        <v>00</v>
      </c>
      <c r="AQ129" t="str">
        <f t="shared" si="7"/>
        <v/>
      </c>
    </row>
    <row r="130" spans="1:43">
      <c r="B130" s="122"/>
      <c r="C130" s="37">
        <f t="shared" si="8"/>
        <v>59</v>
      </c>
      <c r="D130" s="115">
        <f t="shared" si="19"/>
        <v>0</v>
      </c>
      <c r="E130" s="115">
        <f t="shared" si="19"/>
        <v>0</v>
      </c>
      <c r="F130" s="115">
        <f t="shared" si="19"/>
        <v>0</v>
      </c>
      <c r="G130" s="115">
        <f t="shared" si="19"/>
        <v>0</v>
      </c>
      <c r="H130" s="115">
        <f t="shared" si="19"/>
        <v>0</v>
      </c>
      <c r="I130" s="115">
        <f t="shared" si="19"/>
        <v>0</v>
      </c>
      <c r="J130" s="115">
        <f t="shared" si="19"/>
        <v>0</v>
      </c>
      <c r="K130" s="115">
        <f t="shared" si="19"/>
        <v>0</v>
      </c>
      <c r="L130" s="115">
        <f t="shared" si="19"/>
        <v>0</v>
      </c>
      <c r="M130" s="115">
        <f t="shared" si="19"/>
        <v>0</v>
      </c>
      <c r="N130" s="115">
        <f t="shared" si="19"/>
        <v>0</v>
      </c>
      <c r="O130" s="115">
        <f t="shared" si="19"/>
        <v>0</v>
      </c>
      <c r="P130" s="115">
        <f t="shared" si="19"/>
        <v>0</v>
      </c>
      <c r="Q130" s="115">
        <f t="shared" si="19"/>
        <v>0</v>
      </c>
      <c r="R130" s="115">
        <f t="shared" si="19"/>
        <v>0</v>
      </c>
      <c r="S130" s="115">
        <f t="shared" si="19"/>
        <v>0</v>
      </c>
      <c r="T130" s="115">
        <f t="shared" si="19"/>
        <v>0</v>
      </c>
      <c r="U130" s="115">
        <f t="shared" si="19"/>
        <v>0</v>
      </c>
      <c r="V130" s="115">
        <f t="shared" si="19"/>
        <v>0</v>
      </c>
      <c r="W130" s="115">
        <f t="shared" si="19"/>
        <v>0</v>
      </c>
      <c r="X130" s="115">
        <f t="shared" si="19"/>
        <v>0</v>
      </c>
      <c r="Y130" s="115">
        <f t="shared" si="19"/>
        <v>0</v>
      </c>
      <c r="Z130" s="115">
        <f t="shared" si="19"/>
        <v>0</v>
      </c>
      <c r="AA130" s="115">
        <f t="shared" si="19"/>
        <v>0</v>
      </c>
      <c r="AB130" s="115">
        <f t="shared" si="19"/>
        <v>0</v>
      </c>
      <c r="AC130" s="115">
        <f t="shared" si="19"/>
        <v>0</v>
      </c>
      <c r="AD130" s="115">
        <f t="shared" si="19"/>
        <v>0</v>
      </c>
      <c r="AE130" s="115">
        <f t="shared" si="19"/>
        <v>0</v>
      </c>
      <c r="AF130" s="115">
        <f t="shared" si="19"/>
        <v>0</v>
      </c>
      <c r="AG130" s="115">
        <f t="shared" si="19"/>
        <v>0</v>
      </c>
      <c r="AH130" s="115">
        <f t="shared" si="19"/>
        <v>0</v>
      </c>
      <c r="AI130" s="115">
        <f t="shared" si="19"/>
        <v>0</v>
      </c>
      <c r="AJ130" s="37" t="str">
        <f t="shared" si="6"/>
        <v/>
      </c>
      <c r="AK130" s="50"/>
      <c r="AL130" s="50" t="str">
        <f t="shared" si="9"/>
        <v>00</v>
      </c>
      <c r="AM130" s="52" t="str">
        <f t="shared" si="10"/>
        <v>00</v>
      </c>
      <c r="AN130" s="52" t="str">
        <f t="shared" si="11"/>
        <v>00</v>
      </c>
      <c r="AO130" s="52" t="str">
        <f t="shared" si="12"/>
        <v>00</v>
      </c>
      <c r="AQ130" t="str">
        <f t="shared" si="7"/>
        <v/>
      </c>
    </row>
    <row r="131" spans="1:43">
      <c r="B131" s="122"/>
      <c r="C131" s="37">
        <f t="shared" si="8"/>
        <v>60</v>
      </c>
      <c r="D131" s="115">
        <f t="shared" si="19"/>
        <v>0</v>
      </c>
      <c r="E131" s="115">
        <f t="shared" si="19"/>
        <v>0</v>
      </c>
      <c r="F131" s="115">
        <f t="shared" si="19"/>
        <v>0</v>
      </c>
      <c r="G131" s="115">
        <f t="shared" si="19"/>
        <v>0</v>
      </c>
      <c r="H131" s="115">
        <f t="shared" si="19"/>
        <v>0</v>
      </c>
      <c r="I131" s="115">
        <f t="shared" si="19"/>
        <v>0</v>
      </c>
      <c r="J131" s="115">
        <f t="shared" si="19"/>
        <v>0</v>
      </c>
      <c r="K131" s="115">
        <f t="shared" si="19"/>
        <v>0</v>
      </c>
      <c r="L131" s="115">
        <f t="shared" si="19"/>
        <v>0</v>
      </c>
      <c r="M131" s="115">
        <f t="shared" si="19"/>
        <v>0</v>
      </c>
      <c r="N131" s="115">
        <f t="shared" si="19"/>
        <v>0</v>
      </c>
      <c r="O131" s="115">
        <f t="shared" si="19"/>
        <v>0</v>
      </c>
      <c r="P131" s="115">
        <f t="shared" si="19"/>
        <v>0</v>
      </c>
      <c r="Q131" s="115">
        <f t="shared" si="19"/>
        <v>0</v>
      </c>
      <c r="R131" s="115">
        <f t="shared" si="19"/>
        <v>0</v>
      </c>
      <c r="S131" s="115">
        <f t="shared" si="19"/>
        <v>0</v>
      </c>
      <c r="T131" s="115">
        <f t="shared" si="19"/>
        <v>0</v>
      </c>
      <c r="U131" s="115">
        <f t="shared" si="19"/>
        <v>0</v>
      </c>
      <c r="V131" s="115">
        <f t="shared" si="19"/>
        <v>0</v>
      </c>
      <c r="W131" s="115">
        <f t="shared" si="19"/>
        <v>0</v>
      </c>
      <c r="X131" s="115">
        <f t="shared" si="19"/>
        <v>0</v>
      </c>
      <c r="Y131" s="115">
        <f t="shared" si="19"/>
        <v>0</v>
      </c>
      <c r="Z131" s="115">
        <f t="shared" si="19"/>
        <v>0</v>
      </c>
      <c r="AA131" s="115">
        <f t="shared" si="19"/>
        <v>0</v>
      </c>
      <c r="AB131" s="115">
        <f t="shared" si="19"/>
        <v>0</v>
      </c>
      <c r="AC131" s="115">
        <f t="shared" si="19"/>
        <v>0</v>
      </c>
      <c r="AD131" s="115">
        <f t="shared" si="19"/>
        <v>0</v>
      </c>
      <c r="AE131" s="115">
        <f t="shared" si="19"/>
        <v>0</v>
      </c>
      <c r="AF131" s="115">
        <f t="shared" si="19"/>
        <v>0</v>
      </c>
      <c r="AG131" s="115">
        <f t="shared" si="19"/>
        <v>0</v>
      </c>
      <c r="AH131" s="115">
        <f t="shared" si="19"/>
        <v>0</v>
      </c>
      <c r="AI131" s="115">
        <f t="shared" si="19"/>
        <v>0</v>
      </c>
      <c r="AJ131" s="37" t="str">
        <f t="shared" si="6"/>
        <v/>
      </c>
      <c r="AK131" s="50"/>
      <c r="AL131" s="50" t="str">
        <f t="shared" si="9"/>
        <v>00</v>
      </c>
      <c r="AM131" s="52" t="str">
        <f t="shared" si="10"/>
        <v>00</v>
      </c>
      <c r="AN131" s="52" t="str">
        <f t="shared" si="11"/>
        <v>00</v>
      </c>
      <c r="AO131" s="52" t="str">
        <f t="shared" si="12"/>
        <v>00</v>
      </c>
      <c r="AQ131" t="str">
        <f t="shared" si="7"/>
        <v/>
      </c>
    </row>
    <row r="132" spans="1:43">
      <c r="B132" s="122"/>
      <c r="C132" s="37">
        <f t="shared" si="8"/>
        <v>61</v>
      </c>
      <c r="D132" s="115">
        <f t="shared" si="19"/>
        <v>0</v>
      </c>
      <c r="E132" s="115">
        <f t="shared" si="19"/>
        <v>0</v>
      </c>
      <c r="F132" s="115">
        <f t="shared" si="19"/>
        <v>0</v>
      </c>
      <c r="G132" s="115">
        <f t="shared" si="19"/>
        <v>0</v>
      </c>
      <c r="H132" s="115">
        <f t="shared" si="19"/>
        <v>0</v>
      </c>
      <c r="I132" s="115">
        <f t="shared" si="19"/>
        <v>0</v>
      </c>
      <c r="J132" s="115">
        <f t="shared" si="19"/>
        <v>0</v>
      </c>
      <c r="K132" s="115">
        <f t="shared" si="19"/>
        <v>0</v>
      </c>
      <c r="L132" s="115">
        <f t="shared" si="19"/>
        <v>0</v>
      </c>
      <c r="M132" s="115">
        <f t="shared" si="19"/>
        <v>0</v>
      </c>
      <c r="N132" s="115">
        <f t="shared" si="19"/>
        <v>0</v>
      </c>
      <c r="O132" s="115">
        <f t="shared" si="19"/>
        <v>0</v>
      </c>
      <c r="P132" s="115">
        <f t="shared" si="19"/>
        <v>0</v>
      </c>
      <c r="Q132" s="115">
        <f t="shared" si="19"/>
        <v>0</v>
      </c>
      <c r="R132" s="115">
        <f t="shared" si="19"/>
        <v>0</v>
      </c>
      <c r="S132" s="115">
        <f t="shared" si="19"/>
        <v>0</v>
      </c>
      <c r="T132" s="115">
        <f t="shared" si="19"/>
        <v>0</v>
      </c>
      <c r="U132" s="115">
        <f t="shared" si="19"/>
        <v>0</v>
      </c>
      <c r="V132" s="115">
        <f t="shared" si="19"/>
        <v>0</v>
      </c>
      <c r="W132" s="115">
        <f t="shared" si="19"/>
        <v>0</v>
      </c>
      <c r="X132" s="115">
        <f t="shared" si="19"/>
        <v>0</v>
      </c>
      <c r="Y132" s="115">
        <f t="shared" si="19"/>
        <v>0</v>
      </c>
      <c r="Z132" s="115">
        <f t="shared" si="19"/>
        <v>0</v>
      </c>
      <c r="AA132" s="115">
        <f t="shared" si="19"/>
        <v>0</v>
      </c>
      <c r="AB132" s="115">
        <f t="shared" si="19"/>
        <v>0</v>
      </c>
      <c r="AC132" s="115">
        <f t="shared" si="19"/>
        <v>0</v>
      </c>
      <c r="AD132" s="115">
        <f t="shared" si="19"/>
        <v>0</v>
      </c>
      <c r="AE132" s="115">
        <f t="shared" si="19"/>
        <v>0</v>
      </c>
      <c r="AF132" s="115">
        <f t="shared" si="19"/>
        <v>0</v>
      </c>
      <c r="AG132" s="115">
        <f t="shared" si="19"/>
        <v>0</v>
      </c>
      <c r="AH132" s="115">
        <f t="shared" si="19"/>
        <v>0</v>
      </c>
      <c r="AI132" s="115">
        <f t="shared" si="19"/>
        <v>0</v>
      </c>
      <c r="AJ132" s="37" t="str">
        <f t="shared" si="6"/>
        <v/>
      </c>
      <c r="AK132" s="50"/>
      <c r="AL132" s="50" t="str">
        <f t="shared" si="9"/>
        <v>00</v>
      </c>
      <c r="AM132" s="52" t="str">
        <f t="shared" si="10"/>
        <v>00</v>
      </c>
      <c r="AN132" s="52" t="str">
        <f t="shared" si="11"/>
        <v>00</v>
      </c>
      <c r="AO132" s="52" t="str">
        <f t="shared" si="12"/>
        <v>00</v>
      </c>
      <c r="AQ132" t="str">
        <f t="shared" si="7"/>
        <v/>
      </c>
    </row>
    <row r="133" spans="1:43">
      <c r="B133" s="122"/>
      <c r="C133" s="37">
        <f t="shared" si="8"/>
        <v>62</v>
      </c>
      <c r="D133" s="115">
        <f t="shared" si="19"/>
        <v>0</v>
      </c>
      <c r="E133" s="115">
        <f t="shared" si="19"/>
        <v>0</v>
      </c>
      <c r="F133" s="115">
        <f t="shared" si="19"/>
        <v>0</v>
      </c>
      <c r="G133" s="115">
        <f t="shared" si="19"/>
        <v>0</v>
      </c>
      <c r="H133" s="115">
        <f t="shared" si="19"/>
        <v>0</v>
      </c>
      <c r="I133" s="115">
        <f t="shared" si="19"/>
        <v>0</v>
      </c>
      <c r="J133" s="115">
        <f t="shared" si="19"/>
        <v>0</v>
      </c>
      <c r="K133" s="115">
        <f t="shared" si="19"/>
        <v>0</v>
      </c>
      <c r="L133" s="115">
        <f t="shared" si="19"/>
        <v>0</v>
      </c>
      <c r="M133" s="115">
        <f t="shared" si="19"/>
        <v>0</v>
      </c>
      <c r="N133" s="115">
        <f t="shared" si="19"/>
        <v>0</v>
      </c>
      <c r="O133" s="115">
        <f t="shared" si="19"/>
        <v>0</v>
      </c>
      <c r="P133" s="115">
        <f t="shared" si="19"/>
        <v>0</v>
      </c>
      <c r="Q133" s="115">
        <f t="shared" si="19"/>
        <v>0</v>
      </c>
      <c r="R133" s="115">
        <f t="shared" si="19"/>
        <v>0</v>
      </c>
      <c r="S133" s="115">
        <f t="shared" si="19"/>
        <v>0</v>
      </c>
      <c r="T133" s="115">
        <f t="shared" si="19"/>
        <v>0</v>
      </c>
      <c r="U133" s="115">
        <f t="shared" si="19"/>
        <v>0</v>
      </c>
      <c r="V133" s="115">
        <f t="shared" si="19"/>
        <v>0</v>
      </c>
      <c r="W133" s="115">
        <f t="shared" si="19"/>
        <v>0</v>
      </c>
      <c r="X133" s="115">
        <f t="shared" si="19"/>
        <v>0</v>
      </c>
      <c r="Y133" s="115">
        <f t="shared" si="19"/>
        <v>0</v>
      </c>
      <c r="Z133" s="115">
        <f t="shared" si="19"/>
        <v>0</v>
      </c>
      <c r="AA133" s="115">
        <f t="shared" si="19"/>
        <v>0</v>
      </c>
      <c r="AB133" s="115">
        <f t="shared" si="19"/>
        <v>0</v>
      </c>
      <c r="AC133" s="115">
        <f t="shared" si="19"/>
        <v>0</v>
      </c>
      <c r="AD133" s="115">
        <f t="shared" si="19"/>
        <v>0</v>
      </c>
      <c r="AE133" s="115">
        <f t="shared" si="19"/>
        <v>0</v>
      </c>
      <c r="AF133" s="115">
        <f t="shared" si="19"/>
        <v>0</v>
      </c>
      <c r="AG133" s="115">
        <f t="shared" si="19"/>
        <v>0</v>
      </c>
      <c r="AH133" s="115">
        <f t="shared" si="19"/>
        <v>0</v>
      </c>
      <c r="AI133" s="115">
        <f t="shared" si="19"/>
        <v>0</v>
      </c>
      <c r="AJ133" s="37" t="str">
        <f t="shared" si="6"/>
        <v/>
      </c>
      <c r="AK133" s="50"/>
      <c r="AL133" s="50" t="str">
        <f t="shared" si="9"/>
        <v>00</v>
      </c>
      <c r="AM133" s="52" t="str">
        <f t="shared" si="10"/>
        <v>00</v>
      </c>
      <c r="AN133" s="52" t="str">
        <f t="shared" si="11"/>
        <v>00</v>
      </c>
      <c r="AO133" s="52" t="str">
        <f t="shared" si="12"/>
        <v>00</v>
      </c>
      <c r="AQ133" t="str">
        <f t="shared" si="7"/>
        <v/>
      </c>
    </row>
    <row r="134" spans="1:43">
      <c r="B134" s="123"/>
      <c r="C134" s="37">
        <f t="shared" si="8"/>
        <v>63</v>
      </c>
      <c r="D134" s="115">
        <f t="shared" si="19"/>
        <v>0</v>
      </c>
      <c r="E134" s="115">
        <f t="shared" si="19"/>
        <v>0</v>
      </c>
      <c r="F134" s="115">
        <f t="shared" si="19"/>
        <v>0</v>
      </c>
      <c r="G134" s="115">
        <f t="shared" si="19"/>
        <v>0</v>
      </c>
      <c r="H134" s="115">
        <f t="shared" si="19"/>
        <v>0</v>
      </c>
      <c r="I134" s="115">
        <f t="shared" si="19"/>
        <v>0</v>
      </c>
      <c r="J134" s="115">
        <f t="shared" si="19"/>
        <v>0</v>
      </c>
      <c r="K134" s="115">
        <f t="shared" si="19"/>
        <v>0</v>
      </c>
      <c r="L134" s="115">
        <f t="shared" si="19"/>
        <v>0</v>
      </c>
      <c r="M134" s="115">
        <f t="shared" si="19"/>
        <v>0</v>
      </c>
      <c r="N134" s="115">
        <f t="shared" si="19"/>
        <v>0</v>
      </c>
      <c r="O134" s="115">
        <f t="shared" si="19"/>
        <v>0</v>
      </c>
      <c r="P134" s="115">
        <f t="shared" si="19"/>
        <v>0</v>
      </c>
      <c r="Q134" s="115">
        <f t="shared" si="19"/>
        <v>0</v>
      </c>
      <c r="R134" s="115">
        <f t="shared" si="19"/>
        <v>0</v>
      </c>
      <c r="S134" s="115">
        <f t="shared" si="19"/>
        <v>0</v>
      </c>
      <c r="T134" s="115">
        <f t="shared" si="19"/>
        <v>0</v>
      </c>
      <c r="U134" s="115">
        <f t="shared" si="19"/>
        <v>0</v>
      </c>
      <c r="V134" s="115">
        <f t="shared" si="19"/>
        <v>0</v>
      </c>
      <c r="W134" s="115">
        <f t="shared" si="19"/>
        <v>0</v>
      </c>
      <c r="X134" s="115">
        <f t="shared" si="19"/>
        <v>0</v>
      </c>
      <c r="Y134" s="115">
        <f t="shared" si="19"/>
        <v>0</v>
      </c>
      <c r="Z134" s="115">
        <f t="shared" si="19"/>
        <v>0</v>
      </c>
      <c r="AA134" s="115">
        <f t="shared" si="19"/>
        <v>0</v>
      </c>
      <c r="AB134" s="115">
        <f t="shared" si="19"/>
        <v>0</v>
      </c>
      <c r="AC134" s="115">
        <f t="shared" si="19"/>
        <v>0</v>
      </c>
      <c r="AD134" s="115">
        <f t="shared" si="19"/>
        <v>0</v>
      </c>
      <c r="AE134" s="115">
        <f t="shared" si="19"/>
        <v>0</v>
      </c>
      <c r="AF134" s="115">
        <f t="shared" si="19"/>
        <v>0</v>
      </c>
      <c r="AG134" s="115">
        <f t="shared" si="19"/>
        <v>0</v>
      </c>
      <c r="AH134" s="115">
        <f t="shared" si="19"/>
        <v>0</v>
      </c>
      <c r="AI134" s="115">
        <f>IF(AI69=1,1,0)</f>
        <v>0</v>
      </c>
      <c r="AJ134" s="37" t="str">
        <f t="shared" si="6"/>
        <v/>
      </c>
      <c r="AK134" s="50"/>
      <c r="AL134" s="50" t="str">
        <f t="shared" si="9"/>
        <v>00</v>
      </c>
      <c r="AM134" s="52" t="str">
        <f t="shared" si="10"/>
        <v>00</v>
      </c>
      <c r="AN134" s="52" t="str">
        <f t="shared" si="11"/>
        <v>00</v>
      </c>
      <c r="AO134" s="52" t="str">
        <f t="shared" si="12"/>
        <v>00</v>
      </c>
      <c r="AQ134" t="str">
        <f t="shared" si="7"/>
        <v/>
      </c>
    </row>
    <row r="135" spans="1:43">
      <c r="A135" s="46" t="s">
        <v>65</v>
      </c>
      <c r="B135" s="47"/>
      <c r="C135" s="47"/>
      <c r="D135" s="49"/>
      <c r="E135" s="49"/>
      <c r="F135" s="49"/>
      <c r="G135" s="49"/>
      <c r="H135" s="49"/>
      <c r="I135" s="49"/>
      <c r="J135" s="49"/>
      <c r="K135" s="49"/>
      <c r="L135" s="49"/>
      <c r="M135" s="49"/>
      <c r="N135" s="49"/>
      <c r="O135" s="49"/>
      <c r="P135" s="49"/>
      <c r="Q135" s="49"/>
      <c r="R135" s="49"/>
      <c r="S135" s="49"/>
      <c r="T135" s="49"/>
      <c r="U135" s="49"/>
      <c r="V135" s="49"/>
      <c r="W135" s="49"/>
      <c r="X135" s="49"/>
      <c r="Y135" s="49"/>
      <c r="Z135" s="49"/>
      <c r="AA135" s="49"/>
      <c r="AB135" s="49"/>
      <c r="AC135" s="49"/>
      <c r="AD135" s="49"/>
      <c r="AE135" s="49"/>
      <c r="AF135" s="49"/>
      <c r="AG135" s="49"/>
      <c r="AH135" s="49"/>
      <c r="AI135" s="49"/>
      <c r="AJ135" s="47"/>
    </row>
    <row r="136" spans="1:43">
      <c r="B136" s="124" t="str">
        <f ca="1">IF(B6&lt;&gt;"",B6,"")</f>
        <v>Table TT_RCC</v>
      </c>
      <c r="C136" s="37">
        <f>IF(C6&lt;&gt;"",C6,"")</f>
        <v>0</v>
      </c>
      <c r="D136" s="115">
        <f t="shared" ref="D136:AI143" si="20">IF(OR(D6=0,D6=1),1,0)</f>
        <v>0</v>
      </c>
      <c r="E136" s="115">
        <f t="shared" si="20"/>
        <v>0</v>
      </c>
      <c r="F136" s="115">
        <f t="shared" si="20"/>
        <v>0</v>
      </c>
      <c r="G136" s="115">
        <f t="shared" si="20"/>
        <v>0</v>
      </c>
      <c r="H136" s="115">
        <f t="shared" si="20"/>
        <v>0</v>
      </c>
      <c r="I136" s="115">
        <f t="shared" si="20"/>
        <v>0</v>
      </c>
      <c r="J136" s="115">
        <f t="shared" si="20"/>
        <v>0</v>
      </c>
      <c r="K136" s="115">
        <f t="shared" si="20"/>
        <v>0</v>
      </c>
      <c r="L136" s="115">
        <f t="shared" si="20"/>
        <v>0</v>
      </c>
      <c r="M136" s="115">
        <f t="shared" si="20"/>
        <v>0</v>
      </c>
      <c r="N136" s="115">
        <f t="shared" si="20"/>
        <v>0</v>
      </c>
      <c r="O136" s="115">
        <f t="shared" si="20"/>
        <v>0</v>
      </c>
      <c r="P136" s="115">
        <f t="shared" si="20"/>
        <v>0</v>
      </c>
      <c r="Q136" s="115">
        <f t="shared" si="20"/>
        <v>0</v>
      </c>
      <c r="R136" s="115">
        <f t="shared" si="20"/>
        <v>0</v>
      </c>
      <c r="S136" s="115">
        <f t="shared" si="20"/>
        <v>0</v>
      </c>
      <c r="T136" s="115">
        <f t="shared" si="20"/>
        <v>0</v>
      </c>
      <c r="U136" s="115">
        <f t="shared" si="20"/>
        <v>0</v>
      </c>
      <c r="V136" s="115">
        <f t="shared" si="20"/>
        <v>0</v>
      </c>
      <c r="W136" s="115">
        <f t="shared" si="20"/>
        <v>0</v>
      </c>
      <c r="X136" s="115">
        <f t="shared" si="20"/>
        <v>0</v>
      </c>
      <c r="Y136" s="115">
        <f t="shared" si="20"/>
        <v>0</v>
      </c>
      <c r="Z136" s="115">
        <f t="shared" si="20"/>
        <v>0</v>
      </c>
      <c r="AA136" s="115">
        <f t="shared" si="20"/>
        <v>0</v>
      </c>
      <c r="AB136" s="115">
        <f t="shared" si="20"/>
        <v>0</v>
      </c>
      <c r="AC136" s="115">
        <f t="shared" si="20"/>
        <v>0</v>
      </c>
      <c r="AD136" s="115">
        <f t="shared" si="20"/>
        <v>0</v>
      </c>
      <c r="AE136" s="115">
        <f t="shared" si="20"/>
        <v>0</v>
      </c>
      <c r="AF136" s="115">
        <f t="shared" si="20"/>
        <v>1</v>
      </c>
      <c r="AG136" s="115">
        <f t="shared" si="20"/>
        <v>1</v>
      </c>
      <c r="AH136" s="115">
        <f t="shared" si="20"/>
        <v>1</v>
      </c>
      <c r="AI136" s="115">
        <f t="shared" si="20"/>
        <v>1</v>
      </c>
      <c r="AJ136" s="37" t="str">
        <f t="shared" ref="AJ136:AJ199" si="21">IF(AJ6&lt;&gt;"",AJ6,"")</f>
        <v>UNKNOWN</v>
      </c>
      <c r="AK136" s="50"/>
      <c r="AL136" s="50" t="str">
        <f>BIN2HEX(AB136&amp;AC136&amp;AD136&amp;AE136&amp;AF136&amp;AG136&amp;AH136&amp;AI136,2)</f>
        <v>0F</v>
      </c>
      <c r="AM136" s="52" t="str">
        <f>BIN2HEX(T136&amp;U136&amp;V136&amp;W136&amp;X136&amp;Y136&amp;Z136&amp;AA136,2)</f>
        <v>00</v>
      </c>
      <c r="AN136" s="52" t="str">
        <f>BIN2HEX(L136&amp;M136&amp;N136&amp;O136&amp;P136&amp;Q136&amp;R136&amp;S136,2)</f>
        <v>00</v>
      </c>
      <c r="AO136" s="52"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(U4)0x0000000FU,                                                           /* 00 UNKNOWN                                         */</v>
      </c>
    </row>
    <row r="137" spans="1:43">
      <c r="B137" s="122"/>
      <c r="C137" s="37">
        <f t="shared" ref="C137:C199" si="23">IF(C7&lt;&gt;"",C7,"")</f>
        <v>1</v>
      </c>
      <c r="D137" s="115">
        <f t="shared" si="20"/>
        <v>0</v>
      </c>
      <c r="E137" s="115">
        <f t="shared" si="20"/>
        <v>0</v>
      </c>
      <c r="F137" s="115">
        <f t="shared" si="20"/>
        <v>0</v>
      </c>
      <c r="G137" s="115">
        <f t="shared" si="20"/>
        <v>0</v>
      </c>
      <c r="H137" s="115">
        <f t="shared" si="20"/>
        <v>0</v>
      </c>
      <c r="I137" s="115">
        <f t="shared" si="20"/>
        <v>0</v>
      </c>
      <c r="J137" s="115">
        <f t="shared" si="20"/>
        <v>0</v>
      </c>
      <c r="K137" s="115">
        <f t="shared" si="20"/>
        <v>0</v>
      </c>
      <c r="L137" s="115">
        <f t="shared" si="20"/>
        <v>0</v>
      </c>
      <c r="M137" s="115">
        <f t="shared" si="20"/>
        <v>0</v>
      </c>
      <c r="N137" s="115">
        <f t="shared" si="20"/>
        <v>0</v>
      </c>
      <c r="O137" s="115">
        <f t="shared" si="20"/>
        <v>0</v>
      </c>
      <c r="P137" s="115">
        <f t="shared" si="20"/>
        <v>0</v>
      </c>
      <c r="Q137" s="115">
        <f t="shared" si="20"/>
        <v>0</v>
      </c>
      <c r="R137" s="115">
        <f t="shared" si="20"/>
        <v>0</v>
      </c>
      <c r="S137" s="115">
        <f t="shared" si="20"/>
        <v>0</v>
      </c>
      <c r="T137" s="115">
        <f t="shared" si="20"/>
        <v>0</v>
      </c>
      <c r="U137" s="115">
        <f t="shared" si="20"/>
        <v>0</v>
      </c>
      <c r="V137" s="115">
        <f t="shared" si="20"/>
        <v>0</v>
      </c>
      <c r="W137" s="115">
        <f t="shared" si="20"/>
        <v>0</v>
      </c>
      <c r="X137" s="115">
        <f t="shared" si="20"/>
        <v>0</v>
      </c>
      <c r="Y137" s="115">
        <f t="shared" si="20"/>
        <v>0</v>
      </c>
      <c r="Z137" s="115">
        <f t="shared" si="20"/>
        <v>0</v>
      </c>
      <c r="AA137" s="115">
        <f t="shared" si="20"/>
        <v>0</v>
      </c>
      <c r="AB137" s="115">
        <f t="shared" si="20"/>
        <v>0</v>
      </c>
      <c r="AC137" s="115">
        <f t="shared" si="20"/>
        <v>0</v>
      </c>
      <c r="AD137" s="115">
        <f t="shared" si="20"/>
        <v>0</v>
      </c>
      <c r="AE137" s="115">
        <f t="shared" si="20"/>
        <v>0</v>
      </c>
      <c r="AF137" s="115">
        <f t="shared" si="20"/>
        <v>1</v>
      </c>
      <c r="AG137" s="115">
        <f t="shared" si="20"/>
        <v>1</v>
      </c>
      <c r="AH137" s="115">
        <f t="shared" si="20"/>
        <v>1</v>
      </c>
      <c r="AI137" s="115">
        <f t="shared" si="20"/>
        <v>1</v>
      </c>
      <c r="AJ137" s="37" t="str">
        <f t="shared" si="21"/>
        <v>ON_W</v>
      </c>
      <c r="AK137" s="50"/>
      <c r="AL137" s="50" t="str">
        <f t="shared" ref="AL137:AL199" si="24">BIN2HEX(AB137&amp;AC137&amp;AD137&amp;AE137&amp;AF137&amp;AG137&amp;AH137&amp;AI137,2)</f>
        <v>0F</v>
      </c>
      <c r="AM137" s="52" t="str">
        <f t="shared" ref="AM137:AM199" si="25">BIN2HEX(T137&amp;U137&amp;V137&amp;W137&amp;X137&amp;Y137&amp;Z137&amp;AA137,2)</f>
        <v>00</v>
      </c>
      <c r="AN137" s="52" t="str">
        <f t="shared" ref="AN137:AN199" si="26">BIN2HEX(L137&amp;M137&amp;N137&amp;O137&amp;P137&amp;Q137&amp;R137&amp;S137,2)</f>
        <v>00</v>
      </c>
      <c r="AO137" s="52" t="str">
        <f t="shared" ref="AO137:AO199" si="27">BIN2HEX(D137&amp;E137&amp;F137&amp;G137&amp;H137&amp;I137&amp;J137&amp;K137,2)</f>
        <v>00</v>
      </c>
      <c r="AQ137" t="str">
        <f t="shared" si="22"/>
        <v xml:space="preserve">    (U4)0x0000000FU,                                                           /* 01 ON_W                                            */</v>
      </c>
    </row>
    <row r="138" spans="1:43">
      <c r="B138" s="122"/>
      <c r="C138" s="37">
        <f t="shared" si="23"/>
        <v>2</v>
      </c>
      <c r="D138" s="115">
        <f t="shared" si="20"/>
        <v>0</v>
      </c>
      <c r="E138" s="115">
        <f t="shared" si="20"/>
        <v>0</v>
      </c>
      <c r="F138" s="115">
        <f t="shared" si="20"/>
        <v>0</v>
      </c>
      <c r="G138" s="115">
        <f t="shared" si="20"/>
        <v>0</v>
      </c>
      <c r="H138" s="115">
        <f t="shared" si="20"/>
        <v>0</v>
      </c>
      <c r="I138" s="115">
        <f t="shared" si="20"/>
        <v>0</v>
      </c>
      <c r="J138" s="115">
        <f t="shared" si="20"/>
        <v>0</v>
      </c>
      <c r="K138" s="115">
        <f t="shared" si="20"/>
        <v>0</v>
      </c>
      <c r="L138" s="115">
        <f t="shared" si="20"/>
        <v>0</v>
      </c>
      <c r="M138" s="115">
        <f t="shared" si="20"/>
        <v>0</v>
      </c>
      <c r="N138" s="115">
        <f t="shared" si="20"/>
        <v>0</v>
      </c>
      <c r="O138" s="115">
        <f t="shared" si="20"/>
        <v>0</v>
      </c>
      <c r="P138" s="115">
        <f t="shared" si="20"/>
        <v>0</v>
      </c>
      <c r="Q138" s="115">
        <f t="shared" si="20"/>
        <v>0</v>
      </c>
      <c r="R138" s="115">
        <f t="shared" si="20"/>
        <v>0</v>
      </c>
      <c r="S138" s="115">
        <f t="shared" si="20"/>
        <v>0</v>
      </c>
      <c r="T138" s="115">
        <f t="shared" si="20"/>
        <v>0</v>
      </c>
      <c r="U138" s="115">
        <f t="shared" si="20"/>
        <v>0</v>
      </c>
      <c r="V138" s="115">
        <f t="shared" si="20"/>
        <v>0</v>
      </c>
      <c r="W138" s="115">
        <f t="shared" si="20"/>
        <v>0</v>
      </c>
      <c r="X138" s="115">
        <f t="shared" si="20"/>
        <v>0</v>
      </c>
      <c r="Y138" s="115">
        <f t="shared" si="20"/>
        <v>0</v>
      </c>
      <c r="Z138" s="115">
        <f t="shared" si="20"/>
        <v>0</v>
      </c>
      <c r="AA138" s="115">
        <f t="shared" si="20"/>
        <v>0</v>
      </c>
      <c r="AB138" s="115">
        <f t="shared" si="20"/>
        <v>0</v>
      </c>
      <c r="AC138" s="115">
        <f t="shared" si="20"/>
        <v>0</v>
      </c>
      <c r="AD138" s="115">
        <f t="shared" si="20"/>
        <v>0</v>
      </c>
      <c r="AE138" s="115">
        <f t="shared" si="20"/>
        <v>0</v>
      </c>
      <c r="AF138" s="115">
        <f t="shared" si="20"/>
        <v>1</v>
      </c>
      <c r="AG138" s="115">
        <f t="shared" si="20"/>
        <v>1</v>
      </c>
      <c r="AH138" s="115">
        <f t="shared" si="20"/>
        <v>1</v>
      </c>
      <c r="AI138" s="115">
        <f t="shared" si="20"/>
        <v>1</v>
      </c>
      <c r="AJ138" s="37" t="str">
        <f t="shared" si="21"/>
        <v>ON_G</v>
      </c>
      <c r="AK138" s="50"/>
      <c r="AL138" s="50" t="str">
        <f t="shared" si="24"/>
        <v>0F</v>
      </c>
      <c r="AM138" s="52" t="str">
        <f t="shared" si="25"/>
        <v>00</v>
      </c>
      <c r="AN138" s="52" t="str">
        <f t="shared" si="26"/>
        <v>00</v>
      </c>
      <c r="AO138" s="52" t="str">
        <f t="shared" si="27"/>
        <v>00</v>
      </c>
      <c r="AQ138" t="str">
        <f t="shared" si="22"/>
        <v xml:space="preserve">    (U4)0x0000000FU,                                                           /* 02 ON_G                                            */</v>
      </c>
    </row>
    <row r="139" spans="1:43">
      <c r="B139" s="122"/>
      <c r="C139" s="37">
        <f t="shared" si="23"/>
        <v>3</v>
      </c>
      <c r="D139" s="115">
        <f t="shared" si="20"/>
        <v>0</v>
      </c>
      <c r="E139" s="115">
        <f t="shared" si="20"/>
        <v>0</v>
      </c>
      <c r="F139" s="115">
        <f t="shared" si="20"/>
        <v>0</v>
      </c>
      <c r="G139" s="115">
        <f t="shared" si="20"/>
        <v>0</v>
      </c>
      <c r="H139" s="115">
        <f t="shared" si="20"/>
        <v>0</v>
      </c>
      <c r="I139" s="115">
        <f t="shared" si="20"/>
        <v>0</v>
      </c>
      <c r="J139" s="115">
        <f t="shared" si="20"/>
        <v>0</v>
      </c>
      <c r="K139" s="115">
        <f t="shared" si="20"/>
        <v>0</v>
      </c>
      <c r="L139" s="115">
        <f t="shared" si="20"/>
        <v>0</v>
      </c>
      <c r="M139" s="115">
        <f t="shared" si="20"/>
        <v>0</v>
      </c>
      <c r="N139" s="115">
        <f t="shared" si="20"/>
        <v>0</v>
      </c>
      <c r="O139" s="115">
        <f t="shared" si="20"/>
        <v>0</v>
      </c>
      <c r="P139" s="115">
        <f t="shared" si="20"/>
        <v>0</v>
      </c>
      <c r="Q139" s="115">
        <f t="shared" si="20"/>
        <v>0</v>
      </c>
      <c r="R139" s="115">
        <f t="shared" si="20"/>
        <v>0</v>
      </c>
      <c r="S139" s="115">
        <f t="shared" si="20"/>
        <v>0</v>
      </c>
      <c r="T139" s="115">
        <f t="shared" si="20"/>
        <v>0</v>
      </c>
      <c r="U139" s="115">
        <f t="shared" si="20"/>
        <v>0</v>
      </c>
      <c r="V139" s="115">
        <f t="shared" si="20"/>
        <v>0</v>
      </c>
      <c r="W139" s="115">
        <f t="shared" si="20"/>
        <v>0</v>
      </c>
      <c r="X139" s="115">
        <f t="shared" si="20"/>
        <v>0</v>
      </c>
      <c r="Y139" s="115">
        <f t="shared" si="20"/>
        <v>0</v>
      </c>
      <c r="Z139" s="115">
        <f t="shared" si="20"/>
        <v>0</v>
      </c>
      <c r="AA139" s="115">
        <f t="shared" si="20"/>
        <v>0</v>
      </c>
      <c r="AB139" s="115">
        <f t="shared" si="20"/>
        <v>0</v>
      </c>
      <c r="AC139" s="115">
        <f t="shared" si="20"/>
        <v>0</v>
      </c>
      <c r="AD139" s="115">
        <f t="shared" si="20"/>
        <v>0</v>
      </c>
      <c r="AE139" s="115">
        <f t="shared" si="20"/>
        <v>0</v>
      </c>
      <c r="AF139" s="115">
        <f t="shared" si="20"/>
        <v>1</v>
      </c>
      <c r="AG139" s="115">
        <f t="shared" si="20"/>
        <v>1</v>
      </c>
      <c r="AH139" s="115">
        <f t="shared" si="20"/>
        <v>1</v>
      </c>
      <c r="AI139" s="115">
        <f t="shared" si="20"/>
        <v>1</v>
      </c>
      <c r="AJ139" s="37" t="str">
        <f t="shared" si="21"/>
        <v>ON_Y</v>
      </c>
      <c r="AK139" s="50"/>
      <c r="AL139" s="50" t="str">
        <f t="shared" si="24"/>
        <v>0F</v>
      </c>
      <c r="AM139" s="52" t="str">
        <f t="shared" si="25"/>
        <v>00</v>
      </c>
      <c r="AN139" s="52" t="str">
        <f t="shared" si="26"/>
        <v>00</v>
      </c>
      <c r="AO139" s="52" t="str">
        <f t="shared" si="27"/>
        <v>00</v>
      </c>
      <c r="AQ139" t="str">
        <f t="shared" si="22"/>
        <v xml:space="preserve">    (U4)0x0000000FU,                                                           /* 03 ON_Y                                            */</v>
      </c>
    </row>
    <row r="140" spans="1:43">
      <c r="B140" s="122"/>
      <c r="C140" s="37">
        <f t="shared" si="23"/>
        <v>4</v>
      </c>
      <c r="D140" s="115">
        <f t="shared" si="20"/>
        <v>0</v>
      </c>
      <c r="E140" s="115">
        <f t="shared" si="20"/>
        <v>0</v>
      </c>
      <c r="F140" s="115">
        <f t="shared" si="20"/>
        <v>0</v>
      </c>
      <c r="G140" s="115">
        <f t="shared" si="20"/>
        <v>0</v>
      </c>
      <c r="H140" s="115">
        <f t="shared" si="20"/>
        <v>0</v>
      </c>
      <c r="I140" s="115">
        <f t="shared" si="20"/>
        <v>0</v>
      </c>
      <c r="J140" s="115">
        <f t="shared" si="20"/>
        <v>0</v>
      </c>
      <c r="K140" s="115">
        <f t="shared" si="20"/>
        <v>0</v>
      </c>
      <c r="L140" s="115">
        <f t="shared" si="20"/>
        <v>0</v>
      </c>
      <c r="M140" s="115">
        <f t="shared" si="20"/>
        <v>0</v>
      </c>
      <c r="N140" s="115">
        <f t="shared" si="20"/>
        <v>0</v>
      </c>
      <c r="O140" s="115">
        <f t="shared" si="20"/>
        <v>0</v>
      </c>
      <c r="P140" s="115">
        <f t="shared" si="20"/>
        <v>0</v>
      </c>
      <c r="Q140" s="115">
        <f t="shared" si="20"/>
        <v>0</v>
      </c>
      <c r="R140" s="115">
        <f t="shared" si="20"/>
        <v>0</v>
      </c>
      <c r="S140" s="115">
        <f t="shared" si="20"/>
        <v>0</v>
      </c>
      <c r="T140" s="115">
        <f t="shared" si="20"/>
        <v>0</v>
      </c>
      <c r="U140" s="115">
        <f t="shared" si="20"/>
        <v>0</v>
      </c>
      <c r="V140" s="115">
        <f t="shared" si="20"/>
        <v>0</v>
      </c>
      <c r="W140" s="115">
        <f t="shared" si="20"/>
        <v>0</v>
      </c>
      <c r="X140" s="115">
        <f t="shared" si="20"/>
        <v>0</v>
      </c>
      <c r="Y140" s="115">
        <f t="shared" si="20"/>
        <v>0</v>
      </c>
      <c r="Z140" s="115">
        <f t="shared" si="20"/>
        <v>0</v>
      </c>
      <c r="AA140" s="115">
        <f t="shared" si="20"/>
        <v>0</v>
      </c>
      <c r="AB140" s="115">
        <f t="shared" si="20"/>
        <v>0</v>
      </c>
      <c r="AC140" s="115">
        <f t="shared" si="20"/>
        <v>0</v>
      </c>
      <c r="AD140" s="115">
        <f t="shared" si="20"/>
        <v>0</v>
      </c>
      <c r="AE140" s="115">
        <f t="shared" si="20"/>
        <v>0</v>
      </c>
      <c r="AF140" s="115">
        <f t="shared" si="20"/>
        <v>1</v>
      </c>
      <c r="AG140" s="115">
        <f t="shared" si="20"/>
        <v>1</v>
      </c>
      <c r="AH140" s="115">
        <f t="shared" si="20"/>
        <v>1</v>
      </c>
      <c r="AI140" s="115">
        <f t="shared" si="20"/>
        <v>1</v>
      </c>
      <c r="AJ140" s="37" t="str">
        <f t="shared" si="21"/>
        <v>UNKNOWN</v>
      </c>
      <c r="AK140" s="50"/>
      <c r="AL140" s="50" t="str">
        <f t="shared" si="24"/>
        <v>0F</v>
      </c>
      <c r="AM140" s="52" t="str">
        <f t="shared" si="25"/>
        <v>00</v>
      </c>
      <c r="AN140" s="52" t="str">
        <f t="shared" si="26"/>
        <v>00</v>
      </c>
      <c r="AO140" s="52" t="str">
        <f t="shared" si="27"/>
        <v>00</v>
      </c>
      <c r="AQ140" t="str">
        <f t="shared" si="22"/>
        <v xml:space="preserve">    (U4)0x0000000FU,                                                           /* 04 UNKNOWN                                         */</v>
      </c>
    </row>
    <row r="141" spans="1:43">
      <c r="B141" s="122"/>
      <c r="C141" s="37">
        <f t="shared" si="23"/>
        <v>5</v>
      </c>
      <c r="D141" s="115">
        <f t="shared" si="20"/>
        <v>0</v>
      </c>
      <c r="E141" s="115">
        <f t="shared" si="20"/>
        <v>0</v>
      </c>
      <c r="F141" s="115">
        <f t="shared" si="20"/>
        <v>0</v>
      </c>
      <c r="G141" s="115">
        <f t="shared" si="20"/>
        <v>0</v>
      </c>
      <c r="H141" s="115">
        <f t="shared" si="20"/>
        <v>0</v>
      </c>
      <c r="I141" s="115">
        <f t="shared" si="20"/>
        <v>0</v>
      </c>
      <c r="J141" s="115">
        <f t="shared" si="20"/>
        <v>0</v>
      </c>
      <c r="K141" s="115">
        <f t="shared" si="20"/>
        <v>0</v>
      </c>
      <c r="L141" s="115">
        <f t="shared" si="20"/>
        <v>0</v>
      </c>
      <c r="M141" s="115">
        <f t="shared" si="20"/>
        <v>0</v>
      </c>
      <c r="N141" s="115">
        <f t="shared" si="20"/>
        <v>0</v>
      </c>
      <c r="O141" s="115">
        <f t="shared" si="20"/>
        <v>0</v>
      </c>
      <c r="P141" s="115">
        <f t="shared" si="20"/>
        <v>0</v>
      </c>
      <c r="Q141" s="115">
        <f t="shared" si="20"/>
        <v>0</v>
      </c>
      <c r="R141" s="115">
        <f t="shared" si="20"/>
        <v>0</v>
      </c>
      <c r="S141" s="115">
        <f t="shared" si="20"/>
        <v>0</v>
      </c>
      <c r="T141" s="115">
        <f t="shared" si="20"/>
        <v>0</v>
      </c>
      <c r="U141" s="115">
        <f t="shared" si="20"/>
        <v>0</v>
      </c>
      <c r="V141" s="115">
        <f t="shared" si="20"/>
        <v>0</v>
      </c>
      <c r="W141" s="115">
        <f t="shared" si="20"/>
        <v>0</v>
      </c>
      <c r="X141" s="115">
        <f t="shared" si="20"/>
        <v>0</v>
      </c>
      <c r="Y141" s="115">
        <f t="shared" si="20"/>
        <v>0</v>
      </c>
      <c r="Z141" s="115">
        <f t="shared" si="20"/>
        <v>0</v>
      </c>
      <c r="AA141" s="115">
        <f t="shared" si="20"/>
        <v>0</v>
      </c>
      <c r="AB141" s="115">
        <f t="shared" si="20"/>
        <v>0</v>
      </c>
      <c r="AC141" s="115">
        <f t="shared" si="20"/>
        <v>0</v>
      </c>
      <c r="AD141" s="115">
        <f t="shared" si="20"/>
        <v>0</v>
      </c>
      <c r="AE141" s="115">
        <f t="shared" si="20"/>
        <v>0</v>
      </c>
      <c r="AF141" s="115">
        <f t="shared" si="20"/>
        <v>1</v>
      </c>
      <c r="AG141" s="115">
        <f t="shared" si="20"/>
        <v>1</v>
      </c>
      <c r="AH141" s="115">
        <f t="shared" si="20"/>
        <v>1</v>
      </c>
      <c r="AI141" s="115">
        <f t="shared" si="20"/>
        <v>1</v>
      </c>
      <c r="AJ141" s="37" t="str">
        <f t="shared" si="21"/>
        <v>UNKNOWN</v>
      </c>
      <c r="AK141" s="50"/>
      <c r="AL141" s="50" t="str">
        <f t="shared" si="24"/>
        <v>0F</v>
      </c>
      <c r="AM141" s="52" t="str">
        <f t="shared" si="25"/>
        <v>00</v>
      </c>
      <c r="AN141" s="52" t="str">
        <f t="shared" si="26"/>
        <v>00</v>
      </c>
      <c r="AO141" s="52" t="str">
        <f t="shared" si="27"/>
        <v>00</v>
      </c>
      <c r="AQ141" t="str">
        <f t="shared" si="22"/>
        <v xml:space="preserve">    (U4)0x0000000FU,                                                           /* 05 UNKNOWN                                         */</v>
      </c>
    </row>
    <row r="142" spans="1:43">
      <c r="B142" s="122"/>
      <c r="C142" s="37">
        <f t="shared" si="23"/>
        <v>6</v>
      </c>
      <c r="D142" s="115">
        <f t="shared" si="20"/>
        <v>0</v>
      </c>
      <c r="E142" s="115">
        <f t="shared" si="20"/>
        <v>0</v>
      </c>
      <c r="F142" s="115">
        <f t="shared" si="20"/>
        <v>0</v>
      </c>
      <c r="G142" s="115">
        <f t="shared" si="20"/>
        <v>0</v>
      </c>
      <c r="H142" s="115">
        <f t="shared" si="20"/>
        <v>0</v>
      </c>
      <c r="I142" s="115">
        <f t="shared" si="20"/>
        <v>0</v>
      </c>
      <c r="J142" s="115">
        <f t="shared" si="20"/>
        <v>0</v>
      </c>
      <c r="K142" s="115">
        <f t="shared" si="20"/>
        <v>0</v>
      </c>
      <c r="L142" s="115">
        <f t="shared" si="20"/>
        <v>0</v>
      </c>
      <c r="M142" s="115">
        <f t="shared" si="20"/>
        <v>0</v>
      </c>
      <c r="N142" s="115">
        <f t="shared" si="20"/>
        <v>0</v>
      </c>
      <c r="O142" s="115">
        <f t="shared" si="20"/>
        <v>0</v>
      </c>
      <c r="P142" s="115">
        <f t="shared" si="20"/>
        <v>0</v>
      </c>
      <c r="Q142" s="115">
        <f t="shared" si="20"/>
        <v>0</v>
      </c>
      <c r="R142" s="115">
        <f t="shared" si="20"/>
        <v>0</v>
      </c>
      <c r="S142" s="115">
        <f t="shared" si="20"/>
        <v>0</v>
      </c>
      <c r="T142" s="115">
        <f t="shared" si="20"/>
        <v>0</v>
      </c>
      <c r="U142" s="115">
        <f t="shared" si="20"/>
        <v>0</v>
      </c>
      <c r="V142" s="115">
        <f t="shared" si="20"/>
        <v>0</v>
      </c>
      <c r="W142" s="115">
        <f t="shared" si="20"/>
        <v>0</v>
      </c>
      <c r="X142" s="115">
        <f t="shared" si="20"/>
        <v>0</v>
      </c>
      <c r="Y142" s="115">
        <f t="shared" si="20"/>
        <v>0</v>
      </c>
      <c r="Z142" s="115">
        <f t="shared" si="20"/>
        <v>0</v>
      </c>
      <c r="AA142" s="115">
        <f t="shared" si="20"/>
        <v>0</v>
      </c>
      <c r="AB142" s="115">
        <f t="shared" si="20"/>
        <v>0</v>
      </c>
      <c r="AC142" s="115">
        <f t="shared" si="20"/>
        <v>0</v>
      </c>
      <c r="AD142" s="115">
        <f t="shared" si="20"/>
        <v>0</v>
      </c>
      <c r="AE142" s="115">
        <f t="shared" si="20"/>
        <v>0</v>
      </c>
      <c r="AF142" s="115">
        <f t="shared" si="20"/>
        <v>1</v>
      </c>
      <c r="AG142" s="115">
        <f t="shared" si="20"/>
        <v>1</v>
      </c>
      <c r="AH142" s="115">
        <f t="shared" si="20"/>
        <v>1</v>
      </c>
      <c r="AI142" s="115">
        <f t="shared" si="20"/>
        <v>1</v>
      </c>
      <c r="AJ142" s="37" t="str">
        <f t="shared" si="21"/>
        <v>UNKNOWN</v>
      </c>
      <c r="AK142" s="50"/>
      <c r="AL142" s="50" t="str">
        <f t="shared" si="24"/>
        <v>0F</v>
      </c>
      <c r="AM142" s="52" t="str">
        <f t="shared" si="25"/>
        <v>00</v>
      </c>
      <c r="AN142" s="52" t="str">
        <f t="shared" si="26"/>
        <v>00</v>
      </c>
      <c r="AO142" s="52" t="str">
        <f t="shared" si="27"/>
        <v>00</v>
      </c>
      <c r="AQ142" t="str">
        <f t="shared" si="22"/>
        <v xml:space="preserve">    (U4)0x0000000FU,                                                           /* 06 UNKNOWN                                         */</v>
      </c>
    </row>
    <row r="143" spans="1:43">
      <c r="B143" s="122"/>
      <c r="C143" s="37">
        <f t="shared" si="23"/>
        <v>7</v>
      </c>
      <c r="D143" s="115">
        <f t="shared" si="20"/>
        <v>0</v>
      </c>
      <c r="E143" s="115">
        <f t="shared" si="20"/>
        <v>0</v>
      </c>
      <c r="F143" s="115">
        <f t="shared" si="20"/>
        <v>0</v>
      </c>
      <c r="G143" s="115">
        <f t="shared" si="20"/>
        <v>0</v>
      </c>
      <c r="H143" s="115">
        <f t="shared" si="20"/>
        <v>0</v>
      </c>
      <c r="I143" s="115">
        <f t="shared" si="20"/>
        <v>0</v>
      </c>
      <c r="J143" s="115">
        <f t="shared" si="20"/>
        <v>0</v>
      </c>
      <c r="K143" s="115">
        <f t="shared" si="20"/>
        <v>0</v>
      </c>
      <c r="L143" s="115">
        <f t="shared" si="20"/>
        <v>0</v>
      </c>
      <c r="M143" s="115">
        <f t="shared" si="20"/>
        <v>0</v>
      </c>
      <c r="N143" s="115">
        <f t="shared" si="20"/>
        <v>0</v>
      </c>
      <c r="O143" s="115">
        <f t="shared" si="20"/>
        <v>0</v>
      </c>
      <c r="P143" s="115">
        <f t="shared" si="20"/>
        <v>0</v>
      </c>
      <c r="Q143" s="115">
        <f t="shared" si="20"/>
        <v>0</v>
      </c>
      <c r="R143" s="115">
        <f t="shared" si="20"/>
        <v>0</v>
      </c>
      <c r="S143" s="115">
        <f t="shared" si="20"/>
        <v>0</v>
      </c>
      <c r="T143" s="115">
        <f t="shared" si="20"/>
        <v>0</v>
      </c>
      <c r="U143" s="115">
        <f t="shared" si="20"/>
        <v>0</v>
      </c>
      <c r="V143" s="115">
        <f t="shared" si="20"/>
        <v>0</v>
      </c>
      <c r="W143" s="115">
        <f t="shared" si="20"/>
        <v>0</v>
      </c>
      <c r="X143" s="115">
        <f t="shared" si="20"/>
        <v>0</v>
      </c>
      <c r="Y143" s="115">
        <f t="shared" si="20"/>
        <v>0</v>
      </c>
      <c r="Z143" s="115">
        <f t="shared" si="20"/>
        <v>0</v>
      </c>
      <c r="AA143" s="115">
        <f t="shared" si="20"/>
        <v>0</v>
      </c>
      <c r="AB143" s="115">
        <f t="shared" si="20"/>
        <v>0</v>
      </c>
      <c r="AC143" s="115">
        <f t="shared" si="20"/>
        <v>0</v>
      </c>
      <c r="AD143" s="115">
        <f t="shared" si="20"/>
        <v>0</v>
      </c>
      <c r="AE143" s="115">
        <f t="shared" si="20"/>
        <v>0</v>
      </c>
      <c r="AF143" s="115">
        <f t="shared" si="20"/>
        <v>1</v>
      </c>
      <c r="AG143" s="115">
        <f t="shared" si="20"/>
        <v>1</v>
      </c>
      <c r="AH143" s="115">
        <f t="shared" si="20"/>
        <v>1</v>
      </c>
      <c r="AI143" s="115">
        <f>IF(OR(AI13=0,AI13=1),1,0)</f>
        <v>1</v>
      </c>
      <c r="AJ143" s="37" t="str">
        <f t="shared" si="21"/>
        <v>UNKNOWN</v>
      </c>
      <c r="AK143" s="50"/>
      <c r="AL143" s="50" t="str">
        <f t="shared" si="24"/>
        <v>0F</v>
      </c>
      <c r="AM143" s="52" t="str">
        <f t="shared" si="25"/>
        <v>00</v>
      </c>
      <c r="AN143" s="52" t="str">
        <f t="shared" si="26"/>
        <v>00</v>
      </c>
      <c r="AO143" s="52" t="str">
        <f t="shared" si="27"/>
        <v>00</v>
      </c>
      <c r="AQ143" t="str">
        <f t="shared" si="22"/>
        <v xml:space="preserve">    (U4)0x0000000FU,                                                           /* 07 UNKNOWN                                         */</v>
      </c>
    </row>
    <row r="144" spans="1:43">
      <c r="B144" s="122"/>
      <c r="C144" s="37">
        <f t="shared" si="23"/>
        <v>8</v>
      </c>
      <c r="D144" s="115">
        <f t="shared" ref="D144:AI151" si="28">IF(OR(D14=0,D14=1),1,0)</f>
        <v>0</v>
      </c>
      <c r="E144" s="115">
        <f t="shared" si="28"/>
        <v>0</v>
      </c>
      <c r="F144" s="115">
        <f t="shared" si="28"/>
        <v>0</v>
      </c>
      <c r="G144" s="115">
        <f t="shared" si="28"/>
        <v>0</v>
      </c>
      <c r="H144" s="115">
        <f t="shared" si="28"/>
        <v>0</v>
      </c>
      <c r="I144" s="115">
        <f t="shared" si="28"/>
        <v>0</v>
      </c>
      <c r="J144" s="115">
        <f t="shared" si="28"/>
        <v>0</v>
      </c>
      <c r="K144" s="115">
        <f t="shared" si="28"/>
        <v>0</v>
      </c>
      <c r="L144" s="115">
        <f t="shared" si="28"/>
        <v>0</v>
      </c>
      <c r="M144" s="115">
        <f t="shared" si="28"/>
        <v>0</v>
      </c>
      <c r="N144" s="115">
        <f t="shared" si="28"/>
        <v>0</v>
      </c>
      <c r="O144" s="115">
        <f t="shared" si="28"/>
        <v>0</v>
      </c>
      <c r="P144" s="115">
        <f t="shared" si="28"/>
        <v>0</v>
      </c>
      <c r="Q144" s="115">
        <f t="shared" si="28"/>
        <v>0</v>
      </c>
      <c r="R144" s="115">
        <f t="shared" si="28"/>
        <v>0</v>
      </c>
      <c r="S144" s="115">
        <f t="shared" si="28"/>
        <v>0</v>
      </c>
      <c r="T144" s="115">
        <f t="shared" si="28"/>
        <v>0</v>
      </c>
      <c r="U144" s="115">
        <f t="shared" si="28"/>
        <v>0</v>
      </c>
      <c r="V144" s="115">
        <f t="shared" si="28"/>
        <v>0</v>
      </c>
      <c r="W144" s="115">
        <f t="shared" si="28"/>
        <v>0</v>
      </c>
      <c r="X144" s="115">
        <f t="shared" si="28"/>
        <v>0</v>
      </c>
      <c r="Y144" s="115">
        <f t="shared" si="28"/>
        <v>0</v>
      </c>
      <c r="Z144" s="115">
        <f t="shared" si="28"/>
        <v>0</v>
      </c>
      <c r="AA144" s="115">
        <f t="shared" si="28"/>
        <v>0</v>
      </c>
      <c r="AB144" s="115">
        <f t="shared" si="28"/>
        <v>0</v>
      </c>
      <c r="AC144" s="115">
        <f t="shared" si="28"/>
        <v>0</v>
      </c>
      <c r="AD144" s="115">
        <f t="shared" si="28"/>
        <v>0</v>
      </c>
      <c r="AE144" s="115">
        <f t="shared" si="28"/>
        <v>0</v>
      </c>
      <c r="AF144" s="115">
        <f t="shared" si="28"/>
        <v>1</v>
      </c>
      <c r="AG144" s="115">
        <f t="shared" si="28"/>
        <v>1</v>
      </c>
      <c r="AH144" s="115">
        <f t="shared" si="28"/>
        <v>1</v>
      </c>
      <c r="AI144" s="115">
        <f t="shared" si="28"/>
        <v>1</v>
      </c>
      <c r="AJ144" s="37" t="str">
        <f t="shared" si="21"/>
        <v>UNKNOWN</v>
      </c>
      <c r="AK144" s="50"/>
      <c r="AL144" s="50" t="str">
        <f t="shared" si="24"/>
        <v>0F</v>
      </c>
      <c r="AM144" s="52" t="str">
        <f t="shared" si="25"/>
        <v>00</v>
      </c>
      <c r="AN144" s="52" t="str">
        <f t="shared" si="26"/>
        <v>00</v>
      </c>
      <c r="AO144" s="52" t="str">
        <f t="shared" si="27"/>
        <v>00</v>
      </c>
      <c r="AQ144" t="str">
        <f t="shared" si="22"/>
        <v xml:space="preserve">    (U4)0x0000000FU,                                                           /* 08 UNKNOWN                                         */</v>
      </c>
    </row>
    <row r="145" spans="2:43">
      <c r="B145" s="122"/>
      <c r="C145" s="37">
        <f t="shared" si="23"/>
        <v>9</v>
      </c>
      <c r="D145" s="115">
        <f t="shared" si="28"/>
        <v>0</v>
      </c>
      <c r="E145" s="115">
        <f t="shared" si="28"/>
        <v>0</v>
      </c>
      <c r="F145" s="115">
        <f t="shared" si="28"/>
        <v>0</v>
      </c>
      <c r="G145" s="115">
        <f t="shared" si="28"/>
        <v>0</v>
      </c>
      <c r="H145" s="115">
        <f t="shared" si="28"/>
        <v>0</v>
      </c>
      <c r="I145" s="115">
        <f t="shared" si="28"/>
        <v>0</v>
      </c>
      <c r="J145" s="115">
        <f t="shared" si="28"/>
        <v>0</v>
      </c>
      <c r="K145" s="115">
        <f t="shared" si="28"/>
        <v>0</v>
      </c>
      <c r="L145" s="115">
        <f t="shared" si="28"/>
        <v>0</v>
      </c>
      <c r="M145" s="115">
        <f t="shared" si="28"/>
        <v>0</v>
      </c>
      <c r="N145" s="115">
        <f t="shared" si="28"/>
        <v>0</v>
      </c>
      <c r="O145" s="115">
        <f t="shared" si="28"/>
        <v>0</v>
      </c>
      <c r="P145" s="115">
        <f t="shared" si="28"/>
        <v>0</v>
      </c>
      <c r="Q145" s="115">
        <f t="shared" si="28"/>
        <v>0</v>
      </c>
      <c r="R145" s="115">
        <f t="shared" si="28"/>
        <v>0</v>
      </c>
      <c r="S145" s="115">
        <f t="shared" si="28"/>
        <v>0</v>
      </c>
      <c r="T145" s="115">
        <f t="shared" si="28"/>
        <v>0</v>
      </c>
      <c r="U145" s="115">
        <f t="shared" si="28"/>
        <v>0</v>
      </c>
      <c r="V145" s="115">
        <f t="shared" si="28"/>
        <v>0</v>
      </c>
      <c r="W145" s="115">
        <f t="shared" si="28"/>
        <v>0</v>
      </c>
      <c r="X145" s="115">
        <f t="shared" si="28"/>
        <v>0</v>
      </c>
      <c r="Y145" s="115">
        <f t="shared" si="28"/>
        <v>0</v>
      </c>
      <c r="Z145" s="115">
        <f t="shared" si="28"/>
        <v>0</v>
      </c>
      <c r="AA145" s="115">
        <f t="shared" si="28"/>
        <v>0</v>
      </c>
      <c r="AB145" s="115">
        <f t="shared" si="28"/>
        <v>0</v>
      </c>
      <c r="AC145" s="115">
        <f t="shared" si="28"/>
        <v>0</v>
      </c>
      <c r="AD145" s="115">
        <f t="shared" si="28"/>
        <v>0</v>
      </c>
      <c r="AE145" s="115">
        <f t="shared" si="28"/>
        <v>0</v>
      </c>
      <c r="AF145" s="115">
        <f t="shared" si="28"/>
        <v>1</v>
      </c>
      <c r="AG145" s="115">
        <f t="shared" si="28"/>
        <v>1</v>
      </c>
      <c r="AH145" s="115">
        <f t="shared" si="28"/>
        <v>1</v>
      </c>
      <c r="AI145" s="115">
        <f t="shared" si="28"/>
        <v>1</v>
      </c>
      <c r="AJ145" s="37" t="str">
        <f t="shared" si="21"/>
        <v>UNKNOWN</v>
      </c>
      <c r="AK145" s="50"/>
      <c r="AL145" s="50" t="str">
        <f t="shared" si="24"/>
        <v>0F</v>
      </c>
      <c r="AM145" s="52" t="str">
        <f t="shared" si="25"/>
        <v>00</v>
      </c>
      <c r="AN145" s="52" t="str">
        <f t="shared" si="26"/>
        <v>00</v>
      </c>
      <c r="AO145" s="52" t="str">
        <f t="shared" si="27"/>
        <v>00</v>
      </c>
      <c r="AQ145" t="str">
        <f t="shared" si="22"/>
        <v xml:space="preserve">    (U4)0x0000000FU,                                                           /* 09 UNKNOWN                                         */</v>
      </c>
    </row>
    <row r="146" spans="2:43">
      <c r="B146" s="122"/>
      <c r="C146" s="37">
        <f t="shared" si="23"/>
        <v>10</v>
      </c>
      <c r="D146" s="115">
        <f t="shared" si="28"/>
        <v>0</v>
      </c>
      <c r="E146" s="115">
        <f t="shared" si="28"/>
        <v>0</v>
      </c>
      <c r="F146" s="115">
        <f t="shared" si="28"/>
        <v>0</v>
      </c>
      <c r="G146" s="115">
        <f t="shared" si="28"/>
        <v>0</v>
      </c>
      <c r="H146" s="115">
        <f t="shared" si="28"/>
        <v>0</v>
      </c>
      <c r="I146" s="115">
        <f t="shared" si="28"/>
        <v>0</v>
      </c>
      <c r="J146" s="115">
        <f t="shared" si="28"/>
        <v>0</v>
      </c>
      <c r="K146" s="115">
        <f t="shared" si="28"/>
        <v>0</v>
      </c>
      <c r="L146" s="115">
        <f t="shared" si="28"/>
        <v>0</v>
      </c>
      <c r="M146" s="115">
        <f t="shared" si="28"/>
        <v>0</v>
      </c>
      <c r="N146" s="115">
        <f t="shared" si="28"/>
        <v>0</v>
      </c>
      <c r="O146" s="115">
        <f t="shared" si="28"/>
        <v>0</v>
      </c>
      <c r="P146" s="115">
        <f t="shared" si="28"/>
        <v>0</v>
      </c>
      <c r="Q146" s="115">
        <f t="shared" si="28"/>
        <v>0</v>
      </c>
      <c r="R146" s="115">
        <f t="shared" si="28"/>
        <v>0</v>
      </c>
      <c r="S146" s="115">
        <f t="shared" si="28"/>
        <v>0</v>
      </c>
      <c r="T146" s="115">
        <f t="shared" si="28"/>
        <v>0</v>
      </c>
      <c r="U146" s="115">
        <f t="shared" si="28"/>
        <v>0</v>
      </c>
      <c r="V146" s="115">
        <f t="shared" si="28"/>
        <v>0</v>
      </c>
      <c r="W146" s="115">
        <f t="shared" si="28"/>
        <v>0</v>
      </c>
      <c r="X146" s="115">
        <f t="shared" si="28"/>
        <v>0</v>
      </c>
      <c r="Y146" s="115">
        <f t="shared" si="28"/>
        <v>0</v>
      </c>
      <c r="Z146" s="115">
        <f t="shared" si="28"/>
        <v>0</v>
      </c>
      <c r="AA146" s="115">
        <f t="shared" si="28"/>
        <v>0</v>
      </c>
      <c r="AB146" s="115">
        <f t="shared" si="28"/>
        <v>0</v>
      </c>
      <c r="AC146" s="115">
        <f t="shared" si="28"/>
        <v>0</v>
      </c>
      <c r="AD146" s="115">
        <f t="shared" si="28"/>
        <v>0</v>
      </c>
      <c r="AE146" s="115">
        <f t="shared" si="28"/>
        <v>0</v>
      </c>
      <c r="AF146" s="115">
        <f t="shared" si="28"/>
        <v>1</v>
      </c>
      <c r="AG146" s="115">
        <f t="shared" si="28"/>
        <v>1</v>
      </c>
      <c r="AH146" s="115">
        <f t="shared" si="28"/>
        <v>1</v>
      </c>
      <c r="AI146" s="115">
        <f t="shared" si="28"/>
        <v>1</v>
      </c>
      <c r="AJ146" s="37" t="str">
        <f t="shared" si="21"/>
        <v>UNKNOWN</v>
      </c>
      <c r="AK146" s="50"/>
      <c r="AL146" s="50" t="str">
        <f t="shared" si="24"/>
        <v>0F</v>
      </c>
      <c r="AM146" s="52" t="str">
        <f t="shared" si="25"/>
        <v>00</v>
      </c>
      <c r="AN146" s="52" t="str">
        <f t="shared" si="26"/>
        <v>00</v>
      </c>
      <c r="AO146" s="52" t="str">
        <f t="shared" si="27"/>
        <v>00</v>
      </c>
      <c r="AQ146" t="str">
        <f t="shared" si="22"/>
        <v xml:space="preserve">    (U4)0x0000000FU,                                                           /* 10 UNKNOWN                                         */</v>
      </c>
    </row>
    <row r="147" spans="2:43">
      <c r="B147" s="122"/>
      <c r="C147" s="37">
        <f t="shared" si="23"/>
        <v>11</v>
      </c>
      <c r="D147" s="115">
        <f t="shared" si="28"/>
        <v>0</v>
      </c>
      <c r="E147" s="115">
        <f t="shared" si="28"/>
        <v>0</v>
      </c>
      <c r="F147" s="115">
        <f t="shared" si="28"/>
        <v>0</v>
      </c>
      <c r="G147" s="115">
        <f t="shared" si="28"/>
        <v>0</v>
      </c>
      <c r="H147" s="115">
        <f t="shared" si="28"/>
        <v>0</v>
      </c>
      <c r="I147" s="115">
        <f t="shared" si="28"/>
        <v>0</v>
      </c>
      <c r="J147" s="115">
        <f t="shared" si="28"/>
        <v>0</v>
      </c>
      <c r="K147" s="115">
        <f t="shared" si="28"/>
        <v>0</v>
      </c>
      <c r="L147" s="115">
        <f t="shared" si="28"/>
        <v>0</v>
      </c>
      <c r="M147" s="115">
        <f t="shared" si="28"/>
        <v>0</v>
      </c>
      <c r="N147" s="115">
        <f t="shared" si="28"/>
        <v>0</v>
      </c>
      <c r="O147" s="115">
        <f t="shared" si="28"/>
        <v>0</v>
      </c>
      <c r="P147" s="115">
        <f t="shared" si="28"/>
        <v>0</v>
      </c>
      <c r="Q147" s="115">
        <f t="shared" si="28"/>
        <v>0</v>
      </c>
      <c r="R147" s="115">
        <f t="shared" si="28"/>
        <v>0</v>
      </c>
      <c r="S147" s="115">
        <f t="shared" si="28"/>
        <v>0</v>
      </c>
      <c r="T147" s="115">
        <f t="shared" si="28"/>
        <v>0</v>
      </c>
      <c r="U147" s="115">
        <f t="shared" si="28"/>
        <v>0</v>
      </c>
      <c r="V147" s="115">
        <f t="shared" si="28"/>
        <v>0</v>
      </c>
      <c r="W147" s="115">
        <f t="shared" si="28"/>
        <v>0</v>
      </c>
      <c r="X147" s="115">
        <f t="shared" si="28"/>
        <v>0</v>
      </c>
      <c r="Y147" s="115">
        <f t="shared" si="28"/>
        <v>0</v>
      </c>
      <c r="Z147" s="115">
        <f t="shared" si="28"/>
        <v>0</v>
      </c>
      <c r="AA147" s="115">
        <f t="shared" si="28"/>
        <v>0</v>
      </c>
      <c r="AB147" s="115">
        <f t="shared" si="28"/>
        <v>0</v>
      </c>
      <c r="AC147" s="115">
        <f t="shared" si="28"/>
        <v>0</v>
      </c>
      <c r="AD147" s="115">
        <f t="shared" si="28"/>
        <v>0</v>
      </c>
      <c r="AE147" s="115">
        <f t="shared" si="28"/>
        <v>0</v>
      </c>
      <c r="AF147" s="115">
        <f t="shared" si="28"/>
        <v>1</v>
      </c>
      <c r="AG147" s="115">
        <f t="shared" si="28"/>
        <v>1</v>
      </c>
      <c r="AH147" s="115">
        <f t="shared" si="28"/>
        <v>1</v>
      </c>
      <c r="AI147" s="115">
        <f t="shared" si="28"/>
        <v>1</v>
      </c>
      <c r="AJ147" s="37" t="str">
        <f t="shared" si="21"/>
        <v>UNKNOWN</v>
      </c>
      <c r="AK147" s="50"/>
      <c r="AL147" s="50" t="str">
        <f t="shared" si="24"/>
        <v>0F</v>
      </c>
      <c r="AM147" s="52" t="str">
        <f t="shared" si="25"/>
        <v>00</v>
      </c>
      <c r="AN147" s="52" t="str">
        <f t="shared" si="26"/>
        <v>00</v>
      </c>
      <c r="AO147" s="52" t="str">
        <f t="shared" si="27"/>
        <v>00</v>
      </c>
      <c r="AQ147" t="str">
        <f t="shared" si="22"/>
        <v xml:space="preserve">    (U4)0x0000000FU,                                                           /* 11 UNKNOWN                                         */</v>
      </c>
    </row>
    <row r="148" spans="2:43">
      <c r="B148" s="122"/>
      <c r="C148" s="37">
        <f t="shared" si="23"/>
        <v>12</v>
      </c>
      <c r="D148" s="115">
        <f t="shared" si="28"/>
        <v>0</v>
      </c>
      <c r="E148" s="115">
        <f t="shared" si="28"/>
        <v>0</v>
      </c>
      <c r="F148" s="115">
        <f t="shared" si="28"/>
        <v>0</v>
      </c>
      <c r="G148" s="115">
        <f t="shared" si="28"/>
        <v>0</v>
      </c>
      <c r="H148" s="115">
        <f t="shared" si="28"/>
        <v>0</v>
      </c>
      <c r="I148" s="115">
        <f t="shared" si="28"/>
        <v>0</v>
      </c>
      <c r="J148" s="115">
        <f t="shared" si="28"/>
        <v>0</v>
      </c>
      <c r="K148" s="115">
        <f t="shared" si="28"/>
        <v>0</v>
      </c>
      <c r="L148" s="115">
        <f t="shared" si="28"/>
        <v>0</v>
      </c>
      <c r="M148" s="115">
        <f t="shared" si="28"/>
        <v>0</v>
      </c>
      <c r="N148" s="115">
        <f t="shared" si="28"/>
        <v>0</v>
      </c>
      <c r="O148" s="115">
        <f t="shared" si="28"/>
        <v>0</v>
      </c>
      <c r="P148" s="115">
        <f t="shared" si="28"/>
        <v>0</v>
      </c>
      <c r="Q148" s="115">
        <f t="shared" si="28"/>
        <v>0</v>
      </c>
      <c r="R148" s="115">
        <f t="shared" si="28"/>
        <v>0</v>
      </c>
      <c r="S148" s="115">
        <f t="shared" si="28"/>
        <v>0</v>
      </c>
      <c r="T148" s="115">
        <f t="shared" si="28"/>
        <v>0</v>
      </c>
      <c r="U148" s="115">
        <f t="shared" si="28"/>
        <v>0</v>
      </c>
      <c r="V148" s="115">
        <f t="shared" si="28"/>
        <v>0</v>
      </c>
      <c r="W148" s="115">
        <f t="shared" si="28"/>
        <v>0</v>
      </c>
      <c r="X148" s="115">
        <f t="shared" si="28"/>
        <v>0</v>
      </c>
      <c r="Y148" s="115">
        <f t="shared" si="28"/>
        <v>0</v>
      </c>
      <c r="Z148" s="115">
        <f t="shared" si="28"/>
        <v>0</v>
      </c>
      <c r="AA148" s="115">
        <f t="shared" si="28"/>
        <v>0</v>
      </c>
      <c r="AB148" s="115">
        <f t="shared" si="28"/>
        <v>0</v>
      </c>
      <c r="AC148" s="115">
        <f t="shared" si="28"/>
        <v>0</v>
      </c>
      <c r="AD148" s="115">
        <f t="shared" si="28"/>
        <v>0</v>
      </c>
      <c r="AE148" s="115">
        <f t="shared" si="28"/>
        <v>0</v>
      </c>
      <c r="AF148" s="115">
        <f t="shared" si="28"/>
        <v>1</v>
      </c>
      <c r="AG148" s="115">
        <f t="shared" si="28"/>
        <v>1</v>
      </c>
      <c r="AH148" s="115">
        <f t="shared" si="28"/>
        <v>1</v>
      </c>
      <c r="AI148" s="115">
        <f t="shared" si="28"/>
        <v>1</v>
      </c>
      <c r="AJ148" s="37" t="str">
        <f t="shared" si="21"/>
        <v>UNKNOWN</v>
      </c>
      <c r="AK148" s="50"/>
      <c r="AL148" s="50" t="str">
        <f t="shared" si="24"/>
        <v>0F</v>
      </c>
      <c r="AM148" s="52" t="str">
        <f t="shared" si="25"/>
        <v>00</v>
      </c>
      <c r="AN148" s="52" t="str">
        <f t="shared" si="26"/>
        <v>00</v>
      </c>
      <c r="AO148" s="52" t="str">
        <f t="shared" si="27"/>
        <v>00</v>
      </c>
      <c r="AQ148" t="str">
        <f t="shared" si="22"/>
        <v xml:space="preserve">    (U4)0x0000000FU,                                                           /* 12 UNKNOWN                                         */</v>
      </c>
    </row>
    <row r="149" spans="2:43">
      <c r="B149" s="122"/>
      <c r="C149" s="37">
        <f t="shared" si="23"/>
        <v>13</v>
      </c>
      <c r="D149" s="115">
        <f t="shared" si="28"/>
        <v>0</v>
      </c>
      <c r="E149" s="115">
        <f t="shared" si="28"/>
        <v>0</v>
      </c>
      <c r="F149" s="115">
        <f t="shared" si="28"/>
        <v>0</v>
      </c>
      <c r="G149" s="115">
        <f t="shared" si="28"/>
        <v>0</v>
      </c>
      <c r="H149" s="115">
        <f t="shared" si="28"/>
        <v>0</v>
      </c>
      <c r="I149" s="115">
        <f t="shared" si="28"/>
        <v>0</v>
      </c>
      <c r="J149" s="115">
        <f t="shared" si="28"/>
        <v>0</v>
      </c>
      <c r="K149" s="115">
        <f t="shared" si="28"/>
        <v>0</v>
      </c>
      <c r="L149" s="115">
        <f t="shared" si="28"/>
        <v>0</v>
      </c>
      <c r="M149" s="115">
        <f t="shared" si="28"/>
        <v>0</v>
      </c>
      <c r="N149" s="115">
        <f t="shared" si="28"/>
        <v>0</v>
      </c>
      <c r="O149" s="115">
        <f t="shared" si="28"/>
        <v>0</v>
      </c>
      <c r="P149" s="115">
        <f t="shared" si="28"/>
        <v>0</v>
      </c>
      <c r="Q149" s="115">
        <f t="shared" si="28"/>
        <v>0</v>
      </c>
      <c r="R149" s="115">
        <f t="shared" si="28"/>
        <v>0</v>
      </c>
      <c r="S149" s="115">
        <f t="shared" si="28"/>
        <v>0</v>
      </c>
      <c r="T149" s="115">
        <f t="shared" si="28"/>
        <v>0</v>
      </c>
      <c r="U149" s="115">
        <f t="shared" si="28"/>
        <v>0</v>
      </c>
      <c r="V149" s="115">
        <f t="shared" si="28"/>
        <v>0</v>
      </c>
      <c r="W149" s="115">
        <f t="shared" si="28"/>
        <v>0</v>
      </c>
      <c r="X149" s="115">
        <f t="shared" si="28"/>
        <v>0</v>
      </c>
      <c r="Y149" s="115">
        <f t="shared" si="28"/>
        <v>0</v>
      </c>
      <c r="Z149" s="115">
        <f t="shared" si="28"/>
        <v>0</v>
      </c>
      <c r="AA149" s="115">
        <f t="shared" si="28"/>
        <v>0</v>
      </c>
      <c r="AB149" s="115">
        <f t="shared" si="28"/>
        <v>0</v>
      </c>
      <c r="AC149" s="115">
        <f t="shared" si="28"/>
        <v>0</v>
      </c>
      <c r="AD149" s="115">
        <f t="shared" si="28"/>
        <v>0</v>
      </c>
      <c r="AE149" s="115">
        <f t="shared" si="28"/>
        <v>0</v>
      </c>
      <c r="AF149" s="115">
        <f t="shared" si="28"/>
        <v>1</v>
      </c>
      <c r="AG149" s="115">
        <f t="shared" si="28"/>
        <v>1</v>
      </c>
      <c r="AH149" s="115">
        <f t="shared" si="28"/>
        <v>1</v>
      </c>
      <c r="AI149" s="115">
        <f t="shared" si="28"/>
        <v>1</v>
      </c>
      <c r="AJ149" s="37" t="str">
        <f t="shared" si="21"/>
        <v>UNKNOWN</v>
      </c>
      <c r="AK149" s="50"/>
      <c r="AL149" s="50" t="str">
        <f t="shared" si="24"/>
        <v>0F</v>
      </c>
      <c r="AM149" s="52" t="str">
        <f t="shared" si="25"/>
        <v>00</v>
      </c>
      <c r="AN149" s="52" t="str">
        <f t="shared" si="26"/>
        <v>00</v>
      </c>
      <c r="AO149" s="52" t="str">
        <f t="shared" si="27"/>
        <v>00</v>
      </c>
      <c r="AQ149" t="str">
        <f t="shared" si="22"/>
        <v xml:space="preserve">    (U4)0x0000000FU,                                                           /* 13 UNKNOWN                                         */</v>
      </c>
    </row>
    <row r="150" spans="2:43">
      <c r="B150" s="122"/>
      <c r="C150" s="37">
        <f t="shared" si="23"/>
        <v>14</v>
      </c>
      <c r="D150" s="115">
        <f t="shared" si="28"/>
        <v>0</v>
      </c>
      <c r="E150" s="115">
        <f t="shared" si="28"/>
        <v>0</v>
      </c>
      <c r="F150" s="115">
        <f t="shared" si="28"/>
        <v>0</v>
      </c>
      <c r="G150" s="115">
        <f t="shared" si="28"/>
        <v>0</v>
      </c>
      <c r="H150" s="115">
        <f t="shared" si="28"/>
        <v>0</v>
      </c>
      <c r="I150" s="115">
        <f t="shared" si="28"/>
        <v>0</v>
      </c>
      <c r="J150" s="115">
        <f t="shared" si="28"/>
        <v>0</v>
      </c>
      <c r="K150" s="115">
        <f t="shared" si="28"/>
        <v>0</v>
      </c>
      <c r="L150" s="115">
        <f t="shared" si="28"/>
        <v>0</v>
      </c>
      <c r="M150" s="115">
        <f t="shared" si="28"/>
        <v>0</v>
      </c>
      <c r="N150" s="115">
        <f t="shared" si="28"/>
        <v>0</v>
      </c>
      <c r="O150" s="115">
        <f t="shared" si="28"/>
        <v>0</v>
      </c>
      <c r="P150" s="115">
        <f t="shared" si="28"/>
        <v>0</v>
      </c>
      <c r="Q150" s="115">
        <f t="shared" si="28"/>
        <v>0</v>
      </c>
      <c r="R150" s="115">
        <f t="shared" si="28"/>
        <v>0</v>
      </c>
      <c r="S150" s="115">
        <f t="shared" si="28"/>
        <v>0</v>
      </c>
      <c r="T150" s="115">
        <f t="shared" si="28"/>
        <v>0</v>
      </c>
      <c r="U150" s="115">
        <f t="shared" si="28"/>
        <v>0</v>
      </c>
      <c r="V150" s="115">
        <f t="shared" si="28"/>
        <v>0</v>
      </c>
      <c r="W150" s="115">
        <f t="shared" si="28"/>
        <v>0</v>
      </c>
      <c r="X150" s="115">
        <f t="shared" si="28"/>
        <v>0</v>
      </c>
      <c r="Y150" s="115">
        <f t="shared" si="28"/>
        <v>0</v>
      </c>
      <c r="Z150" s="115">
        <f t="shared" si="28"/>
        <v>0</v>
      </c>
      <c r="AA150" s="115">
        <f t="shared" si="28"/>
        <v>0</v>
      </c>
      <c r="AB150" s="115">
        <f t="shared" si="28"/>
        <v>0</v>
      </c>
      <c r="AC150" s="115">
        <f t="shared" si="28"/>
        <v>0</v>
      </c>
      <c r="AD150" s="115">
        <f t="shared" si="28"/>
        <v>0</v>
      </c>
      <c r="AE150" s="115">
        <f t="shared" si="28"/>
        <v>0</v>
      </c>
      <c r="AF150" s="115">
        <f t="shared" si="28"/>
        <v>1</v>
      </c>
      <c r="AG150" s="115">
        <f t="shared" si="28"/>
        <v>1</v>
      </c>
      <c r="AH150" s="115">
        <f t="shared" si="28"/>
        <v>1</v>
      </c>
      <c r="AI150" s="115">
        <f t="shared" si="28"/>
        <v>1</v>
      </c>
      <c r="AJ150" s="37" t="str">
        <f t="shared" si="21"/>
        <v>UNKNOWN</v>
      </c>
      <c r="AK150" s="50"/>
      <c r="AL150" s="50" t="str">
        <f t="shared" si="24"/>
        <v>0F</v>
      </c>
      <c r="AM150" s="52" t="str">
        <f t="shared" si="25"/>
        <v>00</v>
      </c>
      <c r="AN150" s="52" t="str">
        <f t="shared" si="26"/>
        <v>00</v>
      </c>
      <c r="AO150" s="52" t="str">
        <f t="shared" si="27"/>
        <v>00</v>
      </c>
      <c r="AQ150" t="str">
        <f t="shared" si="22"/>
        <v xml:space="preserve">    (U4)0x0000000FU,                                                           /* 14 UNKNOWN                                         */</v>
      </c>
    </row>
    <row r="151" spans="2:43">
      <c r="B151" s="122"/>
      <c r="C151" s="37">
        <f t="shared" si="23"/>
        <v>15</v>
      </c>
      <c r="D151" s="115">
        <f t="shared" si="28"/>
        <v>0</v>
      </c>
      <c r="E151" s="115">
        <f t="shared" si="28"/>
        <v>0</v>
      </c>
      <c r="F151" s="115">
        <f t="shared" si="28"/>
        <v>0</v>
      </c>
      <c r="G151" s="115">
        <f t="shared" si="28"/>
        <v>0</v>
      </c>
      <c r="H151" s="115">
        <f t="shared" si="28"/>
        <v>0</v>
      </c>
      <c r="I151" s="115">
        <f t="shared" si="28"/>
        <v>0</v>
      </c>
      <c r="J151" s="115">
        <f t="shared" si="28"/>
        <v>0</v>
      </c>
      <c r="K151" s="115">
        <f t="shared" si="28"/>
        <v>0</v>
      </c>
      <c r="L151" s="115">
        <f t="shared" si="28"/>
        <v>0</v>
      </c>
      <c r="M151" s="115">
        <f t="shared" si="28"/>
        <v>0</v>
      </c>
      <c r="N151" s="115">
        <f t="shared" si="28"/>
        <v>0</v>
      </c>
      <c r="O151" s="115">
        <f t="shared" si="28"/>
        <v>0</v>
      </c>
      <c r="P151" s="115">
        <f t="shared" si="28"/>
        <v>0</v>
      </c>
      <c r="Q151" s="115">
        <f t="shared" si="28"/>
        <v>0</v>
      </c>
      <c r="R151" s="115">
        <f t="shared" si="28"/>
        <v>0</v>
      </c>
      <c r="S151" s="115">
        <f t="shared" si="28"/>
        <v>0</v>
      </c>
      <c r="T151" s="115">
        <f t="shared" si="28"/>
        <v>0</v>
      </c>
      <c r="U151" s="115">
        <f t="shared" si="28"/>
        <v>0</v>
      </c>
      <c r="V151" s="115">
        <f t="shared" si="28"/>
        <v>0</v>
      </c>
      <c r="W151" s="115">
        <f t="shared" si="28"/>
        <v>0</v>
      </c>
      <c r="X151" s="115">
        <f t="shared" si="28"/>
        <v>0</v>
      </c>
      <c r="Y151" s="115">
        <f t="shared" si="28"/>
        <v>0</v>
      </c>
      <c r="Z151" s="115">
        <f t="shared" si="28"/>
        <v>0</v>
      </c>
      <c r="AA151" s="115">
        <f t="shared" si="28"/>
        <v>0</v>
      </c>
      <c r="AB151" s="115">
        <f t="shared" si="28"/>
        <v>0</v>
      </c>
      <c r="AC151" s="115">
        <f t="shared" si="28"/>
        <v>0</v>
      </c>
      <c r="AD151" s="115">
        <f t="shared" si="28"/>
        <v>0</v>
      </c>
      <c r="AE151" s="115">
        <f t="shared" si="28"/>
        <v>0</v>
      </c>
      <c r="AF151" s="115">
        <f t="shared" si="28"/>
        <v>1</v>
      </c>
      <c r="AG151" s="115">
        <f t="shared" si="28"/>
        <v>1</v>
      </c>
      <c r="AH151" s="115">
        <f t="shared" si="28"/>
        <v>1</v>
      </c>
      <c r="AI151" s="115">
        <f>IF(OR(AI21=0,AI21=1),1,0)</f>
        <v>1</v>
      </c>
      <c r="AJ151" s="37" t="str">
        <f t="shared" si="21"/>
        <v>UNKNOWN</v>
      </c>
      <c r="AK151" s="50"/>
      <c r="AL151" s="50" t="str">
        <f t="shared" si="24"/>
        <v>0F</v>
      </c>
      <c r="AM151" s="52" t="str">
        <f t="shared" si="25"/>
        <v>00</v>
      </c>
      <c r="AN151" s="52" t="str">
        <f t="shared" si="26"/>
        <v>00</v>
      </c>
      <c r="AO151" s="52" t="str">
        <f t="shared" si="27"/>
        <v>00</v>
      </c>
      <c r="AQ151" t="str">
        <f t="shared" si="22"/>
        <v xml:space="preserve">    (U4)0x0000000FU                                                            /* 15 UNKNOWN                                         */</v>
      </c>
    </row>
    <row r="152" spans="2:43">
      <c r="B152" s="122"/>
      <c r="C152" s="37">
        <f t="shared" si="23"/>
        <v>16</v>
      </c>
      <c r="D152" s="115">
        <f t="shared" ref="D152:AI159" si="29">IF(OR(D22=0,D22=1),1,0)</f>
        <v>0</v>
      </c>
      <c r="E152" s="115">
        <f t="shared" si="29"/>
        <v>0</v>
      </c>
      <c r="F152" s="115">
        <f t="shared" si="29"/>
        <v>0</v>
      </c>
      <c r="G152" s="115">
        <f t="shared" si="29"/>
        <v>0</v>
      </c>
      <c r="H152" s="115">
        <f t="shared" si="29"/>
        <v>0</v>
      </c>
      <c r="I152" s="115">
        <f t="shared" si="29"/>
        <v>0</v>
      </c>
      <c r="J152" s="115">
        <f t="shared" si="29"/>
        <v>0</v>
      </c>
      <c r="K152" s="115">
        <f t="shared" si="29"/>
        <v>0</v>
      </c>
      <c r="L152" s="115">
        <f t="shared" si="29"/>
        <v>0</v>
      </c>
      <c r="M152" s="115">
        <f t="shared" si="29"/>
        <v>0</v>
      </c>
      <c r="N152" s="115">
        <f t="shared" si="29"/>
        <v>0</v>
      </c>
      <c r="O152" s="115">
        <f t="shared" si="29"/>
        <v>0</v>
      </c>
      <c r="P152" s="115">
        <f t="shared" si="29"/>
        <v>0</v>
      </c>
      <c r="Q152" s="115">
        <f t="shared" si="29"/>
        <v>0</v>
      </c>
      <c r="R152" s="115">
        <f t="shared" si="29"/>
        <v>0</v>
      </c>
      <c r="S152" s="115">
        <f t="shared" si="29"/>
        <v>0</v>
      </c>
      <c r="T152" s="115">
        <f t="shared" si="29"/>
        <v>0</v>
      </c>
      <c r="U152" s="115">
        <f t="shared" si="29"/>
        <v>0</v>
      </c>
      <c r="V152" s="115">
        <f t="shared" si="29"/>
        <v>0</v>
      </c>
      <c r="W152" s="115">
        <f t="shared" si="29"/>
        <v>0</v>
      </c>
      <c r="X152" s="115">
        <f t="shared" si="29"/>
        <v>0</v>
      </c>
      <c r="Y152" s="115">
        <f t="shared" si="29"/>
        <v>0</v>
      </c>
      <c r="Z152" s="115">
        <f t="shared" si="29"/>
        <v>0</v>
      </c>
      <c r="AA152" s="115">
        <f t="shared" si="29"/>
        <v>0</v>
      </c>
      <c r="AB152" s="115">
        <f t="shared" si="29"/>
        <v>0</v>
      </c>
      <c r="AC152" s="115">
        <f t="shared" si="29"/>
        <v>0</v>
      </c>
      <c r="AD152" s="115">
        <f t="shared" si="29"/>
        <v>0</v>
      </c>
      <c r="AE152" s="115">
        <f t="shared" si="29"/>
        <v>0</v>
      </c>
      <c r="AF152" s="115">
        <f t="shared" si="29"/>
        <v>0</v>
      </c>
      <c r="AG152" s="115">
        <f t="shared" si="29"/>
        <v>0</v>
      </c>
      <c r="AH152" s="115">
        <f t="shared" si="29"/>
        <v>0</v>
      </c>
      <c r="AI152" s="115">
        <f t="shared" si="29"/>
        <v>0</v>
      </c>
      <c r="AJ152" s="37" t="str">
        <f t="shared" si="21"/>
        <v/>
      </c>
      <c r="AK152" s="50"/>
      <c r="AL152" s="50" t="str">
        <f t="shared" si="24"/>
        <v>00</v>
      </c>
      <c r="AM152" s="52" t="str">
        <f t="shared" si="25"/>
        <v>00</v>
      </c>
      <c r="AN152" s="52" t="str">
        <f t="shared" si="26"/>
        <v>00</v>
      </c>
      <c r="AO152" s="52" t="str">
        <f t="shared" si="27"/>
        <v>00</v>
      </c>
      <c r="AQ152" t="str">
        <f t="shared" si="22"/>
        <v/>
      </c>
    </row>
    <row r="153" spans="2:43">
      <c r="B153" s="122"/>
      <c r="C153" s="37">
        <f t="shared" si="23"/>
        <v>17</v>
      </c>
      <c r="D153" s="115">
        <f t="shared" si="29"/>
        <v>0</v>
      </c>
      <c r="E153" s="115">
        <f t="shared" si="29"/>
        <v>0</v>
      </c>
      <c r="F153" s="115">
        <f t="shared" si="29"/>
        <v>0</v>
      </c>
      <c r="G153" s="115">
        <f t="shared" si="29"/>
        <v>0</v>
      </c>
      <c r="H153" s="115">
        <f t="shared" si="29"/>
        <v>0</v>
      </c>
      <c r="I153" s="115">
        <f t="shared" si="29"/>
        <v>0</v>
      </c>
      <c r="J153" s="115">
        <f t="shared" si="29"/>
        <v>0</v>
      </c>
      <c r="K153" s="115">
        <f t="shared" si="29"/>
        <v>0</v>
      </c>
      <c r="L153" s="115">
        <f t="shared" si="29"/>
        <v>0</v>
      </c>
      <c r="M153" s="115">
        <f t="shared" si="29"/>
        <v>0</v>
      </c>
      <c r="N153" s="115">
        <f t="shared" si="29"/>
        <v>0</v>
      </c>
      <c r="O153" s="115">
        <f t="shared" si="29"/>
        <v>0</v>
      </c>
      <c r="P153" s="115">
        <f t="shared" si="29"/>
        <v>0</v>
      </c>
      <c r="Q153" s="115">
        <f t="shared" si="29"/>
        <v>0</v>
      </c>
      <c r="R153" s="115">
        <f t="shared" si="29"/>
        <v>0</v>
      </c>
      <c r="S153" s="115">
        <f t="shared" si="29"/>
        <v>0</v>
      </c>
      <c r="T153" s="115">
        <f t="shared" si="29"/>
        <v>0</v>
      </c>
      <c r="U153" s="115">
        <f t="shared" si="29"/>
        <v>0</v>
      </c>
      <c r="V153" s="115">
        <f t="shared" si="29"/>
        <v>0</v>
      </c>
      <c r="W153" s="115">
        <f t="shared" si="29"/>
        <v>0</v>
      </c>
      <c r="X153" s="115">
        <f t="shared" si="29"/>
        <v>0</v>
      </c>
      <c r="Y153" s="115">
        <f t="shared" si="29"/>
        <v>0</v>
      </c>
      <c r="Z153" s="115">
        <f t="shared" si="29"/>
        <v>0</v>
      </c>
      <c r="AA153" s="115">
        <f t="shared" si="29"/>
        <v>0</v>
      </c>
      <c r="AB153" s="115">
        <f t="shared" si="29"/>
        <v>0</v>
      </c>
      <c r="AC153" s="115">
        <f t="shared" si="29"/>
        <v>0</v>
      </c>
      <c r="AD153" s="115">
        <f t="shared" si="29"/>
        <v>0</v>
      </c>
      <c r="AE153" s="115">
        <f t="shared" si="29"/>
        <v>0</v>
      </c>
      <c r="AF153" s="115">
        <f t="shared" si="29"/>
        <v>0</v>
      </c>
      <c r="AG153" s="115">
        <f t="shared" si="29"/>
        <v>0</v>
      </c>
      <c r="AH153" s="115">
        <f t="shared" si="29"/>
        <v>0</v>
      </c>
      <c r="AI153" s="115">
        <f t="shared" si="29"/>
        <v>0</v>
      </c>
      <c r="AJ153" s="37" t="str">
        <f t="shared" si="21"/>
        <v/>
      </c>
      <c r="AK153" s="50"/>
      <c r="AL153" s="50" t="str">
        <f t="shared" si="24"/>
        <v>00</v>
      </c>
      <c r="AM153" s="52" t="str">
        <f t="shared" si="25"/>
        <v>00</v>
      </c>
      <c r="AN153" s="52" t="str">
        <f t="shared" si="26"/>
        <v>00</v>
      </c>
      <c r="AO153" s="52" t="str">
        <f t="shared" si="27"/>
        <v>00</v>
      </c>
      <c r="AQ153" t="str">
        <f t="shared" si="22"/>
        <v/>
      </c>
    </row>
    <row r="154" spans="2:43">
      <c r="B154" s="122"/>
      <c r="C154" s="37">
        <f t="shared" si="23"/>
        <v>18</v>
      </c>
      <c r="D154" s="115">
        <f t="shared" si="29"/>
        <v>0</v>
      </c>
      <c r="E154" s="115">
        <f t="shared" si="29"/>
        <v>0</v>
      </c>
      <c r="F154" s="115">
        <f t="shared" si="29"/>
        <v>0</v>
      </c>
      <c r="G154" s="115">
        <f t="shared" si="29"/>
        <v>0</v>
      </c>
      <c r="H154" s="115">
        <f t="shared" si="29"/>
        <v>0</v>
      </c>
      <c r="I154" s="115">
        <f t="shared" si="29"/>
        <v>0</v>
      </c>
      <c r="J154" s="115">
        <f t="shared" si="29"/>
        <v>0</v>
      </c>
      <c r="K154" s="115">
        <f t="shared" si="29"/>
        <v>0</v>
      </c>
      <c r="L154" s="115">
        <f t="shared" si="29"/>
        <v>0</v>
      </c>
      <c r="M154" s="115">
        <f t="shared" si="29"/>
        <v>0</v>
      </c>
      <c r="N154" s="115">
        <f t="shared" si="29"/>
        <v>0</v>
      </c>
      <c r="O154" s="115">
        <f t="shared" si="29"/>
        <v>0</v>
      </c>
      <c r="P154" s="115">
        <f t="shared" si="29"/>
        <v>0</v>
      </c>
      <c r="Q154" s="115">
        <f t="shared" si="29"/>
        <v>0</v>
      </c>
      <c r="R154" s="115">
        <f t="shared" si="29"/>
        <v>0</v>
      </c>
      <c r="S154" s="115">
        <f t="shared" si="29"/>
        <v>0</v>
      </c>
      <c r="T154" s="115">
        <f t="shared" si="29"/>
        <v>0</v>
      </c>
      <c r="U154" s="115">
        <f t="shared" si="29"/>
        <v>0</v>
      </c>
      <c r="V154" s="115">
        <f t="shared" si="29"/>
        <v>0</v>
      </c>
      <c r="W154" s="115">
        <f t="shared" si="29"/>
        <v>0</v>
      </c>
      <c r="X154" s="115">
        <f t="shared" si="29"/>
        <v>0</v>
      </c>
      <c r="Y154" s="115">
        <f t="shared" si="29"/>
        <v>0</v>
      </c>
      <c r="Z154" s="115">
        <f t="shared" si="29"/>
        <v>0</v>
      </c>
      <c r="AA154" s="115">
        <f t="shared" si="29"/>
        <v>0</v>
      </c>
      <c r="AB154" s="115">
        <f t="shared" si="29"/>
        <v>0</v>
      </c>
      <c r="AC154" s="115">
        <f t="shared" si="29"/>
        <v>0</v>
      </c>
      <c r="AD154" s="115">
        <f t="shared" si="29"/>
        <v>0</v>
      </c>
      <c r="AE154" s="115">
        <f t="shared" si="29"/>
        <v>0</v>
      </c>
      <c r="AF154" s="115">
        <f t="shared" si="29"/>
        <v>0</v>
      </c>
      <c r="AG154" s="115">
        <f t="shared" si="29"/>
        <v>0</v>
      </c>
      <c r="AH154" s="115">
        <f t="shared" si="29"/>
        <v>0</v>
      </c>
      <c r="AI154" s="115">
        <f t="shared" si="29"/>
        <v>0</v>
      </c>
      <c r="AJ154" s="37" t="str">
        <f t="shared" si="21"/>
        <v/>
      </c>
      <c r="AK154" s="50"/>
      <c r="AL154" s="50" t="str">
        <f t="shared" si="24"/>
        <v>00</v>
      </c>
      <c r="AM154" s="52" t="str">
        <f t="shared" si="25"/>
        <v>00</v>
      </c>
      <c r="AN154" s="52" t="str">
        <f t="shared" si="26"/>
        <v>00</v>
      </c>
      <c r="AO154" s="52" t="str">
        <f t="shared" si="27"/>
        <v>00</v>
      </c>
      <c r="AQ154" t="str">
        <f t="shared" si="22"/>
        <v/>
      </c>
    </row>
    <row r="155" spans="2:43">
      <c r="B155" s="122"/>
      <c r="C155" s="37">
        <f t="shared" si="23"/>
        <v>19</v>
      </c>
      <c r="D155" s="115">
        <f t="shared" si="29"/>
        <v>0</v>
      </c>
      <c r="E155" s="115">
        <f t="shared" si="29"/>
        <v>0</v>
      </c>
      <c r="F155" s="115">
        <f t="shared" si="29"/>
        <v>0</v>
      </c>
      <c r="G155" s="115">
        <f t="shared" si="29"/>
        <v>0</v>
      </c>
      <c r="H155" s="115">
        <f t="shared" si="29"/>
        <v>0</v>
      </c>
      <c r="I155" s="115">
        <f t="shared" si="29"/>
        <v>0</v>
      </c>
      <c r="J155" s="115">
        <f t="shared" si="29"/>
        <v>0</v>
      </c>
      <c r="K155" s="115">
        <f t="shared" si="29"/>
        <v>0</v>
      </c>
      <c r="L155" s="115">
        <f t="shared" si="29"/>
        <v>0</v>
      </c>
      <c r="M155" s="115">
        <f t="shared" si="29"/>
        <v>0</v>
      </c>
      <c r="N155" s="115">
        <f t="shared" si="29"/>
        <v>0</v>
      </c>
      <c r="O155" s="115">
        <f t="shared" si="29"/>
        <v>0</v>
      </c>
      <c r="P155" s="115">
        <f t="shared" si="29"/>
        <v>0</v>
      </c>
      <c r="Q155" s="115">
        <f t="shared" si="29"/>
        <v>0</v>
      </c>
      <c r="R155" s="115">
        <f t="shared" si="29"/>
        <v>0</v>
      </c>
      <c r="S155" s="115">
        <f t="shared" si="29"/>
        <v>0</v>
      </c>
      <c r="T155" s="115">
        <f t="shared" si="29"/>
        <v>0</v>
      </c>
      <c r="U155" s="115">
        <f t="shared" si="29"/>
        <v>0</v>
      </c>
      <c r="V155" s="115">
        <f t="shared" si="29"/>
        <v>0</v>
      </c>
      <c r="W155" s="115">
        <f t="shared" si="29"/>
        <v>0</v>
      </c>
      <c r="X155" s="115">
        <f t="shared" si="29"/>
        <v>0</v>
      </c>
      <c r="Y155" s="115">
        <f t="shared" si="29"/>
        <v>0</v>
      </c>
      <c r="Z155" s="115">
        <f t="shared" si="29"/>
        <v>0</v>
      </c>
      <c r="AA155" s="115">
        <f t="shared" si="29"/>
        <v>0</v>
      </c>
      <c r="AB155" s="115">
        <f t="shared" si="29"/>
        <v>0</v>
      </c>
      <c r="AC155" s="115">
        <f t="shared" si="29"/>
        <v>0</v>
      </c>
      <c r="AD155" s="115">
        <f t="shared" si="29"/>
        <v>0</v>
      </c>
      <c r="AE155" s="115">
        <f t="shared" si="29"/>
        <v>0</v>
      </c>
      <c r="AF155" s="115">
        <f t="shared" si="29"/>
        <v>0</v>
      </c>
      <c r="AG155" s="115">
        <f t="shared" si="29"/>
        <v>0</v>
      </c>
      <c r="AH155" s="115">
        <f t="shared" si="29"/>
        <v>0</v>
      </c>
      <c r="AI155" s="115">
        <f t="shared" si="29"/>
        <v>0</v>
      </c>
      <c r="AJ155" s="37" t="str">
        <f t="shared" si="21"/>
        <v/>
      </c>
      <c r="AK155" s="50"/>
      <c r="AL155" s="50" t="str">
        <f t="shared" si="24"/>
        <v>00</v>
      </c>
      <c r="AM155" s="52" t="str">
        <f t="shared" si="25"/>
        <v>00</v>
      </c>
      <c r="AN155" s="52" t="str">
        <f t="shared" si="26"/>
        <v>00</v>
      </c>
      <c r="AO155" s="52" t="str">
        <f t="shared" si="27"/>
        <v>00</v>
      </c>
      <c r="AQ155" t="str">
        <f t="shared" si="22"/>
        <v/>
      </c>
    </row>
    <row r="156" spans="2:43">
      <c r="B156" s="122"/>
      <c r="C156" s="37">
        <f t="shared" si="23"/>
        <v>20</v>
      </c>
      <c r="D156" s="115">
        <f t="shared" si="29"/>
        <v>0</v>
      </c>
      <c r="E156" s="115">
        <f t="shared" si="29"/>
        <v>0</v>
      </c>
      <c r="F156" s="115">
        <f t="shared" si="29"/>
        <v>0</v>
      </c>
      <c r="G156" s="115">
        <f t="shared" si="29"/>
        <v>0</v>
      </c>
      <c r="H156" s="115">
        <f t="shared" si="29"/>
        <v>0</v>
      </c>
      <c r="I156" s="115">
        <f t="shared" si="29"/>
        <v>0</v>
      </c>
      <c r="J156" s="115">
        <f t="shared" si="29"/>
        <v>0</v>
      </c>
      <c r="K156" s="115">
        <f t="shared" si="29"/>
        <v>0</v>
      </c>
      <c r="L156" s="115">
        <f t="shared" si="29"/>
        <v>0</v>
      </c>
      <c r="M156" s="115">
        <f t="shared" si="29"/>
        <v>0</v>
      </c>
      <c r="N156" s="115">
        <f t="shared" si="29"/>
        <v>0</v>
      </c>
      <c r="O156" s="115">
        <f t="shared" si="29"/>
        <v>0</v>
      </c>
      <c r="P156" s="115">
        <f t="shared" si="29"/>
        <v>0</v>
      </c>
      <c r="Q156" s="115">
        <f t="shared" si="29"/>
        <v>0</v>
      </c>
      <c r="R156" s="115">
        <f t="shared" si="29"/>
        <v>0</v>
      </c>
      <c r="S156" s="115">
        <f t="shared" si="29"/>
        <v>0</v>
      </c>
      <c r="T156" s="115">
        <f t="shared" si="29"/>
        <v>0</v>
      </c>
      <c r="U156" s="115">
        <f t="shared" si="29"/>
        <v>0</v>
      </c>
      <c r="V156" s="115">
        <f t="shared" si="29"/>
        <v>0</v>
      </c>
      <c r="W156" s="115">
        <f t="shared" si="29"/>
        <v>0</v>
      </c>
      <c r="X156" s="115">
        <f t="shared" si="29"/>
        <v>0</v>
      </c>
      <c r="Y156" s="115">
        <f t="shared" si="29"/>
        <v>0</v>
      </c>
      <c r="Z156" s="115">
        <f t="shared" si="29"/>
        <v>0</v>
      </c>
      <c r="AA156" s="115">
        <f t="shared" si="29"/>
        <v>0</v>
      </c>
      <c r="AB156" s="115">
        <f t="shared" si="29"/>
        <v>0</v>
      </c>
      <c r="AC156" s="115">
        <f t="shared" si="29"/>
        <v>0</v>
      </c>
      <c r="AD156" s="115">
        <f t="shared" si="29"/>
        <v>0</v>
      </c>
      <c r="AE156" s="115">
        <f t="shared" si="29"/>
        <v>0</v>
      </c>
      <c r="AF156" s="115">
        <f t="shared" si="29"/>
        <v>0</v>
      </c>
      <c r="AG156" s="115">
        <f t="shared" si="29"/>
        <v>0</v>
      </c>
      <c r="AH156" s="115">
        <f t="shared" si="29"/>
        <v>0</v>
      </c>
      <c r="AI156" s="115">
        <f t="shared" si="29"/>
        <v>0</v>
      </c>
      <c r="AJ156" s="37" t="str">
        <f t="shared" si="21"/>
        <v/>
      </c>
      <c r="AK156" s="50"/>
      <c r="AL156" s="50" t="str">
        <f t="shared" si="24"/>
        <v>00</v>
      </c>
      <c r="AM156" s="52" t="str">
        <f t="shared" si="25"/>
        <v>00</v>
      </c>
      <c r="AN156" s="52" t="str">
        <f t="shared" si="26"/>
        <v>00</v>
      </c>
      <c r="AO156" s="52" t="str">
        <f t="shared" si="27"/>
        <v>00</v>
      </c>
      <c r="AQ156" t="str">
        <f t="shared" si="22"/>
        <v/>
      </c>
    </row>
    <row r="157" spans="2:43">
      <c r="B157" s="122"/>
      <c r="C157" s="37">
        <f t="shared" si="23"/>
        <v>21</v>
      </c>
      <c r="D157" s="115">
        <f t="shared" si="29"/>
        <v>0</v>
      </c>
      <c r="E157" s="115">
        <f t="shared" si="29"/>
        <v>0</v>
      </c>
      <c r="F157" s="115">
        <f t="shared" si="29"/>
        <v>0</v>
      </c>
      <c r="G157" s="115">
        <f t="shared" si="29"/>
        <v>0</v>
      </c>
      <c r="H157" s="115">
        <f t="shared" si="29"/>
        <v>0</v>
      </c>
      <c r="I157" s="115">
        <f t="shared" si="29"/>
        <v>0</v>
      </c>
      <c r="J157" s="115">
        <f t="shared" si="29"/>
        <v>0</v>
      </c>
      <c r="K157" s="115">
        <f t="shared" si="29"/>
        <v>0</v>
      </c>
      <c r="L157" s="115">
        <f t="shared" si="29"/>
        <v>0</v>
      </c>
      <c r="M157" s="115">
        <f t="shared" si="29"/>
        <v>0</v>
      </c>
      <c r="N157" s="115">
        <f t="shared" si="29"/>
        <v>0</v>
      </c>
      <c r="O157" s="115">
        <f t="shared" si="29"/>
        <v>0</v>
      </c>
      <c r="P157" s="115">
        <f t="shared" si="29"/>
        <v>0</v>
      </c>
      <c r="Q157" s="115">
        <f t="shared" si="29"/>
        <v>0</v>
      </c>
      <c r="R157" s="115">
        <f t="shared" si="29"/>
        <v>0</v>
      </c>
      <c r="S157" s="115">
        <f t="shared" si="29"/>
        <v>0</v>
      </c>
      <c r="T157" s="115">
        <f t="shared" si="29"/>
        <v>0</v>
      </c>
      <c r="U157" s="115">
        <f t="shared" si="29"/>
        <v>0</v>
      </c>
      <c r="V157" s="115">
        <f t="shared" si="29"/>
        <v>0</v>
      </c>
      <c r="W157" s="115">
        <f t="shared" si="29"/>
        <v>0</v>
      </c>
      <c r="X157" s="115">
        <f t="shared" si="29"/>
        <v>0</v>
      </c>
      <c r="Y157" s="115">
        <f t="shared" si="29"/>
        <v>0</v>
      </c>
      <c r="Z157" s="115">
        <f t="shared" si="29"/>
        <v>0</v>
      </c>
      <c r="AA157" s="115">
        <f t="shared" si="29"/>
        <v>0</v>
      </c>
      <c r="AB157" s="115">
        <f t="shared" si="29"/>
        <v>0</v>
      </c>
      <c r="AC157" s="115">
        <f t="shared" si="29"/>
        <v>0</v>
      </c>
      <c r="AD157" s="115">
        <f t="shared" si="29"/>
        <v>0</v>
      </c>
      <c r="AE157" s="115">
        <f t="shared" si="29"/>
        <v>0</v>
      </c>
      <c r="AF157" s="115">
        <f t="shared" si="29"/>
        <v>0</v>
      </c>
      <c r="AG157" s="115">
        <f t="shared" si="29"/>
        <v>0</v>
      </c>
      <c r="AH157" s="115">
        <f t="shared" si="29"/>
        <v>0</v>
      </c>
      <c r="AI157" s="115">
        <f t="shared" si="29"/>
        <v>0</v>
      </c>
      <c r="AJ157" s="37" t="str">
        <f t="shared" si="21"/>
        <v/>
      </c>
      <c r="AK157" s="50"/>
      <c r="AL157" s="50" t="str">
        <f t="shared" si="24"/>
        <v>00</v>
      </c>
      <c r="AM157" s="52" t="str">
        <f t="shared" si="25"/>
        <v>00</v>
      </c>
      <c r="AN157" s="52" t="str">
        <f t="shared" si="26"/>
        <v>00</v>
      </c>
      <c r="AO157" s="52" t="str">
        <f t="shared" si="27"/>
        <v>00</v>
      </c>
      <c r="AQ157" t="str">
        <f t="shared" si="22"/>
        <v/>
      </c>
    </row>
    <row r="158" spans="2:43">
      <c r="B158" s="122"/>
      <c r="C158" s="37">
        <f t="shared" si="23"/>
        <v>22</v>
      </c>
      <c r="D158" s="115">
        <f t="shared" si="29"/>
        <v>0</v>
      </c>
      <c r="E158" s="115">
        <f t="shared" si="29"/>
        <v>0</v>
      </c>
      <c r="F158" s="115">
        <f t="shared" si="29"/>
        <v>0</v>
      </c>
      <c r="G158" s="115">
        <f t="shared" si="29"/>
        <v>0</v>
      </c>
      <c r="H158" s="115">
        <f t="shared" si="29"/>
        <v>0</v>
      </c>
      <c r="I158" s="115">
        <f t="shared" si="29"/>
        <v>0</v>
      </c>
      <c r="J158" s="115">
        <f t="shared" si="29"/>
        <v>0</v>
      </c>
      <c r="K158" s="115">
        <f t="shared" si="29"/>
        <v>0</v>
      </c>
      <c r="L158" s="115">
        <f t="shared" si="29"/>
        <v>0</v>
      </c>
      <c r="M158" s="115">
        <f t="shared" si="29"/>
        <v>0</v>
      </c>
      <c r="N158" s="115">
        <f t="shared" si="29"/>
        <v>0</v>
      </c>
      <c r="O158" s="115">
        <f t="shared" si="29"/>
        <v>0</v>
      </c>
      <c r="P158" s="115">
        <f t="shared" si="29"/>
        <v>0</v>
      </c>
      <c r="Q158" s="115">
        <f t="shared" si="29"/>
        <v>0</v>
      </c>
      <c r="R158" s="115">
        <f t="shared" si="29"/>
        <v>0</v>
      </c>
      <c r="S158" s="115">
        <f t="shared" si="29"/>
        <v>0</v>
      </c>
      <c r="T158" s="115">
        <f t="shared" si="29"/>
        <v>0</v>
      </c>
      <c r="U158" s="115">
        <f t="shared" si="29"/>
        <v>0</v>
      </c>
      <c r="V158" s="115">
        <f t="shared" si="29"/>
        <v>0</v>
      </c>
      <c r="W158" s="115">
        <f t="shared" si="29"/>
        <v>0</v>
      </c>
      <c r="X158" s="115">
        <f t="shared" si="29"/>
        <v>0</v>
      </c>
      <c r="Y158" s="115">
        <f t="shared" si="29"/>
        <v>0</v>
      </c>
      <c r="Z158" s="115">
        <f t="shared" si="29"/>
        <v>0</v>
      </c>
      <c r="AA158" s="115">
        <f t="shared" si="29"/>
        <v>0</v>
      </c>
      <c r="AB158" s="115">
        <f t="shared" si="29"/>
        <v>0</v>
      </c>
      <c r="AC158" s="115">
        <f t="shared" si="29"/>
        <v>0</v>
      </c>
      <c r="AD158" s="115">
        <f t="shared" si="29"/>
        <v>0</v>
      </c>
      <c r="AE158" s="115">
        <f t="shared" si="29"/>
        <v>0</v>
      </c>
      <c r="AF158" s="115">
        <f t="shared" si="29"/>
        <v>0</v>
      </c>
      <c r="AG158" s="115">
        <f t="shared" si="29"/>
        <v>0</v>
      </c>
      <c r="AH158" s="115">
        <f t="shared" si="29"/>
        <v>0</v>
      </c>
      <c r="AI158" s="115">
        <f t="shared" si="29"/>
        <v>0</v>
      </c>
      <c r="AJ158" s="37" t="str">
        <f t="shared" si="21"/>
        <v/>
      </c>
      <c r="AK158" s="50"/>
      <c r="AL158" s="50" t="str">
        <f t="shared" si="24"/>
        <v>00</v>
      </c>
      <c r="AM158" s="52" t="str">
        <f t="shared" si="25"/>
        <v>00</v>
      </c>
      <c r="AN158" s="52" t="str">
        <f t="shared" si="26"/>
        <v>00</v>
      </c>
      <c r="AO158" s="52" t="str">
        <f t="shared" si="27"/>
        <v>00</v>
      </c>
      <c r="AQ158" t="str">
        <f t="shared" si="22"/>
        <v/>
      </c>
    </row>
    <row r="159" spans="2:43">
      <c r="B159" s="122"/>
      <c r="C159" s="37">
        <f t="shared" si="23"/>
        <v>23</v>
      </c>
      <c r="D159" s="115">
        <f t="shared" si="29"/>
        <v>0</v>
      </c>
      <c r="E159" s="115">
        <f t="shared" si="29"/>
        <v>0</v>
      </c>
      <c r="F159" s="115">
        <f t="shared" si="29"/>
        <v>0</v>
      </c>
      <c r="G159" s="115">
        <f t="shared" si="29"/>
        <v>0</v>
      </c>
      <c r="H159" s="115">
        <f t="shared" si="29"/>
        <v>0</v>
      </c>
      <c r="I159" s="115">
        <f t="shared" si="29"/>
        <v>0</v>
      </c>
      <c r="J159" s="115">
        <f t="shared" si="29"/>
        <v>0</v>
      </c>
      <c r="K159" s="115">
        <f t="shared" si="29"/>
        <v>0</v>
      </c>
      <c r="L159" s="115">
        <f t="shared" si="29"/>
        <v>0</v>
      </c>
      <c r="M159" s="115">
        <f t="shared" si="29"/>
        <v>0</v>
      </c>
      <c r="N159" s="115">
        <f t="shared" si="29"/>
        <v>0</v>
      </c>
      <c r="O159" s="115">
        <f t="shared" si="29"/>
        <v>0</v>
      </c>
      <c r="P159" s="115">
        <f t="shared" si="29"/>
        <v>0</v>
      </c>
      <c r="Q159" s="115">
        <f t="shared" si="29"/>
        <v>0</v>
      </c>
      <c r="R159" s="115">
        <f t="shared" si="29"/>
        <v>0</v>
      </c>
      <c r="S159" s="115">
        <f t="shared" si="29"/>
        <v>0</v>
      </c>
      <c r="T159" s="115">
        <f t="shared" si="29"/>
        <v>0</v>
      </c>
      <c r="U159" s="115">
        <f t="shared" si="29"/>
        <v>0</v>
      </c>
      <c r="V159" s="115">
        <f t="shared" si="29"/>
        <v>0</v>
      </c>
      <c r="W159" s="115">
        <f t="shared" si="29"/>
        <v>0</v>
      </c>
      <c r="X159" s="115">
        <f t="shared" si="29"/>
        <v>0</v>
      </c>
      <c r="Y159" s="115">
        <f t="shared" si="29"/>
        <v>0</v>
      </c>
      <c r="Z159" s="115">
        <f t="shared" si="29"/>
        <v>0</v>
      </c>
      <c r="AA159" s="115">
        <f t="shared" si="29"/>
        <v>0</v>
      </c>
      <c r="AB159" s="115">
        <f t="shared" si="29"/>
        <v>0</v>
      </c>
      <c r="AC159" s="115">
        <f t="shared" si="29"/>
        <v>0</v>
      </c>
      <c r="AD159" s="115">
        <f t="shared" si="29"/>
        <v>0</v>
      </c>
      <c r="AE159" s="115">
        <f t="shared" si="29"/>
        <v>0</v>
      </c>
      <c r="AF159" s="115">
        <f t="shared" si="29"/>
        <v>0</v>
      </c>
      <c r="AG159" s="115">
        <f t="shared" si="29"/>
        <v>0</v>
      </c>
      <c r="AH159" s="115">
        <f t="shared" si="29"/>
        <v>0</v>
      </c>
      <c r="AI159" s="115">
        <f>IF(OR(AI29=0,AI29=1),1,0)</f>
        <v>0</v>
      </c>
      <c r="AJ159" s="37" t="str">
        <f t="shared" si="21"/>
        <v/>
      </c>
      <c r="AK159" s="50"/>
      <c r="AL159" s="50" t="str">
        <f t="shared" si="24"/>
        <v>00</v>
      </c>
      <c r="AM159" s="52" t="str">
        <f t="shared" si="25"/>
        <v>00</v>
      </c>
      <c r="AN159" s="52" t="str">
        <f t="shared" si="26"/>
        <v>00</v>
      </c>
      <c r="AO159" s="52" t="str">
        <f t="shared" si="27"/>
        <v>00</v>
      </c>
      <c r="AQ159" t="str">
        <f t="shared" si="22"/>
        <v/>
      </c>
    </row>
    <row r="160" spans="2:43">
      <c r="B160" s="122"/>
      <c r="C160" s="37">
        <f t="shared" si="23"/>
        <v>24</v>
      </c>
      <c r="D160" s="115">
        <f t="shared" ref="D160:AI167" si="30">IF(OR(D30=0,D30=1),1,0)</f>
        <v>0</v>
      </c>
      <c r="E160" s="115">
        <f t="shared" si="30"/>
        <v>0</v>
      </c>
      <c r="F160" s="115">
        <f t="shared" si="30"/>
        <v>0</v>
      </c>
      <c r="G160" s="115">
        <f t="shared" si="30"/>
        <v>0</v>
      </c>
      <c r="H160" s="115">
        <f t="shared" si="30"/>
        <v>0</v>
      </c>
      <c r="I160" s="115">
        <f t="shared" si="30"/>
        <v>0</v>
      </c>
      <c r="J160" s="115">
        <f t="shared" si="30"/>
        <v>0</v>
      </c>
      <c r="K160" s="115">
        <f t="shared" si="30"/>
        <v>0</v>
      </c>
      <c r="L160" s="115">
        <f t="shared" si="30"/>
        <v>0</v>
      </c>
      <c r="M160" s="115">
        <f t="shared" si="30"/>
        <v>0</v>
      </c>
      <c r="N160" s="115">
        <f t="shared" si="30"/>
        <v>0</v>
      </c>
      <c r="O160" s="115">
        <f t="shared" si="30"/>
        <v>0</v>
      </c>
      <c r="P160" s="115">
        <f t="shared" si="30"/>
        <v>0</v>
      </c>
      <c r="Q160" s="115">
        <f t="shared" si="30"/>
        <v>0</v>
      </c>
      <c r="R160" s="115">
        <f t="shared" si="30"/>
        <v>0</v>
      </c>
      <c r="S160" s="115">
        <f t="shared" si="30"/>
        <v>0</v>
      </c>
      <c r="T160" s="115">
        <f t="shared" si="30"/>
        <v>0</v>
      </c>
      <c r="U160" s="115">
        <f t="shared" si="30"/>
        <v>0</v>
      </c>
      <c r="V160" s="115">
        <f t="shared" si="30"/>
        <v>0</v>
      </c>
      <c r="W160" s="115">
        <f t="shared" si="30"/>
        <v>0</v>
      </c>
      <c r="X160" s="115">
        <f t="shared" si="30"/>
        <v>0</v>
      </c>
      <c r="Y160" s="115">
        <f t="shared" si="30"/>
        <v>0</v>
      </c>
      <c r="Z160" s="115">
        <f t="shared" si="30"/>
        <v>0</v>
      </c>
      <c r="AA160" s="115">
        <f t="shared" si="30"/>
        <v>0</v>
      </c>
      <c r="AB160" s="115">
        <f t="shared" si="30"/>
        <v>0</v>
      </c>
      <c r="AC160" s="115">
        <f t="shared" si="30"/>
        <v>0</v>
      </c>
      <c r="AD160" s="115">
        <f t="shared" si="30"/>
        <v>0</v>
      </c>
      <c r="AE160" s="115">
        <f t="shared" si="30"/>
        <v>0</v>
      </c>
      <c r="AF160" s="115">
        <f t="shared" si="30"/>
        <v>0</v>
      </c>
      <c r="AG160" s="115">
        <f t="shared" si="30"/>
        <v>0</v>
      </c>
      <c r="AH160" s="115">
        <f t="shared" si="30"/>
        <v>0</v>
      </c>
      <c r="AI160" s="115">
        <f t="shared" si="30"/>
        <v>0</v>
      </c>
      <c r="AJ160" s="37" t="str">
        <f t="shared" si="21"/>
        <v/>
      </c>
      <c r="AK160" s="50"/>
      <c r="AL160" s="50" t="str">
        <f t="shared" si="24"/>
        <v>00</v>
      </c>
      <c r="AM160" s="52" t="str">
        <f t="shared" si="25"/>
        <v>00</v>
      </c>
      <c r="AN160" s="52" t="str">
        <f t="shared" si="26"/>
        <v>00</v>
      </c>
      <c r="AO160" s="52" t="str">
        <f t="shared" si="27"/>
        <v>00</v>
      </c>
      <c r="AQ160" t="str">
        <f t="shared" si="22"/>
        <v/>
      </c>
    </row>
    <row r="161" spans="2:43">
      <c r="B161" s="122"/>
      <c r="C161" s="37">
        <f t="shared" si="23"/>
        <v>25</v>
      </c>
      <c r="D161" s="115">
        <f t="shared" si="30"/>
        <v>0</v>
      </c>
      <c r="E161" s="115">
        <f t="shared" si="30"/>
        <v>0</v>
      </c>
      <c r="F161" s="115">
        <f t="shared" si="30"/>
        <v>0</v>
      </c>
      <c r="G161" s="115">
        <f t="shared" si="30"/>
        <v>0</v>
      </c>
      <c r="H161" s="115">
        <f t="shared" si="30"/>
        <v>0</v>
      </c>
      <c r="I161" s="115">
        <f t="shared" si="30"/>
        <v>0</v>
      </c>
      <c r="J161" s="115">
        <f t="shared" si="30"/>
        <v>0</v>
      </c>
      <c r="K161" s="115">
        <f t="shared" si="30"/>
        <v>0</v>
      </c>
      <c r="L161" s="115">
        <f t="shared" si="30"/>
        <v>0</v>
      </c>
      <c r="M161" s="115">
        <f t="shared" si="30"/>
        <v>0</v>
      </c>
      <c r="N161" s="115">
        <f t="shared" si="30"/>
        <v>0</v>
      </c>
      <c r="O161" s="115">
        <f t="shared" si="30"/>
        <v>0</v>
      </c>
      <c r="P161" s="115">
        <f t="shared" si="30"/>
        <v>0</v>
      </c>
      <c r="Q161" s="115">
        <f t="shared" si="30"/>
        <v>0</v>
      </c>
      <c r="R161" s="115">
        <f t="shared" si="30"/>
        <v>0</v>
      </c>
      <c r="S161" s="115">
        <f t="shared" si="30"/>
        <v>0</v>
      </c>
      <c r="T161" s="115">
        <f t="shared" si="30"/>
        <v>0</v>
      </c>
      <c r="U161" s="115">
        <f t="shared" si="30"/>
        <v>0</v>
      </c>
      <c r="V161" s="115">
        <f t="shared" si="30"/>
        <v>0</v>
      </c>
      <c r="W161" s="115">
        <f t="shared" si="30"/>
        <v>0</v>
      </c>
      <c r="X161" s="115">
        <f t="shared" si="30"/>
        <v>0</v>
      </c>
      <c r="Y161" s="115">
        <f t="shared" si="30"/>
        <v>0</v>
      </c>
      <c r="Z161" s="115">
        <f t="shared" si="30"/>
        <v>0</v>
      </c>
      <c r="AA161" s="115">
        <f t="shared" si="30"/>
        <v>0</v>
      </c>
      <c r="AB161" s="115">
        <f t="shared" si="30"/>
        <v>0</v>
      </c>
      <c r="AC161" s="115">
        <f t="shared" si="30"/>
        <v>0</v>
      </c>
      <c r="AD161" s="115">
        <f t="shared" si="30"/>
        <v>0</v>
      </c>
      <c r="AE161" s="115">
        <f t="shared" si="30"/>
        <v>0</v>
      </c>
      <c r="AF161" s="115">
        <f t="shared" si="30"/>
        <v>0</v>
      </c>
      <c r="AG161" s="115">
        <f t="shared" si="30"/>
        <v>0</v>
      </c>
      <c r="AH161" s="115">
        <f t="shared" si="30"/>
        <v>0</v>
      </c>
      <c r="AI161" s="115">
        <f t="shared" si="30"/>
        <v>0</v>
      </c>
      <c r="AJ161" s="37" t="str">
        <f t="shared" si="21"/>
        <v/>
      </c>
      <c r="AK161" s="50"/>
      <c r="AL161" s="50" t="str">
        <f t="shared" si="24"/>
        <v>00</v>
      </c>
      <c r="AM161" s="52" t="str">
        <f t="shared" si="25"/>
        <v>00</v>
      </c>
      <c r="AN161" s="52" t="str">
        <f t="shared" si="26"/>
        <v>00</v>
      </c>
      <c r="AO161" s="52" t="str">
        <f t="shared" si="27"/>
        <v>00</v>
      </c>
      <c r="AQ161" t="str">
        <f t="shared" si="22"/>
        <v/>
      </c>
    </row>
    <row r="162" spans="2:43">
      <c r="B162" s="122"/>
      <c r="C162" s="37">
        <f t="shared" si="23"/>
        <v>26</v>
      </c>
      <c r="D162" s="115">
        <f t="shared" si="30"/>
        <v>0</v>
      </c>
      <c r="E162" s="115">
        <f t="shared" si="30"/>
        <v>0</v>
      </c>
      <c r="F162" s="115">
        <f t="shared" si="30"/>
        <v>0</v>
      </c>
      <c r="G162" s="115">
        <f t="shared" si="30"/>
        <v>0</v>
      </c>
      <c r="H162" s="115">
        <f t="shared" si="30"/>
        <v>0</v>
      </c>
      <c r="I162" s="115">
        <f t="shared" si="30"/>
        <v>0</v>
      </c>
      <c r="J162" s="115">
        <f t="shared" si="30"/>
        <v>0</v>
      </c>
      <c r="K162" s="115">
        <f t="shared" si="30"/>
        <v>0</v>
      </c>
      <c r="L162" s="115">
        <f t="shared" si="30"/>
        <v>0</v>
      </c>
      <c r="M162" s="115">
        <f t="shared" si="30"/>
        <v>0</v>
      </c>
      <c r="N162" s="115">
        <f t="shared" si="30"/>
        <v>0</v>
      </c>
      <c r="O162" s="115">
        <f t="shared" si="30"/>
        <v>0</v>
      </c>
      <c r="P162" s="115">
        <f t="shared" si="30"/>
        <v>0</v>
      </c>
      <c r="Q162" s="115">
        <f t="shared" si="30"/>
        <v>0</v>
      </c>
      <c r="R162" s="115">
        <f t="shared" si="30"/>
        <v>0</v>
      </c>
      <c r="S162" s="115">
        <f t="shared" si="30"/>
        <v>0</v>
      </c>
      <c r="T162" s="115">
        <f t="shared" si="30"/>
        <v>0</v>
      </c>
      <c r="U162" s="115">
        <f t="shared" si="30"/>
        <v>0</v>
      </c>
      <c r="V162" s="115">
        <f t="shared" si="30"/>
        <v>0</v>
      </c>
      <c r="W162" s="115">
        <f t="shared" si="30"/>
        <v>0</v>
      </c>
      <c r="X162" s="115">
        <f t="shared" si="30"/>
        <v>0</v>
      </c>
      <c r="Y162" s="115">
        <f t="shared" si="30"/>
        <v>0</v>
      </c>
      <c r="Z162" s="115">
        <f t="shared" si="30"/>
        <v>0</v>
      </c>
      <c r="AA162" s="115">
        <f t="shared" si="30"/>
        <v>0</v>
      </c>
      <c r="AB162" s="115">
        <f t="shared" si="30"/>
        <v>0</v>
      </c>
      <c r="AC162" s="115">
        <f t="shared" si="30"/>
        <v>0</v>
      </c>
      <c r="AD162" s="115">
        <f t="shared" si="30"/>
        <v>0</v>
      </c>
      <c r="AE162" s="115">
        <f t="shared" si="30"/>
        <v>0</v>
      </c>
      <c r="AF162" s="115">
        <f t="shared" si="30"/>
        <v>0</v>
      </c>
      <c r="AG162" s="115">
        <f t="shared" si="30"/>
        <v>0</v>
      </c>
      <c r="AH162" s="115">
        <f t="shared" si="30"/>
        <v>0</v>
      </c>
      <c r="AI162" s="115">
        <f t="shared" si="30"/>
        <v>0</v>
      </c>
      <c r="AJ162" s="37" t="str">
        <f t="shared" si="21"/>
        <v/>
      </c>
      <c r="AK162" s="50"/>
      <c r="AL162" s="50" t="str">
        <f t="shared" si="24"/>
        <v>00</v>
      </c>
      <c r="AM162" s="52" t="str">
        <f t="shared" si="25"/>
        <v>00</v>
      </c>
      <c r="AN162" s="52" t="str">
        <f t="shared" si="26"/>
        <v>00</v>
      </c>
      <c r="AO162" s="52" t="str">
        <f t="shared" si="27"/>
        <v>00</v>
      </c>
      <c r="AQ162" t="str">
        <f t="shared" si="22"/>
        <v/>
      </c>
    </row>
    <row r="163" spans="2:43">
      <c r="B163" s="122"/>
      <c r="C163" s="37">
        <f t="shared" si="23"/>
        <v>27</v>
      </c>
      <c r="D163" s="115">
        <f t="shared" si="30"/>
        <v>0</v>
      </c>
      <c r="E163" s="115">
        <f t="shared" si="30"/>
        <v>0</v>
      </c>
      <c r="F163" s="115">
        <f t="shared" si="30"/>
        <v>0</v>
      </c>
      <c r="G163" s="115">
        <f t="shared" si="30"/>
        <v>0</v>
      </c>
      <c r="H163" s="115">
        <f t="shared" si="30"/>
        <v>0</v>
      </c>
      <c r="I163" s="115">
        <f t="shared" si="30"/>
        <v>0</v>
      </c>
      <c r="J163" s="115">
        <f t="shared" si="30"/>
        <v>0</v>
      </c>
      <c r="K163" s="115">
        <f t="shared" si="30"/>
        <v>0</v>
      </c>
      <c r="L163" s="115">
        <f t="shared" si="30"/>
        <v>0</v>
      </c>
      <c r="M163" s="115">
        <f t="shared" si="30"/>
        <v>0</v>
      </c>
      <c r="N163" s="115">
        <f t="shared" si="30"/>
        <v>0</v>
      </c>
      <c r="O163" s="115">
        <f t="shared" si="30"/>
        <v>0</v>
      </c>
      <c r="P163" s="115">
        <f t="shared" si="30"/>
        <v>0</v>
      </c>
      <c r="Q163" s="115">
        <f t="shared" si="30"/>
        <v>0</v>
      </c>
      <c r="R163" s="115">
        <f t="shared" si="30"/>
        <v>0</v>
      </c>
      <c r="S163" s="115">
        <f t="shared" si="30"/>
        <v>0</v>
      </c>
      <c r="T163" s="115">
        <f t="shared" si="30"/>
        <v>0</v>
      </c>
      <c r="U163" s="115">
        <f t="shared" si="30"/>
        <v>0</v>
      </c>
      <c r="V163" s="115">
        <f t="shared" si="30"/>
        <v>0</v>
      </c>
      <c r="W163" s="115">
        <f t="shared" si="30"/>
        <v>0</v>
      </c>
      <c r="X163" s="115">
        <f t="shared" si="30"/>
        <v>0</v>
      </c>
      <c r="Y163" s="115">
        <f t="shared" si="30"/>
        <v>0</v>
      </c>
      <c r="Z163" s="115">
        <f t="shared" si="30"/>
        <v>0</v>
      </c>
      <c r="AA163" s="115">
        <f t="shared" si="30"/>
        <v>0</v>
      </c>
      <c r="AB163" s="115">
        <f t="shared" si="30"/>
        <v>0</v>
      </c>
      <c r="AC163" s="115">
        <f t="shared" si="30"/>
        <v>0</v>
      </c>
      <c r="AD163" s="115">
        <f t="shared" si="30"/>
        <v>0</v>
      </c>
      <c r="AE163" s="115">
        <f t="shared" si="30"/>
        <v>0</v>
      </c>
      <c r="AF163" s="115">
        <f t="shared" si="30"/>
        <v>0</v>
      </c>
      <c r="AG163" s="115">
        <f t="shared" si="30"/>
        <v>0</v>
      </c>
      <c r="AH163" s="115">
        <f t="shared" si="30"/>
        <v>0</v>
      </c>
      <c r="AI163" s="115">
        <f t="shared" si="30"/>
        <v>0</v>
      </c>
      <c r="AJ163" s="37" t="str">
        <f t="shared" si="21"/>
        <v/>
      </c>
      <c r="AK163" s="50"/>
      <c r="AL163" s="50" t="str">
        <f t="shared" si="24"/>
        <v>00</v>
      </c>
      <c r="AM163" s="52" t="str">
        <f t="shared" si="25"/>
        <v>00</v>
      </c>
      <c r="AN163" s="52" t="str">
        <f t="shared" si="26"/>
        <v>00</v>
      </c>
      <c r="AO163" s="52" t="str">
        <f t="shared" si="27"/>
        <v>00</v>
      </c>
      <c r="AQ163" t="str">
        <f t="shared" si="22"/>
        <v/>
      </c>
    </row>
    <row r="164" spans="2:43">
      <c r="B164" s="122"/>
      <c r="C164" s="37">
        <f t="shared" si="23"/>
        <v>28</v>
      </c>
      <c r="D164" s="115">
        <f t="shared" si="30"/>
        <v>0</v>
      </c>
      <c r="E164" s="115">
        <f t="shared" si="30"/>
        <v>0</v>
      </c>
      <c r="F164" s="115">
        <f t="shared" si="30"/>
        <v>0</v>
      </c>
      <c r="G164" s="115">
        <f t="shared" si="30"/>
        <v>0</v>
      </c>
      <c r="H164" s="115">
        <f t="shared" si="30"/>
        <v>0</v>
      </c>
      <c r="I164" s="115">
        <f t="shared" si="30"/>
        <v>0</v>
      </c>
      <c r="J164" s="115">
        <f t="shared" si="30"/>
        <v>0</v>
      </c>
      <c r="K164" s="115">
        <f t="shared" si="30"/>
        <v>0</v>
      </c>
      <c r="L164" s="115">
        <f t="shared" si="30"/>
        <v>0</v>
      </c>
      <c r="M164" s="115">
        <f t="shared" si="30"/>
        <v>0</v>
      </c>
      <c r="N164" s="115">
        <f t="shared" si="30"/>
        <v>0</v>
      </c>
      <c r="O164" s="115">
        <f t="shared" si="30"/>
        <v>0</v>
      </c>
      <c r="P164" s="115">
        <f t="shared" si="30"/>
        <v>0</v>
      </c>
      <c r="Q164" s="115">
        <f t="shared" si="30"/>
        <v>0</v>
      </c>
      <c r="R164" s="115">
        <f t="shared" si="30"/>
        <v>0</v>
      </c>
      <c r="S164" s="115">
        <f t="shared" si="30"/>
        <v>0</v>
      </c>
      <c r="T164" s="115">
        <f t="shared" si="30"/>
        <v>0</v>
      </c>
      <c r="U164" s="115">
        <f t="shared" si="30"/>
        <v>0</v>
      </c>
      <c r="V164" s="115">
        <f t="shared" si="30"/>
        <v>0</v>
      </c>
      <c r="W164" s="115">
        <f t="shared" si="30"/>
        <v>0</v>
      </c>
      <c r="X164" s="115">
        <f t="shared" si="30"/>
        <v>0</v>
      </c>
      <c r="Y164" s="115">
        <f t="shared" si="30"/>
        <v>0</v>
      </c>
      <c r="Z164" s="115">
        <f t="shared" si="30"/>
        <v>0</v>
      </c>
      <c r="AA164" s="115">
        <f t="shared" si="30"/>
        <v>0</v>
      </c>
      <c r="AB164" s="115">
        <f t="shared" si="30"/>
        <v>0</v>
      </c>
      <c r="AC164" s="115">
        <f t="shared" si="30"/>
        <v>0</v>
      </c>
      <c r="AD164" s="115">
        <f t="shared" si="30"/>
        <v>0</v>
      </c>
      <c r="AE164" s="115">
        <f t="shared" si="30"/>
        <v>0</v>
      </c>
      <c r="AF164" s="115">
        <f t="shared" si="30"/>
        <v>0</v>
      </c>
      <c r="AG164" s="115">
        <f t="shared" si="30"/>
        <v>0</v>
      </c>
      <c r="AH164" s="115">
        <f t="shared" si="30"/>
        <v>0</v>
      </c>
      <c r="AI164" s="115">
        <f t="shared" si="30"/>
        <v>0</v>
      </c>
      <c r="AJ164" s="37" t="str">
        <f t="shared" si="21"/>
        <v/>
      </c>
      <c r="AK164" s="50"/>
      <c r="AL164" s="50" t="str">
        <f t="shared" si="24"/>
        <v>00</v>
      </c>
      <c r="AM164" s="52" t="str">
        <f t="shared" si="25"/>
        <v>00</v>
      </c>
      <c r="AN164" s="52" t="str">
        <f t="shared" si="26"/>
        <v>00</v>
      </c>
      <c r="AO164" s="52" t="str">
        <f t="shared" si="27"/>
        <v>00</v>
      </c>
      <c r="AQ164" t="str">
        <f t="shared" si="22"/>
        <v/>
      </c>
    </row>
    <row r="165" spans="2:43">
      <c r="B165" s="122"/>
      <c r="C165" s="37">
        <f t="shared" si="23"/>
        <v>29</v>
      </c>
      <c r="D165" s="115">
        <f t="shared" si="30"/>
        <v>0</v>
      </c>
      <c r="E165" s="115">
        <f t="shared" si="30"/>
        <v>0</v>
      </c>
      <c r="F165" s="115">
        <f t="shared" si="30"/>
        <v>0</v>
      </c>
      <c r="G165" s="115">
        <f t="shared" si="30"/>
        <v>0</v>
      </c>
      <c r="H165" s="115">
        <f t="shared" si="30"/>
        <v>0</v>
      </c>
      <c r="I165" s="115">
        <f t="shared" si="30"/>
        <v>0</v>
      </c>
      <c r="J165" s="115">
        <f t="shared" si="30"/>
        <v>0</v>
      </c>
      <c r="K165" s="115">
        <f t="shared" si="30"/>
        <v>0</v>
      </c>
      <c r="L165" s="115">
        <f t="shared" si="30"/>
        <v>0</v>
      </c>
      <c r="M165" s="115">
        <f t="shared" si="30"/>
        <v>0</v>
      </c>
      <c r="N165" s="115">
        <f t="shared" si="30"/>
        <v>0</v>
      </c>
      <c r="O165" s="115">
        <f t="shared" si="30"/>
        <v>0</v>
      </c>
      <c r="P165" s="115">
        <f t="shared" si="30"/>
        <v>0</v>
      </c>
      <c r="Q165" s="115">
        <f t="shared" si="30"/>
        <v>0</v>
      </c>
      <c r="R165" s="115">
        <f t="shared" si="30"/>
        <v>0</v>
      </c>
      <c r="S165" s="115">
        <f t="shared" si="30"/>
        <v>0</v>
      </c>
      <c r="T165" s="115">
        <f t="shared" si="30"/>
        <v>0</v>
      </c>
      <c r="U165" s="115">
        <f t="shared" si="30"/>
        <v>0</v>
      </c>
      <c r="V165" s="115">
        <f t="shared" si="30"/>
        <v>0</v>
      </c>
      <c r="W165" s="115">
        <f t="shared" si="30"/>
        <v>0</v>
      </c>
      <c r="X165" s="115">
        <f t="shared" si="30"/>
        <v>0</v>
      </c>
      <c r="Y165" s="115">
        <f t="shared" si="30"/>
        <v>0</v>
      </c>
      <c r="Z165" s="115">
        <f t="shared" si="30"/>
        <v>0</v>
      </c>
      <c r="AA165" s="115">
        <f t="shared" si="30"/>
        <v>0</v>
      </c>
      <c r="AB165" s="115">
        <f t="shared" si="30"/>
        <v>0</v>
      </c>
      <c r="AC165" s="115">
        <f t="shared" si="30"/>
        <v>0</v>
      </c>
      <c r="AD165" s="115">
        <f t="shared" si="30"/>
        <v>0</v>
      </c>
      <c r="AE165" s="115">
        <f t="shared" si="30"/>
        <v>0</v>
      </c>
      <c r="AF165" s="115">
        <f t="shared" si="30"/>
        <v>0</v>
      </c>
      <c r="AG165" s="115">
        <f t="shared" si="30"/>
        <v>0</v>
      </c>
      <c r="AH165" s="115">
        <f t="shared" si="30"/>
        <v>0</v>
      </c>
      <c r="AI165" s="115">
        <f t="shared" si="30"/>
        <v>0</v>
      </c>
      <c r="AJ165" s="37" t="str">
        <f t="shared" si="21"/>
        <v/>
      </c>
      <c r="AK165" s="50"/>
      <c r="AL165" s="50" t="str">
        <f t="shared" si="24"/>
        <v>00</v>
      </c>
      <c r="AM165" s="52" t="str">
        <f t="shared" si="25"/>
        <v>00</v>
      </c>
      <c r="AN165" s="52" t="str">
        <f t="shared" si="26"/>
        <v>00</v>
      </c>
      <c r="AO165" s="52" t="str">
        <f t="shared" si="27"/>
        <v>00</v>
      </c>
      <c r="AQ165" t="str">
        <f t="shared" si="22"/>
        <v/>
      </c>
    </row>
    <row r="166" spans="2:43">
      <c r="B166" s="122"/>
      <c r="C166" s="37">
        <f t="shared" si="23"/>
        <v>30</v>
      </c>
      <c r="D166" s="115">
        <f t="shared" si="30"/>
        <v>0</v>
      </c>
      <c r="E166" s="115">
        <f t="shared" si="30"/>
        <v>0</v>
      </c>
      <c r="F166" s="115">
        <f t="shared" si="30"/>
        <v>0</v>
      </c>
      <c r="G166" s="115">
        <f t="shared" si="30"/>
        <v>0</v>
      </c>
      <c r="H166" s="115">
        <f t="shared" si="30"/>
        <v>0</v>
      </c>
      <c r="I166" s="115">
        <f t="shared" si="30"/>
        <v>0</v>
      </c>
      <c r="J166" s="115">
        <f t="shared" si="30"/>
        <v>0</v>
      </c>
      <c r="K166" s="115">
        <f t="shared" si="30"/>
        <v>0</v>
      </c>
      <c r="L166" s="115">
        <f t="shared" si="30"/>
        <v>0</v>
      </c>
      <c r="M166" s="115">
        <f t="shared" si="30"/>
        <v>0</v>
      </c>
      <c r="N166" s="115">
        <f t="shared" si="30"/>
        <v>0</v>
      </c>
      <c r="O166" s="115">
        <f t="shared" si="30"/>
        <v>0</v>
      </c>
      <c r="P166" s="115">
        <f t="shared" si="30"/>
        <v>0</v>
      </c>
      <c r="Q166" s="115">
        <f t="shared" si="30"/>
        <v>0</v>
      </c>
      <c r="R166" s="115">
        <f t="shared" si="30"/>
        <v>0</v>
      </c>
      <c r="S166" s="115">
        <f t="shared" si="30"/>
        <v>0</v>
      </c>
      <c r="T166" s="115">
        <f t="shared" si="30"/>
        <v>0</v>
      </c>
      <c r="U166" s="115">
        <f t="shared" si="30"/>
        <v>0</v>
      </c>
      <c r="V166" s="115">
        <f t="shared" si="30"/>
        <v>0</v>
      </c>
      <c r="W166" s="115">
        <f t="shared" si="30"/>
        <v>0</v>
      </c>
      <c r="X166" s="115">
        <f t="shared" si="30"/>
        <v>0</v>
      </c>
      <c r="Y166" s="115">
        <f t="shared" si="30"/>
        <v>0</v>
      </c>
      <c r="Z166" s="115">
        <f t="shared" si="30"/>
        <v>0</v>
      </c>
      <c r="AA166" s="115">
        <f t="shared" si="30"/>
        <v>0</v>
      </c>
      <c r="AB166" s="115">
        <f t="shared" si="30"/>
        <v>0</v>
      </c>
      <c r="AC166" s="115">
        <f t="shared" si="30"/>
        <v>0</v>
      </c>
      <c r="AD166" s="115">
        <f t="shared" si="30"/>
        <v>0</v>
      </c>
      <c r="AE166" s="115">
        <f t="shared" si="30"/>
        <v>0</v>
      </c>
      <c r="AF166" s="115">
        <f t="shared" si="30"/>
        <v>0</v>
      </c>
      <c r="AG166" s="115">
        <f t="shared" si="30"/>
        <v>0</v>
      </c>
      <c r="AH166" s="115">
        <f t="shared" si="30"/>
        <v>0</v>
      </c>
      <c r="AI166" s="115">
        <f t="shared" si="30"/>
        <v>0</v>
      </c>
      <c r="AJ166" s="37" t="str">
        <f t="shared" si="21"/>
        <v/>
      </c>
      <c r="AK166" s="50"/>
      <c r="AL166" s="50" t="str">
        <f t="shared" si="24"/>
        <v>00</v>
      </c>
      <c r="AM166" s="52" t="str">
        <f t="shared" si="25"/>
        <v>00</v>
      </c>
      <c r="AN166" s="52" t="str">
        <f t="shared" si="26"/>
        <v>00</v>
      </c>
      <c r="AO166" s="52" t="str">
        <f t="shared" si="27"/>
        <v>00</v>
      </c>
      <c r="AQ166" t="str">
        <f t="shared" si="22"/>
        <v/>
      </c>
    </row>
    <row r="167" spans="2:43">
      <c r="B167" s="122"/>
      <c r="C167" s="37">
        <f t="shared" si="23"/>
        <v>31</v>
      </c>
      <c r="D167" s="115">
        <f t="shared" si="30"/>
        <v>0</v>
      </c>
      <c r="E167" s="115">
        <f t="shared" si="30"/>
        <v>0</v>
      </c>
      <c r="F167" s="115">
        <f t="shared" si="30"/>
        <v>0</v>
      </c>
      <c r="G167" s="115">
        <f t="shared" si="30"/>
        <v>0</v>
      </c>
      <c r="H167" s="115">
        <f t="shared" si="30"/>
        <v>0</v>
      </c>
      <c r="I167" s="115">
        <f t="shared" si="30"/>
        <v>0</v>
      </c>
      <c r="J167" s="115">
        <f t="shared" si="30"/>
        <v>0</v>
      </c>
      <c r="K167" s="115">
        <f t="shared" si="30"/>
        <v>0</v>
      </c>
      <c r="L167" s="115">
        <f t="shared" si="30"/>
        <v>0</v>
      </c>
      <c r="M167" s="115">
        <f t="shared" si="30"/>
        <v>0</v>
      </c>
      <c r="N167" s="115">
        <f t="shared" si="30"/>
        <v>0</v>
      </c>
      <c r="O167" s="115">
        <f t="shared" si="30"/>
        <v>0</v>
      </c>
      <c r="P167" s="115">
        <f t="shared" si="30"/>
        <v>0</v>
      </c>
      <c r="Q167" s="115">
        <f t="shared" si="30"/>
        <v>0</v>
      </c>
      <c r="R167" s="115">
        <f t="shared" si="30"/>
        <v>0</v>
      </c>
      <c r="S167" s="115">
        <f t="shared" si="30"/>
        <v>0</v>
      </c>
      <c r="T167" s="115">
        <f t="shared" si="30"/>
        <v>0</v>
      </c>
      <c r="U167" s="115">
        <f t="shared" si="30"/>
        <v>0</v>
      </c>
      <c r="V167" s="115">
        <f t="shared" si="30"/>
        <v>0</v>
      </c>
      <c r="W167" s="115">
        <f t="shared" si="30"/>
        <v>0</v>
      </c>
      <c r="X167" s="115">
        <f t="shared" si="30"/>
        <v>0</v>
      </c>
      <c r="Y167" s="115">
        <f t="shared" si="30"/>
        <v>0</v>
      </c>
      <c r="Z167" s="115">
        <f t="shared" si="30"/>
        <v>0</v>
      </c>
      <c r="AA167" s="115">
        <f t="shared" si="30"/>
        <v>0</v>
      </c>
      <c r="AB167" s="115">
        <f t="shared" si="30"/>
        <v>0</v>
      </c>
      <c r="AC167" s="115">
        <f t="shared" si="30"/>
        <v>0</v>
      </c>
      <c r="AD167" s="115">
        <f t="shared" si="30"/>
        <v>0</v>
      </c>
      <c r="AE167" s="115">
        <f t="shared" si="30"/>
        <v>0</v>
      </c>
      <c r="AF167" s="115">
        <f t="shared" si="30"/>
        <v>0</v>
      </c>
      <c r="AG167" s="115">
        <f t="shared" si="30"/>
        <v>0</v>
      </c>
      <c r="AH167" s="115">
        <f t="shared" si="30"/>
        <v>0</v>
      </c>
      <c r="AI167" s="115">
        <f>IF(OR(AI37=0,AI37=1),1,0)</f>
        <v>0</v>
      </c>
      <c r="AJ167" s="37" t="str">
        <f t="shared" si="21"/>
        <v/>
      </c>
      <c r="AK167" s="50"/>
      <c r="AL167" s="50" t="str">
        <f t="shared" si="24"/>
        <v>00</v>
      </c>
      <c r="AM167" s="52" t="str">
        <f t="shared" si="25"/>
        <v>00</v>
      </c>
      <c r="AN167" s="52" t="str">
        <f t="shared" si="26"/>
        <v>00</v>
      </c>
      <c r="AO167" s="52" t="str">
        <f t="shared" si="27"/>
        <v>00</v>
      </c>
      <c r="AQ167" t="str">
        <f t="shared" si="22"/>
        <v/>
      </c>
    </row>
    <row r="168" spans="2:43">
      <c r="B168" s="122"/>
      <c r="C168" s="37">
        <f t="shared" si="23"/>
        <v>32</v>
      </c>
      <c r="D168" s="115">
        <f t="shared" ref="D168:AI175" si="31">IF(OR(D38=0,D38=1),1,0)</f>
        <v>0</v>
      </c>
      <c r="E168" s="115">
        <f t="shared" si="31"/>
        <v>0</v>
      </c>
      <c r="F168" s="115">
        <f t="shared" si="31"/>
        <v>0</v>
      </c>
      <c r="G168" s="115">
        <f t="shared" si="31"/>
        <v>0</v>
      </c>
      <c r="H168" s="115">
        <f t="shared" si="31"/>
        <v>0</v>
      </c>
      <c r="I168" s="115">
        <f t="shared" si="31"/>
        <v>0</v>
      </c>
      <c r="J168" s="115">
        <f t="shared" si="31"/>
        <v>0</v>
      </c>
      <c r="K168" s="115">
        <f t="shared" si="31"/>
        <v>0</v>
      </c>
      <c r="L168" s="115">
        <f t="shared" si="31"/>
        <v>0</v>
      </c>
      <c r="M168" s="115">
        <f t="shared" si="31"/>
        <v>0</v>
      </c>
      <c r="N168" s="115">
        <f t="shared" si="31"/>
        <v>0</v>
      </c>
      <c r="O168" s="115">
        <f t="shared" si="31"/>
        <v>0</v>
      </c>
      <c r="P168" s="115">
        <f t="shared" si="31"/>
        <v>0</v>
      </c>
      <c r="Q168" s="115">
        <f t="shared" si="31"/>
        <v>0</v>
      </c>
      <c r="R168" s="115">
        <f t="shared" si="31"/>
        <v>0</v>
      </c>
      <c r="S168" s="115">
        <f t="shared" si="31"/>
        <v>0</v>
      </c>
      <c r="T168" s="115">
        <f t="shared" si="31"/>
        <v>0</v>
      </c>
      <c r="U168" s="115">
        <f t="shared" si="31"/>
        <v>0</v>
      </c>
      <c r="V168" s="115">
        <f t="shared" si="31"/>
        <v>0</v>
      </c>
      <c r="W168" s="115">
        <f t="shared" si="31"/>
        <v>0</v>
      </c>
      <c r="X168" s="115">
        <f t="shared" si="31"/>
        <v>0</v>
      </c>
      <c r="Y168" s="115">
        <f t="shared" si="31"/>
        <v>0</v>
      </c>
      <c r="Z168" s="115">
        <f t="shared" si="31"/>
        <v>0</v>
      </c>
      <c r="AA168" s="115">
        <f t="shared" si="31"/>
        <v>0</v>
      </c>
      <c r="AB168" s="115">
        <f t="shared" si="31"/>
        <v>0</v>
      </c>
      <c r="AC168" s="115">
        <f t="shared" si="31"/>
        <v>0</v>
      </c>
      <c r="AD168" s="115">
        <f t="shared" si="31"/>
        <v>0</v>
      </c>
      <c r="AE168" s="115">
        <f t="shared" si="31"/>
        <v>0</v>
      </c>
      <c r="AF168" s="115">
        <f t="shared" si="31"/>
        <v>0</v>
      </c>
      <c r="AG168" s="115">
        <f t="shared" si="31"/>
        <v>0</v>
      </c>
      <c r="AH168" s="115">
        <f t="shared" si="31"/>
        <v>0</v>
      </c>
      <c r="AI168" s="115">
        <f t="shared" si="31"/>
        <v>0</v>
      </c>
      <c r="AJ168" s="37" t="str">
        <f t="shared" si="21"/>
        <v/>
      </c>
      <c r="AK168" s="50"/>
      <c r="AL168" s="50" t="str">
        <f t="shared" si="24"/>
        <v>00</v>
      </c>
      <c r="AM168" s="52" t="str">
        <f t="shared" si="25"/>
        <v>00</v>
      </c>
      <c r="AN168" s="52" t="str">
        <f t="shared" si="26"/>
        <v>00</v>
      </c>
      <c r="AO168" s="52" t="str">
        <f t="shared" si="27"/>
        <v>00</v>
      </c>
      <c r="AQ168" t="str">
        <f t="shared" si="22"/>
        <v/>
      </c>
    </row>
    <row r="169" spans="2:43">
      <c r="B169" s="122"/>
      <c r="C169" s="37">
        <f t="shared" si="23"/>
        <v>33</v>
      </c>
      <c r="D169" s="115">
        <f t="shared" si="31"/>
        <v>0</v>
      </c>
      <c r="E169" s="115">
        <f t="shared" si="31"/>
        <v>0</v>
      </c>
      <c r="F169" s="115">
        <f t="shared" si="31"/>
        <v>0</v>
      </c>
      <c r="G169" s="115">
        <f t="shared" si="31"/>
        <v>0</v>
      </c>
      <c r="H169" s="115">
        <f t="shared" si="31"/>
        <v>0</v>
      </c>
      <c r="I169" s="115">
        <f t="shared" si="31"/>
        <v>0</v>
      </c>
      <c r="J169" s="115">
        <f t="shared" si="31"/>
        <v>0</v>
      </c>
      <c r="K169" s="115">
        <f t="shared" si="31"/>
        <v>0</v>
      </c>
      <c r="L169" s="115">
        <f t="shared" si="31"/>
        <v>0</v>
      </c>
      <c r="M169" s="115">
        <f t="shared" si="31"/>
        <v>0</v>
      </c>
      <c r="N169" s="115">
        <f t="shared" si="31"/>
        <v>0</v>
      </c>
      <c r="O169" s="115">
        <f t="shared" si="31"/>
        <v>0</v>
      </c>
      <c r="P169" s="115">
        <f t="shared" si="31"/>
        <v>0</v>
      </c>
      <c r="Q169" s="115">
        <f t="shared" si="31"/>
        <v>0</v>
      </c>
      <c r="R169" s="115">
        <f t="shared" si="31"/>
        <v>0</v>
      </c>
      <c r="S169" s="115">
        <f t="shared" si="31"/>
        <v>0</v>
      </c>
      <c r="T169" s="115">
        <f t="shared" si="31"/>
        <v>0</v>
      </c>
      <c r="U169" s="115">
        <f t="shared" si="31"/>
        <v>0</v>
      </c>
      <c r="V169" s="115">
        <f t="shared" si="31"/>
        <v>0</v>
      </c>
      <c r="W169" s="115">
        <f t="shared" si="31"/>
        <v>0</v>
      </c>
      <c r="X169" s="115">
        <f t="shared" si="31"/>
        <v>0</v>
      </c>
      <c r="Y169" s="115">
        <f t="shared" si="31"/>
        <v>0</v>
      </c>
      <c r="Z169" s="115">
        <f t="shared" si="31"/>
        <v>0</v>
      </c>
      <c r="AA169" s="115">
        <f t="shared" si="31"/>
        <v>0</v>
      </c>
      <c r="AB169" s="115">
        <f t="shared" si="31"/>
        <v>0</v>
      </c>
      <c r="AC169" s="115">
        <f t="shared" si="31"/>
        <v>0</v>
      </c>
      <c r="AD169" s="115">
        <f t="shared" si="31"/>
        <v>0</v>
      </c>
      <c r="AE169" s="115">
        <f t="shared" si="31"/>
        <v>0</v>
      </c>
      <c r="AF169" s="115">
        <f t="shared" si="31"/>
        <v>0</v>
      </c>
      <c r="AG169" s="115">
        <f t="shared" si="31"/>
        <v>0</v>
      </c>
      <c r="AH169" s="115">
        <f t="shared" si="31"/>
        <v>0</v>
      </c>
      <c r="AI169" s="115">
        <f t="shared" si="31"/>
        <v>0</v>
      </c>
      <c r="AJ169" s="37" t="str">
        <f t="shared" si="21"/>
        <v/>
      </c>
      <c r="AK169" s="50"/>
      <c r="AL169" s="50" t="str">
        <f t="shared" si="24"/>
        <v>00</v>
      </c>
      <c r="AM169" s="52" t="str">
        <f t="shared" si="25"/>
        <v>00</v>
      </c>
      <c r="AN169" s="52" t="str">
        <f t="shared" si="26"/>
        <v>00</v>
      </c>
      <c r="AO169" s="52" t="str">
        <f t="shared" si="27"/>
        <v>00</v>
      </c>
      <c r="AQ169" t="str">
        <f t="shared" si="22"/>
        <v/>
      </c>
    </row>
    <row r="170" spans="2:43">
      <c r="B170" s="122"/>
      <c r="C170" s="37">
        <f t="shared" si="23"/>
        <v>34</v>
      </c>
      <c r="D170" s="115">
        <f t="shared" si="31"/>
        <v>0</v>
      </c>
      <c r="E170" s="115">
        <f t="shared" si="31"/>
        <v>0</v>
      </c>
      <c r="F170" s="115">
        <f t="shared" si="31"/>
        <v>0</v>
      </c>
      <c r="G170" s="115">
        <f t="shared" si="31"/>
        <v>0</v>
      </c>
      <c r="H170" s="115">
        <f t="shared" si="31"/>
        <v>0</v>
      </c>
      <c r="I170" s="115">
        <f t="shared" si="31"/>
        <v>0</v>
      </c>
      <c r="J170" s="115">
        <f t="shared" si="31"/>
        <v>0</v>
      </c>
      <c r="K170" s="115">
        <f t="shared" si="31"/>
        <v>0</v>
      </c>
      <c r="L170" s="115">
        <f t="shared" si="31"/>
        <v>0</v>
      </c>
      <c r="M170" s="115">
        <f t="shared" si="31"/>
        <v>0</v>
      </c>
      <c r="N170" s="115">
        <f t="shared" si="31"/>
        <v>0</v>
      </c>
      <c r="O170" s="115">
        <f t="shared" si="31"/>
        <v>0</v>
      </c>
      <c r="P170" s="115">
        <f t="shared" si="31"/>
        <v>0</v>
      </c>
      <c r="Q170" s="115">
        <f t="shared" si="31"/>
        <v>0</v>
      </c>
      <c r="R170" s="115">
        <f t="shared" si="31"/>
        <v>0</v>
      </c>
      <c r="S170" s="115">
        <f t="shared" si="31"/>
        <v>0</v>
      </c>
      <c r="T170" s="115">
        <f t="shared" si="31"/>
        <v>0</v>
      </c>
      <c r="U170" s="115">
        <f t="shared" si="31"/>
        <v>0</v>
      </c>
      <c r="V170" s="115">
        <f t="shared" si="31"/>
        <v>0</v>
      </c>
      <c r="W170" s="115">
        <f t="shared" si="31"/>
        <v>0</v>
      </c>
      <c r="X170" s="115">
        <f t="shared" si="31"/>
        <v>0</v>
      </c>
      <c r="Y170" s="115">
        <f t="shared" si="31"/>
        <v>0</v>
      </c>
      <c r="Z170" s="115">
        <f t="shared" si="31"/>
        <v>0</v>
      </c>
      <c r="AA170" s="115">
        <f t="shared" si="31"/>
        <v>0</v>
      </c>
      <c r="AB170" s="115">
        <f t="shared" si="31"/>
        <v>0</v>
      </c>
      <c r="AC170" s="115">
        <f t="shared" si="31"/>
        <v>0</v>
      </c>
      <c r="AD170" s="115">
        <f t="shared" si="31"/>
        <v>0</v>
      </c>
      <c r="AE170" s="115">
        <f t="shared" si="31"/>
        <v>0</v>
      </c>
      <c r="AF170" s="115">
        <f t="shared" si="31"/>
        <v>0</v>
      </c>
      <c r="AG170" s="115">
        <f t="shared" si="31"/>
        <v>0</v>
      </c>
      <c r="AH170" s="115">
        <f t="shared" si="31"/>
        <v>0</v>
      </c>
      <c r="AI170" s="115">
        <f t="shared" si="31"/>
        <v>0</v>
      </c>
      <c r="AJ170" s="37" t="str">
        <f t="shared" si="21"/>
        <v/>
      </c>
      <c r="AK170" s="50"/>
      <c r="AL170" s="50" t="str">
        <f t="shared" si="24"/>
        <v>00</v>
      </c>
      <c r="AM170" s="52" t="str">
        <f t="shared" si="25"/>
        <v>00</v>
      </c>
      <c r="AN170" s="52" t="str">
        <f t="shared" si="26"/>
        <v>00</v>
      </c>
      <c r="AO170" s="52" t="str">
        <f t="shared" si="27"/>
        <v>00</v>
      </c>
      <c r="AQ170" t="str">
        <f t="shared" si="22"/>
        <v/>
      </c>
    </row>
    <row r="171" spans="2:43">
      <c r="B171" s="122"/>
      <c r="C171" s="37">
        <f t="shared" si="23"/>
        <v>35</v>
      </c>
      <c r="D171" s="115">
        <f t="shared" si="31"/>
        <v>0</v>
      </c>
      <c r="E171" s="115">
        <f t="shared" si="31"/>
        <v>0</v>
      </c>
      <c r="F171" s="115">
        <f t="shared" si="31"/>
        <v>0</v>
      </c>
      <c r="G171" s="115">
        <f t="shared" si="31"/>
        <v>0</v>
      </c>
      <c r="H171" s="115">
        <f t="shared" si="31"/>
        <v>0</v>
      </c>
      <c r="I171" s="115">
        <f t="shared" si="31"/>
        <v>0</v>
      </c>
      <c r="J171" s="115">
        <f t="shared" si="31"/>
        <v>0</v>
      </c>
      <c r="K171" s="115">
        <f t="shared" si="31"/>
        <v>0</v>
      </c>
      <c r="L171" s="115">
        <f t="shared" si="31"/>
        <v>0</v>
      </c>
      <c r="M171" s="115">
        <f t="shared" si="31"/>
        <v>0</v>
      </c>
      <c r="N171" s="115">
        <f t="shared" si="31"/>
        <v>0</v>
      </c>
      <c r="O171" s="115">
        <f t="shared" si="31"/>
        <v>0</v>
      </c>
      <c r="P171" s="115">
        <f t="shared" si="31"/>
        <v>0</v>
      </c>
      <c r="Q171" s="115">
        <f t="shared" si="31"/>
        <v>0</v>
      </c>
      <c r="R171" s="115">
        <f t="shared" si="31"/>
        <v>0</v>
      </c>
      <c r="S171" s="115">
        <f t="shared" si="31"/>
        <v>0</v>
      </c>
      <c r="T171" s="115">
        <f t="shared" si="31"/>
        <v>0</v>
      </c>
      <c r="U171" s="115">
        <f t="shared" si="31"/>
        <v>0</v>
      </c>
      <c r="V171" s="115">
        <f t="shared" si="31"/>
        <v>0</v>
      </c>
      <c r="W171" s="115">
        <f t="shared" si="31"/>
        <v>0</v>
      </c>
      <c r="X171" s="115">
        <f t="shared" si="31"/>
        <v>0</v>
      </c>
      <c r="Y171" s="115">
        <f t="shared" si="31"/>
        <v>0</v>
      </c>
      <c r="Z171" s="115">
        <f t="shared" si="31"/>
        <v>0</v>
      </c>
      <c r="AA171" s="115">
        <f t="shared" si="31"/>
        <v>0</v>
      </c>
      <c r="AB171" s="115">
        <f t="shared" si="31"/>
        <v>0</v>
      </c>
      <c r="AC171" s="115">
        <f t="shared" si="31"/>
        <v>0</v>
      </c>
      <c r="AD171" s="115">
        <f t="shared" si="31"/>
        <v>0</v>
      </c>
      <c r="AE171" s="115">
        <f t="shared" si="31"/>
        <v>0</v>
      </c>
      <c r="AF171" s="115">
        <f t="shared" si="31"/>
        <v>0</v>
      </c>
      <c r="AG171" s="115">
        <f t="shared" si="31"/>
        <v>0</v>
      </c>
      <c r="AH171" s="115">
        <f t="shared" si="31"/>
        <v>0</v>
      </c>
      <c r="AI171" s="115">
        <f t="shared" si="31"/>
        <v>0</v>
      </c>
      <c r="AJ171" s="37" t="str">
        <f t="shared" si="21"/>
        <v/>
      </c>
      <c r="AK171" s="50"/>
      <c r="AL171" s="50" t="str">
        <f t="shared" si="24"/>
        <v>00</v>
      </c>
      <c r="AM171" s="52" t="str">
        <f t="shared" si="25"/>
        <v>00</v>
      </c>
      <c r="AN171" s="52" t="str">
        <f t="shared" si="26"/>
        <v>00</v>
      </c>
      <c r="AO171" s="52" t="str">
        <f t="shared" si="27"/>
        <v>00</v>
      </c>
      <c r="AQ171" t="str">
        <f t="shared" si="22"/>
        <v/>
      </c>
    </row>
    <row r="172" spans="2:43">
      <c r="B172" s="122"/>
      <c r="C172" s="37">
        <f t="shared" si="23"/>
        <v>36</v>
      </c>
      <c r="D172" s="115">
        <f t="shared" si="31"/>
        <v>0</v>
      </c>
      <c r="E172" s="115">
        <f t="shared" si="31"/>
        <v>0</v>
      </c>
      <c r="F172" s="115">
        <f t="shared" si="31"/>
        <v>0</v>
      </c>
      <c r="G172" s="115">
        <f t="shared" si="31"/>
        <v>0</v>
      </c>
      <c r="H172" s="115">
        <f t="shared" si="31"/>
        <v>0</v>
      </c>
      <c r="I172" s="115">
        <f t="shared" si="31"/>
        <v>0</v>
      </c>
      <c r="J172" s="115">
        <f t="shared" si="31"/>
        <v>0</v>
      </c>
      <c r="K172" s="115">
        <f t="shared" si="31"/>
        <v>0</v>
      </c>
      <c r="L172" s="115">
        <f t="shared" si="31"/>
        <v>0</v>
      </c>
      <c r="M172" s="115">
        <f t="shared" si="31"/>
        <v>0</v>
      </c>
      <c r="N172" s="115">
        <f t="shared" si="31"/>
        <v>0</v>
      </c>
      <c r="O172" s="115">
        <f t="shared" si="31"/>
        <v>0</v>
      </c>
      <c r="P172" s="115">
        <f t="shared" si="31"/>
        <v>0</v>
      </c>
      <c r="Q172" s="115">
        <f t="shared" si="31"/>
        <v>0</v>
      </c>
      <c r="R172" s="115">
        <f t="shared" si="31"/>
        <v>0</v>
      </c>
      <c r="S172" s="115">
        <f t="shared" si="31"/>
        <v>0</v>
      </c>
      <c r="T172" s="115">
        <f t="shared" si="31"/>
        <v>0</v>
      </c>
      <c r="U172" s="115">
        <f t="shared" si="31"/>
        <v>0</v>
      </c>
      <c r="V172" s="115">
        <f t="shared" si="31"/>
        <v>0</v>
      </c>
      <c r="W172" s="115">
        <f t="shared" si="31"/>
        <v>0</v>
      </c>
      <c r="X172" s="115">
        <f t="shared" si="31"/>
        <v>0</v>
      </c>
      <c r="Y172" s="115">
        <f t="shared" si="31"/>
        <v>0</v>
      </c>
      <c r="Z172" s="115">
        <f t="shared" si="31"/>
        <v>0</v>
      </c>
      <c r="AA172" s="115">
        <f t="shared" si="31"/>
        <v>0</v>
      </c>
      <c r="AB172" s="115">
        <f t="shared" si="31"/>
        <v>0</v>
      </c>
      <c r="AC172" s="115">
        <f t="shared" si="31"/>
        <v>0</v>
      </c>
      <c r="AD172" s="115">
        <f t="shared" si="31"/>
        <v>0</v>
      </c>
      <c r="AE172" s="115">
        <f t="shared" si="31"/>
        <v>0</v>
      </c>
      <c r="AF172" s="115">
        <f t="shared" si="31"/>
        <v>0</v>
      </c>
      <c r="AG172" s="115">
        <f t="shared" si="31"/>
        <v>0</v>
      </c>
      <c r="AH172" s="115">
        <f t="shared" si="31"/>
        <v>0</v>
      </c>
      <c r="AI172" s="115">
        <f t="shared" si="31"/>
        <v>0</v>
      </c>
      <c r="AJ172" s="37" t="str">
        <f t="shared" si="21"/>
        <v/>
      </c>
      <c r="AK172" s="50"/>
      <c r="AL172" s="50" t="str">
        <f t="shared" si="24"/>
        <v>00</v>
      </c>
      <c r="AM172" s="52" t="str">
        <f t="shared" si="25"/>
        <v>00</v>
      </c>
      <c r="AN172" s="52" t="str">
        <f t="shared" si="26"/>
        <v>00</v>
      </c>
      <c r="AO172" s="52" t="str">
        <f t="shared" si="27"/>
        <v>00</v>
      </c>
      <c r="AQ172" t="str">
        <f t="shared" si="22"/>
        <v/>
      </c>
    </row>
    <row r="173" spans="2:43">
      <c r="B173" s="122"/>
      <c r="C173" s="37">
        <f t="shared" si="23"/>
        <v>37</v>
      </c>
      <c r="D173" s="115">
        <f t="shared" si="31"/>
        <v>0</v>
      </c>
      <c r="E173" s="115">
        <f t="shared" si="31"/>
        <v>0</v>
      </c>
      <c r="F173" s="115">
        <f t="shared" si="31"/>
        <v>0</v>
      </c>
      <c r="G173" s="115">
        <f t="shared" si="31"/>
        <v>0</v>
      </c>
      <c r="H173" s="115">
        <f t="shared" si="31"/>
        <v>0</v>
      </c>
      <c r="I173" s="115">
        <f t="shared" si="31"/>
        <v>0</v>
      </c>
      <c r="J173" s="115">
        <f t="shared" si="31"/>
        <v>0</v>
      </c>
      <c r="K173" s="115">
        <f t="shared" si="31"/>
        <v>0</v>
      </c>
      <c r="L173" s="115">
        <f t="shared" si="31"/>
        <v>0</v>
      </c>
      <c r="M173" s="115">
        <f t="shared" si="31"/>
        <v>0</v>
      </c>
      <c r="N173" s="115">
        <f t="shared" si="31"/>
        <v>0</v>
      </c>
      <c r="O173" s="115">
        <f t="shared" si="31"/>
        <v>0</v>
      </c>
      <c r="P173" s="115">
        <f t="shared" si="31"/>
        <v>0</v>
      </c>
      <c r="Q173" s="115">
        <f t="shared" si="31"/>
        <v>0</v>
      </c>
      <c r="R173" s="115">
        <f t="shared" si="31"/>
        <v>0</v>
      </c>
      <c r="S173" s="115">
        <f t="shared" si="31"/>
        <v>0</v>
      </c>
      <c r="T173" s="115">
        <f t="shared" si="31"/>
        <v>0</v>
      </c>
      <c r="U173" s="115">
        <f t="shared" si="31"/>
        <v>0</v>
      </c>
      <c r="V173" s="115">
        <f t="shared" si="31"/>
        <v>0</v>
      </c>
      <c r="W173" s="115">
        <f t="shared" si="31"/>
        <v>0</v>
      </c>
      <c r="X173" s="115">
        <f t="shared" si="31"/>
        <v>0</v>
      </c>
      <c r="Y173" s="115">
        <f t="shared" si="31"/>
        <v>0</v>
      </c>
      <c r="Z173" s="115">
        <f t="shared" si="31"/>
        <v>0</v>
      </c>
      <c r="AA173" s="115">
        <f t="shared" si="31"/>
        <v>0</v>
      </c>
      <c r="AB173" s="115">
        <f t="shared" si="31"/>
        <v>0</v>
      </c>
      <c r="AC173" s="115">
        <f t="shared" si="31"/>
        <v>0</v>
      </c>
      <c r="AD173" s="115">
        <f t="shared" si="31"/>
        <v>0</v>
      </c>
      <c r="AE173" s="115">
        <f t="shared" si="31"/>
        <v>0</v>
      </c>
      <c r="AF173" s="115">
        <f t="shared" si="31"/>
        <v>0</v>
      </c>
      <c r="AG173" s="115">
        <f t="shared" si="31"/>
        <v>0</v>
      </c>
      <c r="AH173" s="115">
        <f t="shared" si="31"/>
        <v>0</v>
      </c>
      <c r="AI173" s="115">
        <f t="shared" si="31"/>
        <v>0</v>
      </c>
      <c r="AJ173" s="37" t="str">
        <f t="shared" si="21"/>
        <v/>
      </c>
      <c r="AK173" s="50"/>
      <c r="AL173" s="50" t="str">
        <f t="shared" si="24"/>
        <v>00</v>
      </c>
      <c r="AM173" s="52" t="str">
        <f t="shared" si="25"/>
        <v>00</v>
      </c>
      <c r="AN173" s="52" t="str">
        <f t="shared" si="26"/>
        <v>00</v>
      </c>
      <c r="AO173" s="52" t="str">
        <f t="shared" si="27"/>
        <v>00</v>
      </c>
      <c r="AQ173" t="str">
        <f t="shared" si="22"/>
        <v/>
      </c>
    </row>
    <row r="174" spans="2:43">
      <c r="B174" s="122"/>
      <c r="C174" s="37">
        <f t="shared" si="23"/>
        <v>38</v>
      </c>
      <c r="D174" s="115">
        <f t="shared" si="31"/>
        <v>0</v>
      </c>
      <c r="E174" s="115">
        <f t="shared" si="31"/>
        <v>0</v>
      </c>
      <c r="F174" s="115">
        <f t="shared" si="31"/>
        <v>0</v>
      </c>
      <c r="G174" s="115">
        <f t="shared" si="31"/>
        <v>0</v>
      </c>
      <c r="H174" s="115">
        <f t="shared" si="31"/>
        <v>0</v>
      </c>
      <c r="I174" s="115">
        <f t="shared" si="31"/>
        <v>0</v>
      </c>
      <c r="J174" s="115">
        <f t="shared" si="31"/>
        <v>0</v>
      </c>
      <c r="K174" s="115">
        <f t="shared" si="31"/>
        <v>0</v>
      </c>
      <c r="L174" s="115">
        <f t="shared" si="31"/>
        <v>0</v>
      </c>
      <c r="M174" s="115">
        <f t="shared" si="31"/>
        <v>0</v>
      </c>
      <c r="N174" s="115">
        <f t="shared" si="31"/>
        <v>0</v>
      </c>
      <c r="O174" s="115">
        <f t="shared" si="31"/>
        <v>0</v>
      </c>
      <c r="P174" s="115">
        <f t="shared" si="31"/>
        <v>0</v>
      </c>
      <c r="Q174" s="115">
        <f t="shared" si="31"/>
        <v>0</v>
      </c>
      <c r="R174" s="115">
        <f t="shared" si="31"/>
        <v>0</v>
      </c>
      <c r="S174" s="115">
        <f t="shared" si="31"/>
        <v>0</v>
      </c>
      <c r="T174" s="115">
        <f t="shared" si="31"/>
        <v>0</v>
      </c>
      <c r="U174" s="115">
        <f t="shared" si="31"/>
        <v>0</v>
      </c>
      <c r="V174" s="115">
        <f t="shared" si="31"/>
        <v>0</v>
      </c>
      <c r="W174" s="115">
        <f t="shared" si="31"/>
        <v>0</v>
      </c>
      <c r="X174" s="115">
        <f t="shared" si="31"/>
        <v>0</v>
      </c>
      <c r="Y174" s="115">
        <f t="shared" si="31"/>
        <v>0</v>
      </c>
      <c r="Z174" s="115">
        <f t="shared" si="31"/>
        <v>0</v>
      </c>
      <c r="AA174" s="115">
        <f t="shared" si="31"/>
        <v>0</v>
      </c>
      <c r="AB174" s="115">
        <f t="shared" si="31"/>
        <v>0</v>
      </c>
      <c r="AC174" s="115">
        <f t="shared" si="31"/>
        <v>0</v>
      </c>
      <c r="AD174" s="115">
        <f t="shared" si="31"/>
        <v>0</v>
      </c>
      <c r="AE174" s="115">
        <f t="shared" si="31"/>
        <v>0</v>
      </c>
      <c r="AF174" s="115">
        <f t="shared" si="31"/>
        <v>0</v>
      </c>
      <c r="AG174" s="115">
        <f t="shared" si="31"/>
        <v>0</v>
      </c>
      <c r="AH174" s="115">
        <f t="shared" si="31"/>
        <v>0</v>
      </c>
      <c r="AI174" s="115">
        <f t="shared" si="31"/>
        <v>0</v>
      </c>
      <c r="AJ174" s="37" t="str">
        <f t="shared" si="21"/>
        <v/>
      </c>
      <c r="AK174" s="50"/>
      <c r="AL174" s="50" t="str">
        <f t="shared" si="24"/>
        <v>00</v>
      </c>
      <c r="AM174" s="52" t="str">
        <f t="shared" si="25"/>
        <v>00</v>
      </c>
      <c r="AN174" s="52" t="str">
        <f t="shared" si="26"/>
        <v>00</v>
      </c>
      <c r="AO174" s="52" t="str">
        <f t="shared" si="27"/>
        <v>00</v>
      </c>
      <c r="AQ174" t="str">
        <f t="shared" si="22"/>
        <v/>
      </c>
    </row>
    <row r="175" spans="2:43">
      <c r="B175" s="122"/>
      <c r="C175" s="37">
        <f t="shared" si="23"/>
        <v>39</v>
      </c>
      <c r="D175" s="115">
        <f t="shared" si="31"/>
        <v>0</v>
      </c>
      <c r="E175" s="115">
        <f t="shared" si="31"/>
        <v>0</v>
      </c>
      <c r="F175" s="115">
        <f t="shared" si="31"/>
        <v>0</v>
      </c>
      <c r="G175" s="115">
        <f t="shared" si="31"/>
        <v>0</v>
      </c>
      <c r="H175" s="115">
        <f t="shared" si="31"/>
        <v>0</v>
      </c>
      <c r="I175" s="115">
        <f t="shared" si="31"/>
        <v>0</v>
      </c>
      <c r="J175" s="115">
        <f t="shared" si="31"/>
        <v>0</v>
      </c>
      <c r="K175" s="115">
        <f t="shared" si="31"/>
        <v>0</v>
      </c>
      <c r="L175" s="115">
        <f t="shared" si="31"/>
        <v>0</v>
      </c>
      <c r="M175" s="115">
        <f t="shared" si="31"/>
        <v>0</v>
      </c>
      <c r="N175" s="115">
        <f t="shared" si="31"/>
        <v>0</v>
      </c>
      <c r="O175" s="115">
        <f t="shared" si="31"/>
        <v>0</v>
      </c>
      <c r="P175" s="115">
        <f t="shared" si="31"/>
        <v>0</v>
      </c>
      <c r="Q175" s="115">
        <f t="shared" si="31"/>
        <v>0</v>
      </c>
      <c r="R175" s="115">
        <f t="shared" si="31"/>
        <v>0</v>
      </c>
      <c r="S175" s="115">
        <f t="shared" si="31"/>
        <v>0</v>
      </c>
      <c r="T175" s="115">
        <f t="shared" si="31"/>
        <v>0</v>
      </c>
      <c r="U175" s="115">
        <f t="shared" si="31"/>
        <v>0</v>
      </c>
      <c r="V175" s="115">
        <f t="shared" si="31"/>
        <v>0</v>
      </c>
      <c r="W175" s="115">
        <f t="shared" si="31"/>
        <v>0</v>
      </c>
      <c r="X175" s="115">
        <f t="shared" si="31"/>
        <v>0</v>
      </c>
      <c r="Y175" s="115">
        <f t="shared" si="31"/>
        <v>0</v>
      </c>
      <c r="Z175" s="115">
        <f t="shared" si="31"/>
        <v>0</v>
      </c>
      <c r="AA175" s="115">
        <f t="shared" si="31"/>
        <v>0</v>
      </c>
      <c r="AB175" s="115">
        <f t="shared" si="31"/>
        <v>0</v>
      </c>
      <c r="AC175" s="115">
        <f t="shared" si="31"/>
        <v>0</v>
      </c>
      <c r="AD175" s="115">
        <f t="shared" si="31"/>
        <v>0</v>
      </c>
      <c r="AE175" s="115">
        <f t="shared" si="31"/>
        <v>0</v>
      </c>
      <c r="AF175" s="115">
        <f t="shared" si="31"/>
        <v>0</v>
      </c>
      <c r="AG175" s="115">
        <f t="shared" si="31"/>
        <v>0</v>
      </c>
      <c r="AH175" s="115">
        <f t="shared" si="31"/>
        <v>0</v>
      </c>
      <c r="AI175" s="115">
        <f>IF(OR(AI45=0,AI45=1),1,0)</f>
        <v>0</v>
      </c>
      <c r="AJ175" s="37" t="str">
        <f t="shared" si="21"/>
        <v/>
      </c>
      <c r="AK175" s="50"/>
      <c r="AL175" s="50" t="str">
        <f t="shared" si="24"/>
        <v>00</v>
      </c>
      <c r="AM175" s="52" t="str">
        <f t="shared" si="25"/>
        <v>00</v>
      </c>
      <c r="AN175" s="52" t="str">
        <f t="shared" si="26"/>
        <v>00</v>
      </c>
      <c r="AO175" s="52" t="str">
        <f t="shared" si="27"/>
        <v>00</v>
      </c>
      <c r="AQ175" t="str">
        <f t="shared" si="22"/>
        <v/>
      </c>
    </row>
    <row r="176" spans="2:43">
      <c r="B176" s="122"/>
      <c r="C176" s="37">
        <f t="shared" si="23"/>
        <v>40</v>
      </c>
      <c r="D176" s="115">
        <f t="shared" ref="D176:AI183" si="32">IF(OR(D46=0,D46=1),1,0)</f>
        <v>0</v>
      </c>
      <c r="E176" s="115">
        <f t="shared" si="32"/>
        <v>0</v>
      </c>
      <c r="F176" s="115">
        <f t="shared" si="32"/>
        <v>0</v>
      </c>
      <c r="G176" s="115">
        <f t="shared" si="32"/>
        <v>0</v>
      </c>
      <c r="H176" s="115">
        <f t="shared" si="32"/>
        <v>0</v>
      </c>
      <c r="I176" s="115">
        <f t="shared" si="32"/>
        <v>0</v>
      </c>
      <c r="J176" s="115">
        <f t="shared" si="32"/>
        <v>0</v>
      </c>
      <c r="K176" s="115">
        <f t="shared" si="32"/>
        <v>0</v>
      </c>
      <c r="L176" s="115">
        <f t="shared" si="32"/>
        <v>0</v>
      </c>
      <c r="M176" s="115">
        <f t="shared" si="32"/>
        <v>0</v>
      </c>
      <c r="N176" s="115">
        <f t="shared" si="32"/>
        <v>0</v>
      </c>
      <c r="O176" s="115">
        <f t="shared" si="32"/>
        <v>0</v>
      </c>
      <c r="P176" s="115">
        <f t="shared" si="32"/>
        <v>0</v>
      </c>
      <c r="Q176" s="115">
        <f t="shared" si="32"/>
        <v>0</v>
      </c>
      <c r="R176" s="115">
        <f t="shared" si="32"/>
        <v>0</v>
      </c>
      <c r="S176" s="115">
        <f t="shared" si="32"/>
        <v>0</v>
      </c>
      <c r="T176" s="115">
        <f t="shared" si="32"/>
        <v>0</v>
      </c>
      <c r="U176" s="115">
        <f t="shared" si="32"/>
        <v>0</v>
      </c>
      <c r="V176" s="115">
        <f t="shared" si="32"/>
        <v>0</v>
      </c>
      <c r="W176" s="115">
        <f t="shared" si="32"/>
        <v>0</v>
      </c>
      <c r="X176" s="115">
        <f t="shared" si="32"/>
        <v>0</v>
      </c>
      <c r="Y176" s="115">
        <f t="shared" si="32"/>
        <v>0</v>
      </c>
      <c r="Z176" s="115">
        <f t="shared" si="32"/>
        <v>0</v>
      </c>
      <c r="AA176" s="115">
        <f t="shared" si="32"/>
        <v>0</v>
      </c>
      <c r="AB176" s="115">
        <f t="shared" si="32"/>
        <v>0</v>
      </c>
      <c r="AC176" s="115">
        <f t="shared" si="32"/>
        <v>0</v>
      </c>
      <c r="AD176" s="115">
        <f t="shared" si="32"/>
        <v>0</v>
      </c>
      <c r="AE176" s="115">
        <f t="shared" si="32"/>
        <v>0</v>
      </c>
      <c r="AF176" s="115">
        <f t="shared" si="32"/>
        <v>0</v>
      </c>
      <c r="AG176" s="115">
        <f t="shared" si="32"/>
        <v>0</v>
      </c>
      <c r="AH176" s="115">
        <f t="shared" si="32"/>
        <v>0</v>
      </c>
      <c r="AI176" s="115">
        <f t="shared" si="32"/>
        <v>0</v>
      </c>
      <c r="AJ176" s="37" t="str">
        <f t="shared" si="21"/>
        <v/>
      </c>
      <c r="AK176" s="50"/>
      <c r="AL176" s="50" t="str">
        <f t="shared" si="24"/>
        <v>00</v>
      </c>
      <c r="AM176" s="52" t="str">
        <f t="shared" si="25"/>
        <v>00</v>
      </c>
      <c r="AN176" s="52" t="str">
        <f t="shared" si="26"/>
        <v>00</v>
      </c>
      <c r="AO176" s="52" t="str">
        <f t="shared" si="27"/>
        <v>00</v>
      </c>
      <c r="AQ176" t="str">
        <f t="shared" si="22"/>
        <v/>
      </c>
    </row>
    <row r="177" spans="2:43">
      <c r="B177" s="122"/>
      <c r="C177" s="37">
        <f t="shared" si="23"/>
        <v>41</v>
      </c>
      <c r="D177" s="115">
        <f t="shared" si="32"/>
        <v>0</v>
      </c>
      <c r="E177" s="115">
        <f t="shared" si="32"/>
        <v>0</v>
      </c>
      <c r="F177" s="115">
        <f t="shared" si="32"/>
        <v>0</v>
      </c>
      <c r="G177" s="115">
        <f t="shared" si="32"/>
        <v>0</v>
      </c>
      <c r="H177" s="115">
        <f t="shared" si="32"/>
        <v>0</v>
      </c>
      <c r="I177" s="115">
        <f t="shared" si="32"/>
        <v>0</v>
      </c>
      <c r="J177" s="115">
        <f t="shared" si="32"/>
        <v>0</v>
      </c>
      <c r="K177" s="115">
        <f t="shared" si="32"/>
        <v>0</v>
      </c>
      <c r="L177" s="115">
        <f t="shared" si="32"/>
        <v>0</v>
      </c>
      <c r="M177" s="115">
        <f t="shared" si="32"/>
        <v>0</v>
      </c>
      <c r="N177" s="115">
        <f t="shared" si="32"/>
        <v>0</v>
      </c>
      <c r="O177" s="115">
        <f t="shared" si="32"/>
        <v>0</v>
      </c>
      <c r="P177" s="115">
        <f t="shared" si="32"/>
        <v>0</v>
      </c>
      <c r="Q177" s="115">
        <f t="shared" si="32"/>
        <v>0</v>
      </c>
      <c r="R177" s="115">
        <f t="shared" si="32"/>
        <v>0</v>
      </c>
      <c r="S177" s="115">
        <f t="shared" si="32"/>
        <v>0</v>
      </c>
      <c r="T177" s="115">
        <f t="shared" si="32"/>
        <v>0</v>
      </c>
      <c r="U177" s="115">
        <f t="shared" si="32"/>
        <v>0</v>
      </c>
      <c r="V177" s="115">
        <f t="shared" si="32"/>
        <v>0</v>
      </c>
      <c r="W177" s="115">
        <f t="shared" si="32"/>
        <v>0</v>
      </c>
      <c r="X177" s="115">
        <f t="shared" si="32"/>
        <v>0</v>
      </c>
      <c r="Y177" s="115">
        <f t="shared" si="32"/>
        <v>0</v>
      </c>
      <c r="Z177" s="115">
        <f t="shared" si="32"/>
        <v>0</v>
      </c>
      <c r="AA177" s="115">
        <f t="shared" si="32"/>
        <v>0</v>
      </c>
      <c r="AB177" s="115">
        <f t="shared" si="32"/>
        <v>0</v>
      </c>
      <c r="AC177" s="115">
        <f t="shared" si="32"/>
        <v>0</v>
      </c>
      <c r="AD177" s="115">
        <f t="shared" si="32"/>
        <v>0</v>
      </c>
      <c r="AE177" s="115">
        <f t="shared" si="32"/>
        <v>0</v>
      </c>
      <c r="AF177" s="115">
        <f t="shared" si="32"/>
        <v>0</v>
      </c>
      <c r="AG177" s="115">
        <f t="shared" si="32"/>
        <v>0</v>
      </c>
      <c r="AH177" s="115">
        <f t="shared" si="32"/>
        <v>0</v>
      </c>
      <c r="AI177" s="115">
        <f t="shared" si="32"/>
        <v>0</v>
      </c>
      <c r="AJ177" s="37" t="str">
        <f t="shared" si="21"/>
        <v/>
      </c>
      <c r="AK177" s="50"/>
      <c r="AL177" s="50" t="str">
        <f t="shared" si="24"/>
        <v>00</v>
      </c>
      <c r="AM177" s="52" t="str">
        <f t="shared" si="25"/>
        <v>00</v>
      </c>
      <c r="AN177" s="52" t="str">
        <f t="shared" si="26"/>
        <v>00</v>
      </c>
      <c r="AO177" s="52" t="str">
        <f t="shared" si="27"/>
        <v>00</v>
      </c>
      <c r="AQ177" t="str">
        <f t="shared" si="22"/>
        <v/>
      </c>
    </row>
    <row r="178" spans="2:43">
      <c r="B178" s="122"/>
      <c r="C178" s="37">
        <f t="shared" si="23"/>
        <v>42</v>
      </c>
      <c r="D178" s="115">
        <f t="shared" si="32"/>
        <v>0</v>
      </c>
      <c r="E178" s="115">
        <f t="shared" si="32"/>
        <v>0</v>
      </c>
      <c r="F178" s="115">
        <f t="shared" si="32"/>
        <v>0</v>
      </c>
      <c r="G178" s="115">
        <f t="shared" si="32"/>
        <v>0</v>
      </c>
      <c r="H178" s="115">
        <f t="shared" si="32"/>
        <v>0</v>
      </c>
      <c r="I178" s="115">
        <f t="shared" si="32"/>
        <v>0</v>
      </c>
      <c r="J178" s="115">
        <f t="shared" si="32"/>
        <v>0</v>
      </c>
      <c r="K178" s="115">
        <f t="shared" si="32"/>
        <v>0</v>
      </c>
      <c r="L178" s="115">
        <f t="shared" si="32"/>
        <v>0</v>
      </c>
      <c r="M178" s="115">
        <f t="shared" si="32"/>
        <v>0</v>
      </c>
      <c r="N178" s="115">
        <f t="shared" si="32"/>
        <v>0</v>
      </c>
      <c r="O178" s="115">
        <f t="shared" si="32"/>
        <v>0</v>
      </c>
      <c r="P178" s="115">
        <f t="shared" si="32"/>
        <v>0</v>
      </c>
      <c r="Q178" s="115">
        <f t="shared" si="32"/>
        <v>0</v>
      </c>
      <c r="R178" s="115">
        <f t="shared" si="32"/>
        <v>0</v>
      </c>
      <c r="S178" s="115">
        <f t="shared" si="32"/>
        <v>0</v>
      </c>
      <c r="T178" s="115">
        <f t="shared" si="32"/>
        <v>0</v>
      </c>
      <c r="U178" s="115">
        <f t="shared" si="32"/>
        <v>0</v>
      </c>
      <c r="V178" s="115">
        <f t="shared" si="32"/>
        <v>0</v>
      </c>
      <c r="W178" s="115">
        <f t="shared" si="32"/>
        <v>0</v>
      </c>
      <c r="X178" s="115">
        <f t="shared" si="32"/>
        <v>0</v>
      </c>
      <c r="Y178" s="115">
        <f t="shared" si="32"/>
        <v>0</v>
      </c>
      <c r="Z178" s="115">
        <f t="shared" si="32"/>
        <v>0</v>
      </c>
      <c r="AA178" s="115">
        <f t="shared" si="32"/>
        <v>0</v>
      </c>
      <c r="AB178" s="115">
        <f t="shared" si="32"/>
        <v>0</v>
      </c>
      <c r="AC178" s="115">
        <f t="shared" si="32"/>
        <v>0</v>
      </c>
      <c r="AD178" s="115">
        <f t="shared" si="32"/>
        <v>0</v>
      </c>
      <c r="AE178" s="115">
        <f t="shared" si="32"/>
        <v>0</v>
      </c>
      <c r="AF178" s="115">
        <f t="shared" si="32"/>
        <v>0</v>
      </c>
      <c r="AG178" s="115">
        <f t="shared" si="32"/>
        <v>0</v>
      </c>
      <c r="AH178" s="115">
        <f t="shared" si="32"/>
        <v>0</v>
      </c>
      <c r="AI178" s="115">
        <f t="shared" si="32"/>
        <v>0</v>
      </c>
      <c r="AJ178" s="37" t="str">
        <f t="shared" si="21"/>
        <v/>
      </c>
      <c r="AK178" s="50"/>
      <c r="AL178" s="50" t="str">
        <f t="shared" si="24"/>
        <v>00</v>
      </c>
      <c r="AM178" s="52" t="str">
        <f t="shared" si="25"/>
        <v>00</v>
      </c>
      <c r="AN178" s="52" t="str">
        <f t="shared" si="26"/>
        <v>00</v>
      </c>
      <c r="AO178" s="52" t="str">
        <f t="shared" si="27"/>
        <v>00</v>
      </c>
      <c r="AQ178" t="str">
        <f t="shared" si="22"/>
        <v/>
      </c>
    </row>
    <row r="179" spans="2:43">
      <c r="B179" s="122"/>
      <c r="C179" s="37">
        <f t="shared" si="23"/>
        <v>43</v>
      </c>
      <c r="D179" s="115">
        <f t="shared" si="32"/>
        <v>0</v>
      </c>
      <c r="E179" s="115">
        <f t="shared" si="32"/>
        <v>0</v>
      </c>
      <c r="F179" s="115">
        <f t="shared" si="32"/>
        <v>0</v>
      </c>
      <c r="G179" s="115">
        <f t="shared" si="32"/>
        <v>0</v>
      </c>
      <c r="H179" s="115">
        <f t="shared" si="32"/>
        <v>0</v>
      </c>
      <c r="I179" s="115">
        <f t="shared" si="32"/>
        <v>0</v>
      </c>
      <c r="J179" s="115">
        <f t="shared" si="32"/>
        <v>0</v>
      </c>
      <c r="K179" s="115">
        <f t="shared" si="32"/>
        <v>0</v>
      </c>
      <c r="L179" s="115">
        <f t="shared" si="32"/>
        <v>0</v>
      </c>
      <c r="M179" s="115">
        <f t="shared" si="32"/>
        <v>0</v>
      </c>
      <c r="N179" s="115">
        <f t="shared" si="32"/>
        <v>0</v>
      </c>
      <c r="O179" s="115">
        <f t="shared" si="32"/>
        <v>0</v>
      </c>
      <c r="P179" s="115">
        <f t="shared" si="32"/>
        <v>0</v>
      </c>
      <c r="Q179" s="115">
        <f t="shared" si="32"/>
        <v>0</v>
      </c>
      <c r="R179" s="115">
        <f t="shared" si="32"/>
        <v>0</v>
      </c>
      <c r="S179" s="115">
        <f t="shared" si="32"/>
        <v>0</v>
      </c>
      <c r="T179" s="115">
        <f t="shared" si="32"/>
        <v>0</v>
      </c>
      <c r="U179" s="115">
        <f t="shared" si="32"/>
        <v>0</v>
      </c>
      <c r="V179" s="115">
        <f t="shared" si="32"/>
        <v>0</v>
      </c>
      <c r="W179" s="115">
        <f t="shared" si="32"/>
        <v>0</v>
      </c>
      <c r="X179" s="115">
        <f t="shared" si="32"/>
        <v>0</v>
      </c>
      <c r="Y179" s="115">
        <f t="shared" si="32"/>
        <v>0</v>
      </c>
      <c r="Z179" s="115">
        <f t="shared" si="32"/>
        <v>0</v>
      </c>
      <c r="AA179" s="115">
        <f t="shared" si="32"/>
        <v>0</v>
      </c>
      <c r="AB179" s="115">
        <f t="shared" si="32"/>
        <v>0</v>
      </c>
      <c r="AC179" s="115">
        <f t="shared" si="32"/>
        <v>0</v>
      </c>
      <c r="AD179" s="115">
        <f t="shared" si="32"/>
        <v>0</v>
      </c>
      <c r="AE179" s="115">
        <f t="shared" si="32"/>
        <v>0</v>
      </c>
      <c r="AF179" s="115">
        <f t="shared" si="32"/>
        <v>0</v>
      </c>
      <c r="AG179" s="115">
        <f t="shared" si="32"/>
        <v>0</v>
      </c>
      <c r="AH179" s="115">
        <f t="shared" si="32"/>
        <v>0</v>
      </c>
      <c r="AI179" s="115">
        <f t="shared" si="32"/>
        <v>0</v>
      </c>
      <c r="AJ179" s="37" t="str">
        <f t="shared" si="21"/>
        <v/>
      </c>
      <c r="AK179" s="50"/>
      <c r="AL179" s="50" t="str">
        <f t="shared" si="24"/>
        <v>00</v>
      </c>
      <c r="AM179" s="52" t="str">
        <f t="shared" si="25"/>
        <v>00</v>
      </c>
      <c r="AN179" s="52" t="str">
        <f t="shared" si="26"/>
        <v>00</v>
      </c>
      <c r="AO179" s="52" t="str">
        <f t="shared" si="27"/>
        <v>00</v>
      </c>
      <c r="AQ179" t="str">
        <f t="shared" si="22"/>
        <v/>
      </c>
    </row>
    <row r="180" spans="2:43">
      <c r="B180" s="122"/>
      <c r="C180" s="37">
        <f t="shared" si="23"/>
        <v>44</v>
      </c>
      <c r="D180" s="115">
        <f t="shared" si="32"/>
        <v>0</v>
      </c>
      <c r="E180" s="115">
        <f t="shared" si="32"/>
        <v>0</v>
      </c>
      <c r="F180" s="115">
        <f t="shared" si="32"/>
        <v>0</v>
      </c>
      <c r="G180" s="115">
        <f t="shared" si="32"/>
        <v>0</v>
      </c>
      <c r="H180" s="115">
        <f t="shared" si="32"/>
        <v>0</v>
      </c>
      <c r="I180" s="115">
        <f t="shared" si="32"/>
        <v>0</v>
      </c>
      <c r="J180" s="115">
        <f t="shared" si="32"/>
        <v>0</v>
      </c>
      <c r="K180" s="115">
        <f t="shared" si="32"/>
        <v>0</v>
      </c>
      <c r="L180" s="115">
        <f t="shared" si="32"/>
        <v>0</v>
      </c>
      <c r="M180" s="115">
        <f t="shared" si="32"/>
        <v>0</v>
      </c>
      <c r="N180" s="115">
        <f t="shared" si="32"/>
        <v>0</v>
      </c>
      <c r="O180" s="115">
        <f t="shared" si="32"/>
        <v>0</v>
      </c>
      <c r="P180" s="115">
        <f t="shared" si="32"/>
        <v>0</v>
      </c>
      <c r="Q180" s="115">
        <f t="shared" si="32"/>
        <v>0</v>
      </c>
      <c r="R180" s="115">
        <f t="shared" si="32"/>
        <v>0</v>
      </c>
      <c r="S180" s="115">
        <f t="shared" si="32"/>
        <v>0</v>
      </c>
      <c r="T180" s="115">
        <f t="shared" si="32"/>
        <v>0</v>
      </c>
      <c r="U180" s="115">
        <f t="shared" si="32"/>
        <v>0</v>
      </c>
      <c r="V180" s="115">
        <f t="shared" si="32"/>
        <v>0</v>
      </c>
      <c r="W180" s="115">
        <f t="shared" si="32"/>
        <v>0</v>
      </c>
      <c r="X180" s="115">
        <f t="shared" si="32"/>
        <v>0</v>
      </c>
      <c r="Y180" s="115">
        <f t="shared" si="32"/>
        <v>0</v>
      </c>
      <c r="Z180" s="115">
        <f t="shared" si="32"/>
        <v>0</v>
      </c>
      <c r="AA180" s="115">
        <f t="shared" si="32"/>
        <v>0</v>
      </c>
      <c r="AB180" s="115">
        <f t="shared" si="32"/>
        <v>0</v>
      </c>
      <c r="AC180" s="115">
        <f t="shared" si="32"/>
        <v>0</v>
      </c>
      <c r="AD180" s="115">
        <f t="shared" si="32"/>
        <v>0</v>
      </c>
      <c r="AE180" s="115">
        <f t="shared" si="32"/>
        <v>0</v>
      </c>
      <c r="AF180" s="115">
        <f t="shared" si="32"/>
        <v>0</v>
      </c>
      <c r="AG180" s="115">
        <f t="shared" si="32"/>
        <v>0</v>
      </c>
      <c r="AH180" s="115">
        <f t="shared" si="32"/>
        <v>0</v>
      </c>
      <c r="AI180" s="115">
        <f t="shared" si="32"/>
        <v>0</v>
      </c>
      <c r="AJ180" s="37" t="str">
        <f t="shared" si="21"/>
        <v/>
      </c>
      <c r="AK180" s="50"/>
      <c r="AL180" s="50" t="str">
        <f t="shared" si="24"/>
        <v>00</v>
      </c>
      <c r="AM180" s="52" t="str">
        <f t="shared" si="25"/>
        <v>00</v>
      </c>
      <c r="AN180" s="52" t="str">
        <f t="shared" si="26"/>
        <v>00</v>
      </c>
      <c r="AO180" s="52" t="str">
        <f t="shared" si="27"/>
        <v>00</v>
      </c>
      <c r="AQ180" t="str">
        <f t="shared" si="22"/>
        <v/>
      </c>
    </row>
    <row r="181" spans="2:43">
      <c r="B181" s="122"/>
      <c r="C181" s="37">
        <f t="shared" si="23"/>
        <v>45</v>
      </c>
      <c r="D181" s="115">
        <f t="shared" si="32"/>
        <v>0</v>
      </c>
      <c r="E181" s="115">
        <f t="shared" si="32"/>
        <v>0</v>
      </c>
      <c r="F181" s="115">
        <f t="shared" si="32"/>
        <v>0</v>
      </c>
      <c r="G181" s="115">
        <f t="shared" si="32"/>
        <v>0</v>
      </c>
      <c r="H181" s="115">
        <f t="shared" si="32"/>
        <v>0</v>
      </c>
      <c r="I181" s="115">
        <f t="shared" si="32"/>
        <v>0</v>
      </c>
      <c r="J181" s="115">
        <f t="shared" si="32"/>
        <v>0</v>
      </c>
      <c r="K181" s="115">
        <f t="shared" si="32"/>
        <v>0</v>
      </c>
      <c r="L181" s="115">
        <f t="shared" si="32"/>
        <v>0</v>
      </c>
      <c r="M181" s="115">
        <f t="shared" si="32"/>
        <v>0</v>
      </c>
      <c r="N181" s="115">
        <f t="shared" si="32"/>
        <v>0</v>
      </c>
      <c r="O181" s="115">
        <f t="shared" si="32"/>
        <v>0</v>
      </c>
      <c r="P181" s="115">
        <f t="shared" si="32"/>
        <v>0</v>
      </c>
      <c r="Q181" s="115">
        <f t="shared" si="32"/>
        <v>0</v>
      </c>
      <c r="R181" s="115">
        <f t="shared" si="32"/>
        <v>0</v>
      </c>
      <c r="S181" s="115">
        <f t="shared" si="32"/>
        <v>0</v>
      </c>
      <c r="T181" s="115">
        <f t="shared" si="32"/>
        <v>0</v>
      </c>
      <c r="U181" s="115">
        <f t="shared" si="32"/>
        <v>0</v>
      </c>
      <c r="V181" s="115">
        <f t="shared" si="32"/>
        <v>0</v>
      </c>
      <c r="W181" s="115">
        <f t="shared" si="32"/>
        <v>0</v>
      </c>
      <c r="X181" s="115">
        <f t="shared" si="32"/>
        <v>0</v>
      </c>
      <c r="Y181" s="115">
        <f t="shared" si="32"/>
        <v>0</v>
      </c>
      <c r="Z181" s="115">
        <f t="shared" si="32"/>
        <v>0</v>
      </c>
      <c r="AA181" s="115">
        <f t="shared" si="32"/>
        <v>0</v>
      </c>
      <c r="AB181" s="115">
        <f t="shared" si="32"/>
        <v>0</v>
      </c>
      <c r="AC181" s="115">
        <f t="shared" si="32"/>
        <v>0</v>
      </c>
      <c r="AD181" s="115">
        <f t="shared" si="32"/>
        <v>0</v>
      </c>
      <c r="AE181" s="115">
        <f t="shared" si="32"/>
        <v>0</v>
      </c>
      <c r="AF181" s="115">
        <f t="shared" si="32"/>
        <v>0</v>
      </c>
      <c r="AG181" s="115">
        <f t="shared" si="32"/>
        <v>0</v>
      </c>
      <c r="AH181" s="115">
        <f t="shared" si="32"/>
        <v>0</v>
      </c>
      <c r="AI181" s="115">
        <f t="shared" si="32"/>
        <v>0</v>
      </c>
      <c r="AJ181" s="37" t="str">
        <f t="shared" si="21"/>
        <v/>
      </c>
      <c r="AK181" s="50"/>
      <c r="AL181" s="50" t="str">
        <f t="shared" si="24"/>
        <v>00</v>
      </c>
      <c r="AM181" s="52" t="str">
        <f t="shared" si="25"/>
        <v>00</v>
      </c>
      <c r="AN181" s="52" t="str">
        <f t="shared" si="26"/>
        <v>00</v>
      </c>
      <c r="AO181" s="52" t="str">
        <f t="shared" si="27"/>
        <v>00</v>
      </c>
      <c r="AQ181" t="str">
        <f t="shared" si="22"/>
        <v/>
      </c>
    </row>
    <row r="182" spans="2:43">
      <c r="B182" s="122"/>
      <c r="C182" s="37">
        <f t="shared" si="23"/>
        <v>46</v>
      </c>
      <c r="D182" s="115">
        <f t="shared" si="32"/>
        <v>0</v>
      </c>
      <c r="E182" s="115">
        <f t="shared" si="32"/>
        <v>0</v>
      </c>
      <c r="F182" s="115">
        <f t="shared" si="32"/>
        <v>0</v>
      </c>
      <c r="G182" s="115">
        <f t="shared" si="32"/>
        <v>0</v>
      </c>
      <c r="H182" s="115">
        <f t="shared" si="32"/>
        <v>0</v>
      </c>
      <c r="I182" s="115">
        <f t="shared" si="32"/>
        <v>0</v>
      </c>
      <c r="J182" s="115">
        <f t="shared" si="32"/>
        <v>0</v>
      </c>
      <c r="K182" s="115">
        <f t="shared" si="32"/>
        <v>0</v>
      </c>
      <c r="L182" s="115">
        <f t="shared" si="32"/>
        <v>0</v>
      </c>
      <c r="M182" s="115">
        <f t="shared" si="32"/>
        <v>0</v>
      </c>
      <c r="N182" s="115">
        <f t="shared" si="32"/>
        <v>0</v>
      </c>
      <c r="O182" s="115">
        <f t="shared" si="32"/>
        <v>0</v>
      </c>
      <c r="P182" s="115">
        <f t="shared" si="32"/>
        <v>0</v>
      </c>
      <c r="Q182" s="115">
        <f t="shared" si="32"/>
        <v>0</v>
      </c>
      <c r="R182" s="115">
        <f t="shared" si="32"/>
        <v>0</v>
      </c>
      <c r="S182" s="115">
        <f t="shared" si="32"/>
        <v>0</v>
      </c>
      <c r="T182" s="115">
        <f t="shared" si="32"/>
        <v>0</v>
      </c>
      <c r="U182" s="115">
        <f t="shared" si="32"/>
        <v>0</v>
      </c>
      <c r="V182" s="115">
        <f t="shared" si="32"/>
        <v>0</v>
      </c>
      <c r="W182" s="115">
        <f t="shared" si="32"/>
        <v>0</v>
      </c>
      <c r="X182" s="115">
        <f t="shared" si="32"/>
        <v>0</v>
      </c>
      <c r="Y182" s="115">
        <f t="shared" si="32"/>
        <v>0</v>
      </c>
      <c r="Z182" s="115">
        <f t="shared" si="32"/>
        <v>0</v>
      </c>
      <c r="AA182" s="115">
        <f t="shared" si="32"/>
        <v>0</v>
      </c>
      <c r="AB182" s="115">
        <f t="shared" si="32"/>
        <v>0</v>
      </c>
      <c r="AC182" s="115">
        <f t="shared" si="32"/>
        <v>0</v>
      </c>
      <c r="AD182" s="115">
        <f t="shared" si="32"/>
        <v>0</v>
      </c>
      <c r="AE182" s="115">
        <f t="shared" si="32"/>
        <v>0</v>
      </c>
      <c r="AF182" s="115">
        <f t="shared" si="32"/>
        <v>0</v>
      </c>
      <c r="AG182" s="115">
        <f t="shared" si="32"/>
        <v>0</v>
      </c>
      <c r="AH182" s="115">
        <f t="shared" si="32"/>
        <v>0</v>
      </c>
      <c r="AI182" s="115">
        <f t="shared" si="32"/>
        <v>0</v>
      </c>
      <c r="AJ182" s="37" t="str">
        <f t="shared" si="21"/>
        <v/>
      </c>
      <c r="AK182" s="50"/>
      <c r="AL182" s="50" t="str">
        <f t="shared" si="24"/>
        <v>00</v>
      </c>
      <c r="AM182" s="52" t="str">
        <f t="shared" si="25"/>
        <v>00</v>
      </c>
      <c r="AN182" s="52" t="str">
        <f t="shared" si="26"/>
        <v>00</v>
      </c>
      <c r="AO182" s="52" t="str">
        <f t="shared" si="27"/>
        <v>00</v>
      </c>
      <c r="AQ182" t="str">
        <f t="shared" si="22"/>
        <v/>
      </c>
    </row>
    <row r="183" spans="2:43">
      <c r="B183" s="122"/>
      <c r="C183" s="37">
        <f t="shared" si="23"/>
        <v>47</v>
      </c>
      <c r="D183" s="115">
        <f t="shared" si="32"/>
        <v>0</v>
      </c>
      <c r="E183" s="115">
        <f t="shared" si="32"/>
        <v>0</v>
      </c>
      <c r="F183" s="115">
        <f t="shared" si="32"/>
        <v>0</v>
      </c>
      <c r="G183" s="115">
        <f t="shared" si="32"/>
        <v>0</v>
      </c>
      <c r="H183" s="115">
        <f t="shared" si="32"/>
        <v>0</v>
      </c>
      <c r="I183" s="115">
        <f t="shared" si="32"/>
        <v>0</v>
      </c>
      <c r="J183" s="115">
        <f t="shared" si="32"/>
        <v>0</v>
      </c>
      <c r="K183" s="115">
        <f t="shared" si="32"/>
        <v>0</v>
      </c>
      <c r="L183" s="115">
        <f t="shared" si="32"/>
        <v>0</v>
      </c>
      <c r="M183" s="115">
        <f t="shared" si="32"/>
        <v>0</v>
      </c>
      <c r="N183" s="115">
        <f t="shared" si="32"/>
        <v>0</v>
      </c>
      <c r="O183" s="115">
        <f t="shared" si="32"/>
        <v>0</v>
      </c>
      <c r="P183" s="115">
        <f t="shared" si="32"/>
        <v>0</v>
      </c>
      <c r="Q183" s="115">
        <f t="shared" si="32"/>
        <v>0</v>
      </c>
      <c r="R183" s="115">
        <f t="shared" si="32"/>
        <v>0</v>
      </c>
      <c r="S183" s="115">
        <f t="shared" si="32"/>
        <v>0</v>
      </c>
      <c r="T183" s="115">
        <f t="shared" si="32"/>
        <v>0</v>
      </c>
      <c r="U183" s="115">
        <f t="shared" si="32"/>
        <v>0</v>
      </c>
      <c r="V183" s="115">
        <f t="shared" si="32"/>
        <v>0</v>
      </c>
      <c r="W183" s="115">
        <f t="shared" si="32"/>
        <v>0</v>
      </c>
      <c r="X183" s="115">
        <f t="shared" si="32"/>
        <v>0</v>
      </c>
      <c r="Y183" s="115">
        <f t="shared" si="32"/>
        <v>0</v>
      </c>
      <c r="Z183" s="115">
        <f t="shared" si="32"/>
        <v>0</v>
      </c>
      <c r="AA183" s="115">
        <f t="shared" si="32"/>
        <v>0</v>
      </c>
      <c r="AB183" s="115">
        <f t="shared" si="32"/>
        <v>0</v>
      </c>
      <c r="AC183" s="115">
        <f t="shared" si="32"/>
        <v>0</v>
      </c>
      <c r="AD183" s="115">
        <f t="shared" si="32"/>
        <v>0</v>
      </c>
      <c r="AE183" s="115">
        <f t="shared" si="32"/>
        <v>0</v>
      </c>
      <c r="AF183" s="115">
        <f t="shared" si="32"/>
        <v>0</v>
      </c>
      <c r="AG183" s="115">
        <f t="shared" si="32"/>
        <v>0</v>
      </c>
      <c r="AH183" s="115">
        <f t="shared" si="32"/>
        <v>0</v>
      </c>
      <c r="AI183" s="115">
        <f>IF(OR(AI53=0,AI53=1),1,0)</f>
        <v>0</v>
      </c>
      <c r="AJ183" s="37" t="str">
        <f t="shared" si="21"/>
        <v/>
      </c>
      <c r="AK183" s="50"/>
      <c r="AL183" s="50" t="str">
        <f t="shared" si="24"/>
        <v>00</v>
      </c>
      <c r="AM183" s="52" t="str">
        <f t="shared" si="25"/>
        <v>00</v>
      </c>
      <c r="AN183" s="52" t="str">
        <f t="shared" si="26"/>
        <v>00</v>
      </c>
      <c r="AO183" s="52" t="str">
        <f t="shared" si="27"/>
        <v>00</v>
      </c>
      <c r="AQ183" t="str">
        <f t="shared" si="22"/>
        <v/>
      </c>
    </row>
    <row r="184" spans="2:43">
      <c r="B184" s="122"/>
      <c r="C184" s="37">
        <f t="shared" si="23"/>
        <v>48</v>
      </c>
      <c r="D184" s="115">
        <f t="shared" ref="D184:AI191" si="33">IF(OR(D54=0,D54=1),1,0)</f>
        <v>0</v>
      </c>
      <c r="E184" s="115">
        <f t="shared" si="33"/>
        <v>0</v>
      </c>
      <c r="F184" s="115">
        <f t="shared" si="33"/>
        <v>0</v>
      </c>
      <c r="G184" s="115">
        <f t="shared" si="33"/>
        <v>0</v>
      </c>
      <c r="H184" s="115">
        <f t="shared" si="33"/>
        <v>0</v>
      </c>
      <c r="I184" s="115">
        <f t="shared" si="33"/>
        <v>0</v>
      </c>
      <c r="J184" s="115">
        <f t="shared" si="33"/>
        <v>0</v>
      </c>
      <c r="K184" s="115">
        <f t="shared" si="33"/>
        <v>0</v>
      </c>
      <c r="L184" s="115">
        <f t="shared" si="33"/>
        <v>0</v>
      </c>
      <c r="M184" s="115">
        <f t="shared" si="33"/>
        <v>0</v>
      </c>
      <c r="N184" s="115">
        <f t="shared" si="33"/>
        <v>0</v>
      </c>
      <c r="O184" s="115">
        <f t="shared" si="33"/>
        <v>0</v>
      </c>
      <c r="P184" s="115">
        <f t="shared" si="33"/>
        <v>0</v>
      </c>
      <c r="Q184" s="115">
        <f t="shared" si="33"/>
        <v>0</v>
      </c>
      <c r="R184" s="115">
        <f t="shared" si="33"/>
        <v>0</v>
      </c>
      <c r="S184" s="115">
        <f t="shared" si="33"/>
        <v>0</v>
      </c>
      <c r="T184" s="115">
        <f t="shared" si="33"/>
        <v>0</v>
      </c>
      <c r="U184" s="115">
        <f t="shared" si="33"/>
        <v>0</v>
      </c>
      <c r="V184" s="115">
        <f t="shared" si="33"/>
        <v>0</v>
      </c>
      <c r="W184" s="115">
        <f t="shared" si="33"/>
        <v>0</v>
      </c>
      <c r="X184" s="115">
        <f t="shared" si="33"/>
        <v>0</v>
      </c>
      <c r="Y184" s="115">
        <f t="shared" si="33"/>
        <v>0</v>
      </c>
      <c r="Z184" s="115">
        <f t="shared" si="33"/>
        <v>0</v>
      </c>
      <c r="AA184" s="115">
        <f t="shared" si="33"/>
        <v>0</v>
      </c>
      <c r="AB184" s="115">
        <f t="shared" si="33"/>
        <v>0</v>
      </c>
      <c r="AC184" s="115">
        <f t="shared" si="33"/>
        <v>0</v>
      </c>
      <c r="AD184" s="115">
        <f t="shared" si="33"/>
        <v>0</v>
      </c>
      <c r="AE184" s="115">
        <f t="shared" si="33"/>
        <v>0</v>
      </c>
      <c r="AF184" s="115">
        <f t="shared" si="33"/>
        <v>0</v>
      </c>
      <c r="AG184" s="115">
        <f t="shared" si="33"/>
        <v>0</v>
      </c>
      <c r="AH184" s="115">
        <f t="shared" si="33"/>
        <v>0</v>
      </c>
      <c r="AI184" s="115">
        <f t="shared" si="33"/>
        <v>0</v>
      </c>
      <c r="AJ184" s="37" t="str">
        <f t="shared" si="21"/>
        <v/>
      </c>
      <c r="AK184" s="50"/>
      <c r="AL184" s="50" t="str">
        <f t="shared" si="24"/>
        <v>00</v>
      </c>
      <c r="AM184" s="52" t="str">
        <f t="shared" si="25"/>
        <v>00</v>
      </c>
      <c r="AN184" s="52" t="str">
        <f t="shared" si="26"/>
        <v>00</v>
      </c>
      <c r="AO184" s="52" t="str">
        <f t="shared" si="27"/>
        <v>00</v>
      </c>
      <c r="AQ184" t="str">
        <f t="shared" si="22"/>
        <v/>
      </c>
    </row>
    <row r="185" spans="2:43">
      <c r="B185" s="122"/>
      <c r="C185" s="37">
        <f t="shared" si="23"/>
        <v>49</v>
      </c>
      <c r="D185" s="115">
        <f t="shared" si="33"/>
        <v>0</v>
      </c>
      <c r="E185" s="115">
        <f t="shared" si="33"/>
        <v>0</v>
      </c>
      <c r="F185" s="115">
        <f t="shared" si="33"/>
        <v>0</v>
      </c>
      <c r="G185" s="115">
        <f t="shared" si="33"/>
        <v>0</v>
      </c>
      <c r="H185" s="115">
        <f t="shared" si="33"/>
        <v>0</v>
      </c>
      <c r="I185" s="115">
        <f t="shared" si="33"/>
        <v>0</v>
      </c>
      <c r="J185" s="115">
        <f t="shared" si="33"/>
        <v>0</v>
      </c>
      <c r="K185" s="115">
        <f t="shared" si="33"/>
        <v>0</v>
      </c>
      <c r="L185" s="115">
        <f t="shared" si="33"/>
        <v>0</v>
      </c>
      <c r="M185" s="115">
        <f t="shared" si="33"/>
        <v>0</v>
      </c>
      <c r="N185" s="115">
        <f t="shared" si="33"/>
        <v>0</v>
      </c>
      <c r="O185" s="115">
        <f t="shared" si="33"/>
        <v>0</v>
      </c>
      <c r="P185" s="115">
        <f t="shared" si="33"/>
        <v>0</v>
      </c>
      <c r="Q185" s="115">
        <f t="shared" si="33"/>
        <v>0</v>
      </c>
      <c r="R185" s="115">
        <f t="shared" si="33"/>
        <v>0</v>
      </c>
      <c r="S185" s="115">
        <f t="shared" si="33"/>
        <v>0</v>
      </c>
      <c r="T185" s="115">
        <f t="shared" si="33"/>
        <v>0</v>
      </c>
      <c r="U185" s="115">
        <f t="shared" si="33"/>
        <v>0</v>
      </c>
      <c r="V185" s="115">
        <f t="shared" si="33"/>
        <v>0</v>
      </c>
      <c r="W185" s="115">
        <f t="shared" si="33"/>
        <v>0</v>
      </c>
      <c r="X185" s="115">
        <f t="shared" si="33"/>
        <v>0</v>
      </c>
      <c r="Y185" s="115">
        <f t="shared" si="33"/>
        <v>0</v>
      </c>
      <c r="Z185" s="115">
        <f t="shared" si="33"/>
        <v>0</v>
      </c>
      <c r="AA185" s="115">
        <f t="shared" si="33"/>
        <v>0</v>
      </c>
      <c r="AB185" s="115">
        <f t="shared" si="33"/>
        <v>0</v>
      </c>
      <c r="AC185" s="115">
        <f t="shared" si="33"/>
        <v>0</v>
      </c>
      <c r="AD185" s="115">
        <f t="shared" si="33"/>
        <v>0</v>
      </c>
      <c r="AE185" s="115">
        <f t="shared" si="33"/>
        <v>0</v>
      </c>
      <c r="AF185" s="115">
        <f t="shared" si="33"/>
        <v>0</v>
      </c>
      <c r="AG185" s="115">
        <f t="shared" si="33"/>
        <v>0</v>
      </c>
      <c r="AH185" s="115">
        <f t="shared" si="33"/>
        <v>0</v>
      </c>
      <c r="AI185" s="115">
        <f t="shared" si="33"/>
        <v>0</v>
      </c>
      <c r="AJ185" s="37" t="str">
        <f t="shared" si="21"/>
        <v/>
      </c>
      <c r="AK185" s="50"/>
      <c r="AL185" s="50" t="str">
        <f t="shared" si="24"/>
        <v>00</v>
      </c>
      <c r="AM185" s="52" t="str">
        <f t="shared" si="25"/>
        <v>00</v>
      </c>
      <c r="AN185" s="52" t="str">
        <f t="shared" si="26"/>
        <v>00</v>
      </c>
      <c r="AO185" s="52" t="str">
        <f t="shared" si="27"/>
        <v>00</v>
      </c>
      <c r="AQ185" t="str">
        <f t="shared" si="22"/>
        <v/>
      </c>
    </row>
    <row r="186" spans="2:43">
      <c r="B186" s="122"/>
      <c r="C186" s="37">
        <f t="shared" si="23"/>
        <v>50</v>
      </c>
      <c r="D186" s="115">
        <f t="shared" si="33"/>
        <v>0</v>
      </c>
      <c r="E186" s="115">
        <f t="shared" si="33"/>
        <v>0</v>
      </c>
      <c r="F186" s="115">
        <f t="shared" si="33"/>
        <v>0</v>
      </c>
      <c r="G186" s="115">
        <f t="shared" si="33"/>
        <v>0</v>
      </c>
      <c r="H186" s="115">
        <f t="shared" si="33"/>
        <v>0</v>
      </c>
      <c r="I186" s="115">
        <f t="shared" si="33"/>
        <v>0</v>
      </c>
      <c r="J186" s="115">
        <f t="shared" si="33"/>
        <v>0</v>
      </c>
      <c r="K186" s="115">
        <f t="shared" si="33"/>
        <v>0</v>
      </c>
      <c r="L186" s="115">
        <f t="shared" si="33"/>
        <v>0</v>
      </c>
      <c r="M186" s="115">
        <f t="shared" si="33"/>
        <v>0</v>
      </c>
      <c r="N186" s="115">
        <f t="shared" si="33"/>
        <v>0</v>
      </c>
      <c r="O186" s="115">
        <f t="shared" si="33"/>
        <v>0</v>
      </c>
      <c r="P186" s="115">
        <f t="shared" si="33"/>
        <v>0</v>
      </c>
      <c r="Q186" s="115">
        <f t="shared" si="33"/>
        <v>0</v>
      </c>
      <c r="R186" s="115">
        <f t="shared" si="33"/>
        <v>0</v>
      </c>
      <c r="S186" s="115">
        <f t="shared" si="33"/>
        <v>0</v>
      </c>
      <c r="T186" s="115">
        <f t="shared" si="33"/>
        <v>0</v>
      </c>
      <c r="U186" s="115">
        <f t="shared" si="33"/>
        <v>0</v>
      </c>
      <c r="V186" s="115">
        <f t="shared" si="33"/>
        <v>0</v>
      </c>
      <c r="W186" s="115">
        <f t="shared" si="33"/>
        <v>0</v>
      </c>
      <c r="X186" s="115">
        <f t="shared" si="33"/>
        <v>0</v>
      </c>
      <c r="Y186" s="115">
        <f t="shared" si="33"/>
        <v>0</v>
      </c>
      <c r="Z186" s="115">
        <f t="shared" si="33"/>
        <v>0</v>
      </c>
      <c r="AA186" s="115">
        <f t="shared" si="33"/>
        <v>0</v>
      </c>
      <c r="AB186" s="115">
        <f t="shared" si="33"/>
        <v>0</v>
      </c>
      <c r="AC186" s="115">
        <f t="shared" si="33"/>
        <v>0</v>
      </c>
      <c r="AD186" s="115">
        <f t="shared" si="33"/>
        <v>0</v>
      </c>
      <c r="AE186" s="115">
        <f t="shared" si="33"/>
        <v>0</v>
      </c>
      <c r="AF186" s="115">
        <f t="shared" si="33"/>
        <v>0</v>
      </c>
      <c r="AG186" s="115">
        <f t="shared" si="33"/>
        <v>0</v>
      </c>
      <c r="AH186" s="115">
        <f t="shared" si="33"/>
        <v>0</v>
      </c>
      <c r="AI186" s="115">
        <f t="shared" si="33"/>
        <v>0</v>
      </c>
      <c r="AJ186" s="37" t="str">
        <f t="shared" si="21"/>
        <v/>
      </c>
      <c r="AK186" s="50"/>
      <c r="AL186" s="50" t="str">
        <f t="shared" si="24"/>
        <v>00</v>
      </c>
      <c r="AM186" s="52" t="str">
        <f t="shared" si="25"/>
        <v>00</v>
      </c>
      <c r="AN186" s="52" t="str">
        <f t="shared" si="26"/>
        <v>00</v>
      </c>
      <c r="AO186" s="52" t="str">
        <f t="shared" si="27"/>
        <v>00</v>
      </c>
      <c r="AQ186" t="str">
        <f t="shared" si="22"/>
        <v/>
      </c>
    </row>
    <row r="187" spans="2:43">
      <c r="B187" s="122"/>
      <c r="C187" s="37">
        <f t="shared" si="23"/>
        <v>51</v>
      </c>
      <c r="D187" s="115">
        <f t="shared" si="33"/>
        <v>0</v>
      </c>
      <c r="E187" s="115">
        <f t="shared" si="33"/>
        <v>0</v>
      </c>
      <c r="F187" s="115">
        <f t="shared" si="33"/>
        <v>0</v>
      </c>
      <c r="G187" s="115">
        <f t="shared" si="33"/>
        <v>0</v>
      </c>
      <c r="H187" s="115">
        <f t="shared" si="33"/>
        <v>0</v>
      </c>
      <c r="I187" s="115">
        <f t="shared" si="33"/>
        <v>0</v>
      </c>
      <c r="J187" s="115">
        <f t="shared" si="33"/>
        <v>0</v>
      </c>
      <c r="K187" s="115">
        <f t="shared" si="33"/>
        <v>0</v>
      </c>
      <c r="L187" s="115">
        <f t="shared" si="33"/>
        <v>0</v>
      </c>
      <c r="M187" s="115">
        <f t="shared" si="33"/>
        <v>0</v>
      </c>
      <c r="N187" s="115">
        <f t="shared" si="33"/>
        <v>0</v>
      </c>
      <c r="O187" s="115">
        <f t="shared" si="33"/>
        <v>0</v>
      </c>
      <c r="P187" s="115">
        <f t="shared" si="33"/>
        <v>0</v>
      </c>
      <c r="Q187" s="115">
        <f t="shared" si="33"/>
        <v>0</v>
      </c>
      <c r="R187" s="115">
        <f t="shared" si="33"/>
        <v>0</v>
      </c>
      <c r="S187" s="115">
        <f t="shared" si="33"/>
        <v>0</v>
      </c>
      <c r="T187" s="115">
        <f t="shared" si="33"/>
        <v>0</v>
      </c>
      <c r="U187" s="115">
        <f t="shared" si="33"/>
        <v>0</v>
      </c>
      <c r="V187" s="115">
        <f t="shared" si="33"/>
        <v>0</v>
      </c>
      <c r="W187" s="115">
        <f t="shared" si="33"/>
        <v>0</v>
      </c>
      <c r="X187" s="115">
        <f t="shared" si="33"/>
        <v>0</v>
      </c>
      <c r="Y187" s="115">
        <f t="shared" si="33"/>
        <v>0</v>
      </c>
      <c r="Z187" s="115">
        <f t="shared" si="33"/>
        <v>0</v>
      </c>
      <c r="AA187" s="115">
        <f t="shared" si="33"/>
        <v>0</v>
      </c>
      <c r="AB187" s="115">
        <f t="shared" si="33"/>
        <v>0</v>
      </c>
      <c r="AC187" s="115">
        <f t="shared" si="33"/>
        <v>0</v>
      </c>
      <c r="AD187" s="115">
        <f t="shared" si="33"/>
        <v>0</v>
      </c>
      <c r="AE187" s="115">
        <f t="shared" si="33"/>
        <v>0</v>
      </c>
      <c r="AF187" s="115">
        <f t="shared" si="33"/>
        <v>0</v>
      </c>
      <c r="AG187" s="115">
        <f t="shared" si="33"/>
        <v>0</v>
      </c>
      <c r="AH187" s="115">
        <f t="shared" si="33"/>
        <v>0</v>
      </c>
      <c r="AI187" s="115">
        <f t="shared" si="33"/>
        <v>0</v>
      </c>
      <c r="AJ187" s="37" t="str">
        <f t="shared" si="21"/>
        <v/>
      </c>
      <c r="AK187" s="50"/>
      <c r="AL187" s="50" t="str">
        <f t="shared" si="24"/>
        <v>00</v>
      </c>
      <c r="AM187" s="52" t="str">
        <f t="shared" si="25"/>
        <v>00</v>
      </c>
      <c r="AN187" s="52" t="str">
        <f t="shared" si="26"/>
        <v>00</v>
      </c>
      <c r="AO187" s="52" t="str">
        <f t="shared" si="27"/>
        <v>00</v>
      </c>
      <c r="AQ187" t="str">
        <f t="shared" si="22"/>
        <v/>
      </c>
    </row>
    <row r="188" spans="2:43">
      <c r="B188" s="122"/>
      <c r="C188" s="37">
        <f t="shared" si="23"/>
        <v>52</v>
      </c>
      <c r="D188" s="115">
        <f t="shared" si="33"/>
        <v>0</v>
      </c>
      <c r="E188" s="115">
        <f t="shared" si="33"/>
        <v>0</v>
      </c>
      <c r="F188" s="115">
        <f t="shared" si="33"/>
        <v>0</v>
      </c>
      <c r="G188" s="115">
        <f t="shared" si="33"/>
        <v>0</v>
      </c>
      <c r="H188" s="115">
        <f t="shared" si="33"/>
        <v>0</v>
      </c>
      <c r="I188" s="115">
        <f t="shared" si="33"/>
        <v>0</v>
      </c>
      <c r="J188" s="115">
        <f t="shared" si="33"/>
        <v>0</v>
      </c>
      <c r="K188" s="115">
        <f t="shared" si="33"/>
        <v>0</v>
      </c>
      <c r="L188" s="115">
        <f t="shared" si="33"/>
        <v>0</v>
      </c>
      <c r="M188" s="115">
        <f t="shared" si="33"/>
        <v>0</v>
      </c>
      <c r="N188" s="115">
        <f t="shared" si="33"/>
        <v>0</v>
      </c>
      <c r="O188" s="115">
        <f t="shared" si="33"/>
        <v>0</v>
      </c>
      <c r="P188" s="115">
        <f t="shared" si="33"/>
        <v>0</v>
      </c>
      <c r="Q188" s="115">
        <f t="shared" si="33"/>
        <v>0</v>
      </c>
      <c r="R188" s="115">
        <f t="shared" si="33"/>
        <v>0</v>
      </c>
      <c r="S188" s="115">
        <f t="shared" si="33"/>
        <v>0</v>
      </c>
      <c r="T188" s="115">
        <f t="shared" si="33"/>
        <v>0</v>
      </c>
      <c r="U188" s="115">
        <f t="shared" si="33"/>
        <v>0</v>
      </c>
      <c r="V188" s="115">
        <f t="shared" si="33"/>
        <v>0</v>
      </c>
      <c r="W188" s="115">
        <f t="shared" si="33"/>
        <v>0</v>
      </c>
      <c r="X188" s="115">
        <f t="shared" si="33"/>
        <v>0</v>
      </c>
      <c r="Y188" s="115">
        <f t="shared" si="33"/>
        <v>0</v>
      </c>
      <c r="Z188" s="115">
        <f t="shared" si="33"/>
        <v>0</v>
      </c>
      <c r="AA188" s="115">
        <f t="shared" si="33"/>
        <v>0</v>
      </c>
      <c r="AB188" s="115">
        <f t="shared" si="33"/>
        <v>0</v>
      </c>
      <c r="AC188" s="115">
        <f t="shared" si="33"/>
        <v>0</v>
      </c>
      <c r="AD188" s="115">
        <f t="shared" si="33"/>
        <v>0</v>
      </c>
      <c r="AE188" s="115">
        <f t="shared" si="33"/>
        <v>0</v>
      </c>
      <c r="AF188" s="115">
        <f t="shared" si="33"/>
        <v>0</v>
      </c>
      <c r="AG188" s="115">
        <f t="shared" si="33"/>
        <v>0</v>
      </c>
      <c r="AH188" s="115">
        <f t="shared" si="33"/>
        <v>0</v>
      </c>
      <c r="AI188" s="115">
        <f t="shared" si="33"/>
        <v>0</v>
      </c>
      <c r="AJ188" s="37" t="str">
        <f t="shared" si="21"/>
        <v/>
      </c>
      <c r="AK188" s="50"/>
      <c r="AL188" s="50" t="str">
        <f t="shared" si="24"/>
        <v>00</v>
      </c>
      <c r="AM188" s="52" t="str">
        <f t="shared" si="25"/>
        <v>00</v>
      </c>
      <c r="AN188" s="52" t="str">
        <f t="shared" si="26"/>
        <v>00</v>
      </c>
      <c r="AO188" s="52" t="str">
        <f t="shared" si="27"/>
        <v>00</v>
      </c>
      <c r="AQ188" t="str">
        <f t="shared" si="22"/>
        <v/>
      </c>
    </row>
    <row r="189" spans="2:43">
      <c r="B189" s="122"/>
      <c r="C189" s="37">
        <f t="shared" si="23"/>
        <v>53</v>
      </c>
      <c r="D189" s="115">
        <f t="shared" si="33"/>
        <v>0</v>
      </c>
      <c r="E189" s="115">
        <f t="shared" si="33"/>
        <v>0</v>
      </c>
      <c r="F189" s="115">
        <f t="shared" si="33"/>
        <v>0</v>
      </c>
      <c r="G189" s="115">
        <f t="shared" si="33"/>
        <v>0</v>
      </c>
      <c r="H189" s="115">
        <f t="shared" si="33"/>
        <v>0</v>
      </c>
      <c r="I189" s="115">
        <f t="shared" si="33"/>
        <v>0</v>
      </c>
      <c r="J189" s="115">
        <f t="shared" si="33"/>
        <v>0</v>
      </c>
      <c r="K189" s="115">
        <f t="shared" si="33"/>
        <v>0</v>
      </c>
      <c r="L189" s="115">
        <f t="shared" si="33"/>
        <v>0</v>
      </c>
      <c r="M189" s="115">
        <f t="shared" si="33"/>
        <v>0</v>
      </c>
      <c r="N189" s="115">
        <f t="shared" si="33"/>
        <v>0</v>
      </c>
      <c r="O189" s="115">
        <f t="shared" si="33"/>
        <v>0</v>
      </c>
      <c r="P189" s="115">
        <f t="shared" si="33"/>
        <v>0</v>
      </c>
      <c r="Q189" s="115">
        <f t="shared" si="33"/>
        <v>0</v>
      </c>
      <c r="R189" s="115">
        <f t="shared" si="33"/>
        <v>0</v>
      </c>
      <c r="S189" s="115">
        <f t="shared" si="33"/>
        <v>0</v>
      </c>
      <c r="T189" s="115">
        <f t="shared" si="33"/>
        <v>0</v>
      </c>
      <c r="U189" s="115">
        <f t="shared" si="33"/>
        <v>0</v>
      </c>
      <c r="V189" s="115">
        <f t="shared" si="33"/>
        <v>0</v>
      </c>
      <c r="W189" s="115">
        <f t="shared" si="33"/>
        <v>0</v>
      </c>
      <c r="X189" s="115">
        <f t="shared" si="33"/>
        <v>0</v>
      </c>
      <c r="Y189" s="115">
        <f t="shared" si="33"/>
        <v>0</v>
      </c>
      <c r="Z189" s="115">
        <f t="shared" si="33"/>
        <v>0</v>
      </c>
      <c r="AA189" s="115">
        <f t="shared" si="33"/>
        <v>0</v>
      </c>
      <c r="AB189" s="115">
        <f t="shared" si="33"/>
        <v>0</v>
      </c>
      <c r="AC189" s="115">
        <f t="shared" si="33"/>
        <v>0</v>
      </c>
      <c r="AD189" s="115">
        <f t="shared" si="33"/>
        <v>0</v>
      </c>
      <c r="AE189" s="115">
        <f t="shared" si="33"/>
        <v>0</v>
      </c>
      <c r="AF189" s="115">
        <f t="shared" si="33"/>
        <v>0</v>
      </c>
      <c r="AG189" s="115">
        <f t="shared" si="33"/>
        <v>0</v>
      </c>
      <c r="AH189" s="115">
        <f t="shared" si="33"/>
        <v>0</v>
      </c>
      <c r="AI189" s="115">
        <f t="shared" si="33"/>
        <v>0</v>
      </c>
      <c r="AJ189" s="37" t="str">
        <f t="shared" si="21"/>
        <v/>
      </c>
      <c r="AK189" s="50"/>
      <c r="AL189" s="50" t="str">
        <f t="shared" si="24"/>
        <v>00</v>
      </c>
      <c r="AM189" s="52" t="str">
        <f t="shared" si="25"/>
        <v>00</v>
      </c>
      <c r="AN189" s="52" t="str">
        <f t="shared" si="26"/>
        <v>00</v>
      </c>
      <c r="AO189" s="52" t="str">
        <f t="shared" si="27"/>
        <v>00</v>
      </c>
      <c r="AQ189" t="str">
        <f t="shared" si="22"/>
        <v/>
      </c>
    </row>
    <row r="190" spans="2:43">
      <c r="B190" s="122"/>
      <c r="C190" s="37">
        <f t="shared" si="23"/>
        <v>54</v>
      </c>
      <c r="D190" s="115">
        <f t="shared" si="33"/>
        <v>0</v>
      </c>
      <c r="E190" s="115">
        <f t="shared" si="33"/>
        <v>0</v>
      </c>
      <c r="F190" s="115">
        <f t="shared" si="33"/>
        <v>0</v>
      </c>
      <c r="G190" s="115">
        <f t="shared" si="33"/>
        <v>0</v>
      </c>
      <c r="H190" s="115">
        <f t="shared" si="33"/>
        <v>0</v>
      </c>
      <c r="I190" s="115">
        <f t="shared" si="33"/>
        <v>0</v>
      </c>
      <c r="J190" s="115">
        <f t="shared" si="33"/>
        <v>0</v>
      </c>
      <c r="K190" s="115">
        <f t="shared" si="33"/>
        <v>0</v>
      </c>
      <c r="L190" s="115">
        <f t="shared" si="33"/>
        <v>0</v>
      </c>
      <c r="M190" s="115">
        <f t="shared" si="33"/>
        <v>0</v>
      </c>
      <c r="N190" s="115">
        <f t="shared" si="33"/>
        <v>0</v>
      </c>
      <c r="O190" s="115">
        <f t="shared" si="33"/>
        <v>0</v>
      </c>
      <c r="P190" s="115">
        <f t="shared" si="33"/>
        <v>0</v>
      </c>
      <c r="Q190" s="115">
        <f t="shared" si="33"/>
        <v>0</v>
      </c>
      <c r="R190" s="115">
        <f t="shared" si="33"/>
        <v>0</v>
      </c>
      <c r="S190" s="115">
        <f t="shared" si="33"/>
        <v>0</v>
      </c>
      <c r="T190" s="115">
        <f t="shared" si="33"/>
        <v>0</v>
      </c>
      <c r="U190" s="115">
        <f t="shared" si="33"/>
        <v>0</v>
      </c>
      <c r="V190" s="115">
        <f t="shared" si="33"/>
        <v>0</v>
      </c>
      <c r="W190" s="115">
        <f t="shared" si="33"/>
        <v>0</v>
      </c>
      <c r="X190" s="115">
        <f t="shared" si="33"/>
        <v>0</v>
      </c>
      <c r="Y190" s="115">
        <f t="shared" si="33"/>
        <v>0</v>
      </c>
      <c r="Z190" s="115">
        <f t="shared" si="33"/>
        <v>0</v>
      </c>
      <c r="AA190" s="115">
        <f t="shared" si="33"/>
        <v>0</v>
      </c>
      <c r="AB190" s="115">
        <f t="shared" si="33"/>
        <v>0</v>
      </c>
      <c r="AC190" s="115">
        <f t="shared" si="33"/>
        <v>0</v>
      </c>
      <c r="AD190" s="115">
        <f t="shared" si="33"/>
        <v>0</v>
      </c>
      <c r="AE190" s="115">
        <f t="shared" si="33"/>
        <v>0</v>
      </c>
      <c r="AF190" s="115">
        <f t="shared" si="33"/>
        <v>0</v>
      </c>
      <c r="AG190" s="115">
        <f t="shared" si="33"/>
        <v>0</v>
      </c>
      <c r="AH190" s="115">
        <f t="shared" si="33"/>
        <v>0</v>
      </c>
      <c r="AI190" s="115">
        <f t="shared" si="33"/>
        <v>0</v>
      </c>
      <c r="AJ190" s="37" t="str">
        <f t="shared" si="21"/>
        <v/>
      </c>
      <c r="AK190" s="50"/>
      <c r="AL190" s="50" t="str">
        <f t="shared" si="24"/>
        <v>00</v>
      </c>
      <c r="AM190" s="52" t="str">
        <f t="shared" si="25"/>
        <v>00</v>
      </c>
      <c r="AN190" s="52" t="str">
        <f t="shared" si="26"/>
        <v>00</v>
      </c>
      <c r="AO190" s="52" t="str">
        <f t="shared" si="27"/>
        <v>00</v>
      </c>
      <c r="AQ190" t="str">
        <f t="shared" si="22"/>
        <v/>
      </c>
    </row>
    <row r="191" spans="2:43">
      <c r="B191" s="122"/>
      <c r="C191" s="37">
        <f t="shared" si="23"/>
        <v>55</v>
      </c>
      <c r="D191" s="115">
        <f t="shared" si="33"/>
        <v>0</v>
      </c>
      <c r="E191" s="115">
        <f t="shared" si="33"/>
        <v>0</v>
      </c>
      <c r="F191" s="115">
        <f t="shared" si="33"/>
        <v>0</v>
      </c>
      <c r="G191" s="115">
        <f t="shared" si="33"/>
        <v>0</v>
      </c>
      <c r="H191" s="115">
        <f t="shared" si="33"/>
        <v>0</v>
      </c>
      <c r="I191" s="115">
        <f t="shared" si="33"/>
        <v>0</v>
      </c>
      <c r="J191" s="115">
        <f t="shared" si="33"/>
        <v>0</v>
      </c>
      <c r="K191" s="115">
        <f t="shared" si="33"/>
        <v>0</v>
      </c>
      <c r="L191" s="115">
        <f t="shared" si="33"/>
        <v>0</v>
      </c>
      <c r="M191" s="115">
        <f t="shared" si="33"/>
        <v>0</v>
      </c>
      <c r="N191" s="115">
        <f t="shared" si="33"/>
        <v>0</v>
      </c>
      <c r="O191" s="115">
        <f t="shared" si="33"/>
        <v>0</v>
      </c>
      <c r="P191" s="115">
        <f t="shared" si="33"/>
        <v>0</v>
      </c>
      <c r="Q191" s="115">
        <f t="shared" si="33"/>
        <v>0</v>
      </c>
      <c r="R191" s="115">
        <f t="shared" si="33"/>
        <v>0</v>
      </c>
      <c r="S191" s="115">
        <f t="shared" si="33"/>
        <v>0</v>
      </c>
      <c r="T191" s="115">
        <f t="shared" si="33"/>
        <v>0</v>
      </c>
      <c r="U191" s="115">
        <f t="shared" si="33"/>
        <v>0</v>
      </c>
      <c r="V191" s="115">
        <f t="shared" si="33"/>
        <v>0</v>
      </c>
      <c r="W191" s="115">
        <f t="shared" si="33"/>
        <v>0</v>
      </c>
      <c r="X191" s="115">
        <f t="shared" si="33"/>
        <v>0</v>
      </c>
      <c r="Y191" s="115">
        <f t="shared" si="33"/>
        <v>0</v>
      </c>
      <c r="Z191" s="115">
        <f t="shared" si="33"/>
        <v>0</v>
      </c>
      <c r="AA191" s="115">
        <f t="shared" si="33"/>
        <v>0</v>
      </c>
      <c r="AB191" s="115">
        <f t="shared" si="33"/>
        <v>0</v>
      </c>
      <c r="AC191" s="115">
        <f t="shared" si="33"/>
        <v>0</v>
      </c>
      <c r="AD191" s="115">
        <f t="shared" si="33"/>
        <v>0</v>
      </c>
      <c r="AE191" s="115">
        <f t="shared" si="33"/>
        <v>0</v>
      </c>
      <c r="AF191" s="115">
        <f t="shared" si="33"/>
        <v>0</v>
      </c>
      <c r="AG191" s="115">
        <f t="shared" si="33"/>
        <v>0</v>
      </c>
      <c r="AH191" s="115">
        <f t="shared" si="33"/>
        <v>0</v>
      </c>
      <c r="AI191" s="115">
        <f>IF(OR(AI61=0,AI61=1),1,0)</f>
        <v>0</v>
      </c>
      <c r="AJ191" s="37" t="str">
        <f t="shared" si="21"/>
        <v/>
      </c>
      <c r="AK191" s="50"/>
      <c r="AL191" s="50" t="str">
        <f t="shared" si="24"/>
        <v>00</v>
      </c>
      <c r="AM191" s="52" t="str">
        <f t="shared" si="25"/>
        <v>00</v>
      </c>
      <c r="AN191" s="52" t="str">
        <f t="shared" si="26"/>
        <v>00</v>
      </c>
      <c r="AO191" s="52" t="str">
        <f t="shared" si="27"/>
        <v>00</v>
      </c>
      <c r="AQ191" t="str">
        <f t="shared" si="22"/>
        <v/>
      </c>
    </row>
    <row r="192" spans="2:43">
      <c r="B192" s="122"/>
      <c r="C192" s="37">
        <f t="shared" si="23"/>
        <v>56</v>
      </c>
      <c r="D192" s="115">
        <f t="shared" ref="D192:AI199" si="34">IF(OR(D62=0,D62=1),1,0)</f>
        <v>0</v>
      </c>
      <c r="E192" s="115">
        <f t="shared" si="34"/>
        <v>0</v>
      </c>
      <c r="F192" s="115">
        <f t="shared" si="34"/>
        <v>0</v>
      </c>
      <c r="G192" s="115">
        <f t="shared" si="34"/>
        <v>0</v>
      </c>
      <c r="H192" s="115">
        <f t="shared" si="34"/>
        <v>0</v>
      </c>
      <c r="I192" s="115">
        <f t="shared" si="34"/>
        <v>0</v>
      </c>
      <c r="J192" s="115">
        <f t="shared" si="34"/>
        <v>0</v>
      </c>
      <c r="K192" s="115">
        <f t="shared" si="34"/>
        <v>0</v>
      </c>
      <c r="L192" s="115">
        <f t="shared" si="34"/>
        <v>0</v>
      </c>
      <c r="M192" s="115">
        <f t="shared" si="34"/>
        <v>0</v>
      </c>
      <c r="N192" s="115">
        <f t="shared" si="34"/>
        <v>0</v>
      </c>
      <c r="O192" s="115">
        <f t="shared" si="34"/>
        <v>0</v>
      </c>
      <c r="P192" s="115">
        <f t="shared" si="34"/>
        <v>0</v>
      </c>
      <c r="Q192" s="115">
        <f t="shared" si="34"/>
        <v>0</v>
      </c>
      <c r="R192" s="115">
        <f t="shared" si="34"/>
        <v>0</v>
      </c>
      <c r="S192" s="115">
        <f t="shared" si="34"/>
        <v>0</v>
      </c>
      <c r="T192" s="115">
        <f t="shared" si="34"/>
        <v>0</v>
      </c>
      <c r="U192" s="115">
        <f t="shared" si="34"/>
        <v>0</v>
      </c>
      <c r="V192" s="115">
        <f t="shared" si="34"/>
        <v>0</v>
      </c>
      <c r="W192" s="115">
        <f t="shared" si="34"/>
        <v>0</v>
      </c>
      <c r="X192" s="115">
        <f t="shared" si="34"/>
        <v>0</v>
      </c>
      <c r="Y192" s="115">
        <f t="shared" si="34"/>
        <v>0</v>
      </c>
      <c r="Z192" s="115">
        <f t="shared" si="34"/>
        <v>0</v>
      </c>
      <c r="AA192" s="115">
        <f t="shared" si="34"/>
        <v>0</v>
      </c>
      <c r="AB192" s="115">
        <f t="shared" si="34"/>
        <v>0</v>
      </c>
      <c r="AC192" s="115">
        <f t="shared" si="34"/>
        <v>0</v>
      </c>
      <c r="AD192" s="115">
        <f t="shared" si="34"/>
        <v>0</v>
      </c>
      <c r="AE192" s="115">
        <f t="shared" si="34"/>
        <v>0</v>
      </c>
      <c r="AF192" s="115">
        <f t="shared" si="34"/>
        <v>0</v>
      </c>
      <c r="AG192" s="115">
        <f t="shared" si="34"/>
        <v>0</v>
      </c>
      <c r="AH192" s="115">
        <f t="shared" si="34"/>
        <v>0</v>
      </c>
      <c r="AI192" s="115">
        <f t="shared" si="34"/>
        <v>0</v>
      </c>
      <c r="AJ192" s="37" t="str">
        <f t="shared" si="21"/>
        <v/>
      </c>
      <c r="AK192" s="50"/>
      <c r="AL192" s="50" t="str">
        <f t="shared" si="24"/>
        <v>00</v>
      </c>
      <c r="AM192" s="52" t="str">
        <f t="shared" si="25"/>
        <v>00</v>
      </c>
      <c r="AN192" s="52" t="str">
        <f t="shared" si="26"/>
        <v>00</v>
      </c>
      <c r="AO192" s="52" t="str">
        <f t="shared" si="27"/>
        <v>00</v>
      </c>
      <c r="AQ192" t="str">
        <f t="shared" si="22"/>
        <v/>
      </c>
    </row>
    <row r="193" spans="2:43">
      <c r="B193" s="122"/>
      <c r="C193" s="37">
        <f t="shared" si="23"/>
        <v>57</v>
      </c>
      <c r="D193" s="115">
        <f t="shared" si="34"/>
        <v>0</v>
      </c>
      <c r="E193" s="115">
        <f t="shared" si="34"/>
        <v>0</v>
      </c>
      <c r="F193" s="115">
        <f t="shared" si="34"/>
        <v>0</v>
      </c>
      <c r="G193" s="115">
        <f t="shared" si="34"/>
        <v>0</v>
      </c>
      <c r="H193" s="115">
        <f t="shared" si="34"/>
        <v>0</v>
      </c>
      <c r="I193" s="115">
        <f t="shared" si="34"/>
        <v>0</v>
      </c>
      <c r="J193" s="115">
        <f t="shared" si="34"/>
        <v>0</v>
      </c>
      <c r="K193" s="115">
        <f t="shared" si="34"/>
        <v>0</v>
      </c>
      <c r="L193" s="115">
        <f t="shared" si="34"/>
        <v>0</v>
      </c>
      <c r="M193" s="115">
        <f t="shared" si="34"/>
        <v>0</v>
      </c>
      <c r="N193" s="115">
        <f t="shared" si="34"/>
        <v>0</v>
      </c>
      <c r="O193" s="115">
        <f t="shared" si="34"/>
        <v>0</v>
      </c>
      <c r="P193" s="115">
        <f t="shared" si="34"/>
        <v>0</v>
      </c>
      <c r="Q193" s="115">
        <f t="shared" si="34"/>
        <v>0</v>
      </c>
      <c r="R193" s="115">
        <f t="shared" si="34"/>
        <v>0</v>
      </c>
      <c r="S193" s="115">
        <f t="shared" si="34"/>
        <v>0</v>
      </c>
      <c r="T193" s="115">
        <f t="shared" si="34"/>
        <v>0</v>
      </c>
      <c r="U193" s="115">
        <f t="shared" si="34"/>
        <v>0</v>
      </c>
      <c r="V193" s="115">
        <f t="shared" si="34"/>
        <v>0</v>
      </c>
      <c r="W193" s="115">
        <f t="shared" si="34"/>
        <v>0</v>
      </c>
      <c r="X193" s="115">
        <f t="shared" si="34"/>
        <v>0</v>
      </c>
      <c r="Y193" s="115">
        <f t="shared" si="34"/>
        <v>0</v>
      </c>
      <c r="Z193" s="115">
        <f t="shared" si="34"/>
        <v>0</v>
      </c>
      <c r="AA193" s="115">
        <f t="shared" si="34"/>
        <v>0</v>
      </c>
      <c r="AB193" s="115">
        <f t="shared" si="34"/>
        <v>0</v>
      </c>
      <c r="AC193" s="115">
        <f t="shared" si="34"/>
        <v>0</v>
      </c>
      <c r="AD193" s="115">
        <f t="shared" si="34"/>
        <v>0</v>
      </c>
      <c r="AE193" s="115">
        <f t="shared" si="34"/>
        <v>0</v>
      </c>
      <c r="AF193" s="115">
        <f t="shared" si="34"/>
        <v>0</v>
      </c>
      <c r="AG193" s="115">
        <f t="shared" si="34"/>
        <v>0</v>
      </c>
      <c r="AH193" s="115">
        <f t="shared" si="34"/>
        <v>0</v>
      </c>
      <c r="AI193" s="115">
        <f t="shared" si="34"/>
        <v>0</v>
      </c>
      <c r="AJ193" s="37" t="str">
        <f t="shared" si="21"/>
        <v/>
      </c>
      <c r="AK193" s="50"/>
      <c r="AL193" s="50" t="str">
        <f t="shared" si="24"/>
        <v>00</v>
      </c>
      <c r="AM193" s="52" t="str">
        <f t="shared" si="25"/>
        <v>00</v>
      </c>
      <c r="AN193" s="52" t="str">
        <f t="shared" si="26"/>
        <v>00</v>
      </c>
      <c r="AO193" s="52" t="str">
        <f t="shared" si="27"/>
        <v>00</v>
      </c>
      <c r="AQ193" t="str">
        <f t="shared" si="22"/>
        <v/>
      </c>
    </row>
    <row r="194" spans="2:43">
      <c r="B194" s="122"/>
      <c r="C194" s="37">
        <f t="shared" si="23"/>
        <v>58</v>
      </c>
      <c r="D194" s="115">
        <f t="shared" si="34"/>
        <v>0</v>
      </c>
      <c r="E194" s="115">
        <f t="shared" si="34"/>
        <v>0</v>
      </c>
      <c r="F194" s="115">
        <f t="shared" si="34"/>
        <v>0</v>
      </c>
      <c r="G194" s="115">
        <f t="shared" si="34"/>
        <v>0</v>
      </c>
      <c r="H194" s="115">
        <f t="shared" si="34"/>
        <v>0</v>
      </c>
      <c r="I194" s="115">
        <f t="shared" si="34"/>
        <v>0</v>
      </c>
      <c r="J194" s="115">
        <f t="shared" si="34"/>
        <v>0</v>
      </c>
      <c r="K194" s="115">
        <f t="shared" si="34"/>
        <v>0</v>
      </c>
      <c r="L194" s="115">
        <f t="shared" si="34"/>
        <v>0</v>
      </c>
      <c r="M194" s="115">
        <f t="shared" si="34"/>
        <v>0</v>
      </c>
      <c r="N194" s="115">
        <f t="shared" si="34"/>
        <v>0</v>
      </c>
      <c r="O194" s="115">
        <f t="shared" si="34"/>
        <v>0</v>
      </c>
      <c r="P194" s="115">
        <f t="shared" si="34"/>
        <v>0</v>
      </c>
      <c r="Q194" s="115">
        <f t="shared" si="34"/>
        <v>0</v>
      </c>
      <c r="R194" s="115">
        <f t="shared" si="34"/>
        <v>0</v>
      </c>
      <c r="S194" s="115">
        <f t="shared" si="34"/>
        <v>0</v>
      </c>
      <c r="T194" s="115">
        <f t="shared" si="34"/>
        <v>0</v>
      </c>
      <c r="U194" s="115">
        <f t="shared" si="34"/>
        <v>0</v>
      </c>
      <c r="V194" s="115">
        <f t="shared" si="34"/>
        <v>0</v>
      </c>
      <c r="W194" s="115">
        <f t="shared" si="34"/>
        <v>0</v>
      </c>
      <c r="X194" s="115">
        <f t="shared" si="34"/>
        <v>0</v>
      </c>
      <c r="Y194" s="115">
        <f t="shared" si="34"/>
        <v>0</v>
      </c>
      <c r="Z194" s="115">
        <f t="shared" si="34"/>
        <v>0</v>
      </c>
      <c r="AA194" s="115">
        <f t="shared" si="34"/>
        <v>0</v>
      </c>
      <c r="AB194" s="115">
        <f t="shared" si="34"/>
        <v>0</v>
      </c>
      <c r="AC194" s="115">
        <f t="shared" si="34"/>
        <v>0</v>
      </c>
      <c r="AD194" s="115">
        <f t="shared" si="34"/>
        <v>0</v>
      </c>
      <c r="AE194" s="115">
        <f t="shared" si="34"/>
        <v>0</v>
      </c>
      <c r="AF194" s="115">
        <f t="shared" si="34"/>
        <v>0</v>
      </c>
      <c r="AG194" s="115">
        <f t="shared" si="34"/>
        <v>0</v>
      </c>
      <c r="AH194" s="115">
        <f t="shared" si="34"/>
        <v>0</v>
      </c>
      <c r="AI194" s="115">
        <f t="shared" si="34"/>
        <v>0</v>
      </c>
      <c r="AJ194" s="37" t="str">
        <f t="shared" si="21"/>
        <v/>
      </c>
      <c r="AK194" s="50"/>
      <c r="AL194" s="50" t="str">
        <f t="shared" si="24"/>
        <v>00</v>
      </c>
      <c r="AM194" s="52" t="str">
        <f t="shared" si="25"/>
        <v>00</v>
      </c>
      <c r="AN194" s="52" t="str">
        <f t="shared" si="26"/>
        <v>00</v>
      </c>
      <c r="AO194" s="52" t="str">
        <f t="shared" si="27"/>
        <v>00</v>
      </c>
      <c r="AQ194" t="str">
        <f t="shared" si="22"/>
        <v/>
      </c>
    </row>
    <row r="195" spans="2:43">
      <c r="B195" s="122"/>
      <c r="C195" s="37">
        <f t="shared" si="23"/>
        <v>59</v>
      </c>
      <c r="D195" s="115">
        <f t="shared" si="34"/>
        <v>0</v>
      </c>
      <c r="E195" s="115">
        <f t="shared" si="34"/>
        <v>0</v>
      </c>
      <c r="F195" s="115">
        <f t="shared" si="34"/>
        <v>0</v>
      </c>
      <c r="G195" s="115">
        <f t="shared" si="34"/>
        <v>0</v>
      </c>
      <c r="H195" s="115">
        <f t="shared" si="34"/>
        <v>0</v>
      </c>
      <c r="I195" s="115">
        <f t="shared" si="34"/>
        <v>0</v>
      </c>
      <c r="J195" s="115">
        <f t="shared" si="34"/>
        <v>0</v>
      </c>
      <c r="K195" s="115">
        <f t="shared" si="34"/>
        <v>0</v>
      </c>
      <c r="L195" s="115">
        <f t="shared" si="34"/>
        <v>0</v>
      </c>
      <c r="M195" s="115">
        <f t="shared" si="34"/>
        <v>0</v>
      </c>
      <c r="N195" s="115">
        <f t="shared" si="34"/>
        <v>0</v>
      </c>
      <c r="O195" s="115">
        <f t="shared" si="34"/>
        <v>0</v>
      </c>
      <c r="P195" s="115">
        <f t="shared" si="34"/>
        <v>0</v>
      </c>
      <c r="Q195" s="115">
        <f t="shared" si="34"/>
        <v>0</v>
      </c>
      <c r="R195" s="115">
        <f t="shared" si="34"/>
        <v>0</v>
      </c>
      <c r="S195" s="115">
        <f t="shared" si="34"/>
        <v>0</v>
      </c>
      <c r="T195" s="115">
        <f t="shared" si="34"/>
        <v>0</v>
      </c>
      <c r="U195" s="115">
        <f t="shared" si="34"/>
        <v>0</v>
      </c>
      <c r="V195" s="115">
        <f t="shared" si="34"/>
        <v>0</v>
      </c>
      <c r="W195" s="115">
        <f t="shared" si="34"/>
        <v>0</v>
      </c>
      <c r="X195" s="115">
        <f t="shared" si="34"/>
        <v>0</v>
      </c>
      <c r="Y195" s="115">
        <f t="shared" si="34"/>
        <v>0</v>
      </c>
      <c r="Z195" s="115">
        <f t="shared" si="34"/>
        <v>0</v>
      </c>
      <c r="AA195" s="115">
        <f t="shared" si="34"/>
        <v>0</v>
      </c>
      <c r="AB195" s="115">
        <f t="shared" si="34"/>
        <v>0</v>
      </c>
      <c r="AC195" s="115">
        <f t="shared" si="34"/>
        <v>0</v>
      </c>
      <c r="AD195" s="115">
        <f t="shared" si="34"/>
        <v>0</v>
      </c>
      <c r="AE195" s="115">
        <f t="shared" si="34"/>
        <v>0</v>
      </c>
      <c r="AF195" s="115">
        <f t="shared" si="34"/>
        <v>0</v>
      </c>
      <c r="AG195" s="115">
        <f t="shared" si="34"/>
        <v>0</v>
      </c>
      <c r="AH195" s="115">
        <f t="shared" si="34"/>
        <v>0</v>
      </c>
      <c r="AI195" s="115">
        <f t="shared" si="34"/>
        <v>0</v>
      </c>
      <c r="AJ195" s="37" t="str">
        <f t="shared" si="21"/>
        <v/>
      </c>
      <c r="AK195" s="50"/>
      <c r="AL195" s="50" t="str">
        <f t="shared" si="24"/>
        <v>00</v>
      </c>
      <c r="AM195" s="52" t="str">
        <f t="shared" si="25"/>
        <v>00</v>
      </c>
      <c r="AN195" s="52" t="str">
        <f t="shared" si="26"/>
        <v>00</v>
      </c>
      <c r="AO195" s="52" t="str">
        <f t="shared" si="27"/>
        <v>00</v>
      </c>
      <c r="AQ195" t="str">
        <f t="shared" si="22"/>
        <v/>
      </c>
    </row>
    <row r="196" spans="2:43">
      <c r="B196" s="122"/>
      <c r="C196" s="37">
        <f t="shared" si="23"/>
        <v>60</v>
      </c>
      <c r="D196" s="115">
        <f t="shared" si="34"/>
        <v>0</v>
      </c>
      <c r="E196" s="115">
        <f t="shared" si="34"/>
        <v>0</v>
      </c>
      <c r="F196" s="115">
        <f t="shared" si="34"/>
        <v>0</v>
      </c>
      <c r="G196" s="115">
        <f t="shared" si="34"/>
        <v>0</v>
      </c>
      <c r="H196" s="115">
        <f t="shared" si="34"/>
        <v>0</v>
      </c>
      <c r="I196" s="115">
        <f t="shared" si="34"/>
        <v>0</v>
      </c>
      <c r="J196" s="115">
        <f t="shared" si="34"/>
        <v>0</v>
      </c>
      <c r="K196" s="115">
        <f t="shared" si="34"/>
        <v>0</v>
      </c>
      <c r="L196" s="115">
        <f t="shared" si="34"/>
        <v>0</v>
      </c>
      <c r="M196" s="115">
        <f t="shared" si="34"/>
        <v>0</v>
      </c>
      <c r="N196" s="115">
        <f t="shared" si="34"/>
        <v>0</v>
      </c>
      <c r="O196" s="115">
        <f t="shared" si="34"/>
        <v>0</v>
      </c>
      <c r="P196" s="115">
        <f t="shared" si="34"/>
        <v>0</v>
      </c>
      <c r="Q196" s="115">
        <f t="shared" si="34"/>
        <v>0</v>
      </c>
      <c r="R196" s="115">
        <f t="shared" si="34"/>
        <v>0</v>
      </c>
      <c r="S196" s="115">
        <f t="shared" si="34"/>
        <v>0</v>
      </c>
      <c r="T196" s="115">
        <f t="shared" si="34"/>
        <v>0</v>
      </c>
      <c r="U196" s="115">
        <f t="shared" si="34"/>
        <v>0</v>
      </c>
      <c r="V196" s="115">
        <f t="shared" si="34"/>
        <v>0</v>
      </c>
      <c r="W196" s="115">
        <f t="shared" si="34"/>
        <v>0</v>
      </c>
      <c r="X196" s="115">
        <f t="shared" si="34"/>
        <v>0</v>
      </c>
      <c r="Y196" s="115">
        <f t="shared" si="34"/>
        <v>0</v>
      </c>
      <c r="Z196" s="115">
        <f t="shared" si="34"/>
        <v>0</v>
      </c>
      <c r="AA196" s="115">
        <f t="shared" si="34"/>
        <v>0</v>
      </c>
      <c r="AB196" s="115">
        <f t="shared" si="34"/>
        <v>0</v>
      </c>
      <c r="AC196" s="115">
        <f t="shared" si="34"/>
        <v>0</v>
      </c>
      <c r="AD196" s="115">
        <f t="shared" si="34"/>
        <v>0</v>
      </c>
      <c r="AE196" s="115">
        <f t="shared" si="34"/>
        <v>0</v>
      </c>
      <c r="AF196" s="115">
        <f t="shared" si="34"/>
        <v>0</v>
      </c>
      <c r="AG196" s="115">
        <f t="shared" si="34"/>
        <v>0</v>
      </c>
      <c r="AH196" s="115">
        <f t="shared" si="34"/>
        <v>0</v>
      </c>
      <c r="AI196" s="115">
        <f t="shared" si="34"/>
        <v>0</v>
      </c>
      <c r="AJ196" s="37" t="str">
        <f t="shared" si="21"/>
        <v/>
      </c>
      <c r="AK196" s="50"/>
      <c r="AL196" s="50" t="str">
        <f t="shared" si="24"/>
        <v>00</v>
      </c>
      <c r="AM196" s="52" t="str">
        <f t="shared" si="25"/>
        <v>00</v>
      </c>
      <c r="AN196" s="52" t="str">
        <f t="shared" si="26"/>
        <v>00</v>
      </c>
      <c r="AO196" s="52" t="str">
        <f t="shared" si="27"/>
        <v>00</v>
      </c>
      <c r="AQ196" t="str">
        <f t="shared" si="22"/>
        <v/>
      </c>
    </row>
    <row r="197" spans="2:43">
      <c r="B197" s="122"/>
      <c r="C197" s="37">
        <f t="shared" si="23"/>
        <v>61</v>
      </c>
      <c r="D197" s="115">
        <f t="shared" si="34"/>
        <v>0</v>
      </c>
      <c r="E197" s="115">
        <f t="shared" si="34"/>
        <v>0</v>
      </c>
      <c r="F197" s="115">
        <f t="shared" si="34"/>
        <v>0</v>
      </c>
      <c r="G197" s="115">
        <f t="shared" si="34"/>
        <v>0</v>
      </c>
      <c r="H197" s="115">
        <f t="shared" si="34"/>
        <v>0</v>
      </c>
      <c r="I197" s="115">
        <f t="shared" si="34"/>
        <v>0</v>
      </c>
      <c r="J197" s="115">
        <f t="shared" si="34"/>
        <v>0</v>
      </c>
      <c r="K197" s="115">
        <f t="shared" si="34"/>
        <v>0</v>
      </c>
      <c r="L197" s="115">
        <f t="shared" si="34"/>
        <v>0</v>
      </c>
      <c r="M197" s="115">
        <f t="shared" si="34"/>
        <v>0</v>
      </c>
      <c r="N197" s="115">
        <f t="shared" si="34"/>
        <v>0</v>
      </c>
      <c r="O197" s="115">
        <f t="shared" si="34"/>
        <v>0</v>
      </c>
      <c r="P197" s="115">
        <f t="shared" si="34"/>
        <v>0</v>
      </c>
      <c r="Q197" s="115">
        <f t="shared" si="34"/>
        <v>0</v>
      </c>
      <c r="R197" s="115">
        <f t="shared" si="34"/>
        <v>0</v>
      </c>
      <c r="S197" s="115">
        <f t="shared" si="34"/>
        <v>0</v>
      </c>
      <c r="T197" s="115">
        <f t="shared" si="34"/>
        <v>0</v>
      </c>
      <c r="U197" s="115">
        <f t="shared" si="34"/>
        <v>0</v>
      </c>
      <c r="V197" s="115">
        <f t="shared" si="34"/>
        <v>0</v>
      </c>
      <c r="W197" s="115">
        <f t="shared" si="34"/>
        <v>0</v>
      </c>
      <c r="X197" s="115">
        <f t="shared" si="34"/>
        <v>0</v>
      </c>
      <c r="Y197" s="115">
        <f t="shared" si="34"/>
        <v>0</v>
      </c>
      <c r="Z197" s="115">
        <f t="shared" si="34"/>
        <v>0</v>
      </c>
      <c r="AA197" s="115">
        <f t="shared" si="34"/>
        <v>0</v>
      </c>
      <c r="AB197" s="115">
        <f t="shared" si="34"/>
        <v>0</v>
      </c>
      <c r="AC197" s="115">
        <f t="shared" si="34"/>
        <v>0</v>
      </c>
      <c r="AD197" s="115">
        <f t="shared" si="34"/>
        <v>0</v>
      </c>
      <c r="AE197" s="115">
        <f t="shared" si="34"/>
        <v>0</v>
      </c>
      <c r="AF197" s="115">
        <f t="shared" si="34"/>
        <v>0</v>
      </c>
      <c r="AG197" s="115">
        <f t="shared" si="34"/>
        <v>0</v>
      </c>
      <c r="AH197" s="115">
        <f t="shared" si="34"/>
        <v>0</v>
      </c>
      <c r="AI197" s="115">
        <f t="shared" si="34"/>
        <v>0</v>
      </c>
      <c r="AJ197" s="37" t="str">
        <f t="shared" si="21"/>
        <v/>
      </c>
      <c r="AK197" s="50"/>
      <c r="AL197" s="50" t="str">
        <f t="shared" si="24"/>
        <v>00</v>
      </c>
      <c r="AM197" s="52" t="str">
        <f t="shared" si="25"/>
        <v>00</v>
      </c>
      <c r="AN197" s="52" t="str">
        <f t="shared" si="26"/>
        <v>00</v>
      </c>
      <c r="AO197" s="52" t="str">
        <f t="shared" si="27"/>
        <v>00</v>
      </c>
      <c r="AQ197" t="str">
        <f t="shared" si="22"/>
        <v/>
      </c>
    </row>
    <row r="198" spans="2:43">
      <c r="B198" s="122"/>
      <c r="C198" s="37">
        <f t="shared" si="23"/>
        <v>62</v>
      </c>
      <c r="D198" s="115">
        <f t="shared" si="34"/>
        <v>0</v>
      </c>
      <c r="E198" s="115">
        <f t="shared" si="34"/>
        <v>0</v>
      </c>
      <c r="F198" s="115">
        <f t="shared" si="34"/>
        <v>0</v>
      </c>
      <c r="G198" s="115">
        <f t="shared" si="34"/>
        <v>0</v>
      </c>
      <c r="H198" s="115">
        <f t="shared" si="34"/>
        <v>0</v>
      </c>
      <c r="I198" s="115">
        <f t="shared" si="34"/>
        <v>0</v>
      </c>
      <c r="J198" s="115">
        <f t="shared" si="34"/>
        <v>0</v>
      </c>
      <c r="K198" s="115">
        <f t="shared" si="34"/>
        <v>0</v>
      </c>
      <c r="L198" s="115">
        <f t="shared" si="34"/>
        <v>0</v>
      </c>
      <c r="M198" s="115">
        <f t="shared" si="34"/>
        <v>0</v>
      </c>
      <c r="N198" s="115">
        <f t="shared" si="34"/>
        <v>0</v>
      </c>
      <c r="O198" s="115">
        <f t="shared" si="34"/>
        <v>0</v>
      </c>
      <c r="P198" s="115">
        <f t="shared" si="34"/>
        <v>0</v>
      </c>
      <c r="Q198" s="115">
        <f t="shared" si="34"/>
        <v>0</v>
      </c>
      <c r="R198" s="115">
        <f t="shared" si="34"/>
        <v>0</v>
      </c>
      <c r="S198" s="115">
        <f t="shared" si="34"/>
        <v>0</v>
      </c>
      <c r="T198" s="115">
        <f t="shared" si="34"/>
        <v>0</v>
      </c>
      <c r="U198" s="115">
        <f t="shared" si="34"/>
        <v>0</v>
      </c>
      <c r="V198" s="115">
        <f t="shared" si="34"/>
        <v>0</v>
      </c>
      <c r="W198" s="115">
        <f t="shared" si="34"/>
        <v>0</v>
      </c>
      <c r="X198" s="115">
        <f t="shared" si="34"/>
        <v>0</v>
      </c>
      <c r="Y198" s="115">
        <f t="shared" si="34"/>
        <v>0</v>
      </c>
      <c r="Z198" s="115">
        <f t="shared" si="34"/>
        <v>0</v>
      </c>
      <c r="AA198" s="115">
        <f t="shared" si="34"/>
        <v>0</v>
      </c>
      <c r="AB198" s="115">
        <f t="shared" si="34"/>
        <v>0</v>
      </c>
      <c r="AC198" s="115">
        <f t="shared" si="34"/>
        <v>0</v>
      </c>
      <c r="AD198" s="115">
        <f t="shared" si="34"/>
        <v>0</v>
      </c>
      <c r="AE198" s="115">
        <f t="shared" si="34"/>
        <v>0</v>
      </c>
      <c r="AF198" s="115">
        <f t="shared" si="34"/>
        <v>0</v>
      </c>
      <c r="AG198" s="115">
        <f t="shared" si="34"/>
        <v>0</v>
      </c>
      <c r="AH198" s="115">
        <f t="shared" si="34"/>
        <v>0</v>
      </c>
      <c r="AI198" s="115">
        <f t="shared" si="34"/>
        <v>0</v>
      </c>
      <c r="AJ198" s="37" t="str">
        <f t="shared" si="21"/>
        <v/>
      </c>
      <c r="AK198" s="50"/>
      <c r="AL198" s="50" t="str">
        <f t="shared" si="24"/>
        <v>00</v>
      </c>
      <c r="AM198" s="52" t="str">
        <f t="shared" si="25"/>
        <v>00</v>
      </c>
      <c r="AN198" s="52" t="str">
        <f t="shared" si="26"/>
        <v>00</v>
      </c>
      <c r="AO198" s="52" t="str">
        <f t="shared" si="27"/>
        <v>00</v>
      </c>
      <c r="AQ198" t="str">
        <f t="shared" si="22"/>
        <v/>
      </c>
    </row>
    <row r="199" spans="2:43">
      <c r="B199" s="123"/>
      <c r="C199" s="37">
        <f t="shared" si="23"/>
        <v>63</v>
      </c>
      <c r="D199" s="115">
        <f t="shared" si="34"/>
        <v>0</v>
      </c>
      <c r="E199" s="115">
        <f t="shared" si="34"/>
        <v>0</v>
      </c>
      <c r="F199" s="115">
        <f t="shared" si="34"/>
        <v>0</v>
      </c>
      <c r="G199" s="115">
        <f t="shared" si="34"/>
        <v>0</v>
      </c>
      <c r="H199" s="115">
        <f t="shared" si="34"/>
        <v>0</v>
      </c>
      <c r="I199" s="115">
        <f t="shared" si="34"/>
        <v>0</v>
      </c>
      <c r="J199" s="115">
        <f t="shared" si="34"/>
        <v>0</v>
      </c>
      <c r="K199" s="115">
        <f t="shared" si="34"/>
        <v>0</v>
      </c>
      <c r="L199" s="115">
        <f t="shared" si="34"/>
        <v>0</v>
      </c>
      <c r="M199" s="115">
        <f t="shared" si="34"/>
        <v>0</v>
      </c>
      <c r="N199" s="115">
        <f t="shared" si="34"/>
        <v>0</v>
      </c>
      <c r="O199" s="115">
        <f t="shared" si="34"/>
        <v>0</v>
      </c>
      <c r="P199" s="115">
        <f t="shared" si="34"/>
        <v>0</v>
      </c>
      <c r="Q199" s="115">
        <f t="shared" si="34"/>
        <v>0</v>
      </c>
      <c r="R199" s="115">
        <f t="shared" si="34"/>
        <v>0</v>
      </c>
      <c r="S199" s="115">
        <f t="shared" si="34"/>
        <v>0</v>
      </c>
      <c r="T199" s="115">
        <f t="shared" si="34"/>
        <v>0</v>
      </c>
      <c r="U199" s="115">
        <f t="shared" si="34"/>
        <v>0</v>
      </c>
      <c r="V199" s="115">
        <f t="shared" si="34"/>
        <v>0</v>
      </c>
      <c r="W199" s="115">
        <f t="shared" si="34"/>
        <v>0</v>
      </c>
      <c r="X199" s="115">
        <f t="shared" si="34"/>
        <v>0</v>
      </c>
      <c r="Y199" s="115">
        <f t="shared" si="34"/>
        <v>0</v>
      </c>
      <c r="Z199" s="115">
        <f t="shared" si="34"/>
        <v>0</v>
      </c>
      <c r="AA199" s="115">
        <f t="shared" si="34"/>
        <v>0</v>
      </c>
      <c r="AB199" s="115">
        <f t="shared" si="34"/>
        <v>0</v>
      </c>
      <c r="AC199" s="115">
        <f t="shared" si="34"/>
        <v>0</v>
      </c>
      <c r="AD199" s="115">
        <f t="shared" si="34"/>
        <v>0</v>
      </c>
      <c r="AE199" s="115">
        <f t="shared" si="34"/>
        <v>0</v>
      </c>
      <c r="AF199" s="115">
        <f t="shared" si="34"/>
        <v>0</v>
      </c>
      <c r="AG199" s="115">
        <f t="shared" si="34"/>
        <v>0</v>
      </c>
      <c r="AH199" s="115">
        <f t="shared" si="34"/>
        <v>0</v>
      </c>
      <c r="AI199" s="115">
        <f>IF(OR(AI69=0,AI69=1),1,0)</f>
        <v>0</v>
      </c>
      <c r="AJ199" s="37" t="str">
        <f t="shared" si="21"/>
        <v/>
      </c>
      <c r="AK199" s="50"/>
      <c r="AL199" s="50" t="str">
        <f t="shared" si="24"/>
        <v>00</v>
      </c>
      <c r="AM199" s="52" t="str">
        <f t="shared" si="25"/>
        <v>00</v>
      </c>
      <c r="AN199" s="52" t="str">
        <f t="shared" si="26"/>
        <v>00</v>
      </c>
      <c r="AO199" s="52" t="str">
        <f t="shared" si="27"/>
        <v>00</v>
      </c>
      <c r="AQ199" t="str">
        <f t="shared" si="22"/>
        <v/>
      </c>
    </row>
  </sheetData>
  <protectedRanges>
    <protectedRange sqref="D22:AJ69 L3:AE3 D10:AE21" name="Table作成編集範囲"/>
    <protectedRange sqref="AH3:AI3" name="Table作成編集範囲_3"/>
    <protectedRange sqref="D6:AE9" name="Table作成編集範囲_4"/>
    <protectedRange sqref="B3" name="Table作成編集範囲_1"/>
    <protectedRange sqref="AF3:AG3" name="Table作成編集範囲_3_1"/>
    <protectedRange sqref="AF6:AI21" name="Table作成編集範囲_2"/>
    <protectedRange sqref="AJ6:AJ21" name="Table作成編集範囲_4_1"/>
  </protectedRanges>
  <mergeCells count="5">
    <mergeCell ref="C2:C3"/>
    <mergeCell ref="AJ2:AJ3"/>
    <mergeCell ref="AH3:AI3"/>
    <mergeCell ref="A4:B5"/>
    <mergeCell ref="AF3:AG3"/>
  </mergeCells>
  <phoneticPr fontId="2"/>
  <conditionalFormatting sqref="D6:AI69">
    <cfRule type="cellIs" dxfId="33" priority="1" operator="equal">
      <formula>1</formula>
    </cfRule>
    <cfRule type="cellIs" dxfId="32" priority="2" operator="equal">
      <formula>"×"</formula>
    </cfRule>
  </conditionalFormatting>
  <conditionalFormatting sqref="AR5:AS70">
    <cfRule type="expression" dxfId="31" priority="9">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600-000000000000}">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73454-D856-4574-BC02-87E6A9F12373}">
  <sheetPr>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25" bestFit="1" customWidth="1"/>
    <col min="37" max="37" width="4.125" customWidth="1"/>
    <col min="38" max="42" width="9" hidden="1" customWidth="1"/>
    <col min="43" max="43" width="20.75" hidden="1" customWidth="1"/>
    <col min="44" max="47" width="41.125" customWidth="1"/>
    <col min="48" max="48" width="23.75" customWidth="1"/>
    <col min="49" max="49" width="29" bestFit="1" customWidth="1"/>
  </cols>
  <sheetData>
    <row r="1" spans="1:49">
      <c r="AH1" t="s">
        <v>59</v>
      </c>
      <c r="AI1" t="s">
        <v>60</v>
      </c>
    </row>
    <row r="2" spans="1:49">
      <c r="B2" s="114" t="s">
        <v>121</v>
      </c>
      <c r="C2" s="433" t="s">
        <v>83</v>
      </c>
      <c r="D2" s="48">
        <v>31</v>
      </c>
      <c r="E2" s="48">
        <v>30</v>
      </c>
      <c r="F2" s="48">
        <v>29</v>
      </c>
      <c r="G2" s="48">
        <v>28</v>
      </c>
      <c r="H2" s="48">
        <v>27</v>
      </c>
      <c r="I2" s="48">
        <v>26</v>
      </c>
      <c r="J2" s="48">
        <v>25</v>
      </c>
      <c r="K2" s="48">
        <v>24</v>
      </c>
      <c r="L2" s="48">
        <v>23</v>
      </c>
      <c r="M2" s="48">
        <v>22</v>
      </c>
      <c r="N2" s="48">
        <v>21</v>
      </c>
      <c r="O2" s="48">
        <v>20</v>
      </c>
      <c r="P2" s="48">
        <v>19</v>
      </c>
      <c r="Q2" s="48">
        <v>18</v>
      </c>
      <c r="R2" s="48">
        <v>17</v>
      </c>
      <c r="S2" s="48">
        <v>16</v>
      </c>
      <c r="T2" s="48">
        <v>15</v>
      </c>
      <c r="U2" s="48">
        <v>14</v>
      </c>
      <c r="V2" s="48">
        <v>13</v>
      </c>
      <c r="W2" s="48">
        <v>12</v>
      </c>
      <c r="X2" s="48">
        <v>11</v>
      </c>
      <c r="Y2" s="48">
        <v>10</v>
      </c>
      <c r="Z2" s="48">
        <v>9</v>
      </c>
      <c r="AA2" s="48">
        <v>8</v>
      </c>
      <c r="AB2" s="48">
        <v>7</v>
      </c>
      <c r="AC2" s="48">
        <v>6</v>
      </c>
      <c r="AD2" s="48">
        <v>5</v>
      </c>
      <c r="AE2" s="48">
        <v>4</v>
      </c>
      <c r="AF2" s="48">
        <v>3</v>
      </c>
      <c r="AG2" s="48">
        <v>2</v>
      </c>
      <c r="AH2" s="48">
        <v>1</v>
      </c>
      <c r="AI2" s="48">
        <v>0</v>
      </c>
      <c r="AJ2" s="435" t="s">
        <v>51</v>
      </c>
    </row>
    <row r="3" spans="1:49" ht="213" customHeight="1" thickBot="1">
      <c r="B3" s="226" t="str">
        <f>IF(OR(IF(COUNTIF(D6:AC69,"0")&lt;&gt;0,TRUE,FALSE),IF(COUNTIF(D6:AC69,"1")&lt;&gt;0,TRUE,FALSE)),"Search Table","Index Table")</f>
        <v>Search Table</v>
      </c>
      <c r="C3" s="434"/>
      <c r="D3" s="116" t="s">
        <v>61</v>
      </c>
      <c r="E3" s="116" t="s">
        <v>66</v>
      </c>
      <c r="F3" s="116" t="s">
        <v>49</v>
      </c>
      <c r="G3" s="116" t="s">
        <v>48</v>
      </c>
      <c r="H3" s="116" t="s">
        <v>119</v>
      </c>
      <c r="I3" s="116" t="s">
        <v>118</v>
      </c>
      <c r="J3" s="116" t="s">
        <v>123</v>
      </c>
      <c r="K3" s="116" t="s">
        <v>122</v>
      </c>
      <c r="L3" s="117" t="s">
        <v>66</v>
      </c>
      <c r="M3" s="117" t="s">
        <v>62</v>
      </c>
      <c r="N3" s="117" t="s">
        <v>62</v>
      </c>
      <c r="O3" s="117" t="s">
        <v>62</v>
      </c>
      <c r="P3" s="117" t="s">
        <v>62</v>
      </c>
      <c r="Q3" s="117" t="s">
        <v>62</v>
      </c>
      <c r="R3" s="117" t="s">
        <v>62</v>
      </c>
      <c r="S3" s="117" t="s">
        <v>62</v>
      </c>
      <c r="T3" s="117" t="s">
        <v>62</v>
      </c>
      <c r="U3" s="117" t="s">
        <v>62</v>
      </c>
      <c r="V3" s="117" t="s">
        <v>62</v>
      </c>
      <c r="W3" s="117" t="s">
        <v>62</v>
      </c>
      <c r="X3" s="117" t="s">
        <v>62</v>
      </c>
      <c r="Y3" s="117" t="s">
        <v>62</v>
      </c>
      <c r="Z3" s="117" t="s">
        <v>62</v>
      </c>
      <c r="AA3" s="117" t="s">
        <v>62</v>
      </c>
      <c r="AB3" s="445" t="s">
        <v>243</v>
      </c>
      <c r="AC3" s="446"/>
      <c r="AD3" s="447" t="s">
        <v>566</v>
      </c>
      <c r="AE3" s="448"/>
      <c r="AF3" s="446"/>
      <c r="AG3" s="447" t="s">
        <v>567</v>
      </c>
      <c r="AH3" s="446"/>
      <c r="AI3" s="304" t="s">
        <v>568</v>
      </c>
      <c r="AJ3" s="436"/>
      <c r="AR3" s="80" t="s">
        <v>94</v>
      </c>
    </row>
    <row r="4" spans="1:49" ht="14.25" thickBot="1">
      <c r="A4" s="437" t="s">
        <v>63</v>
      </c>
      <c r="B4" s="438"/>
      <c r="C4" s="273"/>
      <c r="D4" s="273"/>
      <c r="E4" s="273"/>
      <c r="F4" s="273"/>
      <c r="G4" s="273"/>
      <c r="H4" s="273"/>
      <c r="I4" s="273"/>
      <c r="J4" s="273"/>
      <c r="K4" s="273"/>
      <c r="L4" s="273"/>
      <c r="M4" s="273"/>
      <c r="N4" s="273"/>
      <c r="O4" s="273"/>
      <c r="P4" s="273"/>
      <c r="Q4" s="273"/>
      <c r="R4" s="273"/>
      <c r="S4" s="273"/>
      <c r="T4" s="273"/>
      <c r="U4" s="273"/>
      <c r="V4" s="273"/>
      <c r="W4" s="273"/>
      <c r="X4" s="273"/>
      <c r="Y4" s="273"/>
      <c r="Z4" s="273"/>
      <c r="AA4" s="273"/>
      <c r="AB4" s="273"/>
      <c r="AC4" s="273"/>
      <c r="AD4" s="273"/>
      <c r="AE4" s="273"/>
      <c r="AF4" s="273"/>
      <c r="AG4" s="273"/>
      <c r="AH4" s="273"/>
      <c r="AI4" s="273"/>
      <c r="AJ4" s="119"/>
      <c r="AR4" s="68" t="s">
        <v>81</v>
      </c>
      <c r="AS4" s="69"/>
      <c r="AT4" s="69"/>
      <c r="AU4" s="69"/>
      <c r="AV4" s="69"/>
      <c r="AW4" s="70"/>
    </row>
    <row r="5" spans="1:49" ht="14.25" thickBot="1">
      <c r="A5" s="439"/>
      <c r="B5" s="440"/>
      <c r="C5" s="274"/>
      <c r="D5" s="274"/>
      <c r="E5" s="274"/>
      <c r="F5" s="274"/>
      <c r="G5" s="274"/>
      <c r="H5" s="274"/>
      <c r="I5" s="274"/>
      <c r="J5" s="274"/>
      <c r="K5" s="274"/>
      <c r="L5" s="274"/>
      <c r="M5" s="274"/>
      <c r="N5" s="274"/>
      <c r="O5" s="274"/>
      <c r="P5" s="274"/>
      <c r="Q5" s="274"/>
      <c r="R5" s="274"/>
      <c r="S5" s="274"/>
      <c r="T5" s="274"/>
      <c r="U5" s="274"/>
      <c r="V5" s="274"/>
      <c r="W5" s="274"/>
      <c r="X5" s="274"/>
      <c r="Y5" s="274"/>
      <c r="Z5" s="274"/>
      <c r="AA5" s="274"/>
      <c r="AB5" s="274"/>
      <c r="AC5" s="274"/>
      <c r="AD5" s="274"/>
      <c r="AE5" s="274"/>
      <c r="AF5" s="274"/>
      <c r="AG5" s="274"/>
      <c r="AH5" s="274"/>
      <c r="AI5" s="274"/>
      <c r="AJ5" s="120"/>
      <c r="AR5" s="71" t="str">
        <f ca="1">"static const U4  "&amp;AW8&amp;"["&amp;AW10&amp;"]"&amp;" = {"</f>
        <v>static const U4  u4_sp_ALERT_S_ACC_TT_VD_CRIT[ALERT_S_ACC_TT_VD_NUM_DST] = {</v>
      </c>
      <c r="AS5" s="71" t="str">
        <f ca="1">"static const U4  "&amp;$AW$9&amp;"["&amp;$AW$10&amp;"] = {"</f>
        <v>static const U4  u4_sp_ALERT_S_ACC_TT_VD_MASK[ALERT_S_ACC_TT_VD_NUM_DST] = {</v>
      </c>
      <c r="AT5" s="71" t="str">
        <f ca="1">"static const U1  "&amp;$AW$11&amp;"["&amp;$AW$10&amp;"] = {"</f>
        <v>static const U1  u1_sp_ALERT_S_ACC_TT_VD_DST[ALERT_S_ACC_TT_VD_NUM_DST] = {</v>
      </c>
      <c r="AU5" s="71" t="str">
        <f ca="1">"const ST_ALERT_MTRX "&amp;$AW$12&amp;" = {"</f>
        <v>const ST_ALERT_MTRX st_gp_ALERT_S_ACC_MTRX[5] = {</v>
      </c>
      <c r="AV5" s="55" t="str">
        <f ca="1">"#define "&amp;AW10&amp;REPT(" ",41-LEN(AW10))&amp;"("&amp;AW13&amp;"U)"</f>
        <v>#define ALERT_S_ACC_TT_VD_NUM_DST                (36U)</v>
      </c>
      <c r="AW5" s="56"/>
    </row>
    <row r="6" spans="1:49">
      <c r="B6" s="122" t="str">
        <f ca="1">"Table "&amp;$AW$6</f>
        <v>Table TT_VD</v>
      </c>
      <c r="C6" s="42">
        <f>ROW()-ROW($C$6)</f>
        <v>0</v>
      </c>
      <c r="D6" s="118" t="s">
        <v>67</v>
      </c>
      <c r="E6" s="118" t="s">
        <v>67</v>
      </c>
      <c r="F6" s="118" t="s">
        <v>67</v>
      </c>
      <c r="G6" s="118" t="s">
        <v>67</v>
      </c>
      <c r="H6" s="118" t="s">
        <v>67</v>
      </c>
      <c r="I6" s="118" t="s">
        <v>67</v>
      </c>
      <c r="J6" s="118" t="s">
        <v>67</v>
      </c>
      <c r="K6" s="118" t="s">
        <v>67</v>
      </c>
      <c r="L6" s="118" t="s">
        <v>67</v>
      </c>
      <c r="M6" s="118" t="s">
        <v>67</v>
      </c>
      <c r="N6" s="118" t="s">
        <v>67</v>
      </c>
      <c r="O6" s="118" t="s">
        <v>67</v>
      </c>
      <c r="P6" s="118" t="s">
        <v>67</v>
      </c>
      <c r="Q6" s="118" t="s">
        <v>67</v>
      </c>
      <c r="R6" s="118" t="s">
        <v>67</v>
      </c>
      <c r="S6" s="118" t="s">
        <v>67</v>
      </c>
      <c r="T6" s="118" t="s">
        <v>67</v>
      </c>
      <c r="U6" s="118" t="s">
        <v>67</v>
      </c>
      <c r="V6" s="118" t="s">
        <v>67</v>
      </c>
      <c r="W6" s="118" t="s">
        <v>67</v>
      </c>
      <c r="X6" s="118" t="s">
        <v>67</v>
      </c>
      <c r="Y6" s="118" t="s">
        <v>67</v>
      </c>
      <c r="Z6" s="118" t="s">
        <v>67</v>
      </c>
      <c r="AA6" s="118" t="s">
        <v>67</v>
      </c>
      <c r="AB6" s="30">
        <v>0</v>
      </c>
      <c r="AC6" s="30">
        <v>0</v>
      </c>
      <c r="AD6" s="30">
        <v>0</v>
      </c>
      <c r="AE6" s="30">
        <v>0</v>
      </c>
      <c r="AF6" s="30">
        <v>0</v>
      </c>
      <c r="AG6" s="30">
        <v>0</v>
      </c>
      <c r="AH6" s="30">
        <v>0</v>
      </c>
      <c r="AI6" s="30">
        <v>0</v>
      </c>
      <c r="AJ6" s="41" t="s">
        <v>106</v>
      </c>
      <c r="AL6" t="str">
        <f t="shared" ref="AL6:AL69" si="0">IF($AJ6="UNKNOWN","    (U1)ALERT_REQ_UNKNOWN","    (U1)"&amp;"ALERT_REQ_"&amp;$AW$17&amp;"_"&amp;IF($AW$6&lt;&gt;$AW$17,$AW$6&amp;"_","")&amp;AJ6)</f>
        <v xml:space="preserve">    (U1)ALERT_REQ_UNKNOWN</v>
      </c>
      <c r="AR6" s="53" t="str">
        <f>IF(AQ71&lt;&gt;"",AQ71,IF(AQ70&lt;&gt;"","};",""))</f>
        <v xml:space="preserve">    (U4)0x00000000U,                                                           /* 00 UNKNOWN                                         */</v>
      </c>
      <c r="AS6" s="53" t="str">
        <f>IF(AQ136&lt;&gt;"",AQ136,IF(AQ135&lt;&gt;"","};",""))</f>
        <v xml:space="preserve">    (U4)0x000000FFU,                                                           /* 00 UNKNOWN                                         */</v>
      </c>
      <c r="AT6" s="53" t="str">
        <f t="shared" ref="AT6:AT69" si="1">IF(AJ6&lt;&gt;"",AL6&amp;IF(AJ7&lt;&gt;"",","," ")&amp;REPT(" ",78-LEN(AL6))&amp;"/* "&amp;IF(C6&lt;10,"0"&amp;C6,C6)&amp;" "&amp;AJ6&amp;REPT(" ",48-LEN(AJ6))&amp;"*/",IF(AJ5&lt;&gt;"","};",""))</f>
        <v xml:space="preserve">    (U1)ALERT_REQ_UNKNOWN,                                                     /* 00 UNKNOWN                                         */</v>
      </c>
      <c r="AU6" s="53" t="s">
        <v>521</v>
      </c>
      <c r="AV6" s="38" t="s">
        <v>69</v>
      </c>
      <c r="AW6" s="57" t="str">
        <f ca="1">UPPER(RIGHT(CELL("filename",A1),LEN(CELL("filename",A1))-FIND("]",CELL("filename",A1))))</f>
        <v>TT_VD</v>
      </c>
    </row>
    <row r="7" spans="1:49">
      <c r="B7" s="122"/>
      <c r="C7" s="37">
        <f t="shared" ref="C7:C69" si="2">ROW()-ROW($C$6)</f>
        <v>1</v>
      </c>
      <c r="D7" s="51" t="s">
        <v>67</v>
      </c>
      <c r="E7" s="51" t="s">
        <v>67</v>
      </c>
      <c r="F7" s="51" t="s">
        <v>67</v>
      </c>
      <c r="G7" s="51" t="s">
        <v>67</v>
      </c>
      <c r="H7" s="51" t="s">
        <v>67</v>
      </c>
      <c r="I7" s="51" t="s">
        <v>67</v>
      </c>
      <c r="J7" s="118" t="s">
        <v>67</v>
      </c>
      <c r="K7" s="118" t="s">
        <v>67</v>
      </c>
      <c r="L7" s="51" t="s">
        <v>67</v>
      </c>
      <c r="M7" s="51" t="s">
        <v>67</v>
      </c>
      <c r="N7" s="51" t="s">
        <v>67</v>
      </c>
      <c r="O7" s="51" t="s">
        <v>67</v>
      </c>
      <c r="P7" s="51" t="s">
        <v>67</v>
      </c>
      <c r="Q7" s="51" t="s">
        <v>67</v>
      </c>
      <c r="R7" s="51" t="s">
        <v>67</v>
      </c>
      <c r="S7" s="51" t="s">
        <v>67</v>
      </c>
      <c r="T7" s="51" t="s">
        <v>67</v>
      </c>
      <c r="U7" s="51" t="s">
        <v>67</v>
      </c>
      <c r="V7" s="51" t="s">
        <v>67</v>
      </c>
      <c r="W7" s="51" t="s">
        <v>67</v>
      </c>
      <c r="X7" s="51" t="s">
        <v>67</v>
      </c>
      <c r="Y7" s="118" t="s">
        <v>67</v>
      </c>
      <c r="Z7" s="118" t="s">
        <v>67</v>
      </c>
      <c r="AA7" s="118" t="s">
        <v>67</v>
      </c>
      <c r="AB7" s="30">
        <v>0</v>
      </c>
      <c r="AC7" s="30">
        <v>0</v>
      </c>
      <c r="AD7" s="30">
        <v>0</v>
      </c>
      <c r="AE7" s="30">
        <v>0</v>
      </c>
      <c r="AF7" s="30">
        <v>1</v>
      </c>
      <c r="AG7" s="30">
        <v>0</v>
      </c>
      <c r="AH7" s="30">
        <v>0</v>
      </c>
      <c r="AI7" s="30">
        <v>0</v>
      </c>
      <c r="AJ7" s="268" t="s">
        <v>609</v>
      </c>
      <c r="AL7" t="str">
        <f t="shared" ca="1" si="0"/>
        <v xml:space="preserve">    (U1)ALERT_REQ_S_ACC_TT_VD_ON_W_DST4</v>
      </c>
      <c r="AR7" s="53" t="str">
        <f t="shared" ref="AR7:AR70" si="3">IF(AQ72&lt;&gt;"",AQ72,IF(AQ71&lt;&gt;"","};",""))</f>
        <v xml:space="preserve">    (U4)0x00000008U,                                                           /* 01 ON_W_DST4                                       */</v>
      </c>
      <c r="AS7" s="53" t="str">
        <f t="shared" ref="AS7:AS70" si="4">IF(AQ137&lt;&gt;"",AQ137,IF(AQ136&lt;&gt;"","};",""))</f>
        <v xml:space="preserve">    (U4)0x000000FFU,                                                           /* 01 ON_W_DST4                                       */</v>
      </c>
      <c r="AT7" s="53" t="str">
        <f t="shared" ca="1" si="1"/>
        <v xml:space="preserve">    (U1)ALERT_REQ_S_ACC_TT_VD_ON_W_DST4,                                       /* 01 ON_W_DST4                                       */</v>
      </c>
      <c r="AU7" s="53" t="str">
        <f ca="1">"        &amp;"&amp;$AW$14&amp;","&amp;REPT(" ",69-LEN($AW$14))&amp;"/* fp_u4_SRC_CHK                                      */"</f>
        <v xml:space="preserve">        &amp;u4_s_AlertS_accTtVdSrcchk,                                            /* fp_u4_SRC_CHK                                      */</v>
      </c>
      <c r="AV7" s="39" t="s">
        <v>70</v>
      </c>
      <c r="AW7" s="121">
        <f>IF(B3="Search Table",1,0)</f>
        <v>1</v>
      </c>
    </row>
    <row r="8" spans="1:49">
      <c r="B8" s="122"/>
      <c r="C8" s="37">
        <f t="shared" si="2"/>
        <v>2</v>
      </c>
      <c r="D8" s="51" t="s">
        <v>67</v>
      </c>
      <c r="E8" s="51" t="s">
        <v>67</v>
      </c>
      <c r="F8" s="51" t="s">
        <v>67</v>
      </c>
      <c r="G8" s="51" t="s">
        <v>67</v>
      </c>
      <c r="H8" s="51" t="s">
        <v>67</v>
      </c>
      <c r="I8" s="51" t="s">
        <v>67</v>
      </c>
      <c r="J8" s="118" t="s">
        <v>67</v>
      </c>
      <c r="K8" s="51" t="s">
        <v>67</v>
      </c>
      <c r="L8" s="51" t="s">
        <v>67</v>
      </c>
      <c r="M8" s="51" t="s">
        <v>67</v>
      </c>
      <c r="N8" s="51" t="s">
        <v>67</v>
      </c>
      <c r="O8" s="51" t="s">
        <v>67</v>
      </c>
      <c r="P8" s="51" t="s">
        <v>67</v>
      </c>
      <c r="Q8" s="51" t="s">
        <v>67</v>
      </c>
      <c r="R8" s="51" t="s">
        <v>67</v>
      </c>
      <c r="S8" s="51" t="s">
        <v>67</v>
      </c>
      <c r="T8" s="51" t="s">
        <v>67</v>
      </c>
      <c r="U8" s="51" t="s">
        <v>67</v>
      </c>
      <c r="V8" s="51" t="s">
        <v>67</v>
      </c>
      <c r="W8" s="51" t="s">
        <v>67</v>
      </c>
      <c r="X8" s="51" t="s">
        <v>67</v>
      </c>
      <c r="Y8" s="118" t="s">
        <v>67</v>
      </c>
      <c r="Z8" s="118" t="s">
        <v>67</v>
      </c>
      <c r="AA8" s="118" t="s">
        <v>67</v>
      </c>
      <c r="AB8" s="30">
        <v>0</v>
      </c>
      <c r="AC8" s="30">
        <v>0</v>
      </c>
      <c r="AD8" s="30">
        <v>0</v>
      </c>
      <c r="AE8" s="30">
        <v>0</v>
      </c>
      <c r="AF8" s="30">
        <v>1</v>
      </c>
      <c r="AG8" s="30">
        <v>0</v>
      </c>
      <c r="AH8" s="30">
        <v>1</v>
      </c>
      <c r="AI8" s="30">
        <v>0</v>
      </c>
      <c r="AJ8" s="305" t="s">
        <v>613</v>
      </c>
      <c r="AL8" t="str">
        <f t="shared" ca="1" si="0"/>
        <v xml:space="preserve">    (U1)ALERT_REQ_S_ACC_TT_VD_ON_G_DST4</v>
      </c>
      <c r="AR8" s="53" t="str">
        <f t="shared" si="3"/>
        <v xml:space="preserve">    (U4)0x0000000AU,                                                           /* 02 ON_G_DST4                                       */</v>
      </c>
      <c r="AS8" s="53" t="str">
        <f t="shared" si="4"/>
        <v xml:space="preserve">    (U4)0x000000FFU,                                                           /* 02 ON_G_DST4                                       */</v>
      </c>
      <c r="AT8" s="53" t="str">
        <f ca="1">IF(AJ8&lt;&gt;"",AL8&amp;IF(AJ9&lt;&gt;"",","," ")&amp;REPT(" ",78-LEN(AL8))&amp;"/* "&amp;IF(C8&lt;10,"0"&amp;C8,C8)&amp;" "&amp;AJ8&amp;REPT(" ",48-LEN(AJ8))&amp;"*/",IF(AJ7&lt;&gt;"","};",""))</f>
        <v xml:space="preserve">    (U1)ALERT_REQ_S_ACC_TT_VD_ON_G_DST4,                                       /* 02 ON_G_DST4                                       */</v>
      </c>
      <c r="AU8" s="53" t="str">
        <f ca="1">IF($AW$15&lt;&gt;"NULL","        &amp;"&amp;$AW$15&amp;","&amp;REPT(" ",69-LEN($AW$15))&amp;"/* fp_vd_XDST                                         */","        vdp_PTR_NA,                                                            /* fp_vd_XDST                                         */")</f>
        <v xml:space="preserve">        vdp_PTR_NA,                                                            /* fp_vd_XDST                                         */</v>
      </c>
      <c r="AV8" s="39" t="s">
        <v>71</v>
      </c>
      <c r="AW8" s="58" t="str">
        <f ca="1">"u4_sp_ALERT_"&amp;IF(AW6&lt;&gt;AW17,$AW$17&amp;"_"&amp;$AW$6,AW17)&amp;"_CRIT"</f>
        <v>u4_sp_ALERT_S_ACC_TT_VD_CRIT</v>
      </c>
    </row>
    <row r="9" spans="1:49">
      <c r="B9" s="122"/>
      <c r="C9" s="37">
        <f t="shared" si="2"/>
        <v>3</v>
      </c>
      <c r="D9" s="51" t="s">
        <v>67</v>
      </c>
      <c r="E9" s="51" t="s">
        <v>67</v>
      </c>
      <c r="F9" s="51" t="s">
        <v>67</v>
      </c>
      <c r="G9" s="51" t="s">
        <v>67</v>
      </c>
      <c r="H9" s="51" t="s">
        <v>67</v>
      </c>
      <c r="I9" s="51" t="s">
        <v>67</v>
      </c>
      <c r="J9" s="118" t="s">
        <v>67</v>
      </c>
      <c r="K9" s="51" t="s">
        <v>67</v>
      </c>
      <c r="L9" s="51" t="s">
        <v>67</v>
      </c>
      <c r="M9" s="51" t="s">
        <v>67</v>
      </c>
      <c r="N9" s="51" t="s">
        <v>67</v>
      </c>
      <c r="O9" s="51" t="s">
        <v>67</v>
      </c>
      <c r="P9" s="51" t="s">
        <v>67</v>
      </c>
      <c r="Q9" s="51" t="s">
        <v>67</v>
      </c>
      <c r="R9" s="51" t="s">
        <v>67</v>
      </c>
      <c r="S9" s="51" t="s">
        <v>67</v>
      </c>
      <c r="T9" s="51" t="s">
        <v>67</v>
      </c>
      <c r="U9" s="51" t="s">
        <v>67</v>
      </c>
      <c r="V9" s="51" t="s">
        <v>67</v>
      </c>
      <c r="W9" s="51" t="s">
        <v>67</v>
      </c>
      <c r="X9" s="51" t="s">
        <v>67</v>
      </c>
      <c r="Y9" s="118" t="s">
        <v>67</v>
      </c>
      <c r="Z9" s="118" t="s">
        <v>67</v>
      </c>
      <c r="AA9" s="118" t="s">
        <v>67</v>
      </c>
      <c r="AB9" s="30">
        <v>0</v>
      </c>
      <c r="AC9" s="30">
        <v>0</v>
      </c>
      <c r="AD9" s="30">
        <v>0</v>
      </c>
      <c r="AE9" s="30">
        <v>0</v>
      </c>
      <c r="AF9" s="30">
        <v>1</v>
      </c>
      <c r="AG9" s="30">
        <v>1</v>
      </c>
      <c r="AH9" s="30">
        <v>0</v>
      </c>
      <c r="AI9" s="30">
        <v>0</v>
      </c>
      <c r="AJ9" s="305" t="s">
        <v>613</v>
      </c>
      <c r="AL9" t="str">
        <f t="shared" ca="1" si="0"/>
        <v xml:space="preserve">    (U1)ALERT_REQ_S_ACC_TT_VD_ON_G_DST4</v>
      </c>
      <c r="AR9" s="53" t="str">
        <f t="shared" si="3"/>
        <v xml:space="preserve">    (U4)0x0000000CU,                                                           /* 03 ON_G_DST4                                       */</v>
      </c>
      <c r="AS9" s="53" t="str">
        <f t="shared" si="4"/>
        <v xml:space="preserve">    (U4)0x000000FFU,                                                           /* 03 ON_G_DST4                                       */</v>
      </c>
      <c r="AT9" s="53" t="str">
        <f t="shared" ca="1" si="1"/>
        <v xml:space="preserve">    (U1)ALERT_REQ_S_ACC_TT_VD_ON_G_DST4,                                       /* 03 ON_G_DST4                                       */</v>
      </c>
      <c r="AU9" s="53"/>
      <c r="AV9" s="39" t="s">
        <v>72</v>
      </c>
      <c r="AW9" s="58" t="str">
        <f ca="1">"u4_sp_ALERT_"&amp;IF(AW6&lt;&gt;AW17,$AW$17&amp;"_"&amp;$AW$6,AW17)&amp;"_MASK"</f>
        <v>u4_sp_ALERT_S_ACC_TT_VD_MASK</v>
      </c>
    </row>
    <row r="10" spans="1:49">
      <c r="B10" s="122"/>
      <c r="C10" s="37">
        <f t="shared" si="2"/>
        <v>4</v>
      </c>
      <c r="D10" s="51" t="s">
        <v>67</v>
      </c>
      <c r="E10" s="51" t="s">
        <v>67</v>
      </c>
      <c r="F10" s="51" t="s">
        <v>67</v>
      </c>
      <c r="G10" s="51" t="s">
        <v>67</v>
      </c>
      <c r="H10" s="51" t="s">
        <v>67</v>
      </c>
      <c r="I10" s="51" t="s">
        <v>67</v>
      </c>
      <c r="J10" s="51" t="s">
        <v>67</v>
      </c>
      <c r="K10" s="51" t="s">
        <v>67</v>
      </c>
      <c r="L10" s="51" t="s">
        <v>67</v>
      </c>
      <c r="M10" s="51" t="s">
        <v>67</v>
      </c>
      <c r="N10" s="51" t="s">
        <v>67</v>
      </c>
      <c r="O10" s="51" t="s">
        <v>67</v>
      </c>
      <c r="P10" s="51" t="s">
        <v>67</v>
      </c>
      <c r="Q10" s="51" t="s">
        <v>67</v>
      </c>
      <c r="R10" s="51" t="s">
        <v>67</v>
      </c>
      <c r="S10" s="51" t="s">
        <v>67</v>
      </c>
      <c r="T10" s="51" t="s">
        <v>67</v>
      </c>
      <c r="U10" s="51" t="s">
        <v>67</v>
      </c>
      <c r="V10" s="51" t="s">
        <v>67</v>
      </c>
      <c r="W10" s="51" t="s">
        <v>67</v>
      </c>
      <c r="X10" s="51" t="s">
        <v>67</v>
      </c>
      <c r="Y10" s="51" t="s">
        <v>67</v>
      </c>
      <c r="Z10" s="51" t="s">
        <v>67</v>
      </c>
      <c r="AA10" s="51" t="s">
        <v>67</v>
      </c>
      <c r="AB10" s="30">
        <v>0</v>
      </c>
      <c r="AC10" s="30">
        <v>0</v>
      </c>
      <c r="AD10" s="30">
        <v>0</v>
      </c>
      <c r="AE10" s="30">
        <v>0</v>
      </c>
      <c r="AF10" s="30">
        <v>1</v>
      </c>
      <c r="AG10" s="272">
        <v>1</v>
      </c>
      <c r="AH10" s="272">
        <v>1</v>
      </c>
      <c r="AI10" s="30">
        <v>0</v>
      </c>
      <c r="AJ10" s="305" t="s">
        <v>613</v>
      </c>
      <c r="AL10" t="str">
        <f t="shared" ca="1" si="0"/>
        <v xml:space="preserve">    (U1)ALERT_REQ_S_ACC_TT_VD_ON_G_DST4</v>
      </c>
      <c r="AR10" s="53" t="str">
        <f t="shared" si="3"/>
        <v xml:space="preserve">    (U4)0x0000000EU,                                                           /* 04 ON_G_DST4                                       */</v>
      </c>
      <c r="AS10" s="53" t="str">
        <f t="shared" si="4"/>
        <v xml:space="preserve">    (U4)0x000000FFU,                                                           /* 04 ON_G_DST4                                       */</v>
      </c>
      <c r="AT10" s="53" t="str">
        <f t="shared" ca="1" si="1"/>
        <v xml:space="preserve">    (U1)ALERT_REQ_S_ACC_TT_VD_ON_G_DST4,                                       /* 04 ON_G_DST4                                       */</v>
      </c>
      <c r="AU10" s="53" t="str">
        <f ca="1">IF($AW$7=1,"        &amp;"&amp;$AW$9&amp;"[0],"&amp;REPT(" ",66-LEN($AW$9))&amp;"/* u4p_MASK                                           */","        (const U4 *)vdp_PTR_NA,                                                /* u4p_MASK                                           */")</f>
        <v xml:space="preserve">        &amp;u4_sp_ALERT_S_ACC_TT_VD_MASK[0],                                      /* u4p_MASK                                           */</v>
      </c>
      <c r="AV10" s="39" t="s">
        <v>73</v>
      </c>
      <c r="AW10" s="58" t="str">
        <f ca="1">"ALERT_"&amp;IF(AW6&lt;&gt;AW17,$AW$17&amp;"_"&amp;$AW$6,AW17)&amp;"_NUM_DST"</f>
        <v>ALERT_S_ACC_TT_VD_NUM_DST</v>
      </c>
    </row>
    <row r="11" spans="1:49">
      <c r="B11" s="122"/>
      <c r="C11" s="37">
        <f t="shared" si="2"/>
        <v>5</v>
      </c>
      <c r="D11" s="51" t="s">
        <v>67</v>
      </c>
      <c r="E11" s="51" t="s">
        <v>67</v>
      </c>
      <c r="F11" s="51" t="s">
        <v>67</v>
      </c>
      <c r="G11" s="51" t="s">
        <v>67</v>
      </c>
      <c r="H11" s="51" t="s">
        <v>67</v>
      </c>
      <c r="I11" s="51" t="s">
        <v>67</v>
      </c>
      <c r="J11" s="51" t="s">
        <v>67</v>
      </c>
      <c r="K11" s="51" t="s">
        <v>67</v>
      </c>
      <c r="L11" s="51" t="s">
        <v>67</v>
      </c>
      <c r="M11" s="51" t="s">
        <v>67</v>
      </c>
      <c r="N11" s="51" t="s">
        <v>67</v>
      </c>
      <c r="O11" s="51" t="s">
        <v>67</v>
      </c>
      <c r="P11" s="51" t="s">
        <v>67</v>
      </c>
      <c r="Q11" s="51" t="s">
        <v>67</v>
      </c>
      <c r="R11" s="51" t="s">
        <v>67</v>
      </c>
      <c r="S11" s="51" t="s">
        <v>67</v>
      </c>
      <c r="T11" s="51" t="s">
        <v>67</v>
      </c>
      <c r="U11" s="51" t="s">
        <v>67</v>
      </c>
      <c r="V11" s="51" t="s">
        <v>67</v>
      </c>
      <c r="W11" s="51" t="s">
        <v>67</v>
      </c>
      <c r="X11" s="51" t="s">
        <v>67</v>
      </c>
      <c r="Y11" s="51" t="s">
        <v>67</v>
      </c>
      <c r="Z11" s="51" t="s">
        <v>67</v>
      </c>
      <c r="AA11" s="51" t="s">
        <v>67</v>
      </c>
      <c r="AB11" s="30">
        <v>0</v>
      </c>
      <c r="AC11" s="30">
        <v>0</v>
      </c>
      <c r="AD11" s="30">
        <v>0</v>
      </c>
      <c r="AE11" s="30">
        <v>0</v>
      </c>
      <c r="AF11" s="30">
        <v>1</v>
      </c>
      <c r="AG11" s="30">
        <v>0</v>
      </c>
      <c r="AH11" s="30">
        <v>0</v>
      </c>
      <c r="AI11" s="272">
        <v>1</v>
      </c>
      <c r="AJ11" s="268" t="s">
        <v>609</v>
      </c>
      <c r="AL11" t="str">
        <f t="shared" ca="1" si="0"/>
        <v xml:space="preserve">    (U1)ALERT_REQ_S_ACC_TT_VD_ON_W_DST4</v>
      </c>
      <c r="AR11" s="53" t="str">
        <f t="shared" si="3"/>
        <v xml:space="preserve">    (U4)0x00000009U,                                                           /* 05 ON_W_DST4                                       */</v>
      </c>
      <c r="AS11" s="53" t="str">
        <f t="shared" si="4"/>
        <v xml:space="preserve">    (U4)0x000000FFU,                                                           /* 05 ON_W_DST4                                       */</v>
      </c>
      <c r="AT11" s="53" t="str">
        <f t="shared" ca="1" si="1"/>
        <v xml:space="preserve">    (U1)ALERT_REQ_S_ACC_TT_VD_ON_W_DST4,                                       /* 05 ON_W_DST4                                       */</v>
      </c>
      <c r="AU11" s="53" t="str">
        <f ca="1">IF($AW$7=1,"        &amp;"&amp;$AW$8&amp;"[0],"&amp;REPT(" ",66-LEN($AW$8))&amp;"/* u4p_CRIT                                           */","        (const U4 *)vdp_PTR_NA,                                                /* u4p_CRIT                                           */")</f>
        <v xml:space="preserve">        &amp;u4_sp_ALERT_S_ACC_TT_VD_CRIT[0],                                      /* u4p_CRIT                                           */</v>
      </c>
      <c r="AV11" s="39" t="s">
        <v>74</v>
      </c>
      <c r="AW11" s="58" t="str">
        <f ca="1">"u1_sp_ALERT_"&amp;IF(AW6&lt;&gt;AW17,$AW$17&amp;"_"&amp;$AW$6,AW17)&amp;"_DST"</f>
        <v>u1_sp_ALERT_S_ACC_TT_VD_DST</v>
      </c>
    </row>
    <row r="12" spans="1:49">
      <c r="B12" s="122"/>
      <c r="C12" s="37">
        <f t="shared" si="2"/>
        <v>6</v>
      </c>
      <c r="D12" s="51" t="s">
        <v>67</v>
      </c>
      <c r="E12" s="51" t="s">
        <v>67</v>
      </c>
      <c r="F12" s="51" t="s">
        <v>67</v>
      </c>
      <c r="G12" s="51" t="s">
        <v>67</v>
      </c>
      <c r="H12" s="51" t="s">
        <v>67</v>
      </c>
      <c r="I12" s="51" t="s">
        <v>67</v>
      </c>
      <c r="J12" s="51" t="s">
        <v>67</v>
      </c>
      <c r="K12" s="51" t="s">
        <v>67</v>
      </c>
      <c r="L12" s="51" t="s">
        <v>67</v>
      </c>
      <c r="M12" s="51" t="s">
        <v>67</v>
      </c>
      <c r="N12" s="51" t="s">
        <v>67</v>
      </c>
      <c r="O12" s="51" t="s">
        <v>67</v>
      </c>
      <c r="P12" s="51" t="s">
        <v>67</v>
      </c>
      <c r="Q12" s="51" t="s">
        <v>67</v>
      </c>
      <c r="R12" s="51" t="s">
        <v>67</v>
      </c>
      <c r="S12" s="51" t="s">
        <v>67</v>
      </c>
      <c r="T12" s="51" t="s">
        <v>67</v>
      </c>
      <c r="U12" s="51" t="s">
        <v>67</v>
      </c>
      <c r="V12" s="51" t="s">
        <v>67</v>
      </c>
      <c r="W12" s="51" t="s">
        <v>67</v>
      </c>
      <c r="X12" s="51" t="s">
        <v>67</v>
      </c>
      <c r="Y12" s="51" t="s">
        <v>67</v>
      </c>
      <c r="Z12" s="51" t="s">
        <v>67</v>
      </c>
      <c r="AA12" s="51" t="s">
        <v>67</v>
      </c>
      <c r="AB12" s="30">
        <v>0</v>
      </c>
      <c r="AC12" s="30">
        <v>0</v>
      </c>
      <c r="AD12" s="30">
        <v>0</v>
      </c>
      <c r="AE12" s="30">
        <v>0</v>
      </c>
      <c r="AF12" s="30">
        <v>1</v>
      </c>
      <c r="AG12" s="30">
        <v>0</v>
      </c>
      <c r="AH12" s="30">
        <v>1</v>
      </c>
      <c r="AI12" s="30">
        <v>1</v>
      </c>
      <c r="AJ12" s="305" t="s">
        <v>613</v>
      </c>
      <c r="AL12" t="str">
        <f t="shared" ca="1" si="0"/>
        <v xml:space="preserve">    (U1)ALERT_REQ_S_ACC_TT_VD_ON_G_DST4</v>
      </c>
      <c r="AR12" s="53" t="str">
        <f t="shared" si="3"/>
        <v xml:space="preserve">    (U4)0x0000000BU,                                                           /* 06 ON_G_DST4                                       */</v>
      </c>
      <c r="AS12" s="53" t="str">
        <f t="shared" si="4"/>
        <v xml:space="preserve">    (U4)0x000000FFU,                                                           /* 06 ON_G_DST4                                       */</v>
      </c>
      <c r="AT12" s="53" t="str">
        <f t="shared" ca="1" si="1"/>
        <v xml:space="preserve">    (U1)ALERT_REQ_S_ACC_TT_VD_ON_G_DST4,                                       /* 06 ON_G_DST4                                       */</v>
      </c>
      <c r="AU12" s="53"/>
      <c r="AV12" s="39" t="s">
        <v>87</v>
      </c>
      <c r="AW12" s="58" t="str">
        <f ca="1">Matrix!D8&amp;"["&amp;Matrix!D7&amp;"]"</f>
        <v>st_gp_ALERT_S_ACC_MTRX[5]</v>
      </c>
    </row>
    <row r="13" spans="1:49">
      <c r="B13" s="122"/>
      <c r="C13" s="37">
        <f t="shared" si="2"/>
        <v>7</v>
      </c>
      <c r="D13" s="51" t="s">
        <v>67</v>
      </c>
      <c r="E13" s="51" t="s">
        <v>67</v>
      </c>
      <c r="F13" s="51" t="s">
        <v>67</v>
      </c>
      <c r="G13" s="51" t="s">
        <v>67</v>
      </c>
      <c r="H13" s="51" t="s">
        <v>67</v>
      </c>
      <c r="I13" s="51" t="s">
        <v>67</v>
      </c>
      <c r="J13" s="51" t="s">
        <v>67</v>
      </c>
      <c r="K13" s="51" t="s">
        <v>67</v>
      </c>
      <c r="L13" s="51" t="s">
        <v>67</v>
      </c>
      <c r="M13" s="51" t="s">
        <v>67</v>
      </c>
      <c r="N13" s="51" t="s">
        <v>67</v>
      </c>
      <c r="O13" s="51" t="s">
        <v>67</v>
      </c>
      <c r="P13" s="51" t="s">
        <v>67</v>
      </c>
      <c r="Q13" s="51" t="s">
        <v>67</v>
      </c>
      <c r="R13" s="51" t="s">
        <v>67</v>
      </c>
      <c r="S13" s="51" t="s">
        <v>67</v>
      </c>
      <c r="T13" s="51" t="s">
        <v>67</v>
      </c>
      <c r="U13" s="51" t="s">
        <v>67</v>
      </c>
      <c r="V13" s="51" t="s">
        <v>67</v>
      </c>
      <c r="W13" s="51" t="s">
        <v>67</v>
      </c>
      <c r="X13" s="51" t="s">
        <v>67</v>
      </c>
      <c r="Y13" s="51" t="s">
        <v>67</v>
      </c>
      <c r="Z13" s="51" t="s">
        <v>67</v>
      </c>
      <c r="AA13" s="51" t="s">
        <v>67</v>
      </c>
      <c r="AB13" s="30">
        <v>0</v>
      </c>
      <c r="AC13" s="30">
        <v>0</v>
      </c>
      <c r="AD13" s="30">
        <v>0</v>
      </c>
      <c r="AE13" s="30">
        <v>0</v>
      </c>
      <c r="AF13" s="30">
        <v>1</v>
      </c>
      <c r="AG13" s="30">
        <v>1</v>
      </c>
      <c r="AH13" s="30">
        <v>0</v>
      </c>
      <c r="AI13" s="272">
        <v>1</v>
      </c>
      <c r="AJ13" s="305" t="s">
        <v>613</v>
      </c>
      <c r="AL13" t="str">
        <f t="shared" ca="1" si="0"/>
        <v xml:space="preserve">    (U1)ALERT_REQ_S_ACC_TT_VD_ON_G_DST4</v>
      </c>
      <c r="AR13" s="53" t="str">
        <f t="shared" si="3"/>
        <v xml:space="preserve">    (U4)0x0000000DU,                                                           /* 07 ON_G_DST4                                       */</v>
      </c>
      <c r="AS13" s="53" t="str">
        <f t="shared" si="4"/>
        <v xml:space="preserve">    (U4)0x000000FFU,                                                           /* 07 ON_G_DST4                                       */</v>
      </c>
      <c r="AT13" s="53" t="str">
        <f t="shared" ca="1" si="1"/>
        <v xml:space="preserve">    (U1)ALERT_REQ_S_ACC_TT_VD_ON_G_DST4,                                       /* 07 ON_G_DST4                                       */</v>
      </c>
      <c r="AU13" s="53" t="str">
        <f ca="1">"        &amp;"&amp;$AW$11&amp;"[0],"&amp;REPT(" ",66-LEN($AW$11))&amp;"/* u1p_DST                                            */"</f>
        <v xml:space="preserve">        &amp;u1_sp_ALERT_S_ACC_TT_VD_DST[0],                                       /* u1p_DST                                            */</v>
      </c>
      <c r="AV13" s="39" t="s">
        <v>75</v>
      </c>
      <c r="AW13" s="121">
        <f>COUNTA($AJ$6:$AJ$69)</f>
        <v>36</v>
      </c>
    </row>
    <row r="14" spans="1:49">
      <c r="B14" s="122"/>
      <c r="C14" s="37">
        <f t="shared" si="2"/>
        <v>8</v>
      </c>
      <c r="D14" s="51" t="s">
        <v>67</v>
      </c>
      <c r="E14" s="51" t="s">
        <v>67</v>
      </c>
      <c r="F14" s="51" t="s">
        <v>67</v>
      </c>
      <c r="G14" s="51" t="s">
        <v>67</v>
      </c>
      <c r="H14" s="51" t="s">
        <v>67</v>
      </c>
      <c r="I14" s="51" t="s">
        <v>67</v>
      </c>
      <c r="J14" s="51" t="s">
        <v>67</v>
      </c>
      <c r="K14" s="51" t="s">
        <v>67</v>
      </c>
      <c r="L14" s="51" t="s">
        <v>67</v>
      </c>
      <c r="M14" s="51" t="s">
        <v>67</v>
      </c>
      <c r="N14" s="51" t="s">
        <v>67</v>
      </c>
      <c r="O14" s="51" t="s">
        <v>67</v>
      </c>
      <c r="P14" s="51" t="s">
        <v>67</v>
      </c>
      <c r="Q14" s="51" t="s">
        <v>67</v>
      </c>
      <c r="R14" s="51" t="s">
        <v>67</v>
      </c>
      <c r="S14" s="51" t="s">
        <v>67</v>
      </c>
      <c r="T14" s="51" t="s">
        <v>67</v>
      </c>
      <c r="U14" s="51" t="s">
        <v>67</v>
      </c>
      <c r="V14" s="51" t="s">
        <v>67</v>
      </c>
      <c r="W14" s="51" t="s">
        <v>67</v>
      </c>
      <c r="X14" s="51" t="s">
        <v>67</v>
      </c>
      <c r="Y14" s="51" t="s">
        <v>67</v>
      </c>
      <c r="Z14" s="51" t="s">
        <v>67</v>
      </c>
      <c r="AA14" s="51" t="s">
        <v>67</v>
      </c>
      <c r="AB14" s="30">
        <v>0</v>
      </c>
      <c r="AC14" s="30">
        <v>0</v>
      </c>
      <c r="AD14" s="30">
        <v>0</v>
      </c>
      <c r="AE14" s="30">
        <v>0</v>
      </c>
      <c r="AF14" s="30">
        <v>1</v>
      </c>
      <c r="AG14" s="272">
        <v>1</v>
      </c>
      <c r="AH14" s="272">
        <v>1</v>
      </c>
      <c r="AI14" s="272">
        <v>1</v>
      </c>
      <c r="AJ14" s="305" t="s">
        <v>613</v>
      </c>
      <c r="AL14" t="str">
        <f t="shared" ca="1" si="0"/>
        <v xml:space="preserve">    (U1)ALERT_REQ_S_ACC_TT_VD_ON_G_DST4</v>
      </c>
      <c r="AR14" s="53" t="str">
        <f t="shared" si="3"/>
        <v xml:space="preserve">    (U4)0x0000000FU,                                                           /* 08 ON_G_DST4                                       */</v>
      </c>
      <c r="AS14" s="53" t="str">
        <f t="shared" si="4"/>
        <v xml:space="preserve">    (U4)0x000000FFU,                                                           /* 08 ON_G_DST4                                       */</v>
      </c>
      <c r="AT14" s="53" t="str">
        <f t="shared" ca="1" si="1"/>
        <v xml:space="preserve">    (U1)ALERT_REQ_S_ACC_TT_VD_ON_G_DST4,                                       /* 08 ON_G_DST4                                       */</v>
      </c>
      <c r="AU14" s="53" t="str">
        <f ca="1">"        (U2)"&amp;$AW$10&amp;","&amp;REPT(" ",66-LEN($AW$10))&amp;"/* u2_num_srch                                        */"</f>
        <v xml:space="preserve">        (U2)ALERT_S_ACC_TT_VD_NUM_DST,                                         /* u2_num_srch                                        */</v>
      </c>
      <c r="AV14" s="39" t="s">
        <v>76</v>
      </c>
      <c r="AW14" s="58" t="str">
        <f ca="1">IF(AW6&lt;&gt;AW17,VLOOKUP(AW6,Matrix!$C$13:$G$37,4,FALSE),Matrix!F13)</f>
        <v>u4_s_AlertS_accTtVdSrcchk</v>
      </c>
    </row>
    <row r="15" spans="1:49">
      <c r="B15" s="122"/>
      <c r="C15" s="37">
        <f t="shared" si="2"/>
        <v>9</v>
      </c>
      <c r="D15" s="51" t="s">
        <v>67</v>
      </c>
      <c r="E15" s="51" t="s">
        <v>67</v>
      </c>
      <c r="F15" s="51" t="s">
        <v>67</v>
      </c>
      <c r="G15" s="51" t="s">
        <v>67</v>
      </c>
      <c r="H15" s="51" t="s">
        <v>67</v>
      </c>
      <c r="I15" s="51" t="s">
        <v>67</v>
      </c>
      <c r="J15" s="51" t="s">
        <v>67</v>
      </c>
      <c r="K15" s="51" t="s">
        <v>67</v>
      </c>
      <c r="L15" s="51" t="s">
        <v>67</v>
      </c>
      <c r="M15" s="51" t="s">
        <v>67</v>
      </c>
      <c r="N15" s="51" t="s">
        <v>67</v>
      </c>
      <c r="O15" s="51" t="s">
        <v>67</v>
      </c>
      <c r="P15" s="51" t="s">
        <v>67</v>
      </c>
      <c r="Q15" s="51" t="s">
        <v>67</v>
      </c>
      <c r="R15" s="51" t="s">
        <v>67</v>
      </c>
      <c r="S15" s="51" t="s">
        <v>67</v>
      </c>
      <c r="T15" s="51" t="s">
        <v>67</v>
      </c>
      <c r="U15" s="51" t="s">
        <v>67</v>
      </c>
      <c r="V15" s="51" t="s">
        <v>67</v>
      </c>
      <c r="W15" s="51" t="s">
        <v>67</v>
      </c>
      <c r="X15" s="51" t="s">
        <v>67</v>
      </c>
      <c r="Y15" s="51" t="s">
        <v>67</v>
      </c>
      <c r="Z15" s="51" t="s">
        <v>67</v>
      </c>
      <c r="AA15" s="51" t="s">
        <v>67</v>
      </c>
      <c r="AB15" s="30">
        <v>0</v>
      </c>
      <c r="AC15" s="30">
        <v>0</v>
      </c>
      <c r="AD15" s="30">
        <v>0</v>
      </c>
      <c r="AE15" s="30">
        <v>1</v>
      </c>
      <c r="AF15" s="272">
        <v>0</v>
      </c>
      <c r="AG15" s="30">
        <v>0</v>
      </c>
      <c r="AH15" s="30">
        <v>0</v>
      </c>
      <c r="AI15" s="30">
        <v>0</v>
      </c>
      <c r="AJ15" s="268" t="s">
        <v>615</v>
      </c>
      <c r="AL15" t="str">
        <f t="shared" ca="1" si="0"/>
        <v xml:space="preserve">    (U1)ALERT_REQ_S_ACC_TT_VD_ON_W_DST3</v>
      </c>
      <c r="AR15" s="53" t="str">
        <f t="shared" si="3"/>
        <v xml:space="preserve">    (U4)0x00000010U,                                                           /* 09 ON_W_DST3                                       */</v>
      </c>
      <c r="AS15" s="53" t="str">
        <f t="shared" si="4"/>
        <v xml:space="preserve">    (U4)0x000000FFU,                                                           /* 09 ON_W_DST3                                       */</v>
      </c>
      <c r="AT15" s="53" t="str">
        <f t="shared" ca="1" si="1"/>
        <v xml:space="preserve">    (U1)ALERT_REQ_S_ACC_TT_VD_ON_W_DST3,                                       /* 09 ON_W_DST3                                       */</v>
      </c>
      <c r="AU15" s="53" t="str">
        <f ca="1">"        (U1)"&amp;$AW$16&amp;REPT(" ",67-LEN($AW$16))&amp;"/* u1_vom_act                                         */"</f>
        <v xml:space="preserve">        (U1)ALERT_VOM_IGN_ON                                                   /* u1_vom_act                                         */</v>
      </c>
      <c r="AV15" s="39" t="s">
        <v>79</v>
      </c>
      <c r="AW15" s="58" t="str">
        <f ca="1">IF(AW6&lt;&gt;AW17,VLOOKUP(AW6,Matrix!$C$13:$G$37,5,FALSE),Matrix!G13)</f>
        <v>NULL</v>
      </c>
    </row>
    <row r="16" spans="1:49">
      <c r="B16" s="122"/>
      <c r="C16" s="37">
        <f t="shared" si="2"/>
        <v>10</v>
      </c>
      <c r="D16" s="51" t="s">
        <v>67</v>
      </c>
      <c r="E16" s="51" t="s">
        <v>67</v>
      </c>
      <c r="F16" s="51" t="s">
        <v>67</v>
      </c>
      <c r="G16" s="51" t="s">
        <v>67</v>
      </c>
      <c r="H16" s="51" t="s">
        <v>67</v>
      </c>
      <c r="I16" s="51" t="s">
        <v>67</v>
      </c>
      <c r="J16" s="51" t="s">
        <v>67</v>
      </c>
      <c r="K16" s="51" t="s">
        <v>67</v>
      </c>
      <c r="L16" s="51" t="s">
        <v>67</v>
      </c>
      <c r="M16" s="51" t="s">
        <v>67</v>
      </c>
      <c r="N16" s="51" t="s">
        <v>67</v>
      </c>
      <c r="O16" s="51" t="s">
        <v>67</v>
      </c>
      <c r="P16" s="51" t="s">
        <v>67</v>
      </c>
      <c r="Q16" s="51" t="s">
        <v>67</v>
      </c>
      <c r="R16" s="51" t="s">
        <v>67</v>
      </c>
      <c r="S16" s="51" t="s">
        <v>67</v>
      </c>
      <c r="T16" s="51" t="s">
        <v>67</v>
      </c>
      <c r="U16" s="51" t="s">
        <v>67</v>
      </c>
      <c r="V16" s="51" t="s">
        <v>67</v>
      </c>
      <c r="W16" s="51" t="s">
        <v>67</v>
      </c>
      <c r="X16" s="51" t="s">
        <v>67</v>
      </c>
      <c r="Y16" s="51" t="s">
        <v>67</v>
      </c>
      <c r="Z16" s="51" t="s">
        <v>67</v>
      </c>
      <c r="AA16" s="51" t="s">
        <v>67</v>
      </c>
      <c r="AB16" s="30">
        <v>0</v>
      </c>
      <c r="AC16" s="30">
        <v>0</v>
      </c>
      <c r="AD16" s="30">
        <v>0</v>
      </c>
      <c r="AE16" s="30">
        <v>1</v>
      </c>
      <c r="AF16" s="272">
        <v>0</v>
      </c>
      <c r="AG16" s="30">
        <v>0</v>
      </c>
      <c r="AH16" s="30">
        <v>1</v>
      </c>
      <c r="AI16" s="30">
        <v>0</v>
      </c>
      <c r="AJ16" s="305" t="s">
        <v>617</v>
      </c>
      <c r="AL16" t="str">
        <f t="shared" ca="1" si="0"/>
        <v xml:space="preserve">    (U1)ALERT_REQ_S_ACC_TT_VD_ON_G_DST3</v>
      </c>
      <c r="AR16" s="53" t="str">
        <f t="shared" si="3"/>
        <v xml:space="preserve">    (U4)0x00000012U,                                                           /* 10 ON_G_DST3                                       */</v>
      </c>
      <c r="AS16" s="53" t="str">
        <f t="shared" si="4"/>
        <v xml:space="preserve">    (U4)0x000000FFU,                                                           /* 10 ON_G_DST3                                       */</v>
      </c>
      <c r="AT16" s="53" t="str">
        <f t="shared" ca="1" si="1"/>
        <v xml:space="preserve">    (U1)ALERT_REQ_S_ACC_TT_VD_ON_G_DST3,                                       /* 10 ON_G_DST3                                       */</v>
      </c>
      <c r="AU16" s="53" t="s">
        <v>68</v>
      </c>
      <c r="AV16" s="39" t="s">
        <v>77</v>
      </c>
      <c r="AW16" s="58" t="str">
        <f ca="1">IF(AW6&lt;&gt;AW17,VLOOKUP(AW6,Matrix!$C$13:$G$37,2,FALSE),Matrix!D13)</f>
        <v>ALERT_VOM_IGN_ON</v>
      </c>
    </row>
    <row r="17" spans="2:49" ht="14.25" thickBot="1">
      <c r="B17" s="122"/>
      <c r="C17" s="37">
        <f t="shared" si="2"/>
        <v>11</v>
      </c>
      <c r="D17" s="51" t="s">
        <v>67</v>
      </c>
      <c r="E17" s="51" t="s">
        <v>67</v>
      </c>
      <c r="F17" s="51" t="s">
        <v>67</v>
      </c>
      <c r="G17" s="51" t="s">
        <v>67</v>
      </c>
      <c r="H17" s="51" t="s">
        <v>67</v>
      </c>
      <c r="I17" s="51" t="s">
        <v>67</v>
      </c>
      <c r="J17" s="51" t="s">
        <v>67</v>
      </c>
      <c r="K17" s="51" t="s">
        <v>67</v>
      </c>
      <c r="L17" s="51" t="s">
        <v>67</v>
      </c>
      <c r="M17" s="51" t="s">
        <v>67</v>
      </c>
      <c r="N17" s="51" t="s">
        <v>67</v>
      </c>
      <c r="O17" s="51" t="s">
        <v>67</v>
      </c>
      <c r="P17" s="51" t="s">
        <v>67</v>
      </c>
      <c r="Q17" s="51" t="s">
        <v>67</v>
      </c>
      <c r="R17" s="51" t="s">
        <v>67</v>
      </c>
      <c r="S17" s="51" t="s">
        <v>67</v>
      </c>
      <c r="T17" s="51" t="s">
        <v>67</v>
      </c>
      <c r="U17" s="51" t="s">
        <v>67</v>
      </c>
      <c r="V17" s="51" t="s">
        <v>67</v>
      </c>
      <c r="W17" s="51" t="s">
        <v>67</v>
      </c>
      <c r="X17" s="51" t="s">
        <v>67</v>
      </c>
      <c r="Y17" s="51" t="s">
        <v>67</v>
      </c>
      <c r="Z17" s="51" t="s">
        <v>67</v>
      </c>
      <c r="AA17" s="51" t="s">
        <v>67</v>
      </c>
      <c r="AB17" s="30">
        <v>0</v>
      </c>
      <c r="AC17" s="30">
        <v>0</v>
      </c>
      <c r="AD17" s="30">
        <v>0</v>
      </c>
      <c r="AE17" s="30">
        <v>1</v>
      </c>
      <c r="AF17" s="272">
        <v>0</v>
      </c>
      <c r="AG17" s="30">
        <v>1</v>
      </c>
      <c r="AH17" s="30">
        <v>0</v>
      </c>
      <c r="AI17" s="30">
        <v>0</v>
      </c>
      <c r="AJ17" s="305" t="s">
        <v>617</v>
      </c>
      <c r="AL17" t="str">
        <f t="shared" ca="1" si="0"/>
        <v xml:space="preserve">    (U1)ALERT_REQ_S_ACC_TT_VD_ON_G_DST3</v>
      </c>
      <c r="AR17" s="53" t="str">
        <f t="shared" si="3"/>
        <v xml:space="preserve">    (U4)0x00000014U,                                                           /* 11 ON_G_DST3                                       */</v>
      </c>
      <c r="AS17" s="53" t="str">
        <f t="shared" si="4"/>
        <v xml:space="preserve">    (U4)0x000000FFU,                                                           /* 11 ON_G_DST3                                       */</v>
      </c>
      <c r="AT17" s="53" t="str">
        <f t="shared" ca="1" si="1"/>
        <v xml:space="preserve">    (U1)ALERT_REQ_S_ACC_TT_VD_ON_G_DST3,                                       /* 11 ON_G_DST3                                       */</v>
      </c>
      <c r="AU17" s="54" t="s">
        <v>80</v>
      </c>
      <c r="AV17" s="40" t="s">
        <v>78</v>
      </c>
      <c r="AW17" s="59" t="str">
        <f ca="1">UPPER(Matrix!$D$6)</f>
        <v>S_ACC</v>
      </c>
    </row>
    <row r="18" spans="2:49">
      <c r="B18" s="122"/>
      <c r="C18" s="37">
        <f t="shared" si="2"/>
        <v>12</v>
      </c>
      <c r="D18" s="51" t="s">
        <v>67</v>
      </c>
      <c r="E18" s="51" t="s">
        <v>67</v>
      </c>
      <c r="F18" s="51" t="s">
        <v>67</v>
      </c>
      <c r="G18" s="51" t="s">
        <v>67</v>
      </c>
      <c r="H18" s="51" t="s">
        <v>67</v>
      </c>
      <c r="I18" s="51" t="s">
        <v>67</v>
      </c>
      <c r="J18" s="51" t="s">
        <v>67</v>
      </c>
      <c r="K18" s="51" t="s">
        <v>67</v>
      </c>
      <c r="L18" s="51" t="s">
        <v>67</v>
      </c>
      <c r="M18" s="51" t="s">
        <v>67</v>
      </c>
      <c r="N18" s="51" t="s">
        <v>67</v>
      </c>
      <c r="O18" s="51" t="s">
        <v>67</v>
      </c>
      <c r="P18" s="51" t="s">
        <v>67</v>
      </c>
      <c r="Q18" s="51" t="s">
        <v>67</v>
      </c>
      <c r="R18" s="51" t="s">
        <v>67</v>
      </c>
      <c r="S18" s="51" t="s">
        <v>67</v>
      </c>
      <c r="T18" s="51" t="s">
        <v>67</v>
      </c>
      <c r="U18" s="51" t="s">
        <v>67</v>
      </c>
      <c r="V18" s="51" t="s">
        <v>67</v>
      </c>
      <c r="W18" s="51" t="s">
        <v>67</v>
      </c>
      <c r="X18" s="51" t="s">
        <v>67</v>
      </c>
      <c r="Y18" s="51" t="s">
        <v>67</v>
      </c>
      <c r="Z18" s="51" t="s">
        <v>67</v>
      </c>
      <c r="AA18" s="51" t="s">
        <v>67</v>
      </c>
      <c r="AB18" s="30">
        <v>0</v>
      </c>
      <c r="AC18" s="30">
        <v>0</v>
      </c>
      <c r="AD18" s="30">
        <v>0</v>
      </c>
      <c r="AE18" s="30">
        <v>1</v>
      </c>
      <c r="AF18" s="272">
        <v>0</v>
      </c>
      <c r="AG18" s="272">
        <v>1</v>
      </c>
      <c r="AH18" s="272">
        <v>1</v>
      </c>
      <c r="AI18" s="30">
        <v>0</v>
      </c>
      <c r="AJ18" s="305" t="s">
        <v>617</v>
      </c>
      <c r="AL18" t="str">
        <f t="shared" ca="1" si="0"/>
        <v xml:space="preserve">    (U1)ALERT_REQ_S_ACC_TT_VD_ON_G_DST3</v>
      </c>
      <c r="AR18" s="53" t="str">
        <f t="shared" si="3"/>
        <v xml:space="preserve">    (U4)0x00000016U,                                                           /* 12 ON_G_DST3                                       */</v>
      </c>
      <c r="AS18" s="53" t="str">
        <f t="shared" si="4"/>
        <v xml:space="preserve">    (U4)0x000000FFU,                                                           /* 12 ON_G_DST3                                       */</v>
      </c>
      <c r="AT18" s="53" t="str">
        <f t="shared" ca="1" si="1"/>
        <v xml:space="preserve">    (U1)ALERT_REQ_S_ACC_TT_VD_ON_G_DST3,                                       /* 12 ON_G_DST3                                       */</v>
      </c>
    </row>
    <row r="19" spans="2:49">
      <c r="B19" s="122"/>
      <c r="C19" s="37">
        <f t="shared" si="2"/>
        <v>13</v>
      </c>
      <c r="D19" s="51" t="s">
        <v>67</v>
      </c>
      <c r="E19" s="51" t="s">
        <v>67</v>
      </c>
      <c r="F19" s="51" t="s">
        <v>67</v>
      </c>
      <c r="G19" s="51" t="s">
        <v>67</v>
      </c>
      <c r="H19" s="51" t="s">
        <v>67</v>
      </c>
      <c r="I19" s="51" t="s">
        <v>67</v>
      </c>
      <c r="J19" s="51" t="s">
        <v>67</v>
      </c>
      <c r="K19" s="51" t="s">
        <v>67</v>
      </c>
      <c r="L19" s="51" t="s">
        <v>67</v>
      </c>
      <c r="M19" s="51" t="s">
        <v>67</v>
      </c>
      <c r="N19" s="51" t="s">
        <v>67</v>
      </c>
      <c r="O19" s="51" t="s">
        <v>67</v>
      </c>
      <c r="P19" s="51" t="s">
        <v>67</v>
      </c>
      <c r="Q19" s="51" t="s">
        <v>67</v>
      </c>
      <c r="R19" s="51" t="s">
        <v>67</v>
      </c>
      <c r="S19" s="51" t="s">
        <v>67</v>
      </c>
      <c r="T19" s="51" t="s">
        <v>67</v>
      </c>
      <c r="U19" s="51" t="s">
        <v>67</v>
      </c>
      <c r="V19" s="51" t="s">
        <v>67</v>
      </c>
      <c r="W19" s="51" t="s">
        <v>67</v>
      </c>
      <c r="X19" s="51" t="s">
        <v>67</v>
      </c>
      <c r="Y19" s="51" t="s">
        <v>67</v>
      </c>
      <c r="Z19" s="51" t="s">
        <v>67</v>
      </c>
      <c r="AA19" s="51" t="s">
        <v>67</v>
      </c>
      <c r="AB19" s="30">
        <v>0</v>
      </c>
      <c r="AC19" s="30">
        <v>0</v>
      </c>
      <c r="AD19" s="30">
        <v>0</v>
      </c>
      <c r="AE19" s="30">
        <v>1</v>
      </c>
      <c r="AF19" s="272">
        <v>0</v>
      </c>
      <c r="AG19" s="30">
        <v>0</v>
      </c>
      <c r="AH19" s="30">
        <v>0</v>
      </c>
      <c r="AI19" s="272">
        <v>1</v>
      </c>
      <c r="AJ19" s="268" t="s">
        <v>615</v>
      </c>
      <c r="AL19" t="str">
        <f t="shared" ca="1" si="0"/>
        <v xml:space="preserve">    (U1)ALERT_REQ_S_ACC_TT_VD_ON_W_DST3</v>
      </c>
      <c r="AR19" s="53" t="str">
        <f t="shared" si="3"/>
        <v xml:space="preserve">    (U4)0x00000011U,                                                           /* 13 ON_W_DST3                                       */</v>
      </c>
      <c r="AS19" s="53" t="str">
        <f t="shared" si="4"/>
        <v xml:space="preserve">    (U4)0x000000FFU,                                                           /* 13 ON_W_DST3                                       */</v>
      </c>
      <c r="AT19" s="53" t="str">
        <f t="shared" ca="1" si="1"/>
        <v xml:space="preserve">    (U1)ALERT_REQ_S_ACC_TT_VD_ON_W_DST3,                                       /* 13 ON_W_DST3                                       */</v>
      </c>
    </row>
    <row r="20" spans="2:49">
      <c r="B20" s="122"/>
      <c r="C20" s="37">
        <f t="shared" si="2"/>
        <v>14</v>
      </c>
      <c r="D20" s="51" t="s">
        <v>67</v>
      </c>
      <c r="E20" s="51" t="s">
        <v>67</v>
      </c>
      <c r="F20" s="51" t="s">
        <v>67</v>
      </c>
      <c r="G20" s="51" t="s">
        <v>67</v>
      </c>
      <c r="H20" s="51" t="s">
        <v>67</v>
      </c>
      <c r="I20" s="51" t="s">
        <v>67</v>
      </c>
      <c r="J20" s="51" t="s">
        <v>67</v>
      </c>
      <c r="K20" s="51" t="s">
        <v>67</v>
      </c>
      <c r="L20" s="51" t="s">
        <v>67</v>
      </c>
      <c r="M20" s="51" t="s">
        <v>67</v>
      </c>
      <c r="N20" s="51" t="s">
        <v>67</v>
      </c>
      <c r="O20" s="51" t="s">
        <v>67</v>
      </c>
      <c r="P20" s="51" t="s">
        <v>67</v>
      </c>
      <c r="Q20" s="51" t="s">
        <v>67</v>
      </c>
      <c r="R20" s="51" t="s">
        <v>67</v>
      </c>
      <c r="S20" s="51" t="s">
        <v>67</v>
      </c>
      <c r="T20" s="51" t="s">
        <v>67</v>
      </c>
      <c r="U20" s="51" t="s">
        <v>67</v>
      </c>
      <c r="V20" s="51" t="s">
        <v>67</v>
      </c>
      <c r="W20" s="51" t="s">
        <v>67</v>
      </c>
      <c r="X20" s="51" t="s">
        <v>67</v>
      </c>
      <c r="Y20" s="51" t="s">
        <v>67</v>
      </c>
      <c r="Z20" s="51" t="s">
        <v>67</v>
      </c>
      <c r="AA20" s="51" t="s">
        <v>67</v>
      </c>
      <c r="AB20" s="30">
        <v>0</v>
      </c>
      <c r="AC20" s="30">
        <v>0</v>
      </c>
      <c r="AD20" s="30">
        <v>0</v>
      </c>
      <c r="AE20" s="30">
        <v>1</v>
      </c>
      <c r="AF20" s="272">
        <v>0</v>
      </c>
      <c r="AG20" s="30">
        <v>0</v>
      </c>
      <c r="AH20" s="30">
        <v>1</v>
      </c>
      <c r="AI20" s="30">
        <v>1</v>
      </c>
      <c r="AJ20" s="305" t="s">
        <v>617</v>
      </c>
      <c r="AL20" t="str">
        <f t="shared" ca="1" si="0"/>
        <v xml:space="preserve">    (U1)ALERT_REQ_S_ACC_TT_VD_ON_G_DST3</v>
      </c>
      <c r="AR20" s="53" t="str">
        <f t="shared" si="3"/>
        <v xml:space="preserve">    (U4)0x00000013U,                                                           /* 14 ON_G_DST3                                       */</v>
      </c>
      <c r="AS20" s="53" t="str">
        <f t="shared" si="4"/>
        <v xml:space="preserve">    (U4)0x000000FFU,                                                           /* 14 ON_G_DST3                                       */</v>
      </c>
      <c r="AT20" s="53" t="str">
        <f t="shared" ca="1" si="1"/>
        <v xml:space="preserve">    (U1)ALERT_REQ_S_ACC_TT_VD_ON_G_DST3,                                       /* 14 ON_G_DST3                                       */</v>
      </c>
    </row>
    <row r="21" spans="2:49">
      <c r="B21" s="122"/>
      <c r="C21" s="37">
        <f t="shared" si="2"/>
        <v>15</v>
      </c>
      <c r="D21" s="51" t="s">
        <v>67</v>
      </c>
      <c r="E21" s="51" t="s">
        <v>67</v>
      </c>
      <c r="F21" s="51" t="s">
        <v>67</v>
      </c>
      <c r="G21" s="51" t="s">
        <v>67</v>
      </c>
      <c r="H21" s="51" t="s">
        <v>67</v>
      </c>
      <c r="I21" s="51" t="s">
        <v>67</v>
      </c>
      <c r="J21" s="51" t="s">
        <v>67</v>
      </c>
      <c r="K21" s="51" t="s">
        <v>67</v>
      </c>
      <c r="L21" s="51" t="s">
        <v>67</v>
      </c>
      <c r="M21" s="51" t="s">
        <v>67</v>
      </c>
      <c r="N21" s="51" t="s">
        <v>67</v>
      </c>
      <c r="O21" s="51" t="s">
        <v>67</v>
      </c>
      <c r="P21" s="51" t="s">
        <v>67</v>
      </c>
      <c r="Q21" s="51" t="s">
        <v>67</v>
      </c>
      <c r="R21" s="51" t="s">
        <v>67</v>
      </c>
      <c r="S21" s="51" t="s">
        <v>67</v>
      </c>
      <c r="T21" s="51" t="s">
        <v>67</v>
      </c>
      <c r="U21" s="51" t="s">
        <v>67</v>
      </c>
      <c r="V21" s="51" t="s">
        <v>67</v>
      </c>
      <c r="W21" s="51" t="s">
        <v>67</v>
      </c>
      <c r="X21" s="51" t="s">
        <v>67</v>
      </c>
      <c r="Y21" s="51" t="s">
        <v>67</v>
      </c>
      <c r="Z21" s="51" t="s">
        <v>67</v>
      </c>
      <c r="AA21" s="51" t="s">
        <v>67</v>
      </c>
      <c r="AB21" s="30">
        <v>0</v>
      </c>
      <c r="AC21" s="30">
        <v>0</v>
      </c>
      <c r="AD21" s="30">
        <v>0</v>
      </c>
      <c r="AE21" s="30">
        <v>1</v>
      </c>
      <c r="AF21" s="272">
        <v>0</v>
      </c>
      <c r="AG21" s="30">
        <v>1</v>
      </c>
      <c r="AH21" s="30">
        <v>0</v>
      </c>
      <c r="AI21" s="272">
        <v>1</v>
      </c>
      <c r="AJ21" s="305" t="s">
        <v>617</v>
      </c>
      <c r="AL21" t="str">
        <f t="shared" ca="1" si="0"/>
        <v xml:space="preserve">    (U1)ALERT_REQ_S_ACC_TT_VD_ON_G_DST3</v>
      </c>
      <c r="AR21" s="53" t="str">
        <f t="shared" si="3"/>
        <v xml:space="preserve">    (U4)0x00000015U,                                                           /* 15 ON_G_DST3                                       */</v>
      </c>
      <c r="AS21" s="53" t="str">
        <f t="shared" si="4"/>
        <v xml:space="preserve">    (U4)0x000000FFU,                                                           /* 15 ON_G_DST3                                       */</v>
      </c>
      <c r="AT21" s="53" t="str">
        <f t="shared" ca="1" si="1"/>
        <v xml:space="preserve">    (U1)ALERT_REQ_S_ACC_TT_VD_ON_G_DST3,                                       /* 15 ON_G_DST3                                       */</v>
      </c>
    </row>
    <row r="22" spans="2:49">
      <c r="B22" s="122"/>
      <c r="C22" s="37">
        <f t="shared" si="2"/>
        <v>16</v>
      </c>
      <c r="D22" s="51" t="s">
        <v>67</v>
      </c>
      <c r="E22" s="51" t="s">
        <v>67</v>
      </c>
      <c r="F22" s="51" t="s">
        <v>67</v>
      </c>
      <c r="G22" s="51" t="s">
        <v>67</v>
      </c>
      <c r="H22" s="51" t="s">
        <v>67</v>
      </c>
      <c r="I22" s="51" t="s">
        <v>67</v>
      </c>
      <c r="J22" s="51" t="s">
        <v>67</v>
      </c>
      <c r="K22" s="51" t="s">
        <v>67</v>
      </c>
      <c r="L22" s="51" t="s">
        <v>67</v>
      </c>
      <c r="M22" s="51" t="s">
        <v>67</v>
      </c>
      <c r="N22" s="51" t="s">
        <v>67</v>
      </c>
      <c r="O22" s="51" t="s">
        <v>67</v>
      </c>
      <c r="P22" s="51" t="s">
        <v>67</v>
      </c>
      <c r="Q22" s="51" t="s">
        <v>67</v>
      </c>
      <c r="R22" s="51" t="s">
        <v>67</v>
      </c>
      <c r="S22" s="51" t="s">
        <v>67</v>
      </c>
      <c r="T22" s="51" t="s">
        <v>67</v>
      </c>
      <c r="U22" s="51" t="s">
        <v>67</v>
      </c>
      <c r="V22" s="51" t="s">
        <v>67</v>
      </c>
      <c r="W22" s="51" t="s">
        <v>67</v>
      </c>
      <c r="X22" s="51" t="s">
        <v>67</v>
      </c>
      <c r="Y22" s="51" t="s">
        <v>67</v>
      </c>
      <c r="Z22" s="51" t="s">
        <v>67</v>
      </c>
      <c r="AA22" s="51" t="s">
        <v>67</v>
      </c>
      <c r="AB22" s="30">
        <v>0</v>
      </c>
      <c r="AC22" s="30">
        <v>0</v>
      </c>
      <c r="AD22" s="30">
        <v>0</v>
      </c>
      <c r="AE22" s="30">
        <v>1</v>
      </c>
      <c r="AF22" s="272">
        <v>0</v>
      </c>
      <c r="AG22" s="272">
        <v>1</v>
      </c>
      <c r="AH22" s="272">
        <v>1</v>
      </c>
      <c r="AI22" s="272">
        <v>1</v>
      </c>
      <c r="AJ22" s="305" t="s">
        <v>617</v>
      </c>
      <c r="AL22" t="str">
        <f t="shared" ca="1" si="0"/>
        <v xml:space="preserve">    (U1)ALERT_REQ_S_ACC_TT_VD_ON_G_DST3</v>
      </c>
      <c r="AR22" s="53" t="str">
        <f t="shared" si="3"/>
        <v xml:space="preserve">    (U4)0x00000017U,                                                           /* 16 ON_G_DST3                                       */</v>
      </c>
      <c r="AS22" s="53" t="str">
        <f t="shared" si="4"/>
        <v xml:space="preserve">    (U4)0x000000FFU,                                                           /* 16 ON_G_DST3                                       */</v>
      </c>
      <c r="AT22" s="53" t="str">
        <f t="shared" ca="1" si="1"/>
        <v xml:space="preserve">    (U1)ALERT_REQ_S_ACC_TT_VD_ON_G_DST3,                                       /* 16 ON_G_DST3                                       */</v>
      </c>
    </row>
    <row r="23" spans="2:49">
      <c r="B23" s="122"/>
      <c r="C23" s="37">
        <f t="shared" si="2"/>
        <v>17</v>
      </c>
      <c r="D23" s="51" t="s">
        <v>67</v>
      </c>
      <c r="E23" s="51" t="s">
        <v>67</v>
      </c>
      <c r="F23" s="51" t="s">
        <v>67</v>
      </c>
      <c r="G23" s="51" t="s">
        <v>67</v>
      </c>
      <c r="H23" s="51" t="s">
        <v>67</v>
      </c>
      <c r="I23" s="51" t="s">
        <v>67</v>
      </c>
      <c r="J23" s="51" t="s">
        <v>67</v>
      </c>
      <c r="K23" s="51" t="s">
        <v>67</v>
      </c>
      <c r="L23" s="51" t="s">
        <v>67</v>
      </c>
      <c r="M23" s="51" t="s">
        <v>67</v>
      </c>
      <c r="N23" s="51" t="s">
        <v>67</v>
      </c>
      <c r="O23" s="51" t="s">
        <v>67</v>
      </c>
      <c r="P23" s="51" t="s">
        <v>67</v>
      </c>
      <c r="Q23" s="51" t="s">
        <v>67</v>
      </c>
      <c r="R23" s="51" t="s">
        <v>67</v>
      </c>
      <c r="S23" s="51" t="s">
        <v>67</v>
      </c>
      <c r="T23" s="51" t="s">
        <v>67</v>
      </c>
      <c r="U23" s="51" t="s">
        <v>67</v>
      </c>
      <c r="V23" s="51" t="s">
        <v>67</v>
      </c>
      <c r="W23" s="51" t="s">
        <v>67</v>
      </c>
      <c r="X23" s="51" t="s">
        <v>67</v>
      </c>
      <c r="Y23" s="51" t="s">
        <v>67</v>
      </c>
      <c r="Z23" s="51" t="s">
        <v>67</v>
      </c>
      <c r="AA23" s="51" t="s">
        <v>67</v>
      </c>
      <c r="AB23" s="30">
        <v>0</v>
      </c>
      <c r="AC23" s="30">
        <v>0</v>
      </c>
      <c r="AD23" s="30">
        <v>0</v>
      </c>
      <c r="AE23" s="30">
        <v>1</v>
      </c>
      <c r="AF23" s="30">
        <v>1</v>
      </c>
      <c r="AG23" s="30">
        <v>0</v>
      </c>
      <c r="AH23" s="30">
        <v>0</v>
      </c>
      <c r="AI23" s="30">
        <v>0</v>
      </c>
      <c r="AJ23" s="268" t="s">
        <v>620</v>
      </c>
      <c r="AL23" t="str">
        <f t="shared" ca="1" si="0"/>
        <v xml:space="preserve">    (U1)ALERT_REQ_S_ACC_TT_VD_ON_W_DST2</v>
      </c>
      <c r="AR23" s="53" t="str">
        <f t="shared" si="3"/>
        <v xml:space="preserve">    (U4)0x00000018U,                                                           /* 17 ON_W_DST2                                       */</v>
      </c>
      <c r="AS23" s="53" t="str">
        <f t="shared" si="4"/>
        <v xml:space="preserve">    (U4)0x000000FFU,                                                           /* 17 ON_W_DST2                                       */</v>
      </c>
      <c r="AT23" s="53" t="str">
        <f t="shared" ca="1" si="1"/>
        <v xml:space="preserve">    (U1)ALERT_REQ_S_ACC_TT_VD_ON_W_DST2,                                       /* 17 ON_W_DST2                                       */</v>
      </c>
    </row>
    <row r="24" spans="2:49">
      <c r="B24" s="122"/>
      <c r="C24" s="37">
        <f t="shared" si="2"/>
        <v>18</v>
      </c>
      <c r="D24" s="51" t="s">
        <v>67</v>
      </c>
      <c r="E24" s="51" t="s">
        <v>67</v>
      </c>
      <c r="F24" s="51" t="s">
        <v>67</v>
      </c>
      <c r="G24" s="51" t="s">
        <v>67</v>
      </c>
      <c r="H24" s="51" t="s">
        <v>67</v>
      </c>
      <c r="I24" s="51" t="s">
        <v>67</v>
      </c>
      <c r="J24" s="51" t="s">
        <v>67</v>
      </c>
      <c r="K24" s="51" t="s">
        <v>67</v>
      </c>
      <c r="L24" s="51" t="s">
        <v>67</v>
      </c>
      <c r="M24" s="51" t="s">
        <v>67</v>
      </c>
      <c r="N24" s="51" t="s">
        <v>67</v>
      </c>
      <c r="O24" s="51" t="s">
        <v>67</v>
      </c>
      <c r="P24" s="51" t="s">
        <v>67</v>
      </c>
      <c r="Q24" s="51" t="s">
        <v>67</v>
      </c>
      <c r="R24" s="51" t="s">
        <v>67</v>
      </c>
      <c r="S24" s="51" t="s">
        <v>67</v>
      </c>
      <c r="T24" s="51" t="s">
        <v>67</v>
      </c>
      <c r="U24" s="51" t="s">
        <v>67</v>
      </c>
      <c r="V24" s="51" t="s">
        <v>67</v>
      </c>
      <c r="W24" s="51" t="s">
        <v>67</v>
      </c>
      <c r="X24" s="51" t="s">
        <v>67</v>
      </c>
      <c r="Y24" s="51" t="s">
        <v>67</v>
      </c>
      <c r="Z24" s="51" t="s">
        <v>67</v>
      </c>
      <c r="AA24" s="51" t="s">
        <v>67</v>
      </c>
      <c r="AB24" s="30">
        <v>0</v>
      </c>
      <c r="AC24" s="30">
        <v>0</v>
      </c>
      <c r="AD24" s="30">
        <v>0</v>
      </c>
      <c r="AE24" s="30">
        <v>1</v>
      </c>
      <c r="AF24" s="30">
        <v>1</v>
      </c>
      <c r="AG24" s="30">
        <v>0</v>
      </c>
      <c r="AH24" s="30">
        <v>1</v>
      </c>
      <c r="AI24" s="30">
        <v>0</v>
      </c>
      <c r="AJ24" s="305" t="s">
        <v>621</v>
      </c>
      <c r="AL24" t="str">
        <f t="shared" ca="1" si="0"/>
        <v xml:space="preserve">    (U1)ALERT_REQ_S_ACC_TT_VD_ON_G_DST2</v>
      </c>
      <c r="AR24" s="53" t="str">
        <f t="shared" si="3"/>
        <v xml:space="preserve">    (U4)0x0000001AU,                                                           /* 18 ON_G_DST2                                       */</v>
      </c>
      <c r="AS24" s="53" t="str">
        <f t="shared" si="4"/>
        <v xml:space="preserve">    (U4)0x000000FFU,                                                           /* 18 ON_G_DST2                                       */</v>
      </c>
      <c r="AT24" s="53" t="str">
        <f t="shared" ca="1" si="1"/>
        <v xml:space="preserve">    (U1)ALERT_REQ_S_ACC_TT_VD_ON_G_DST2,                                       /* 18 ON_G_DST2                                       */</v>
      </c>
    </row>
    <row r="25" spans="2:49">
      <c r="B25" s="122"/>
      <c r="C25" s="37">
        <f t="shared" si="2"/>
        <v>19</v>
      </c>
      <c r="D25" s="51" t="s">
        <v>67</v>
      </c>
      <c r="E25" s="51" t="s">
        <v>67</v>
      </c>
      <c r="F25" s="51" t="s">
        <v>67</v>
      </c>
      <c r="G25" s="51" t="s">
        <v>67</v>
      </c>
      <c r="H25" s="51" t="s">
        <v>67</v>
      </c>
      <c r="I25" s="51" t="s">
        <v>67</v>
      </c>
      <c r="J25" s="51" t="s">
        <v>67</v>
      </c>
      <c r="K25" s="51" t="s">
        <v>67</v>
      </c>
      <c r="L25" s="51" t="s">
        <v>67</v>
      </c>
      <c r="M25" s="51" t="s">
        <v>67</v>
      </c>
      <c r="N25" s="51" t="s">
        <v>67</v>
      </c>
      <c r="O25" s="51" t="s">
        <v>67</v>
      </c>
      <c r="P25" s="51" t="s">
        <v>67</v>
      </c>
      <c r="Q25" s="51" t="s">
        <v>67</v>
      </c>
      <c r="R25" s="51" t="s">
        <v>67</v>
      </c>
      <c r="S25" s="51" t="s">
        <v>67</v>
      </c>
      <c r="T25" s="51" t="s">
        <v>67</v>
      </c>
      <c r="U25" s="51" t="s">
        <v>67</v>
      </c>
      <c r="V25" s="51" t="s">
        <v>67</v>
      </c>
      <c r="W25" s="51" t="s">
        <v>67</v>
      </c>
      <c r="X25" s="51" t="s">
        <v>67</v>
      </c>
      <c r="Y25" s="51" t="s">
        <v>67</v>
      </c>
      <c r="Z25" s="51" t="s">
        <v>67</v>
      </c>
      <c r="AA25" s="51" t="s">
        <v>67</v>
      </c>
      <c r="AB25" s="30">
        <v>0</v>
      </c>
      <c r="AC25" s="30">
        <v>0</v>
      </c>
      <c r="AD25" s="30">
        <v>0</v>
      </c>
      <c r="AE25" s="30">
        <v>1</v>
      </c>
      <c r="AF25" s="30">
        <v>1</v>
      </c>
      <c r="AG25" s="30">
        <v>1</v>
      </c>
      <c r="AH25" s="30">
        <v>0</v>
      </c>
      <c r="AI25" s="30">
        <v>0</v>
      </c>
      <c r="AJ25" s="305" t="s">
        <v>621</v>
      </c>
      <c r="AL25" t="str">
        <f t="shared" ca="1" si="0"/>
        <v xml:space="preserve">    (U1)ALERT_REQ_S_ACC_TT_VD_ON_G_DST2</v>
      </c>
      <c r="AR25" s="53" t="str">
        <f t="shared" si="3"/>
        <v xml:space="preserve">    (U4)0x0000001CU,                                                           /* 19 ON_G_DST2                                       */</v>
      </c>
      <c r="AS25" s="53" t="str">
        <f t="shared" si="4"/>
        <v xml:space="preserve">    (U4)0x000000FFU,                                                           /* 19 ON_G_DST2                                       */</v>
      </c>
      <c r="AT25" s="53" t="str">
        <f t="shared" ca="1" si="1"/>
        <v xml:space="preserve">    (U1)ALERT_REQ_S_ACC_TT_VD_ON_G_DST2,                                       /* 19 ON_G_DST2                                       */</v>
      </c>
    </row>
    <row r="26" spans="2:49">
      <c r="B26" s="122"/>
      <c r="C26" s="37">
        <f t="shared" si="2"/>
        <v>20</v>
      </c>
      <c r="D26" s="51" t="s">
        <v>67</v>
      </c>
      <c r="E26" s="51" t="s">
        <v>67</v>
      </c>
      <c r="F26" s="51" t="s">
        <v>67</v>
      </c>
      <c r="G26" s="51" t="s">
        <v>67</v>
      </c>
      <c r="H26" s="51" t="s">
        <v>67</v>
      </c>
      <c r="I26" s="51" t="s">
        <v>67</v>
      </c>
      <c r="J26" s="51" t="s">
        <v>67</v>
      </c>
      <c r="K26" s="51" t="s">
        <v>67</v>
      </c>
      <c r="L26" s="51" t="s">
        <v>67</v>
      </c>
      <c r="M26" s="51" t="s">
        <v>67</v>
      </c>
      <c r="N26" s="51" t="s">
        <v>67</v>
      </c>
      <c r="O26" s="51" t="s">
        <v>67</v>
      </c>
      <c r="P26" s="51" t="s">
        <v>67</v>
      </c>
      <c r="Q26" s="51" t="s">
        <v>67</v>
      </c>
      <c r="R26" s="51" t="s">
        <v>67</v>
      </c>
      <c r="S26" s="51" t="s">
        <v>67</v>
      </c>
      <c r="T26" s="51" t="s">
        <v>67</v>
      </c>
      <c r="U26" s="51" t="s">
        <v>67</v>
      </c>
      <c r="V26" s="51" t="s">
        <v>67</v>
      </c>
      <c r="W26" s="51" t="s">
        <v>67</v>
      </c>
      <c r="X26" s="51" t="s">
        <v>67</v>
      </c>
      <c r="Y26" s="51" t="s">
        <v>67</v>
      </c>
      <c r="Z26" s="51" t="s">
        <v>67</v>
      </c>
      <c r="AA26" s="51" t="s">
        <v>67</v>
      </c>
      <c r="AB26" s="30">
        <v>0</v>
      </c>
      <c r="AC26" s="30">
        <v>0</v>
      </c>
      <c r="AD26" s="30">
        <v>0</v>
      </c>
      <c r="AE26" s="30">
        <v>1</v>
      </c>
      <c r="AF26" s="30">
        <v>1</v>
      </c>
      <c r="AG26" s="272">
        <v>1</v>
      </c>
      <c r="AH26" s="272">
        <v>1</v>
      </c>
      <c r="AI26" s="30">
        <v>0</v>
      </c>
      <c r="AJ26" s="305" t="s">
        <v>621</v>
      </c>
      <c r="AL26" t="str">
        <f t="shared" ca="1" si="0"/>
        <v xml:space="preserve">    (U1)ALERT_REQ_S_ACC_TT_VD_ON_G_DST2</v>
      </c>
      <c r="AR26" s="53" t="str">
        <f t="shared" si="3"/>
        <v xml:space="preserve">    (U4)0x0000001EU,                                                           /* 20 ON_G_DST2                                       */</v>
      </c>
      <c r="AS26" s="53" t="str">
        <f t="shared" si="4"/>
        <v xml:space="preserve">    (U4)0x000000FFU,                                                           /* 20 ON_G_DST2                                       */</v>
      </c>
      <c r="AT26" s="53" t="str">
        <f t="shared" ca="1" si="1"/>
        <v xml:space="preserve">    (U1)ALERT_REQ_S_ACC_TT_VD_ON_G_DST2,                                       /* 20 ON_G_DST2                                       */</v>
      </c>
    </row>
    <row r="27" spans="2:49">
      <c r="B27" s="122"/>
      <c r="C27" s="37">
        <f t="shared" si="2"/>
        <v>21</v>
      </c>
      <c r="D27" s="51" t="s">
        <v>67</v>
      </c>
      <c r="E27" s="51" t="s">
        <v>67</v>
      </c>
      <c r="F27" s="51" t="s">
        <v>67</v>
      </c>
      <c r="G27" s="51" t="s">
        <v>67</v>
      </c>
      <c r="H27" s="51" t="s">
        <v>67</v>
      </c>
      <c r="I27" s="51" t="s">
        <v>67</v>
      </c>
      <c r="J27" s="51" t="s">
        <v>67</v>
      </c>
      <c r="K27" s="51" t="s">
        <v>67</v>
      </c>
      <c r="L27" s="51" t="s">
        <v>67</v>
      </c>
      <c r="M27" s="51" t="s">
        <v>67</v>
      </c>
      <c r="N27" s="51" t="s">
        <v>67</v>
      </c>
      <c r="O27" s="51" t="s">
        <v>67</v>
      </c>
      <c r="P27" s="51" t="s">
        <v>67</v>
      </c>
      <c r="Q27" s="51" t="s">
        <v>67</v>
      </c>
      <c r="R27" s="51" t="s">
        <v>67</v>
      </c>
      <c r="S27" s="51" t="s">
        <v>67</v>
      </c>
      <c r="T27" s="51" t="s">
        <v>67</v>
      </c>
      <c r="U27" s="51" t="s">
        <v>67</v>
      </c>
      <c r="V27" s="51" t="s">
        <v>67</v>
      </c>
      <c r="W27" s="51" t="s">
        <v>67</v>
      </c>
      <c r="X27" s="51" t="s">
        <v>67</v>
      </c>
      <c r="Y27" s="51" t="s">
        <v>67</v>
      </c>
      <c r="Z27" s="51" t="s">
        <v>67</v>
      </c>
      <c r="AA27" s="51" t="s">
        <v>67</v>
      </c>
      <c r="AB27" s="30">
        <v>0</v>
      </c>
      <c r="AC27" s="30">
        <v>0</v>
      </c>
      <c r="AD27" s="30">
        <v>0</v>
      </c>
      <c r="AE27" s="30">
        <v>1</v>
      </c>
      <c r="AF27" s="30">
        <v>1</v>
      </c>
      <c r="AG27" s="30">
        <v>0</v>
      </c>
      <c r="AH27" s="30">
        <v>0</v>
      </c>
      <c r="AI27" s="272">
        <v>1</v>
      </c>
      <c r="AJ27" s="268" t="s">
        <v>619</v>
      </c>
      <c r="AL27" t="str">
        <f t="shared" ca="1" si="0"/>
        <v xml:space="preserve">    (U1)ALERT_REQ_S_ACC_TT_VD_ON_W_DST2</v>
      </c>
      <c r="AR27" s="53" t="str">
        <f t="shared" si="3"/>
        <v xml:space="preserve">    (U4)0x00000019U,                                                           /* 21 ON_W_DST2                                       */</v>
      </c>
      <c r="AS27" s="53" t="str">
        <f t="shared" si="4"/>
        <v xml:space="preserve">    (U4)0x000000FFU,                                                           /* 21 ON_W_DST2                                       */</v>
      </c>
      <c r="AT27" s="53" t="str">
        <f t="shared" ca="1" si="1"/>
        <v xml:space="preserve">    (U1)ALERT_REQ_S_ACC_TT_VD_ON_W_DST2,                                       /* 21 ON_W_DST2                                       */</v>
      </c>
    </row>
    <row r="28" spans="2:49">
      <c r="B28" s="122"/>
      <c r="C28" s="37">
        <f t="shared" si="2"/>
        <v>22</v>
      </c>
      <c r="D28" s="51" t="s">
        <v>67</v>
      </c>
      <c r="E28" s="51" t="s">
        <v>67</v>
      </c>
      <c r="F28" s="51" t="s">
        <v>67</v>
      </c>
      <c r="G28" s="51" t="s">
        <v>67</v>
      </c>
      <c r="H28" s="51" t="s">
        <v>67</v>
      </c>
      <c r="I28" s="51" t="s">
        <v>67</v>
      </c>
      <c r="J28" s="51" t="s">
        <v>67</v>
      </c>
      <c r="K28" s="51" t="s">
        <v>67</v>
      </c>
      <c r="L28" s="51" t="s">
        <v>67</v>
      </c>
      <c r="M28" s="51" t="s">
        <v>67</v>
      </c>
      <c r="N28" s="51" t="s">
        <v>67</v>
      </c>
      <c r="O28" s="51" t="s">
        <v>67</v>
      </c>
      <c r="P28" s="51" t="s">
        <v>67</v>
      </c>
      <c r="Q28" s="51" t="s">
        <v>67</v>
      </c>
      <c r="R28" s="51" t="s">
        <v>67</v>
      </c>
      <c r="S28" s="51" t="s">
        <v>67</v>
      </c>
      <c r="T28" s="51" t="s">
        <v>67</v>
      </c>
      <c r="U28" s="51" t="s">
        <v>67</v>
      </c>
      <c r="V28" s="51" t="s">
        <v>67</v>
      </c>
      <c r="W28" s="51" t="s">
        <v>67</v>
      </c>
      <c r="X28" s="51" t="s">
        <v>67</v>
      </c>
      <c r="Y28" s="51" t="s">
        <v>67</v>
      </c>
      <c r="Z28" s="51" t="s">
        <v>67</v>
      </c>
      <c r="AA28" s="51" t="s">
        <v>67</v>
      </c>
      <c r="AB28" s="30">
        <v>0</v>
      </c>
      <c r="AC28" s="30">
        <v>0</v>
      </c>
      <c r="AD28" s="30">
        <v>0</v>
      </c>
      <c r="AE28" s="30">
        <v>1</v>
      </c>
      <c r="AF28" s="30">
        <v>1</v>
      </c>
      <c r="AG28" s="30">
        <v>0</v>
      </c>
      <c r="AH28" s="30">
        <v>1</v>
      </c>
      <c r="AI28" s="30">
        <v>1</v>
      </c>
      <c r="AJ28" s="305" t="s">
        <v>621</v>
      </c>
      <c r="AL28" t="str">
        <f t="shared" ca="1" si="0"/>
        <v xml:space="preserve">    (U1)ALERT_REQ_S_ACC_TT_VD_ON_G_DST2</v>
      </c>
      <c r="AR28" s="53" t="str">
        <f t="shared" si="3"/>
        <v xml:space="preserve">    (U4)0x0000001BU,                                                           /* 22 ON_G_DST2                                       */</v>
      </c>
      <c r="AS28" s="53" t="str">
        <f t="shared" si="4"/>
        <v xml:space="preserve">    (U4)0x000000FFU,                                                           /* 22 ON_G_DST2                                       */</v>
      </c>
      <c r="AT28" s="53" t="str">
        <f t="shared" ca="1" si="1"/>
        <v xml:space="preserve">    (U1)ALERT_REQ_S_ACC_TT_VD_ON_G_DST2,                                       /* 22 ON_G_DST2                                       */</v>
      </c>
    </row>
    <row r="29" spans="2:49">
      <c r="B29" s="122"/>
      <c r="C29" s="37">
        <f t="shared" si="2"/>
        <v>23</v>
      </c>
      <c r="D29" s="51" t="s">
        <v>67</v>
      </c>
      <c r="E29" s="51" t="s">
        <v>67</v>
      </c>
      <c r="F29" s="51" t="s">
        <v>67</v>
      </c>
      <c r="G29" s="51" t="s">
        <v>67</v>
      </c>
      <c r="H29" s="51" t="s">
        <v>67</v>
      </c>
      <c r="I29" s="51" t="s">
        <v>67</v>
      </c>
      <c r="J29" s="51" t="s">
        <v>67</v>
      </c>
      <c r="K29" s="51" t="s">
        <v>67</v>
      </c>
      <c r="L29" s="51" t="s">
        <v>67</v>
      </c>
      <c r="M29" s="51" t="s">
        <v>67</v>
      </c>
      <c r="N29" s="51" t="s">
        <v>67</v>
      </c>
      <c r="O29" s="51" t="s">
        <v>67</v>
      </c>
      <c r="P29" s="51" t="s">
        <v>67</v>
      </c>
      <c r="Q29" s="51" t="s">
        <v>67</v>
      </c>
      <c r="R29" s="51" t="s">
        <v>67</v>
      </c>
      <c r="S29" s="51" t="s">
        <v>67</v>
      </c>
      <c r="T29" s="51" t="s">
        <v>67</v>
      </c>
      <c r="U29" s="51" t="s">
        <v>67</v>
      </c>
      <c r="V29" s="51" t="s">
        <v>67</v>
      </c>
      <c r="W29" s="51" t="s">
        <v>67</v>
      </c>
      <c r="X29" s="51" t="s">
        <v>67</v>
      </c>
      <c r="Y29" s="51" t="s">
        <v>67</v>
      </c>
      <c r="Z29" s="51" t="s">
        <v>67</v>
      </c>
      <c r="AA29" s="51" t="s">
        <v>67</v>
      </c>
      <c r="AB29" s="30">
        <v>0</v>
      </c>
      <c r="AC29" s="30">
        <v>0</v>
      </c>
      <c r="AD29" s="30">
        <v>0</v>
      </c>
      <c r="AE29" s="30">
        <v>1</v>
      </c>
      <c r="AF29" s="30">
        <v>1</v>
      </c>
      <c r="AG29" s="30">
        <v>1</v>
      </c>
      <c r="AH29" s="30">
        <v>0</v>
      </c>
      <c r="AI29" s="272">
        <v>1</v>
      </c>
      <c r="AJ29" s="305" t="s">
        <v>621</v>
      </c>
      <c r="AL29" t="str">
        <f t="shared" ca="1" si="0"/>
        <v xml:space="preserve">    (U1)ALERT_REQ_S_ACC_TT_VD_ON_G_DST2</v>
      </c>
      <c r="AR29" s="53" t="str">
        <f t="shared" si="3"/>
        <v xml:space="preserve">    (U4)0x0000001DU,                                                           /* 23 ON_G_DST2                                       */</v>
      </c>
      <c r="AS29" s="53" t="str">
        <f t="shared" si="4"/>
        <v xml:space="preserve">    (U4)0x000000FFU,                                                           /* 23 ON_G_DST2                                       */</v>
      </c>
      <c r="AT29" s="53" t="str">
        <f t="shared" ca="1" si="1"/>
        <v xml:space="preserve">    (U1)ALERT_REQ_S_ACC_TT_VD_ON_G_DST2,                                       /* 23 ON_G_DST2                                       */</v>
      </c>
    </row>
    <row r="30" spans="2:49">
      <c r="B30" s="122"/>
      <c r="C30" s="37">
        <f t="shared" si="2"/>
        <v>24</v>
      </c>
      <c r="D30" s="51" t="s">
        <v>67</v>
      </c>
      <c r="E30" s="51" t="s">
        <v>67</v>
      </c>
      <c r="F30" s="51" t="s">
        <v>67</v>
      </c>
      <c r="G30" s="51" t="s">
        <v>67</v>
      </c>
      <c r="H30" s="51" t="s">
        <v>67</v>
      </c>
      <c r="I30" s="51" t="s">
        <v>67</v>
      </c>
      <c r="J30" s="51" t="s">
        <v>67</v>
      </c>
      <c r="K30" s="51" t="s">
        <v>67</v>
      </c>
      <c r="L30" s="51" t="s">
        <v>67</v>
      </c>
      <c r="M30" s="51" t="s">
        <v>67</v>
      </c>
      <c r="N30" s="51" t="s">
        <v>67</v>
      </c>
      <c r="O30" s="51" t="s">
        <v>67</v>
      </c>
      <c r="P30" s="51" t="s">
        <v>67</v>
      </c>
      <c r="Q30" s="51" t="s">
        <v>67</v>
      </c>
      <c r="R30" s="51" t="s">
        <v>67</v>
      </c>
      <c r="S30" s="51" t="s">
        <v>67</v>
      </c>
      <c r="T30" s="51" t="s">
        <v>67</v>
      </c>
      <c r="U30" s="51" t="s">
        <v>67</v>
      </c>
      <c r="V30" s="51" t="s">
        <v>67</v>
      </c>
      <c r="W30" s="51" t="s">
        <v>67</v>
      </c>
      <c r="X30" s="51" t="s">
        <v>67</v>
      </c>
      <c r="Y30" s="51" t="s">
        <v>67</v>
      </c>
      <c r="Z30" s="51" t="s">
        <v>67</v>
      </c>
      <c r="AA30" s="51" t="s">
        <v>67</v>
      </c>
      <c r="AB30" s="30">
        <v>0</v>
      </c>
      <c r="AC30" s="30">
        <v>0</v>
      </c>
      <c r="AD30" s="30">
        <v>0</v>
      </c>
      <c r="AE30" s="30">
        <v>1</v>
      </c>
      <c r="AF30" s="30">
        <v>1</v>
      </c>
      <c r="AG30" s="272">
        <v>1</v>
      </c>
      <c r="AH30" s="272">
        <v>1</v>
      </c>
      <c r="AI30" s="272">
        <v>1</v>
      </c>
      <c r="AJ30" s="305" t="s">
        <v>621</v>
      </c>
      <c r="AL30" t="str">
        <f t="shared" ca="1" si="0"/>
        <v xml:space="preserve">    (U1)ALERT_REQ_S_ACC_TT_VD_ON_G_DST2</v>
      </c>
      <c r="AR30" s="53" t="str">
        <f t="shared" si="3"/>
        <v xml:space="preserve">    (U4)0x0000001FU,                                                           /* 24 ON_G_DST2                                       */</v>
      </c>
      <c r="AS30" s="53" t="str">
        <f t="shared" si="4"/>
        <v xml:space="preserve">    (U4)0x000000FFU,                                                           /* 24 ON_G_DST2                                       */</v>
      </c>
      <c r="AT30" s="53" t="str">
        <f t="shared" ca="1" si="1"/>
        <v xml:space="preserve">    (U1)ALERT_REQ_S_ACC_TT_VD_ON_G_DST2,                                       /* 24 ON_G_DST2                                       */</v>
      </c>
    </row>
    <row r="31" spans="2:49">
      <c r="B31" s="122"/>
      <c r="C31" s="37">
        <f t="shared" si="2"/>
        <v>25</v>
      </c>
      <c r="D31" s="51" t="s">
        <v>67</v>
      </c>
      <c r="E31" s="51" t="s">
        <v>67</v>
      </c>
      <c r="F31" s="51" t="s">
        <v>67</v>
      </c>
      <c r="G31" s="51" t="s">
        <v>67</v>
      </c>
      <c r="H31" s="51" t="s">
        <v>67</v>
      </c>
      <c r="I31" s="51" t="s">
        <v>67</v>
      </c>
      <c r="J31" s="51" t="s">
        <v>67</v>
      </c>
      <c r="K31" s="51" t="s">
        <v>67</v>
      </c>
      <c r="L31" s="51" t="s">
        <v>67</v>
      </c>
      <c r="M31" s="51" t="s">
        <v>67</v>
      </c>
      <c r="N31" s="51" t="s">
        <v>67</v>
      </c>
      <c r="O31" s="51" t="s">
        <v>67</v>
      </c>
      <c r="P31" s="51" t="s">
        <v>67</v>
      </c>
      <c r="Q31" s="51" t="s">
        <v>67</v>
      </c>
      <c r="R31" s="51" t="s">
        <v>67</v>
      </c>
      <c r="S31" s="51" t="s">
        <v>67</v>
      </c>
      <c r="T31" s="51" t="s">
        <v>67</v>
      </c>
      <c r="U31" s="51" t="s">
        <v>67</v>
      </c>
      <c r="V31" s="51" t="s">
        <v>67</v>
      </c>
      <c r="W31" s="51" t="s">
        <v>67</v>
      </c>
      <c r="X31" s="51" t="s">
        <v>67</v>
      </c>
      <c r="Y31" s="51" t="s">
        <v>67</v>
      </c>
      <c r="Z31" s="51" t="s">
        <v>67</v>
      </c>
      <c r="AA31" s="51" t="s">
        <v>67</v>
      </c>
      <c r="AB31" s="30">
        <v>0</v>
      </c>
      <c r="AC31" s="30">
        <v>0</v>
      </c>
      <c r="AD31" s="30">
        <v>1</v>
      </c>
      <c r="AE31" s="272">
        <v>0</v>
      </c>
      <c r="AF31" s="272">
        <v>0</v>
      </c>
      <c r="AG31" s="30">
        <v>0</v>
      </c>
      <c r="AH31" s="30">
        <v>0</v>
      </c>
      <c r="AI31" s="30">
        <v>0</v>
      </c>
      <c r="AJ31" s="268" t="s">
        <v>623</v>
      </c>
      <c r="AL31" t="str">
        <f t="shared" ca="1" si="0"/>
        <v xml:space="preserve">    (U1)ALERT_REQ_S_ACC_TT_VD_ON_W_DST1</v>
      </c>
      <c r="AR31" s="53" t="str">
        <f t="shared" si="3"/>
        <v xml:space="preserve">    (U4)0x00000020U,                                                           /* 25 ON_W_DST1                                       */</v>
      </c>
      <c r="AS31" s="53" t="str">
        <f t="shared" si="4"/>
        <v xml:space="preserve">    (U4)0x000000FFU,                                                           /* 25 ON_W_DST1                                       */</v>
      </c>
      <c r="AT31" s="53" t="str">
        <f t="shared" ca="1" si="1"/>
        <v xml:space="preserve">    (U1)ALERT_REQ_S_ACC_TT_VD_ON_W_DST1,                                       /* 25 ON_W_DST1                                       */</v>
      </c>
    </row>
    <row r="32" spans="2:49">
      <c r="B32" s="122"/>
      <c r="C32" s="37">
        <f t="shared" si="2"/>
        <v>26</v>
      </c>
      <c r="D32" s="51" t="s">
        <v>67</v>
      </c>
      <c r="E32" s="51" t="s">
        <v>67</v>
      </c>
      <c r="F32" s="51" t="s">
        <v>67</v>
      </c>
      <c r="G32" s="51" t="s">
        <v>67</v>
      </c>
      <c r="H32" s="51" t="s">
        <v>67</v>
      </c>
      <c r="I32" s="51" t="s">
        <v>67</v>
      </c>
      <c r="J32" s="51" t="s">
        <v>67</v>
      </c>
      <c r="K32" s="51" t="s">
        <v>67</v>
      </c>
      <c r="L32" s="51" t="s">
        <v>67</v>
      </c>
      <c r="M32" s="51" t="s">
        <v>67</v>
      </c>
      <c r="N32" s="51" t="s">
        <v>67</v>
      </c>
      <c r="O32" s="51" t="s">
        <v>67</v>
      </c>
      <c r="P32" s="51" t="s">
        <v>67</v>
      </c>
      <c r="Q32" s="51" t="s">
        <v>67</v>
      </c>
      <c r="R32" s="51" t="s">
        <v>67</v>
      </c>
      <c r="S32" s="51" t="s">
        <v>67</v>
      </c>
      <c r="T32" s="51" t="s">
        <v>67</v>
      </c>
      <c r="U32" s="51" t="s">
        <v>67</v>
      </c>
      <c r="V32" s="51" t="s">
        <v>67</v>
      </c>
      <c r="W32" s="51" t="s">
        <v>67</v>
      </c>
      <c r="X32" s="51" t="s">
        <v>67</v>
      </c>
      <c r="Y32" s="51" t="s">
        <v>67</v>
      </c>
      <c r="Z32" s="51" t="s">
        <v>67</v>
      </c>
      <c r="AA32" s="51" t="s">
        <v>67</v>
      </c>
      <c r="AB32" s="30">
        <v>0</v>
      </c>
      <c r="AC32" s="30">
        <v>0</v>
      </c>
      <c r="AD32" s="30">
        <v>1</v>
      </c>
      <c r="AE32" s="272">
        <v>0</v>
      </c>
      <c r="AF32" s="272">
        <v>0</v>
      </c>
      <c r="AG32" s="30">
        <v>0</v>
      </c>
      <c r="AH32" s="30">
        <v>1</v>
      </c>
      <c r="AI32" s="30">
        <v>0</v>
      </c>
      <c r="AJ32" s="305" t="s">
        <v>625</v>
      </c>
      <c r="AL32" t="str">
        <f t="shared" ca="1" si="0"/>
        <v xml:space="preserve">    (U1)ALERT_REQ_S_ACC_TT_VD_ON_G_DST1</v>
      </c>
      <c r="AR32" s="53" t="str">
        <f t="shared" si="3"/>
        <v xml:space="preserve">    (U4)0x00000022U,                                                           /* 26 ON_G_DST1                                       */</v>
      </c>
      <c r="AS32" s="53" t="str">
        <f t="shared" si="4"/>
        <v xml:space="preserve">    (U4)0x000000FFU,                                                           /* 26 ON_G_DST1                                       */</v>
      </c>
      <c r="AT32" s="53" t="str">
        <f t="shared" ca="1" si="1"/>
        <v xml:space="preserve">    (U1)ALERT_REQ_S_ACC_TT_VD_ON_G_DST1,                                       /* 26 ON_G_DST1                                       */</v>
      </c>
    </row>
    <row r="33" spans="2:46">
      <c r="B33" s="122"/>
      <c r="C33" s="37">
        <f t="shared" si="2"/>
        <v>27</v>
      </c>
      <c r="D33" s="51" t="s">
        <v>67</v>
      </c>
      <c r="E33" s="51" t="s">
        <v>67</v>
      </c>
      <c r="F33" s="51" t="s">
        <v>67</v>
      </c>
      <c r="G33" s="51" t="s">
        <v>67</v>
      </c>
      <c r="H33" s="51" t="s">
        <v>67</v>
      </c>
      <c r="I33" s="51" t="s">
        <v>67</v>
      </c>
      <c r="J33" s="51" t="s">
        <v>67</v>
      </c>
      <c r="K33" s="51" t="s">
        <v>67</v>
      </c>
      <c r="L33" s="51" t="s">
        <v>67</v>
      </c>
      <c r="M33" s="51" t="s">
        <v>67</v>
      </c>
      <c r="N33" s="51" t="s">
        <v>67</v>
      </c>
      <c r="O33" s="51" t="s">
        <v>67</v>
      </c>
      <c r="P33" s="51" t="s">
        <v>67</v>
      </c>
      <c r="Q33" s="51" t="s">
        <v>67</v>
      </c>
      <c r="R33" s="51" t="s">
        <v>67</v>
      </c>
      <c r="S33" s="51" t="s">
        <v>67</v>
      </c>
      <c r="T33" s="51" t="s">
        <v>67</v>
      </c>
      <c r="U33" s="51" t="s">
        <v>67</v>
      </c>
      <c r="V33" s="51" t="s">
        <v>67</v>
      </c>
      <c r="W33" s="51" t="s">
        <v>67</v>
      </c>
      <c r="X33" s="51" t="s">
        <v>67</v>
      </c>
      <c r="Y33" s="51" t="s">
        <v>67</v>
      </c>
      <c r="Z33" s="51" t="s">
        <v>67</v>
      </c>
      <c r="AA33" s="51" t="s">
        <v>67</v>
      </c>
      <c r="AB33" s="30">
        <v>0</v>
      </c>
      <c r="AC33" s="30">
        <v>0</v>
      </c>
      <c r="AD33" s="30">
        <v>1</v>
      </c>
      <c r="AE33" s="272">
        <v>0</v>
      </c>
      <c r="AF33" s="272">
        <v>0</v>
      </c>
      <c r="AG33" s="30">
        <v>1</v>
      </c>
      <c r="AH33" s="30">
        <v>0</v>
      </c>
      <c r="AI33" s="30">
        <v>0</v>
      </c>
      <c r="AJ33" s="305" t="s">
        <v>625</v>
      </c>
      <c r="AL33" t="str">
        <f t="shared" ca="1" si="0"/>
        <v xml:space="preserve">    (U1)ALERT_REQ_S_ACC_TT_VD_ON_G_DST1</v>
      </c>
      <c r="AR33" s="53" t="str">
        <f t="shared" si="3"/>
        <v xml:space="preserve">    (U4)0x00000024U,                                                           /* 27 ON_G_DST1                                       */</v>
      </c>
      <c r="AS33" s="53" t="str">
        <f t="shared" si="4"/>
        <v xml:space="preserve">    (U4)0x000000FFU,                                                           /* 27 ON_G_DST1                                       */</v>
      </c>
      <c r="AT33" s="53" t="str">
        <f t="shared" ca="1" si="1"/>
        <v xml:space="preserve">    (U1)ALERT_REQ_S_ACC_TT_VD_ON_G_DST1,                                       /* 27 ON_G_DST1                                       */</v>
      </c>
    </row>
    <row r="34" spans="2:46">
      <c r="B34" s="122"/>
      <c r="C34" s="37">
        <f t="shared" si="2"/>
        <v>28</v>
      </c>
      <c r="D34" s="51" t="s">
        <v>67</v>
      </c>
      <c r="E34" s="51" t="s">
        <v>67</v>
      </c>
      <c r="F34" s="51" t="s">
        <v>67</v>
      </c>
      <c r="G34" s="51" t="s">
        <v>67</v>
      </c>
      <c r="H34" s="51" t="s">
        <v>67</v>
      </c>
      <c r="I34" s="51" t="s">
        <v>67</v>
      </c>
      <c r="J34" s="51" t="s">
        <v>67</v>
      </c>
      <c r="K34" s="51" t="s">
        <v>67</v>
      </c>
      <c r="L34" s="51" t="s">
        <v>67</v>
      </c>
      <c r="M34" s="51" t="s">
        <v>67</v>
      </c>
      <c r="N34" s="51" t="s">
        <v>67</v>
      </c>
      <c r="O34" s="51" t="s">
        <v>67</v>
      </c>
      <c r="P34" s="51" t="s">
        <v>67</v>
      </c>
      <c r="Q34" s="51" t="s">
        <v>67</v>
      </c>
      <c r="R34" s="51" t="s">
        <v>67</v>
      </c>
      <c r="S34" s="51" t="s">
        <v>67</v>
      </c>
      <c r="T34" s="51" t="s">
        <v>67</v>
      </c>
      <c r="U34" s="51" t="s">
        <v>67</v>
      </c>
      <c r="V34" s="51" t="s">
        <v>67</v>
      </c>
      <c r="W34" s="51" t="s">
        <v>67</v>
      </c>
      <c r="X34" s="51" t="s">
        <v>67</v>
      </c>
      <c r="Y34" s="51" t="s">
        <v>67</v>
      </c>
      <c r="Z34" s="51" t="s">
        <v>67</v>
      </c>
      <c r="AA34" s="51" t="s">
        <v>67</v>
      </c>
      <c r="AB34" s="30">
        <v>0</v>
      </c>
      <c r="AC34" s="30">
        <v>0</v>
      </c>
      <c r="AD34" s="30">
        <v>1</v>
      </c>
      <c r="AE34" s="272">
        <v>0</v>
      </c>
      <c r="AF34" s="272">
        <v>0</v>
      </c>
      <c r="AG34" s="272">
        <v>1</v>
      </c>
      <c r="AH34" s="272">
        <v>1</v>
      </c>
      <c r="AI34" s="30">
        <v>0</v>
      </c>
      <c r="AJ34" s="305" t="s">
        <v>625</v>
      </c>
      <c r="AL34" t="str">
        <f t="shared" ca="1" si="0"/>
        <v xml:space="preserve">    (U1)ALERT_REQ_S_ACC_TT_VD_ON_G_DST1</v>
      </c>
      <c r="AR34" s="53" t="str">
        <f t="shared" si="3"/>
        <v xml:space="preserve">    (U4)0x00000026U,                                                           /* 28 ON_G_DST1                                       */</v>
      </c>
      <c r="AS34" s="53" t="str">
        <f t="shared" si="4"/>
        <v xml:space="preserve">    (U4)0x000000FFU,                                                           /* 28 ON_G_DST1                                       */</v>
      </c>
      <c r="AT34" s="53" t="str">
        <f t="shared" ca="1" si="1"/>
        <v xml:space="preserve">    (U1)ALERT_REQ_S_ACC_TT_VD_ON_G_DST1,                                       /* 28 ON_G_DST1                                       */</v>
      </c>
    </row>
    <row r="35" spans="2:46">
      <c r="B35" s="122"/>
      <c r="C35" s="37">
        <f t="shared" si="2"/>
        <v>29</v>
      </c>
      <c r="D35" s="51" t="s">
        <v>67</v>
      </c>
      <c r="E35" s="51" t="s">
        <v>67</v>
      </c>
      <c r="F35" s="51" t="s">
        <v>67</v>
      </c>
      <c r="G35" s="51" t="s">
        <v>67</v>
      </c>
      <c r="H35" s="51" t="s">
        <v>67</v>
      </c>
      <c r="I35" s="51" t="s">
        <v>67</v>
      </c>
      <c r="J35" s="51" t="s">
        <v>67</v>
      </c>
      <c r="K35" s="51" t="s">
        <v>67</v>
      </c>
      <c r="L35" s="51" t="s">
        <v>67</v>
      </c>
      <c r="M35" s="51" t="s">
        <v>67</v>
      </c>
      <c r="N35" s="51" t="s">
        <v>67</v>
      </c>
      <c r="O35" s="51" t="s">
        <v>67</v>
      </c>
      <c r="P35" s="51" t="s">
        <v>67</v>
      </c>
      <c r="Q35" s="51" t="s">
        <v>67</v>
      </c>
      <c r="R35" s="51" t="s">
        <v>67</v>
      </c>
      <c r="S35" s="51" t="s">
        <v>67</v>
      </c>
      <c r="T35" s="51" t="s">
        <v>67</v>
      </c>
      <c r="U35" s="51" t="s">
        <v>67</v>
      </c>
      <c r="V35" s="51" t="s">
        <v>67</v>
      </c>
      <c r="W35" s="51" t="s">
        <v>67</v>
      </c>
      <c r="X35" s="51" t="s">
        <v>67</v>
      </c>
      <c r="Y35" s="51" t="s">
        <v>67</v>
      </c>
      <c r="Z35" s="51" t="s">
        <v>67</v>
      </c>
      <c r="AA35" s="51" t="s">
        <v>67</v>
      </c>
      <c r="AB35" s="30">
        <v>0</v>
      </c>
      <c r="AC35" s="30">
        <v>0</v>
      </c>
      <c r="AD35" s="30">
        <v>1</v>
      </c>
      <c r="AE35" s="272">
        <v>0</v>
      </c>
      <c r="AF35" s="272">
        <v>0</v>
      </c>
      <c r="AG35" s="30">
        <v>0</v>
      </c>
      <c r="AH35" s="30">
        <v>0</v>
      </c>
      <c r="AI35" s="272">
        <v>1</v>
      </c>
      <c r="AJ35" s="268" t="s">
        <v>623</v>
      </c>
      <c r="AL35" t="str">
        <f t="shared" ca="1" si="0"/>
        <v xml:space="preserve">    (U1)ALERT_REQ_S_ACC_TT_VD_ON_W_DST1</v>
      </c>
      <c r="AR35" s="53" t="str">
        <f t="shared" si="3"/>
        <v xml:space="preserve">    (U4)0x00000021U,                                                           /* 29 ON_W_DST1                                       */</v>
      </c>
      <c r="AS35" s="53" t="str">
        <f t="shared" si="4"/>
        <v xml:space="preserve">    (U4)0x000000FFU,                                                           /* 29 ON_W_DST1                                       */</v>
      </c>
      <c r="AT35" s="53" t="str">
        <f t="shared" ca="1" si="1"/>
        <v xml:space="preserve">    (U1)ALERT_REQ_S_ACC_TT_VD_ON_W_DST1,                                       /* 29 ON_W_DST1                                       */</v>
      </c>
    </row>
    <row r="36" spans="2:46">
      <c r="B36" s="122"/>
      <c r="C36" s="37">
        <f t="shared" si="2"/>
        <v>30</v>
      </c>
      <c r="D36" s="51" t="s">
        <v>67</v>
      </c>
      <c r="E36" s="51" t="s">
        <v>67</v>
      </c>
      <c r="F36" s="51" t="s">
        <v>67</v>
      </c>
      <c r="G36" s="51" t="s">
        <v>67</v>
      </c>
      <c r="H36" s="51" t="s">
        <v>67</v>
      </c>
      <c r="I36" s="51" t="s">
        <v>67</v>
      </c>
      <c r="J36" s="51" t="s">
        <v>67</v>
      </c>
      <c r="K36" s="51" t="s">
        <v>67</v>
      </c>
      <c r="L36" s="51" t="s">
        <v>67</v>
      </c>
      <c r="M36" s="51" t="s">
        <v>67</v>
      </c>
      <c r="N36" s="51" t="s">
        <v>67</v>
      </c>
      <c r="O36" s="51" t="s">
        <v>67</v>
      </c>
      <c r="P36" s="51" t="s">
        <v>67</v>
      </c>
      <c r="Q36" s="51" t="s">
        <v>67</v>
      </c>
      <c r="R36" s="51" t="s">
        <v>67</v>
      </c>
      <c r="S36" s="51" t="s">
        <v>67</v>
      </c>
      <c r="T36" s="51" t="s">
        <v>67</v>
      </c>
      <c r="U36" s="51" t="s">
        <v>67</v>
      </c>
      <c r="V36" s="51" t="s">
        <v>67</v>
      </c>
      <c r="W36" s="51" t="s">
        <v>67</v>
      </c>
      <c r="X36" s="51" t="s">
        <v>67</v>
      </c>
      <c r="Y36" s="51" t="s">
        <v>67</v>
      </c>
      <c r="Z36" s="51" t="s">
        <v>67</v>
      </c>
      <c r="AA36" s="51" t="s">
        <v>67</v>
      </c>
      <c r="AB36" s="30">
        <v>0</v>
      </c>
      <c r="AC36" s="30">
        <v>0</v>
      </c>
      <c r="AD36" s="30">
        <v>1</v>
      </c>
      <c r="AE36" s="272">
        <v>0</v>
      </c>
      <c r="AF36" s="272">
        <v>0</v>
      </c>
      <c r="AG36" s="30">
        <v>0</v>
      </c>
      <c r="AH36" s="30">
        <v>1</v>
      </c>
      <c r="AI36" s="30">
        <v>1</v>
      </c>
      <c r="AJ36" s="305" t="s">
        <v>625</v>
      </c>
      <c r="AL36" t="str">
        <f t="shared" ca="1" si="0"/>
        <v xml:space="preserve">    (U1)ALERT_REQ_S_ACC_TT_VD_ON_G_DST1</v>
      </c>
      <c r="AR36" s="53" t="str">
        <f t="shared" si="3"/>
        <v xml:space="preserve">    (U4)0x00000023U,                                                           /* 30 ON_G_DST1                                       */</v>
      </c>
      <c r="AS36" s="53" t="str">
        <f t="shared" si="4"/>
        <v xml:space="preserve">    (U4)0x000000FFU,                                                           /* 30 ON_G_DST1                                       */</v>
      </c>
      <c r="AT36" s="53" t="str">
        <f t="shared" ca="1" si="1"/>
        <v xml:space="preserve">    (U1)ALERT_REQ_S_ACC_TT_VD_ON_G_DST1,                                       /* 30 ON_G_DST1                                       */</v>
      </c>
    </row>
    <row r="37" spans="2:46">
      <c r="B37" s="122"/>
      <c r="C37" s="37">
        <f t="shared" si="2"/>
        <v>31</v>
      </c>
      <c r="D37" s="51" t="s">
        <v>67</v>
      </c>
      <c r="E37" s="51" t="s">
        <v>67</v>
      </c>
      <c r="F37" s="51" t="s">
        <v>67</v>
      </c>
      <c r="G37" s="51" t="s">
        <v>67</v>
      </c>
      <c r="H37" s="51" t="s">
        <v>67</v>
      </c>
      <c r="I37" s="51" t="s">
        <v>67</v>
      </c>
      <c r="J37" s="51" t="s">
        <v>67</v>
      </c>
      <c r="K37" s="51" t="s">
        <v>67</v>
      </c>
      <c r="L37" s="51" t="s">
        <v>67</v>
      </c>
      <c r="M37" s="51" t="s">
        <v>67</v>
      </c>
      <c r="N37" s="51" t="s">
        <v>67</v>
      </c>
      <c r="O37" s="51" t="s">
        <v>67</v>
      </c>
      <c r="P37" s="51" t="s">
        <v>67</v>
      </c>
      <c r="Q37" s="51" t="s">
        <v>67</v>
      </c>
      <c r="R37" s="51" t="s">
        <v>67</v>
      </c>
      <c r="S37" s="51" t="s">
        <v>67</v>
      </c>
      <c r="T37" s="51" t="s">
        <v>67</v>
      </c>
      <c r="U37" s="51" t="s">
        <v>67</v>
      </c>
      <c r="V37" s="51" t="s">
        <v>67</v>
      </c>
      <c r="W37" s="51" t="s">
        <v>67</v>
      </c>
      <c r="X37" s="51" t="s">
        <v>67</v>
      </c>
      <c r="Y37" s="51" t="s">
        <v>67</v>
      </c>
      <c r="Z37" s="51" t="s">
        <v>67</v>
      </c>
      <c r="AA37" s="51" t="s">
        <v>67</v>
      </c>
      <c r="AB37" s="30">
        <v>0</v>
      </c>
      <c r="AC37" s="30">
        <v>0</v>
      </c>
      <c r="AD37" s="30">
        <v>1</v>
      </c>
      <c r="AE37" s="272">
        <v>0</v>
      </c>
      <c r="AF37" s="272">
        <v>0</v>
      </c>
      <c r="AG37" s="30">
        <v>1</v>
      </c>
      <c r="AH37" s="30">
        <v>0</v>
      </c>
      <c r="AI37" s="272">
        <v>1</v>
      </c>
      <c r="AJ37" s="305" t="s">
        <v>625</v>
      </c>
      <c r="AL37" t="str">
        <f t="shared" ca="1" si="0"/>
        <v xml:space="preserve">    (U1)ALERT_REQ_S_ACC_TT_VD_ON_G_DST1</v>
      </c>
      <c r="AR37" s="53" t="str">
        <f t="shared" si="3"/>
        <v xml:space="preserve">    (U4)0x00000025U,                                                           /* 31 ON_G_DST1                                       */</v>
      </c>
      <c r="AS37" s="53" t="str">
        <f t="shared" si="4"/>
        <v xml:space="preserve">    (U4)0x000000FFU,                                                           /* 31 ON_G_DST1                                       */</v>
      </c>
      <c r="AT37" s="53" t="str">
        <f t="shared" ca="1" si="1"/>
        <v xml:space="preserve">    (U1)ALERT_REQ_S_ACC_TT_VD_ON_G_DST1,                                       /* 31 ON_G_DST1                                       */</v>
      </c>
    </row>
    <row r="38" spans="2:46">
      <c r="B38" s="122"/>
      <c r="C38" s="37">
        <f t="shared" si="2"/>
        <v>32</v>
      </c>
      <c r="D38" s="51" t="s">
        <v>67</v>
      </c>
      <c r="E38" s="51" t="s">
        <v>67</v>
      </c>
      <c r="F38" s="51" t="s">
        <v>67</v>
      </c>
      <c r="G38" s="51" t="s">
        <v>67</v>
      </c>
      <c r="H38" s="51" t="s">
        <v>67</v>
      </c>
      <c r="I38" s="51" t="s">
        <v>67</v>
      </c>
      <c r="J38" s="51" t="s">
        <v>67</v>
      </c>
      <c r="K38" s="51" t="s">
        <v>67</v>
      </c>
      <c r="L38" s="51" t="s">
        <v>67</v>
      </c>
      <c r="M38" s="51" t="s">
        <v>67</v>
      </c>
      <c r="N38" s="51" t="s">
        <v>67</v>
      </c>
      <c r="O38" s="51" t="s">
        <v>67</v>
      </c>
      <c r="P38" s="51" t="s">
        <v>67</v>
      </c>
      <c r="Q38" s="51" t="s">
        <v>67</v>
      </c>
      <c r="R38" s="51" t="s">
        <v>67</v>
      </c>
      <c r="S38" s="51" t="s">
        <v>67</v>
      </c>
      <c r="T38" s="51" t="s">
        <v>67</v>
      </c>
      <c r="U38" s="51" t="s">
        <v>67</v>
      </c>
      <c r="V38" s="51" t="s">
        <v>67</v>
      </c>
      <c r="W38" s="51" t="s">
        <v>67</v>
      </c>
      <c r="X38" s="51" t="s">
        <v>67</v>
      </c>
      <c r="Y38" s="51" t="s">
        <v>67</v>
      </c>
      <c r="Z38" s="51" t="s">
        <v>67</v>
      </c>
      <c r="AA38" s="51" t="s">
        <v>67</v>
      </c>
      <c r="AB38" s="30">
        <v>0</v>
      </c>
      <c r="AC38" s="30">
        <v>0</v>
      </c>
      <c r="AD38" s="30">
        <v>1</v>
      </c>
      <c r="AE38" s="272">
        <v>0</v>
      </c>
      <c r="AF38" s="272">
        <v>0</v>
      </c>
      <c r="AG38" s="272">
        <v>1</v>
      </c>
      <c r="AH38" s="272">
        <v>1</v>
      </c>
      <c r="AI38" s="272">
        <v>1</v>
      </c>
      <c r="AJ38" s="305" t="s">
        <v>625</v>
      </c>
      <c r="AL38" t="str">
        <f t="shared" ca="1" si="0"/>
        <v xml:space="preserve">    (U1)ALERT_REQ_S_ACC_TT_VD_ON_G_DST1</v>
      </c>
      <c r="AR38" s="53" t="str">
        <f t="shared" si="3"/>
        <v xml:space="preserve">    (U4)0x00000027U,                                                           /* 32 ON_G_DST1                                       */</v>
      </c>
      <c r="AS38" s="53" t="str">
        <f t="shared" si="4"/>
        <v xml:space="preserve">    (U4)0x000000FFU,                                                           /* 32 ON_G_DST1                                       */</v>
      </c>
      <c r="AT38" s="53" t="str">
        <f t="shared" ca="1" si="1"/>
        <v xml:space="preserve">    (U1)ALERT_REQ_S_ACC_TT_VD_ON_G_DST1,                                       /* 32 ON_G_DST1                                       */</v>
      </c>
    </row>
    <row r="39" spans="2:46">
      <c r="B39" s="122"/>
      <c r="C39" s="37">
        <f t="shared" si="2"/>
        <v>33</v>
      </c>
      <c r="D39" s="51" t="s">
        <v>67</v>
      </c>
      <c r="E39" s="51" t="s">
        <v>67</v>
      </c>
      <c r="F39" s="51" t="s">
        <v>67</v>
      </c>
      <c r="G39" s="51" t="s">
        <v>67</v>
      </c>
      <c r="H39" s="51" t="s">
        <v>67</v>
      </c>
      <c r="I39" s="51" t="s">
        <v>67</v>
      </c>
      <c r="J39" s="51" t="s">
        <v>67</v>
      </c>
      <c r="K39" s="51" t="s">
        <v>67</v>
      </c>
      <c r="L39" s="51" t="s">
        <v>67</v>
      </c>
      <c r="M39" s="51" t="s">
        <v>67</v>
      </c>
      <c r="N39" s="51" t="s">
        <v>67</v>
      </c>
      <c r="O39" s="51" t="s">
        <v>67</v>
      </c>
      <c r="P39" s="51" t="s">
        <v>67</v>
      </c>
      <c r="Q39" s="51" t="s">
        <v>67</v>
      </c>
      <c r="R39" s="51" t="s">
        <v>67</v>
      </c>
      <c r="S39" s="51" t="s">
        <v>67</v>
      </c>
      <c r="T39" s="51" t="s">
        <v>67</v>
      </c>
      <c r="U39" s="51" t="s">
        <v>67</v>
      </c>
      <c r="V39" s="51" t="s">
        <v>67</v>
      </c>
      <c r="W39" s="51" t="s">
        <v>67</v>
      </c>
      <c r="X39" s="51" t="s">
        <v>67</v>
      </c>
      <c r="Y39" s="51" t="s">
        <v>67</v>
      </c>
      <c r="Z39" s="51" t="s">
        <v>67</v>
      </c>
      <c r="AA39" s="51" t="s">
        <v>67</v>
      </c>
      <c r="AB39" s="272">
        <v>0</v>
      </c>
      <c r="AC39" s="272">
        <v>1</v>
      </c>
      <c r="AD39" s="272" t="s">
        <v>67</v>
      </c>
      <c r="AE39" s="272" t="s">
        <v>67</v>
      </c>
      <c r="AF39" s="272" t="s">
        <v>67</v>
      </c>
      <c r="AG39" s="272" t="s">
        <v>67</v>
      </c>
      <c r="AH39" s="272" t="s">
        <v>67</v>
      </c>
      <c r="AI39" s="272" t="s">
        <v>67</v>
      </c>
      <c r="AJ39" s="41" t="s">
        <v>106</v>
      </c>
      <c r="AL39" t="str">
        <f t="shared" si="0"/>
        <v xml:space="preserve">    (U1)ALERT_REQ_UNKNOWN</v>
      </c>
      <c r="AR39" s="53" t="str">
        <f t="shared" si="3"/>
        <v xml:space="preserve">    (U4)0x00000040U,                                                           /* 33 UNKNOWN                                         */</v>
      </c>
      <c r="AS39" s="53" t="str">
        <f t="shared" si="4"/>
        <v xml:space="preserve">    (U4)0x000000C0U,                                                           /* 33 UNKNOWN                                         */</v>
      </c>
      <c r="AT39" s="53" t="str">
        <f t="shared" si="1"/>
        <v xml:space="preserve">    (U1)ALERT_REQ_UNKNOWN,                                                     /* 33 UNKNOWN                                         */</v>
      </c>
    </row>
    <row r="40" spans="2:46">
      <c r="B40" s="122"/>
      <c r="C40" s="37">
        <f t="shared" si="2"/>
        <v>34</v>
      </c>
      <c r="D40" s="51" t="s">
        <v>67</v>
      </c>
      <c r="E40" s="51" t="s">
        <v>67</v>
      </c>
      <c r="F40" s="51" t="s">
        <v>67</v>
      </c>
      <c r="G40" s="51" t="s">
        <v>67</v>
      </c>
      <c r="H40" s="51" t="s">
        <v>67</v>
      </c>
      <c r="I40" s="51" t="s">
        <v>67</v>
      </c>
      <c r="J40" s="51" t="s">
        <v>67</v>
      </c>
      <c r="K40" s="51" t="s">
        <v>67</v>
      </c>
      <c r="L40" s="51" t="s">
        <v>67</v>
      </c>
      <c r="M40" s="51" t="s">
        <v>67</v>
      </c>
      <c r="N40" s="51" t="s">
        <v>67</v>
      </c>
      <c r="O40" s="51" t="s">
        <v>67</v>
      </c>
      <c r="P40" s="51" t="s">
        <v>67</v>
      </c>
      <c r="Q40" s="51" t="s">
        <v>67</v>
      </c>
      <c r="R40" s="51" t="s">
        <v>67</v>
      </c>
      <c r="S40" s="51" t="s">
        <v>67</v>
      </c>
      <c r="T40" s="51" t="s">
        <v>67</v>
      </c>
      <c r="U40" s="51" t="s">
        <v>67</v>
      </c>
      <c r="V40" s="51" t="s">
        <v>67</v>
      </c>
      <c r="W40" s="51" t="s">
        <v>67</v>
      </c>
      <c r="X40" s="51" t="s">
        <v>67</v>
      </c>
      <c r="Y40" s="51" t="s">
        <v>67</v>
      </c>
      <c r="Z40" s="51" t="s">
        <v>67</v>
      </c>
      <c r="AA40" s="51" t="s">
        <v>67</v>
      </c>
      <c r="AB40" s="272">
        <v>1</v>
      </c>
      <c r="AC40" s="272">
        <v>0</v>
      </c>
      <c r="AD40" s="272" t="s">
        <v>67</v>
      </c>
      <c r="AE40" s="272" t="s">
        <v>67</v>
      </c>
      <c r="AF40" s="272" t="s">
        <v>67</v>
      </c>
      <c r="AG40" s="272" t="s">
        <v>67</v>
      </c>
      <c r="AH40" s="272" t="s">
        <v>67</v>
      </c>
      <c r="AI40" s="272" t="s">
        <v>67</v>
      </c>
      <c r="AJ40" s="41" t="s">
        <v>106</v>
      </c>
      <c r="AL40" t="str">
        <f t="shared" si="0"/>
        <v xml:space="preserve">    (U1)ALERT_REQ_UNKNOWN</v>
      </c>
      <c r="AR40" s="53" t="str">
        <f t="shared" si="3"/>
        <v xml:space="preserve">    (U4)0x00000080U,                                                           /* 34 UNKNOWN                                         */</v>
      </c>
      <c r="AS40" s="53" t="str">
        <f t="shared" si="4"/>
        <v xml:space="preserve">    (U4)0x000000C0U,                                                           /* 34 UNKNOWN                                         */</v>
      </c>
      <c r="AT40" s="53" t="str">
        <f t="shared" si="1"/>
        <v xml:space="preserve">    (U1)ALERT_REQ_UNKNOWN,                                                     /* 34 UNKNOWN                                         */</v>
      </c>
    </row>
    <row r="41" spans="2:46">
      <c r="B41" s="122"/>
      <c r="C41" s="37">
        <f t="shared" si="2"/>
        <v>35</v>
      </c>
      <c r="D41" s="51" t="s">
        <v>67</v>
      </c>
      <c r="E41" s="51" t="s">
        <v>67</v>
      </c>
      <c r="F41" s="51" t="s">
        <v>67</v>
      </c>
      <c r="G41" s="51" t="s">
        <v>67</v>
      </c>
      <c r="H41" s="51" t="s">
        <v>67</v>
      </c>
      <c r="I41" s="51" t="s">
        <v>67</v>
      </c>
      <c r="J41" s="51" t="s">
        <v>67</v>
      </c>
      <c r="K41" s="51" t="s">
        <v>67</v>
      </c>
      <c r="L41" s="51" t="s">
        <v>67</v>
      </c>
      <c r="M41" s="51" t="s">
        <v>67</v>
      </c>
      <c r="N41" s="51" t="s">
        <v>67</v>
      </c>
      <c r="O41" s="51" t="s">
        <v>67</v>
      </c>
      <c r="P41" s="51" t="s">
        <v>67</v>
      </c>
      <c r="Q41" s="51" t="s">
        <v>67</v>
      </c>
      <c r="R41" s="51" t="s">
        <v>67</v>
      </c>
      <c r="S41" s="51" t="s">
        <v>67</v>
      </c>
      <c r="T41" s="51" t="s">
        <v>67</v>
      </c>
      <c r="U41" s="51" t="s">
        <v>67</v>
      </c>
      <c r="V41" s="51" t="s">
        <v>67</v>
      </c>
      <c r="W41" s="51" t="s">
        <v>67</v>
      </c>
      <c r="X41" s="51" t="s">
        <v>67</v>
      </c>
      <c r="Y41" s="51" t="s">
        <v>67</v>
      </c>
      <c r="Z41" s="51" t="s">
        <v>67</v>
      </c>
      <c r="AA41" s="51" t="s">
        <v>67</v>
      </c>
      <c r="AB41" s="272">
        <v>1</v>
      </c>
      <c r="AC41" s="272">
        <v>1</v>
      </c>
      <c r="AD41" s="272" t="s">
        <v>67</v>
      </c>
      <c r="AE41" s="272" t="s">
        <v>67</v>
      </c>
      <c r="AF41" s="272" t="s">
        <v>67</v>
      </c>
      <c r="AG41" s="272" t="s">
        <v>67</v>
      </c>
      <c r="AH41" s="272" t="s">
        <v>67</v>
      </c>
      <c r="AI41" s="272" t="s">
        <v>67</v>
      </c>
      <c r="AJ41" s="41" t="s">
        <v>106</v>
      </c>
      <c r="AL41" t="str">
        <f t="shared" si="0"/>
        <v xml:space="preserve">    (U1)ALERT_REQ_UNKNOWN</v>
      </c>
      <c r="AR41" s="53" t="str">
        <f t="shared" si="3"/>
        <v xml:space="preserve">    (U4)0x000000C0U                                                            /* 35 UNKNOWN                                         */</v>
      </c>
      <c r="AS41" s="53" t="str">
        <f t="shared" si="4"/>
        <v xml:space="preserve">    (U4)0x000000C0U                                                            /* 35 UNKNOWN                                         */</v>
      </c>
      <c r="AT41" s="53" t="str">
        <f t="shared" si="1"/>
        <v xml:space="preserve">    (U1)ALERT_REQ_UNKNOWN                                                      /* 35 UNKNOWN                                         */</v>
      </c>
    </row>
    <row r="42" spans="2:46">
      <c r="B42" s="122"/>
      <c r="C42" s="37">
        <f t="shared" si="2"/>
        <v>36</v>
      </c>
      <c r="D42" s="51" t="s">
        <v>67</v>
      </c>
      <c r="E42" s="51" t="s">
        <v>67</v>
      </c>
      <c r="F42" s="51" t="s">
        <v>67</v>
      </c>
      <c r="G42" s="51" t="s">
        <v>67</v>
      </c>
      <c r="H42" s="51" t="s">
        <v>67</v>
      </c>
      <c r="I42" s="51" t="s">
        <v>67</v>
      </c>
      <c r="J42" s="51" t="s">
        <v>67</v>
      </c>
      <c r="K42" s="51" t="s">
        <v>67</v>
      </c>
      <c r="L42" s="51" t="s">
        <v>67</v>
      </c>
      <c r="M42" s="51" t="s">
        <v>67</v>
      </c>
      <c r="N42" s="51" t="s">
        <v>67</v>
      </c>
      <c r="O42" s="51" t="s">
        <v>67</v>
      </c>
      <c r="P42" s="51" t="s">
        <v>67</v>
      </c>
      <c r="Q42" s="51" t="s">
        <v>67</v>
      </c>
      <c r="R42" s="51" t="s">
        <v>67</v>
      </c>
      <c r="S42" s="51" t="s">
        <v>67</v>
      </c>
      <c r="T42" s="51" t="s">
        <v>67</v>
      </c>
      <c r="U42" s="51" t="s">
        <v>67</v>
      </c>
      <c r="V42" s="51" t="s">
        <v>67</v>
      </c>
      <c r="W42" s="51" t="s">
        <v>67</v>
      </c>
      <c r="X42" s="51" t="s">
        <v>67</v>
      </c>
      <c r="Y42" s="51" t="s">
        <v>67</v>
      </c>
      <c r="Z42" s="51" t="s">
        <v>67</v>
      </c>
      <c r="AA42" s="51" t="s">
        <v>67</v>
      </c>
      <c r="AB42" s="51" t="s">
        <v>67</v>
      </c>
      <c r="AC42" s="51" t="s">
        <v>67</v>
      </c>
      <c r="AD42" s="51" t="s">
        <v>67</v>
      </c>
      <c r="AE42" s="51" t="s">
        <v>67</v>
      </c>
      <c r="AF42" s="51" t="s">
        <v>67</v>
      </c>
      <c r="AG42" s="51" t="s">
        <v>67</v>
      </c>
      <c r="AH42" s="51" t="s">
        <v>67</v>
      </c>
      <c r="AI42" s="51" t="s">
        <v>67</v>
      </c>
      <c r="AJ42" s="20"/>
      <c r="AL42" t="str">
        <f t="shared" ca="1" si="0"/>
        <v xml:space="preserve">    (U1)ALERT_REQ_S_ACC_TT_VD_</v>
      </c>
      <c r="AR42" s="53" t="str">
        <f t="shared" si="3"/>
        <v>};</v>
      </c>
      <c r="AS42" s="53" t="str">
        <f t="shared" si="4"/>
        <v>};</v>
      </c>
      <c r="AT42" s="53" t="str">
        <f t="shared" si="1"/>
        <v>};</v>
      </c>
    </row>
    <row r="43" spans="2:46">
      <c r="B43" s="122"/>
      <c r="C43" s="37">
        <f t="shared" si="2"/>
        <v>37</v>
      </c>
      <c r="D43" s="51" t="s">
        <v>67</v>
      </c>
      <c r="E43" s="51" t="s">
        <v>67</v>
      </c>
      <c r="F43" s="51" t="s">
        <v>67</v>
      </c>
      <c r="G43" s="51" t="s">
        <v>67</v>
      </c>
      <c r="H43" s="51" t="s">
        <v>67</v>
      </c>
      <c r="I43" s="51" t="s">
        <v>67</v>
      </c>
      <c r="J43" s="51" t="s">
        <v>67</v>
      </c>
      <c r="K43" s="51" t="s">
        <v>67</v>
      </c>
      <c r="L43" s="51" t="s">
        <v>67</v>
      </c>
      <c r="M43" s="51" t="s">
        <v>67</v>
      </c>
      <c r="N43" s="51" t="s">
        <v>67</v>
      </c>
      <c r="O43" s="51" t="s">
        <v>67</v>
      </c>
      <c r="P43" s="51" t="s">
        <v>67</v>
      </c>
      <c r="Q43" s="51" t="s">
        <v>67</v>
      </c>
      <c r="R43" s="51" t="s">
        <v>67</v>
      </c>
      <c r="S43" s="51" t="s">
        <v>67</v>
      </c>
      <c r="T43" s="51" t="s">
        <v>67</v>
      </c>
      <c r="U43" s="51" t="s">
        <v>67</v>
      </c>
      <c r="V43" s="51" t="s">
        <v>67</v>
      </c>
      <c r="W43" s="51" t="s">
        <v>67</v>
      </c>
      <c r="X43" s="51" t="s">
        <v>67</v>
      </c>
      <c r="Y43" s="51" t="s">
        <v>67</v>
      </c>
      <c r="Z43" s="51" t="s">
        <v>67</v>
      </c>
      <c r="AA43" s="51" t="s">
        <v>67</v>
      </c>
      <c r="AB43" s="51" t="s">
        <v>67</v>
      </c>
      <c r="AC43" s="51" t="s">
        <v>67</v>
      </c>
      <c r="AD43" s="51" t="s">
        <v>67</v>
      </c>
      <c r="AE43" s="51" t="s">
        <v>67</v>
      </c>
      <c r="AF43" s="51" t="s">
        <v>67</v>
      </c>
      <c r="AG43" s="51" t="s">
        <v>67</v>
      </c>
      <c r="AH43" s="51" t="s">
        <v>67</v>
      </c>
      <c r="AI43" s="51" t="s">
        <v>67</v>
      </c>
      <c r="AJ43" s="20"/>
      <c r="AL43" t="str">
        <f t="shared" ca="1" si="0"/>
        <v xml:space="preserve">    (U1)ALERT_REQ_S_ACC_TT_VD_</v>
      </c>
      <c r="AR43" s="53" t="str">
        <f t="shared" si="3"/>
        <v/>
      </c>
      <c r="AS43" s="53" t="str">
        <f t="shared" si="4"/>
        <v/>
      </c>
      <c r="AT43" s="53" t="str">
        <f t="shared" si="1"/>
        <v/>
      </c>
    </row>
    <row r="44" spans="2:46">
      <c r="B44" s="122"/>
      <c r="C44" s="37">
        <f t="shared" si="2"/>
        <v>38</v>
      </c>
      <c r="D44" s="51" t="s">
        <v>67</v>
      </c>
      <c r="E44" s="51" t="s">
        <v>67</v>
      </c>
      <c r="F44" s="51" t="s">
        <v>67</v>
      </c>
      <c r="G44" s="51" t="s">
        <v>67</v>
      </c>
      <c r="H44" s="51" t="s">
        <v>67</v>
      </c>
      <c r="I44" s="51" t="s">
        <v>67</v>
      </c>
      <c r="J44" s="51" t="s">
        <v>67</v>
      </c>
      <c r="K44" s="51" t="s">
        <v>67</v>
      </c>
      <c r="L44" s="51" t="s">
        <v>67</v>
      </c>
      <c r="M44" s="51" t="s">
        <v>67</v>
      </c>
      <c r="N44" s="51" t="s">
        <v>67</v>
      </c>
      <c r="O44" s="51" t="s">
        <v>67</v>
      </c>
      <c r="P44" s="51" t="s">
        <v>67</v>
      </c>
      <c r="Q44" s="51" t="s">
        <v>67</v>
      </c>
      <c r="R44" s="51" t="s">
        <v>67</v>
      </c>
      <c r="S44" s="51" t="s">
        <v>67</v>
      </c>
      <c r="T44" s="51" t="s">
        <v>67</v>
      </c>
      <c r="U44" s="51" t="s">
        <v>67</v>
      </c>
      <c r="V44" s="51" t="s">
        <v>67</v>
      </c>
      <c r="W44" s="51" t="s">
        <v>67</v>
      </c>
      <c r="X44" s="51" t="s">
        <v>67</v>
      </c>
      <c r="Y44" s="51" t="s">
        <v>67</v>
      </c>
      <c r="Z44" s="51" t="s">
        <v>67</v>
      </c>
      <c r="AA44" s="51" t="s">
        <v>67</v>
      </c>
      <c r="AB44" s="51" t="s">
        <v>67</v>
      </c>
      <c r="AC44" s="51" t="s">
        <v>67</v>
      </c>
      <c r="AD44" s="51" t="s">
        <v>67</v>
      </c>
      <c r="AE44" s="51" t="s">
        <v>67</v>
      </c>
      <c r="AF44" s="51" t="s">
        <v>67</v>
      </c>
      <c r="AG44" s="51" t="s">
        <v>67</v>
      </c>
      <c r="AH44" s="51" t="s">
        <v>67</v>
      </c>
      <c r="AI44" s="51" t="s">
        <v>67</v>
      </c>
      <c r="AJ44" s="20"/>
      <c r="AL44" t="str">
        <f t="shared" ca="1" si="0"/>
        <v xml:space="preserve">    (U1)ALERT_REQ_S_ACC_TT_VD_</v>
      </c>
      <c r="AR44" s="53" t="str">
        <f t="shared" si="3"/>
        <v/>
      </c>
      <c r="AS44" s="53" t="str">
        <f t="shared" si="4"/>
        <v/>
      </c>
      <c r="AT44" s="53" t="str">
        <f t="shared" si="1"/>
        <v/>
      </c>
    </row>
    <row r="45" spans="2:46">
      <c r="B45" s="122"/>
      <c r="C45" s="37">
        <f t="shared" si="2"/>
        <v>39</v>
      </c>
      <c r="D45" s="51" t="s">
        <v>67</v>
      </c>
      <c r="E45" s="51" t="s">
        <v>67</v>
      </c>
      <c r="F45" s="51" t="s">
        <v>67</v>
      </c>
      <c r="G45" s="51" t="s">
        <v>67</v>
      </c>
      <c r="H45" s="51" t="s">
        <v>67</v>
      </c>
      <c r="I45" s="51" t="s">
        <v>67</v>
      </c>
      <c r="J45" s="51" t="s">
        <v>67</v>
      </c>
      <c r="K45" s="51" t="s">
        <v>67</v>
      </c>
      <c r="L45" s="51" t="s">
        <v>67</v>
      </c>
      <c r="M45" s="51" t="s">
        <v>67</v>
      </c>
      <c r="N45" s="51" t="s">
        <v>67</v>
      </c>
      <c r="O45" s="51" t="s">
        <v>67</v>
      </c>
      <c r="P45" s="51" t="s">
        <v>67</v>
      </c>
      <c r="Q45" s="51" t="s">
        <v>67</v>
      </c>
      <c r="R45" s="51" t="s">
        <v>67</v>
      </c>
      <c r="S45" s="51" t="s">
        <v>67</v>
      </c>
      <c r="T45" s="51" t="s">
        <v>67</v>
      </c>
      <c r="U45" s="51" t="s">
        <v>67</v>
      </c>
      <c r="V45" s="51" t="s">
        <v>67</v>
      </c>
      <c r="W45" s="51" t="s">
        <v>67</v>
      </c>
      <c r="X45" s="51" t="s">
        <v>67</v>
      </c>
      <c r="Y45" s="51" t="s">
        <v>67</v>
      </c>
      <c r="Z45" s="51" t="s">
        <v>67</v>
      </c>
      <c r="AA45" s="51" t="s">
        <v>67</v>
      </c>
      <c r="AB45" s="51" t="s">
        <v>67</v>
      </c>
      <c r="AC45" s="51" t="s">
        <v>67</v>
      </c>
      <c r="AD45" s="51" t="s">
        <v>67</v>
      </c>
      <c r="AE45" s="51" t="s">
        <v>67</v>
      </c>
      <c r="AF45" s="51" t="s">
        <v>67</v>
      </c>
      <c r="AG45" s="51" t="s">
        <v>67</v>
      </c>
      <c r="AH45" s="51" t="s">
        <v>67</v>
      </c>
      <c r="AI45" s="51" t="s">
        <v>67</v>
      </c>
      <c r="AJ45" s="20"/>
      <c r="AL45" t="str">
        <f t="shared" ca="1" si="0"/>
        <v xml:space="preserve">    (U1)ALERT_REQ_S_ACC_TT_VD_</v>
      </c>
      <c r="AR45" s="53" t="str">
        <f t="shared" si="3"/>
        <v/>
      </c>
      <c r="AS45" s="53" t="str">
        <f t="shared" si="4"/>
        <v/>
      </c>
      <c r="AT45" s="53" t="str">
        <f t="shared" si="1"/>
        <v/>
      </c>
    </row>
    <row r="46" spans="2:46">
      <c r="B46" s="122"/>
      <c r="C46" s="37">
        <f t="shared" si="2"/>
        <v>40</v>
      </c>
      <c r="D46" s="51" t="s">
        <v>67</v>
      </c>
      <c r="E46" s="51" t="s">
        <v>67</v>
      </c>
      <c r="F46" s="51" t="s">
        <v>67</v>
      </c>
      <c r="G46" s="51" t="s">
        <v>67</v>
      </c>
      <c r="H46" s="51" t="s">
        <v>67</v>
      </c>
      <c r="I46" s="51" t="s">
        <v>67</v>
      </c>
      <c r="J46" s="51" t="s">
        <v>67</v>
      </c>
      <c r="K46" s="51" t="s">
        <v>67</v>
      </c>
      <c r="L46" s="51" t="s">
        <v>67</v>
      </c>
      <c r="M46" s="51" t="s">
        <v>67</v>
      </c>
      <c r="N46" s="51" t="s">
        <v>67</v>
      </c>
      <c r="O46" s="51" t="s">
        <v>67</v>
      </c>
      <c r="P46" s="51" t="s">
        <v>67</v>
      </c>
      <c r="Q46" s="51" t="s">
        <v>67</v>
      </c>
      <c r="R46" s="51" t="s">
        <v>67</v>
      </c>
      <c r="S46" s="51" t="s">
        <v>67</v>
      </c>
      <c r="T46" s="51" t="s">
        <v>67</v>
      </c>
      <c r="U46" s="51" t="s">
        <v>67</v>
      </c>
      <c r="V46" s="51" t="s">
        <v>67</v>
      </c>
      <c r="W46" s="51" t="s">
        <v>67</v>
      </c>
      <c r="X46" s="51" t="s">
        <v>67</v>
      </c>
      <c r="Y46" s="51" t="s">
        <v>67</v>
      </c>
      <c r="Z46" s="51" t="s">
        <v>67</v>
      </c>
      <c r="AA46" s="51" t="s">
        <v>67</v>
      </c>
      <c r="AB46" s="51" t="s">
        <v>67</v>
      </c>
      <c r="AC46" s="51" t="s">
        <v>67</v>
      </c>
      <c r="AD46" s="51" t="s">
        <v>67</v>
      </c>
      <c r="AE46" s="51" t="s">
        <v>67</v>
      </c>
      <c r="AF46" s="51" t="s">
        <v>67</v>
      </c>
      <c r="AG46" s="51" t="s">
        <v>67</v>
      </c>
      <c r="AH46" s="51" t="s">
        <v>67</v>
      </c>
      <c r="AI46" s="51" t="s">
        <v>67</v>
      </c>
      <c r="AJ46" s="20"/>
      <c r="AL46" t="str">
        <f t="shared" ca="1" si="0"/>
        <v xml:space="preserve">    (U1)ALERT_REQ_S_ACC_TT_VD_</v>
      </c>
      <c r="AR46" s="53" t="str">
        <f t="shared" si="3"/>
        <v/>
      </c>
      <c r="AS46" s="53" t="str">
        <f t="shared" si="4"/>
        <v/>
      </c>
      <c r="AT46" s="53" t="str">
        <f t="shared" si="1"/>
        <v/>
      </c>
    </row>
    <row r="47" spans="2:46">
      <c r="B47" s="122"/>
      <c r="C47" s="37">
        <f t="shared" si="2"/>
        <v>41</v>
      </c>
      <c r="D47" s="51" t="s">
        <v>67</v>
      </c>
      <c r="E47" s="51" t="s">
        <v>67</v>
      </c>
      <c r="F47" s="51" t="s">
        <v>67</v>
      </c>
      <c r="G47" s="51" t="s">
        <v>67</v>
      </c>
      <c r="H47" s="51" t="s">
        <v>67</v>
      </c>
      <c r="I47" s="51" t="s">
        <v>67</v>
      </c>
      <c r="J47" s="51" t="s">
        <v>67</v>
      </c>
      <c r="K47" s="51" t="s">
        <v>67</v>
      </c>
      <c r="L47" s="51" t="s">
        <v>67</v>
      </c>
      <c r="M47" s="51" t="s">
        <v>67</v>
      </c>
      <c r="N47" s="51" t="s">
        <v>67</v>
      </c>
      <c r="O47" s="51" t="s">
        <v>67</v>
      </c>
      <c r="P47" s="51" t="s">
        <v>67</v>
      </c>
      <c r="Q47" s="51" t="s">
        <v>67</v>
      </c>
      <c r="R47" s="51" t="s">
        <v>67</v>
      </c>
      <c r="S47" s="51" t="s">
        <v>67</v>
      </c>
      <c r="T47" s="51" t="s">
        <v>67</v>
      </c>
      <c r="U47" s="51" t="s">
        <v>67</v>
      </c>
      <c r="V47" s="51" t="s">
        <v>67</v>
      </c>
      <c r="W47" s="51" t="s">
        <v>67</v>
      </c>
      <c r="X47" s="51" t="s">
        <v>67</v>
      </c>
      <c r="Y47" s="51" t="s">
        <v>67</v>
      </c>
      <c r="Z47" s="51" t="s">
        <v>67</v>
      </c>
      <c r="AA47" s="51" t="s">
        <v>67</v>
      </c>
      <c r="AB47" s="51" t="s">
        <v>67</v>
      </c>
      <c r="AC47" s="51" t="s">
        <v>67</v>
      </c>
      <c r="AD47" s="51" t="s">
        <v>67</v>
      </c>
      <c r="AE47" s="51" t="s">
        <v>67</v>
      </c>
      <c r="AF47" s="51" t="s">
        <v>67</v>
      </c>
      <c r="AG47" s="51" t="s">
        <v>67</v>
      </c>
      <c r="AH47" s="51" t="s">
        <v>67</v>
      </c>
      <c r="AI47" s="51" t="s">
        <v>67</v>
      </c>
      <c r="AJ47" s="20"/>
      <c r="AL47" t="str">
        <f t="shared" ca="1" si="0"/>
        <v xml:space="preserve">    (U1)ALERT_REQ_S_ACC_TT_VD_</v>
      </c>
      <c r="AR47" s="53" t="str">
        <f t="shared" si="3"/>
        <v/>
      </c>
      <c r="AS47" s="53" t="str">
        <f t="shared" si="4"/>
        <v/>
      </c>
      <c r="AT47" s="53" t="str">
        <f t="shared" si="1"/>
        <v/>
      </c>
    </row>
    <row r="48" spans="2:46">
      <c r="B48" s="122"/>
      <c r="C48" s="37">
        <f t="shared" si="2"/>
        <v>42</v>
      </c>
      <c r="D48" s="51" t="s">
        <v>67</v>
      </c>
      <c r="E48" s="51" t="s">
        <v>67</v>
      </c>
      <c r="F48" s="51" t="s">
        <v>67</v>
      </c>
      <c r="G48" s="51" t="s">
        <v>67</v>
      </c>
      <c r="H48" s="51" t="s">
        <v>67</v>
      </c>
      <c r="I48" s="51" t="s">
        <v>67</v>
      </c>
      <c r="J48" s="51" t="s">
        <v>67</v>
      </c>
      <c r="K48" s="51" t="s">
        <v>67</v>
      </c>
      <c r="L48" s="51" t="s">
        <v>67</v>
      </c>
      <c r="M48" s="51" t="s">
        <v>67</v>
      </c>
      <c r="N48" s="51" t="s">
        <v>67</v>
      </c>
      <c r="O48" s="51" t="s">
        <v>67</v>
      </c>
      <c r="P48" s="51" t="s">
        <v>67</v>
      </c>
      <c r="Q48" s="51" t="s">
        <v>67</v>
      </c>
      <c r="R48" s="51" t="s">
        <v>67</v>
      </c>
      <c r="S48" s="51" t="s">
        <v>67</v>
      </c>
      <c r="T48" s="51" t="s">
        <v>67</v>
      </c>
      <c r="U48" s="51" t="s">
        <v>67</v>
      </c>
      <c r="V48" s="51" t="s">
        <v>67</v>
      </c>
      <c r="W48" s="51" t="s">
        <v>67</v>
      </c>
      <c r="X48" s="51" t="s">
        <v>67</v>
      </c>
      <c r="Y48" s="51" t="s">
        <v>67</v>
      </c>
      <c r="Z48" s="51" t="s">
        <v>67</v>
      </c>
      <c r="AA48" s="51" t="s">
        <v>67</v>
      </c>
      <c r="AB48" s="51" t="s">
        <v>67</v>
      </c>
      <c r="AC48" s="51" t="s">
        <v>67</v>
      </c>
      <c r="AD48" s="51" t="s">
        <v>67</v>
      </c>
      <c r="AE48" s="51" t="s">
        <v>67</v>
      </c>
      <c r="AF48" s="51" t="s">
        <v>67</v>
      </c>
      <c r="AG48" s="51" t="s">
        <v>67</v>
      </c>
      <c r="AH48" s="51" t="s">
        <v>67</v>
      </c>
      <c r="AI48" s="51" t="s">
        <v>67</v>
      </c>
      <c r="AJ48" s="20"/>
      <c r="AL48" t="str">
        <f t="shared" ca="1" si="0"/>
        <v xml:space="preserve">    (U1)ALERT_REQ_S_ACC_TT_VD_</v>
      </c>
      <c r="AR48" s="53" t="str">
        <f t="shared" si="3"/>
        <v/>
      </c>
      <c r="AS48" s="53" t="str">
        <f t="shared" si="4"/>
        <v/>
      </c>
      <c r="AT48" s="53" t="str">
        <f t="shared" si="1"/>
        <v/>
      </c>
    </row>
    <row r="49" spans="2:46">
      <c r="B49" s="122"/>
      <c r="C49" s="37">
        <f t="shared" si="2"/>
        <v>43</v>
      </c>
      <c r="D49" s="51" t="s">
        <v>67</v>
      </c>
      <c r="E49" s="51" t="s">
        <v>67</v>
      </c>
      <c r="F49" s="51" t="s">
        <v>67</v>
      </c>
      <c r="G49" s="51" t="s">
        <v>67</v>
      </c>
      <c r="H49" s="51" t="s">
        <v>67</v>
      </c>
      <c r="I49" s="51" t="s">
        <v>67</v>
      </c>
      <c r="J49" s="51" t="s">
        <v>67</v>
      </c>
      <c r="K49" s="51" t="s">
        <v>67</v>
      </c>
      <c r="L49" s="51" t="s">
        <v>67</v>
      </c>
      <c r="M49" s="51" t="s">
        <v>67</v>
      </c>
      <c r="N49" s="51" t="s">
        <v>67</v>
      </c>
      <c r="O49" s="51" t="s">
        <v>67</v>
      </c>
      <c r="P49" s="51" t="s">
        <v>67</v>
      </c>
      <c r="Q49" s="51" t="s">
        <v>67</v>
      </c>
      <c r="R49" s="51" t="s">
        <v>67</v>
      </c>
      <c r="S49" s="51" t="s">
        <v>67</v>
      </c>
      <c r="T49" s="51" t="s">
        <v>67</v>
      </c>
      <c r="U49" s="51" t="s">
        <v>67</v>
      </c>
      <c r="V49" s="51" t="s">
        <v>67</v>
      </c>
      <c r="W49" s="51" t="s">
        <v>67</v>
      </c>
      <c r="X49" s="51" t="s">
        <v>67</v>
      </c>
      <c r="Y49" s="51" t="s">
        <v>67</v>
      </c>
      <c r="Z49" s="51" t="s">
        <v>67</v>
      </c>
      <c r="AA49" s="51" t="s">
        <v>67</v>
      </c>
      <c r="AB49" s="51" t="s">
        <v>67</v>
      </c>
      <c r="AC49" s="51" t="s">
        <v>67</v>
      </c>
      <c r="AD49" s="51" t="s">
        <v>67</v>
      </c>
      <c r="AE49" s="51" t="s">
        <v>67</v>
      </c>
      <c r="AF49" s="51" t="s">
        <v>67</v>
      </c>
      <c r="AG49" s="51" t="s">
        <v>67</v>
      </c>
      <c r="AH49" s="51" t="s">
        <v>67</v>
      </c>
      <c r="AI49" s="51" t="s">
        <v>67</v>
      </c>
      <c r="AJ49" s="20"/>
      <c r="AL49" t="str">
        <f t="shared" ca="1" si="0"/>
        <v xml:space="preserve">    (U1)ALERT_REQ_S_ACC_TT_VD_</v>
      </c>
      <c r="AR49" s="53" t="str">
        <f t="shared" si="3"/>
        <v/>
      </c>
      <c r="AS49" s="53" t="str">
        <f t="shared" si="4"/>
        <v/>
      </c>
      <c r="AT49" s="53" t="str">
        <f t="shared" si="1"/>
        <v/>
      </c>
    </row>
    <row r="50" spans="2:46">
      <c r="B50" s="122"/>
      <c r="C50" s="37">
        <f t="shared" si="2"/>
        <v>44</v>
      </c>
      <c r="D50" s="51" t="s">
        <v>67</v>
      </c>
      <c r="E50" s="51" t="s">
        <v>67</v>
      </c>
      <c r="F50" s="51" t="s">
        <v>67</v>
      </c>
      <c r="G50" s="51" t="s">
        <v>67</v>
      </c>
      <c r="H50" s="51" t="s">
        <v>67</v>
      </c>
      <c r="I50" s="51" t="s">
        <v>67</v>
      </c>
      <c r="J50" s="51" t="s">
        <v>67</v>
      </c>
      <c r="K50" s="51" t="s">
        <v>67</v>
      </c>
      <c r="L50" s="51" t="s">
        <v>67</v>
      </c>
      <c r="M50" s="51" t="s">
        <v>67</v>
      </c>
      <c r="N50" s="51" t="s">
        <v>67</v>
      </c>
      <c r="O50" s="51" t="s">
        <v>67</v>
      </c>
      <c r="P50" s="51" t="s">
        <v>67</v>
      </c>
      <c r="Q50" s="51" t="s">
        <v>67</v>
      </c>
      <c r="R50" s="51" t="s">
        <v>67</v>
      </c>
      <c r="S50" s="51" t="s">
        <v>67</v>
      </c>
      <c r="T50" s="51" t="s">
        <v>67</v>
      </c>
      <c r="U50" s="51" t="s">
        <v>67</v>
      </c>
      <c r="V50" s="51" t="s">
        <v>67</v>
      </c>
      <c r="W50" s="51" t="s">
        <v>67</v>
      </c>
      <c r="X50" s="51" t="s">
        <v>67</v>
      </c>
      <c r="Y50" s="51" t="s">
        <v>67</v>
      </c>
      <c r="Z50" s="51" t="s">
        <v>67</v>
      </c>
      <c r="AA50" s="51" t="s">
        <v>67</v>
      </c>
      <c r="AB50" s="51" t="s">
        <v>67</v>
      </c>
      <c r="AC50" s="51" t="s">
        <v>67</v>
      </c>
      <c r="AD50" s="51" t="s">
        <v>67</v>
      </c>
      <c r="AE50" s="51" t="s">
        <v>67</v>
      </c>
      <c r="AF50" s="51" t="s">
        <v>67</v>
      </c>
      <c r="AG50" s="51" t="s">
        <v>67</v>
      </c>
      <c r="AH50" s="51" t="s">
        <v>67</v>
      </c>
      <c r="AI50" s="51" t="s">
        <v>67</v>
      </c>
      <c r="AJ50" s="20"/>
      <c r="AL50" t="str">
        <f t="shared" ca="1" si="0"/>
        <v xml:space="preserve">    (U1)ALERT_REQ_S_ACC_TT_VD_</v>
      </c>
      <c r="AR50" s="53" t="str">
        <f t="shared" si="3"/>
        <v/>
      </c>
      <c r="AS50" s="53" t="str">
        <f t="shared" si="4"/>
        <v/>
      </c>
      <c r="AT50" s="53" t="str">
        <f t="shared" si="1"/>
        <v/>
      </c>
    </row>
    <row r="51" spans="2:46">
      <c r="B51" s="122"/>
      <c r="C51" s="37">
        <f t="shared" si="2"/>
        <v>45</v>
      </c>
      <c r="D51" s="51" t="s">
        <v>67</v>
      </c>
      <c r="E51" s="51" t="s">
        <v>67</v>
      </c>
      <c r="F51" s="51" t="s">
        <v>67</v>
      </c>
      <c r="G51" s="51" t="s">
        <v>67</v>
      </c>
      <c r="H51" s="51" t="s">
        <v>67</v>
      </c>
      <c r="I51" s="51" t="s">
        <v>67</v>
      </c>
      <c r="J51" s="51" t="s">
        <v>67</v>
      </c>
      <c r="K51" s="51" t="s">
        <v>67</v>
      </c>
      <c r="L51" s="51" t="s">
        <v>67</v>
      </c>
      <c r="M51" s="51" t="s">
        <v>67</v>
      </c>
      <c r="N51" s="51" t="s">
        <v>67</v>
      </c>
      <c r="O51" s="51" t="s">
        <v>67</v>
      </c>
      <c r="P51" s="51" t="s">
        <v>67</v>
      </c>
      <c r="Q51" s="51" t="s">
        <v>67</v>
      </c>
      <c r="R51" s="51" t="s">
        <v>67</v>
      </c>
      <c r="S51" s="51" t="s">
        <v>67</v>
      </c>
      <c r="T51" s="51" t="s">
        <v>67</v>
      </c>
      <c r="U51" s="51" t="s">
        <v>67</v>
      </c>
      <c r="V51" s="51" t="s">
        <v>67</v>
      </c>
      <c r="W51" s="51" t="s">
        <v>67</v>
      </c>
      <c r="X51" s="51" t="s">
        <v>67</v>
      </c>
      <c r="Y51" s="51" t="s">
        <v>67</v>
      </c>
      <c r="Z51" s="51" t="s">
        <v>67</v>
      </c>
      <c r="AA51" s="51" t="s">
        <v>67</v>
      </c>
      <c r="AB51" s="51" t="s">
        <v>67</v>
      </c>
      <c r="AC51" s="51" t="s">
        <v>67</v>
      </c>
      <c r="AD51" s="51" t="s">
        <v>67</v>
      </c>
      <c r="AE51" s="51" t="s">
        <v>67</v>
      </c>
      <c r="AF51" s="51" t="s">
        <v>67</v>
      </c>
      <c r="AG51" s="51" t="s">
        <v>67</v>
      </c>
      <c r="AH51" s="51" t="s">
        <v>67</v>
      </c>
      <c r="AI51" s="51" t="s">
        <v>67</v>
      </c>
      <c r="AJ51" s="20"/>
      <c r="AL51" t="str">
        <f t="shared" ca="1" si="0"/>
        <v xml:space="preserve">    (U1)ALERT_REQ_S_ACC_TT_VD_</v>
      </c>
      <c r="AR51" s="53" t="str">
        <f t="shared" si="3"/>
        <v/>
      </c>
      <c r="AS51" s="53" t="str">
        <f t="shared" si="4"/>
        <v/>
      </c>
      <c r="AT51" s="53" t="str">
        <f t="shared" si="1"/>
        <v/>
      </c>
    </row>
    <row r="52" spans="2:46">
      <c r="B52" s="122"/>
      <c r="C52" s="37">
        <f t="shared" si="2"/>
        <v>46</v>
      </c>
      <c r="D52" s="51" t="s">
        <v>67</v>
      </c>
      <c r="E52" s="51" t="s">
        <v>67</v>
      </c>
      <c r="F52" s="51" t="s">
        <v>67</v>
      </c>
      <c r="G52" s="51" t="s">
        <v>67</v>
      </c>
      <c r="H52" s="51" t="s">
        <v>67</v>
      </c>
      <c r="I52" s="51" t="s">
        <v>67</v>
      </c>
      <c r="J52" s="51" t="s">
        <v>67</v>
      </c>
      <c r="K52" s="51" t="s">
        <v>67</v>
      </c>
      <c r="L52" s="51" t="s">
        <v>67</v>
      </c>
      <c r="M52" s="51" t="s">
        <v>67</v>
      </c>
      <c r="N52" s="51" t="s">
        <v>67</v>
      </c>
      <c r="O52" s="51" t="s">
        <v>67</v>
      </c>
      <c r="P52" s="51" t="s">
        <v>67</v>
      </c>
      <c r="Q52" s="51" t="s">
        <v>67</v>
      </c>
      <c r="R52" s="51" t="s">
        <v>67</v>
      </c>
      <c r="S52" s="51" t="s">
        <v>67</v>
      </c>
      <c r="T52" s="51" t="s">
        <v>67</v>
      </c>
      <c r="U52" s="51" t="s">
        <v>67</v>
      </c>
      <c r="V52" s="51" t="s">
        <v>67</v>
      </c>
      <c r="W52" s="51" t="s">
        <v>67</v>
      </c>
      <c r="X52" s="51" t="s">
        <v>67</v>
      </c>
      <c r="Y52" s="51" t="s">
        <v>67</v>
      </c>
      <c r="Z52" s="51" t="s">
        <v>67</v>
      </c>
      <c r="AA52" s="51" t="s">
        <v>67</v>
      </c>
      <c r="AB52" s="51" t="s">
        <v>67</v>
      </c>
      <c r="AC52" s="51" t="s">
        <v>67</v>
      </c>
      <c r="AD52" s="51" t="s">
        <v>67</v>
      </c>
      <c r="AE52" s="51" t="s">
        <v>67</v>
      </c>
      <c r="AF52" s="51" t="s">
        <v>67</v>
      </c>
      <c r="AG52" s="51" t="s">
        <v>67</v>
      </c>
      <c r="AH52" s="51" t="s">
        <v>67</v>
      </c>
      <c r="AI52" s="51" t="s">
        <v>67</v>
      </c>
      <c r="AJ52" s="20"/>
      <c r="AL52" t="str">
        <f t="shared" ca="1" si="0"/>
        <v xml:space="preserve">    (U1)ALERT_REQ_S_ACC_TT_VD_</v>
      </c>
      <c r="AR52" s="53" t="str">
        <f t="shared" si="3"/>
        <v/>
      </c>
      <c r="AS52" s="53" t="str">
        <f t="shared" si="4"/>
        <v/>
      </c>
      <c r="AT52" s="53" t="str">
        <f t="shared" si="1"/>
        <v/>
      </c>
    </row>
    <row r="53" spans="2:46">
      <c r="B53" s="122"/>
      <c r="C53" s="37">
        <f t="shared" si="2"/>
        <v>47</v>
      </c>
      <c r="D53" s="51" t="s">
        <v>67</v>
      </c>
      <c r="E53" s="51" t="s">
        <v>67</v>
      </c>
      <c r="F53" s="51" t="s">
        <v>67</v>
      </c>
      <c r="G53" s="51" t="s">
        <v>67</v>
      </c>
      <c r="H53" s="51" t="s">
        <v>67</v>
      </c>
      <c r="I53" s="51" t="s">
        <v>67</v>
      </c>
      <c r="J53" s="51" t="s">
        <v>67</v>
      </c>
      <c r="K53" s="51" t="s">
        <v>67</v>
      </c>
      <c r="L53" s="51" t="s">
        <v>67</v>
      </c>
      <c r="M53" s="51" t="s">
        <v>67</v>
      </c>
      <c r="N53" s="51" t="s">
        <v>67</v>
      </c>
      <c r="O53" s="51" t="s">
        <v>67</v>
      </c>
      <c r="P53" s="51" t="s">
        <v>67</v>
      </c>
      <c r="Q53" s="51" t="s">
        <v>67</v>
      </c>
      <c r="R53" s="51" t="s">
        <v>67</v>
      </c>
      <c r="S53" s="51" t="s">
        <v>67</v>
      </c>
      <c r="T53" s="51" t="s">
        <v>67</v>
      </c>
      <c r="U53" s="51" t="s">
        <v>67</v>
      </c>
      <c r="V53" s="51" t="s">
        <v>67</v>
      </c>
      <c r="W53" s="51" t="s">
        <v>67</v>
      </c>
      <c r="X53" s="51" t="s">
        <v>67</v>
      </c>
      <c r="Y53" s="51" t="s">
        <v>67</v>
      </c>
      <c r="Z53" s="51" t="s">
        <v>67</v>
      </c>
      <c r="AA53" s="51" t="s">
        <v>67</v>
      </c>
      <c r="AB53" s="51" t="s">
        <v>67</v>
      </c>
      <c r="AC53" s="51" t="s">
        <v>67</v>
      </c>
      <c r="AD53" s="51" t="s">
        <v>67</v>
      </c>
      <c r="AE53" s="51" t="s">
        <v>67</v>
      </c>
      <c r="AF53" s="51" t="s">
        <v>67</v>
      </c>
      <c r="AG53" s="51" t="s">
        <v>67</v>
      </c>
      <c r="AH53" s="51" t="s">
        <v>67</v>
      </c>
      <c r="AI53" s="51" t="s">
        <v>67</v>
      </c>
      <c r="AJ53" s="20"/>
      <c r="AL53" t="str">
        <f t="shared" ca="1" si="0"/>
        <v xml:space="preserve">    (U1)ALERT_REQ_S_ACC_TT_VD_</v>
      </c>
      <c r="AR53" s="53" t="str">
        <f t="shared" si="3"/>
        <v/>
      </c>
      <c r="AS53" s="53" t="str">
        <f t="shared" si="4"/>
        <v/>
      </c>
      <c r="AT53" s="53" t="str">
        <f t="shared" si="1"/>
        <v/>
      </c>
    </row>
    <row r="54" spans="2:46">
      <c r="B54" s="122"/>
      <c r="C54" s="37">
        <f t="shared" si="2"/>
        <v>48</v>
      </c>
      <c r="D54" s="51" t="s">
        <v>67</v>
      </c>
      <c r="E54" s="51" t="s">
        <v>67</v>
      </c>
      <c r="F54" s="51" t="s">
        <v>67</v>
      </c>
      <c r="G54" s="51" t="s">
        <v>67</v>
      </c>
      <c r="H54" s="51" t="s">
        <v>67</v>
      </c>
      <c r="I54" s="51" t="s">
        <v>67</v>
      </c>
      <c r="J54" s="51" t="s">
        <v>67</v>
      </c>
      <c r="K54" s="51" t="s">
        <v>67</v>
      </c>
      <c r="L54" s="51" t="s">
        <v>67</v>
      </c>
      <c r="M54" s="51" t="s">
        <v>67</v>
      </c>
      <c r="N54" s="51" t="s">
        <v>67</v>
      </c>
      <c r="O54" s="51" t="s">
        <v>67</v>
      </c>
      <c r="P54" s="51" t="s">
        <v>67</v>
      </c>
      <c r="Q54" s="51" t="s">
        <v>67</v>
      </c>
      <c r="R54" s="51" t="s">
        <v>67</v>
      </c>
      <c r="S54" s="51" t="s">
        <v>67</v>
      </c>
      <c r="T54" s="51" t="s">
        <v>67</v>
      </c>
      <c r="U54" s="51" t="s">
        <v>67</v>
      </c>
      <c r="V54" s="51" t="s">
        <v>67</v>
      </c>
      <c r="W54" s="51" t="s">
        <v>67</v>
      </c>
      <c r="X54" s="51" t="s">
        <v>67</v>
      </c>
      <c r="Y54" s="51" t="s">
        <v>67</v>
      </c>
      <c r="Z54" s="51" t="s">
        <v>67</v>
      </c>
      <c r="AA54" s="51" t="s">
        <v>67</v>
      </c>
      <c r="AB54" s="51" t="s">
        <v>67</v>
      </c>
      <c r="AC54" s="51" t="s">
        <v>67</v>
      </c>
      <c r="AD54" s="51" t="s">
        <v>67</v>
      </c>
      <c r="AE54" s="51" t="s">
        <v>67</v>
      </c>
      <c r="AF54" s="51" t="s">
        <v>67</v>
      </c>
      <c r="AG54" s="51" t="s">
        <v>67</v>
      </c>
      <c r="AH54" s="51" t="s">
        <v>67</v>
      </c>
      <c r="AI54" s="51" t="s">
        <v>67</v>
      </c>
      <c r="AJ54" s="20"/>
      <c r="AL54" t="str">
        <f t="shared" ca="1" si="0"/>
        <v xml:space="preserve">    (U1)ALERT_REQ_S_ACC_TT_VD_</v>
      </c>
      <c r="AR54" s="53" t="str">
        <f t="shared" si="3"/>
        <v/>
      </c>
      <c r="AS54" s="53" t="str">
        <f t="shared" si="4"/>
        <v/>
      </c>
      <c r="AT54" s="53" t="str">
        <f t="shared" si="1"/>
        <v/>
      </c>
    </row>
    <row r="55" spans="2:46">
      <c r="B55" s="122"/>
      <c r="C55" s="37">
        <f t="shared" si="2"/>
        <v>49</v>
      </c>
      <c r="D55" s="51" t="s">
        <v>67</v>
      </c>
      <c r="E55" s="51" t="s">
        <v>67</v>
      </c>
      <c r="F55" s="51" t="s">
        <v>67</v>
      </c>
      <c r="G55" s="51" t="s">
        <v>67</v>
      </c>
      <c r="H55" s="51" t="s">
        <v>67</v>
      </c>
      <c r="I55" s="51" t="s">
        <v>67</v>
      </c>
      <c r="J55" s="51" t="s">
        <v>67</v>
      </c>
      <c r="K55" s="51" t="s">
        <v>67</v>
      </c>
      <c r="L55" s="51" t="s">
        <v>67</v>
      </c>
      <c r="M55" s="51" t="s">
        <v>67</v>
      </c>
      <c r="N55" s="51" t="s">
        <v>67</v>
      </c>
      <c r="O55" s="51" t="s">
        <v>67</v>
      </c>
      <c r="P55" s="51" t="s">
        <v>67</v>
      </c>
      <c r="Q55" s="51" t="s">
        <v>67</v>
      </c>
      <c r="R55" s="51" t="s">
        <v>67</v>
      </c>
      <c r="S55" s="51" t="s">
        <v>67</v>
      </c>
      <c r="T55" s="51" t="s">
        <v>67</v>
      </c>
      <c r="U55" s="51" t="s">
        <v>67</v>
      </c>
      <c r="V55" s="51" t="s">
        <v>67</v>
      </c>
      <c r="W55" s="51" t="s">
        <v>67</v>
      </c>
      <c r="X55" s="51" t="s">
        <v>67</v>
      </c>
      <c r="Y55" s="51" t="s">
        <v>67</v>
      </c>
      <c r="Z55" s="51" t="s">
        <v>67</v>
      </c>
      <c r="AA55" s="51" t="s">
        <v>67</v>
      </c>
      <c r="AB55" s="51" t="s">
        <v>67</v>
      </c>
      <c r="AC55" s="51" t="s">
        <v>67</v>
      </c>
      <c r="AD55" s="51" t="s">
        <v>67</v>
      </c>
      <c r="AE55" s="51" t="s">
        <v>67</v>
      </c>
      <c r="AF55" s="51" t="s">
        <v>67</v>
      </c>
      <c r="AG55" s="51" t="s">
        <v>67</v>
      </c>
      <c r="AH55" s="51" t="s">
        <v>67</v>
      </c>
      <c r="AI55" s="51" t="s">
        <v>67</v>
      </c>
      <c r="AJ55" s="20"/>
      <c r="AL55" t="str">
        <f t="shared" ca="1" si="0"/>
        <v xml:space="preserve">    (U1)ALERT_REQ_S_ACC_TT_VD_</v>
      </c>
      <c r="AR55" s="53" t="str">
        <f t="shared" si="3"/>
        <v/>
      </c>
      <c r="AS55" s="53" t="str">
        <f t="shared" si="4"/>
        <v/>
      </c>
      <c r="AT55" s="53" t="str">
        <f t="shared" si="1"/>
        <v/>
      </c>
    </row>
    <row r="56" spans="2:46">
      <c r="B56" s="122"/>
      <c r="C56" s="37">
        <f t="shared" si="2"/>
        <v>50</v>
      </c>
      <c r="D56" s="51" t="s">
        <v>67</v>
      </c>
      <c r="E56" s="51" t="s">
        <v>67</v>
      </c>
      <c r="F56" s="51" t="s">
        <v>67</v>
      </c>
      <c r="G56" s="51" t="s">
        <v>67</v>
      </c>
      <c r="H56" s="51" t="s">
        <v>67</v>
      </c>
      <c r="I56" s="51" t="s">
        <v>67</v>
      </c>
      <c r="J56" s="51" t="s">
        <v>67</v>
      </c>
      <c r="K56" s="51" t="s">
        <v>67</v>
      </c>
      <c r="L56" s="51" t="s">
        <v>67</v>
      </c>
      <c r="M56" s="51" t="s">
        <v>67</v>
      </c>
      <c r="N56" s="51" t="s">
        <v>67</v>
      </c>
      <c r="O56" s="51" t="s">
        <v>67</v>
      </c>
      <c r="P56" s="51" t="s">
        <v>67</v>
      </c>
      <c r="Q56" s="51" t="s">
        <v>67</v>
      </c>
      <c r="R56" s="51" t="s">
        <v>67</v>
      </c>
      <c r="S56" s="51" t="s">
        <v>67</v>
      </c>
      <c r="T56" s="51" t="s">
        <v>67</v>
      </c>
      <c r="U56" s="51" t="s">
        <v>67</v>
      </c>
      <c r="V56" s="51" t="s">
        <v>67</v>
      </c>
      <c r="W56" s="51" t="s">
        <v>67</v>
      </c>
      <c r="X56" s="51" t="s">
        <v>67</v>
      </c>
      <c r="Y56" s="51" t="s">
        <v>67</v>
      </c>
      <c r="Z56" s="51" t="s">
        <v>67</v>
      </c>
      <c r="AA56" s="51" t="s">
        <v>67</v>
      </c>
      <c r="AB56" s="51" t="s">
        <v>67</v>
      </c>
      <c r="AC56" s="51" t="s">
        <v>67</v>
      </c>
      <c r="AD56" s="51" t="s">
        <v>67</v>
      </c>
      <c r="AE56" s="51" t="s">
        <v>67</v>
      </c>
      <c r="AF56" s="51" t="s">
        <v>67</v>
      </c>
      <c r="AG56" s="51" t="s">
        <v>67</v>
      </c>
      <c r="AH56" s="51" t="s">
        <v>67</v>
      </c>
      <c r="AI56" s="51" t="s">
        <v>67</v>
      </c>
      <c r="AJ56" s="20"/>
      <c r="AL56" t="str">
        <f t="shared" ca="1" si="0"/>
        <v xml:space="preserve">    (U1)ALERT_REQ_S_ACC_TT_VD_</v>
      </c>
      <c r="AR56" s="53" t="str">
        <f t="shared" si="3"/>
        <v/>
      </c>
      <c r="AS56" s="53" t="str">
        <f t="shared" si="4"/>
        <v/>
      </c>
      <c r="AT56" s="53" t="str">
        <f t="shared" si="1"/>
        <v/>
      </c>
    </row>
    <row r="57" spans="2:46">
      <c r="B57" s="122"/>
      <c r="C57" s="37">
        <f t="shared" si="2"/>
        <v>51</v>
      </c>
      <c r="D57" s="51" t="s">
        <v>67</v>
      </c>
      <c r="E57" s="51" t="s">
        <v>67</v>
      </c>
      <c r="F57" s="51" t="s">
        <v>67</v>
      </c>
      <c r="G57" s="51" t="s">
        <v>67</v>
      </c>
      <c r="H57" s="51" t="s">
        <v>67</v>
      </c>
      <c r="I57" s="51" t="s">
        <v>67</v>
      </c>
      <c r="J57" s="51" t="s">
        <v>67</v>
      </c>
      <c r="K57" s="51" t="s">
        <v>67</v>
      </c>
      <c r="L57" s="51" t="s">
        <v>67</v>
      </c>
      <c r="M57" s="51" t="s">
        <v>67</v>
      </c>
      <c r="N57" s="51" t="s">
        <v>67</v>
      </c>
      <c r="O57" s="51" t="s">
        <v>67</v>
      </c>
      <c r="P57" s="51" t="s">
        <v>67</v>
      </c>
      <c r="Q57" s="51" t="s">
        <v>67</v>
      </c>
      <c r="R57" s="51" t="s">
        <v>67</v>
      </c>
      <c r="S57" s="51" t="s">
        <v>67</v>
      </c>
      <c r="T57" s="51" t="s">
        <v>67</v>
      </c>
      <c r="U57" s="51" t="s">
        <v>67</v>
      </c>
      <c r="V57" s="51" t="s">
        <v>67</v>
      </c>
      <c r="W57" s="51" t="s">
        <v>67</v>
      </c>
      <c r="X57" s="51" t="s">
        <v>67</v>
      </c>
      <c r="Y57" s="51" t="s">
        <v>67</v>
      </c>
      <c r="Z57" s="51" t="s">
        <v>67</v>
      </c>
      <c r="AA57" s="51" t="s">
        <v>67</v>
      </c>
      <c r="AB57" s="51" t="s">
        <v>67</v>
      </c>
      <c r="AC57" s="51" t="s">
        <v>67</v>
      </c>
      <c r="AD57" s="51" t="s">
        <v>67</v>
      </c>
      <c r="AE57" s="51" t="s">
        <v>67</v>
      </c>
      <c r="AF57" s="51" t="s">
        <v>67</v>
      </c>
      <c r="AG57" s="51" t="s">
        <v>67</v>
      </c>
      <c r="AH57" s="51" t="s">
        <v>67</v>
      </c>
      <c r="AI57" s="51" t="s">
        <v>67</v>
      </c>
      <c r="AJ57" s="20"/>
      <c r="AL57" t="str">
        <f t="shared" ca="1" si="0"/>
        <v xml:space="preserve">    (U1)ALERT_REQ_S_ACC_TT_VD_</v>
      </c>
      <c r="AR57" s="53" t="str">
        <f t="shared" si="3"/>
        <v/>
      </c>
      <c r="AS57" s="53" t="str">
        <f t="shared" si="4"/>
        <v/>
      </c>
      <c r="AT57" s="53" t="str">
        <f t="shared" si="1"/>
        <v/>
      </c>
    </row>
    <row r="58" spans="2:46">
      <c r="B58" s="122"/>
      <c r="C58" s="37">
        <f t="shared" si="2"/>
        <v>52</v>
      </c>
      <c r="D58" s="51" t="s">
        <v>67</v>
      </c>
      <c r="E58" s="51" t="s">
        <v>67</v>
      </c>
      <c r="F58" s="51" t="s">
        <v>67</v>
      </c>
      <c r="G58" s="51" t="s">
        <v>67</v>
      </c>
      <c r="H58" s="51" t="s">
        <v>67</v>
      </c>
      <c r="I58" s="51" t="s">
        <v>67</v>
      </c>
      <c r="J58" s="51" t="s">
        <v>67</v>
      </c>
      <c r="K58" s="51" t="s">
        <v>67</v>
      </c>
      <c r="L58" s="51" t="s">
        <v>67</v>
      </c>
      <c r="M58" s="51" t="s">
        <v>67</v>
      </c>
      <c r="N58" s="51" t="s">
        <v>67</v>
      </c>
      <c r="O58" s="51" t="s">
        <v>67</v>
      </c>
      <c r="P58" s="51" t="s">
        <v>67</v>
      </c>
      <c r="Q58" s="51" t="s">
        <v>67</v>
      </c>
      <c r="R58" s="51" t="s">
        <v>67</v>
      </c>
      <c r="S58" s="51" t="s">
        <v>67</v>
      </c>
      <c r="T58" s="51" t="s">
        <v>67</v>
      </c>
      <c r="U58" s="51" t="s">
        <v>67</v>
      </c>
      <c r="V58" s="51" t="s">
        <v>67</v>
      </c>
      <c r="W58" s="51" t="s">
        <v>67</v>
      </c>
      <c r="X58" s="51" t="s">
        <v>67</v>
      </c>
      <c r="Y58" s="51" t="s">
        <v>67</v>
      </c>
      <c r="Z58" s="51" t="s">
        <v>67</v>
      </c>
      <c r="AA58" s="51" t="s">
        <v>67</v>
      </c>
      <c r="AB58" s="51" t="s">
        <v>67</v>
      </c>
      <c r="AC58" s="51" t="s">
        <v>67</v>
      </c>
      <c r="AD58" s="51" t="s">
        <v>67</v>
      </c>
      <c r="AE58" s="51" t="s">
        <v>67</v>
      </c>
      <c r="AF58" s="51" t="s">
        <v>67</v>
      </c>
      <c r="AG58" s="51" t="s">
        <v>67</v>
      </c>
      <c r="AH58" s="51" t="s">
        <v>67</v>
      </c>
      <c r="AI58" s="51" t="s">
        <v>67</v>
      </c>
      <c r="AJ58" s="20"/>
      <c r="AL58" t="str">
        <f t="shared" ca="1" si="0"/>
        <v xml:space="preserve">    (U1)ALERT_REQ_S_ACC_TT_VD_</v>
      </c>
      <c r="AR58" s="53" t="str">
        <f t="shared" si="3"/>
        <v/>
      </c>
      <c r="AS58" s="53" t="str">
        <f t="shared" si="4"/>
        <v/>
      </c>
      <c r="AT58" s="53" t="str">
        <f t="shared" si="1"/>
        <v/>
      </c>
    </row>
    <row r="59" spans="2:46">
      <c r="B59" s="122"/>
      <c r="C59" s="37">
        <f t="shared" si="2"/>
        <v>53</v>
      </c>
      <c r="D59" s="51" t="s">
        <v>67</v>
      </c>
      <c r="E59" s="51" t="s">
        <v>67</v>
      </c>
      <c r="F59" s="51" t="s">
        <v>67</v>
      </c>
      <c r="G59" s="51" t="s">
        <v>67</v>
      </c>
      <c r="H59" s="51" t="s">
        <v>67</v>
      </c>
      <c r="I59" s="51" t="s">
        <v>67</v>
      </c>
      <c r="J59" s="51" t="s">
        <v>67</v>
      </c>
      <c r="K59" s="51" t="s">
        <v>67</v>
      </c>
      <c r="L59" s="51" t="s">
        <v>67</v>
      </c>
      <c r="M59" s="51" t="s">
        <v>67</v>
      </c>
      <c r="N59" s="51" t="s">
        <v>67</v>
      </c>
      <c r="O59" s="51" t="s">
        <v>67</v>
      </c>
      <c r="P59" s="51" t="s">
        <v>67</v>
      </c>
      <c r="Q59" s="51" t="s">
        <v>67</v>
      </c>
      <c r="R59" s="51" t="s">
        <v>67</v>
      </c>
      <c r="S59" s="51" t="s">
        <v>67</v>
      </c>
      <c r="T59" s="51" t="s">
        <v>67</v>
      </c>
      <c r="U59" s="51" t="s">
        <v>67</v>
      </c>
      <c r="V59" s="51" t="s">
        <v>67</v>
      </c>
      <c r="W59" s="51" t="s">
        <v>67</v>
      </c>
      <c r="X59" s="51" t="s">
        <v>67</v>
      </c>
      <c r="Y59" s="51" t="s">
        <v>67</v>
      </c>
      <c r="Z59" s="51" t="s">
        <v>67</v>
      </c>
      <c r="AA59" s="51" t="s">
        <v>67</v>
      </c>
      <c r="AB59" s="51" t="s">
        <v>67</v>
      </c>
      <c r="AC59" s="51" t="s">
        <v>67</v>
      </c>
      <c r="AD59" s="51" t="s">
        <v>67</v>
      </c>
      <c r="AE59" s="51" t="s">
        <v>67</v>
      </c>
      <c r="AF59" s="51" t="s">
        <v>67</v>
      </c>
      <c r="AG59" s="51" t="s">
        <v>67</v>
      </c>
      <c r="AH59" s="51" t="s">
        <v>67</v>
      </c>
      <c r="AI59" s="51" t="s">
        <v>67</v>
      </c>
      <c r="AJ59" s="20"/>
      <c r="AL59" t="str">
        <f t="shared" ca="1" si="0"/>
        <v xml:space="preserve">    (U1)ALERT_REQ_S_ACC_TT_VD_</v>
      </c>
      <c r="AR59" s="53" t="str">
        <f t="shared" si="3"/>
        <v/>
      </c>
      <c r="AS59" s="53" t="str">
        <f t="shared" si="4"/>
        <v/>
      </c>
      <c r="AT59" s="53" t="str">
        <f t="shared" si="1"/>
        <v/>
      </c>
    </row>
    <row r="60" spans="2:46">
      <c r="B60" s="122"/>
      <c r="C60" s="37">
        <f t="shared" si="2"/>
        <v>54</v>
      </c>
      <c r="D60" s="51" t="s">
        <v>67</v>
      </c>
      <c r="E60" s="51" t="s">
        <v>67</v>
      </c>
      <c r="F60" s="51" t="s">
        <v>67</v>
      </c>
      <c r="G60" s="51" t="s">
        <v>67</v>
      </c>
      <c r="H60" s="51" t="s">
        <v>67</v>
      </c>
      <c r="I60" s="51" t="s">
        <v>67</v>
      </c>
      <c r="J60" s="51" t="s">
        <v>67</v>
      </c>
      <c r="K60" s="51" t="s">
        <v>67</v>
      </c>
      <c r="L60" s="51" t="s">
        <v>67</v>
      </c>
      <c r="M60" s="51" t="s">
        <v>67</v>
      </c>
      <c r="N60" s="51" t="s">
        <v>67</v>
      </c>
      <c r="O60" s="51" t="s">
        <v>67</v>
      </c>
      <c r="P60" s="51" t="s">
        <v>67</v>
      </c>
      <c r="Q60" s="51" t="s">
        <v>67</v>
      </c>
      <c r="R60" s="51" t="s">
        <v>67</v>
      </c>
      <c r="S60" s="51" t="s">
        <v>67</v>
      </c>
      <c r="T60" s="51" t="s">
        <v>67</v>
      </c>
      <c r="U60" s="51" t="s">
        <v>67</v>
      </c>
      <c r="V60" s="51" t="s">
        <v>67</v>
      </c>
      <c r="W60" s="51" t="s">
        <v>67</v>
      </c>
      <c r="X60" s="51" t="s">
        <v>67</v>
      </c>
      <c r="Y60" s="51" t="s">
        <v>67</v>
      </c>
      <c r="Z60" s="51" t="s">
        <v>67</v>
      </c>
      <c r="AA60" s="51" t="s">
        <v>67</v>
      </c>
      <c r="AB60" s="51" t="s">
        <v>67</v>
      </c>
      <c r="AC60" s="51" t="s">
        <v>67</v>
      </c>
      <c r="AD60" s="51" t="s">
        <v>67</v>
      </c>
      <c r="AE60" s="51" t="s">
        <v>67</v>
      </c>
      <c r="AF60" s="51" t="s">
        <v>67</v>
      </c>
      <c r="AG60" s="51" t="s">
        <v>67</v>
      </c>
      <c r="AH60" s="51" t="s">
        <v>67</v>
      </c>
      <c r="AI60" s="51" t="s">
        <v>67</v>
      </c>
      <c r="AJ60" s="20"/>
      <c r="AL60" t="str">
        <f t="shared" ca="1" si="0"/>
        <v xml:space="preserve">    (U1)ALERT_REQ_S_ACC_TT_VD_</v>
      </c>
      <c r="AR60" s="53" t="str">
        <f t="shared" si="3"/>
        <v/>
      </c>
      <c r="AS60" s="53" t="str">
        <f t="shared" si="4"/>
        <v/>
      </c>
      <c r="AT60" s="53" t="str">
        <f t="shared" si="1"/>
        <v/>
      </c>
    </row>
    <row r="61" spans="2:46">
      <c r="B61" s="122"/>
      <c r="C61" s="37">
        <f t="shared" si="2"/>
        <v>55</v>
      </c>
      <c r="D61" s="51" t="s">
        <v>67</v>
      </c>
      <c r="E61" s="51" t="s">
        <v>67</v>
      </c>
      <c r="F61" s="51" t="s">
        <v>67</v>
      </c>
      <c r="G61" s="51" t="s">
        <v>67</v>
      </c>
      <c r="H61" s="51" t="s">
        <v>67</v>
      </c>
      <c r="I61" s="51" t="s">
        <v>67</v>
      </c>
      <c r="J61" s="51" t="s">
        <v>67</v>
      </c>
      <c r="K61" s="51" t="s">
        <v>67</v>
      </c>
      <c r="L61" s="51" t="s">
        <v>67</v>
      </c>
      <c r="M61" s="51" t="s">
        <v>67</v>
      </c>
      <c r="N61" s="51" t="s">
        <v>67</v>
      </c>
      <c r="O61" s="51" t="s">
        <v>67</v>
      </c>
      <c r="P61" s="51" t="s">
        <v>67</v>
      </c>
      <c r="Q61" s="51" t="s">
        <v>67</v>
      </c>
      <c r="R61" s="51" t="s">
        <v>67</v>
      </c>
      <c r="S61" s="51" t="s">
        <v>67</v>
      </c>
      <c r="T61" s="51" t="s">
        <v>67</v>
      </c>
      <c r="U61" s="51" t="s">
        <v>67</v>
      </c>
      <c r="V61" s="51" t="s">
        <v>67</v>
      </c>
      <c r="W61" s="51" t="s">
        <v>67</v>
      </c>
      <c r="X61" s="51" t="s">
        <v>67</v>
      </c>
      <c r="Y61" s="51" t="s">
        <v>67</v>
      </c>
      <c r="Z61" s="51" t="s">
        <v>67</v>
      </c>
      <c r="AA61" s="51" t="s">
        <v>67</v>
      </c>
      <c r="AB61" s="51" t="s">
        <v>67</v>
      </c>
      <c r="AC61" s="51" t="s">
        <v>67</v>
      </c>
      <c r="AD61" s="51" t="s">
        <v>67</v>
      </c>
      <c r="AE61" s="51" t="s">
        <v>67</v>
      </c>
      <c r="AF61" s="51" t="s">
        <v>67</v>
      </c>
      <c r="AG61" s="51" t="s">
        <v>67</v>
      </c>
      <c r="AH61" s="51" t="s">
        <v>67</v>
      </c>
      <c r="AI61" s="51" t="s">
        <v>67</v>
      </c>
      <c r="AJ61" s="20"/>
      <c r="AL61" t="str">
        <f t="shared" ca="1" si="0"/>
        <v xml:space="preserve">    (U1)ALERT_REQ_S_ACC_TT_VD_</v>
      </c>
      <c r="AR61" s="53" t="str">
        <f t="shared" si="3"/>
        <v/>
      </c>
      <c r="AS61" s="53" t="str">
        <f t="shared" si="4"/>
        <v/>
      </c>
      <c r="AT61" s="53" t="str">
        <f t="shared" si="1"/>
        <v/>
      </c>
    </row>
    <row r="62" spans="2:46">
      <c r="B62" s="122"/>
      <c r="C62" s="37">
        <f t="shared" si="2"/>
        <v>56</v>
      </c>
      <c r="D62" s="51" t="s">
        <v>67</v>
      </c>
      <c r="E62" s="51" t="s">
        <v>67</v>
      </c>
      <c r="F62" s="51" t="s">
        <v>67</v>
      </c>
      <c r="G62" s="51" t="s">
        <v>67</v>
      </c>
      <c r="H62" s="51" t="s">
        <v>67</v>
      </c>
      <c r="I62" s="51" t="s">
        <v>67</v>
      </c>
      <c r="J62" s="51" t="s">
        <v>67</v>
      </c>
      <c r="K62" s="51" t="s">
        <v>67</v>
      </c>
      <c r="L62" s="51" t="s">
        <v>67</v>
      </c>
      <c r="M62" s="51" t="s">
        <v>67</v>
      </c>
      <c r="N62" s="51" t="s">
        <v>67</v>
      </c>
      <c r="O62" s="51" t="s">
        <v>67</v>
      </c>
      <c r="P62" s="51" t="s">
        <v>67</v>
      </c>
      <c r="Q62" s="51" t="s">
        <v>67</v>
      </c>
      <c r="R62" s="51" t="s">
        <v>67</v>
      </c>
      <c r="S62" s="51" t="s">
        <v>67</v>
      </c>
      <c r="T62" s="51" t="s">
        <v>67</v>
      </c>
      <c r="U62" s="51" t="s">
        <v>67</v>
      </c>
      <c r="V62" s="51" t="s">
        <v>67</v>
      </c>
      <c r="W62" s="51" t="s">
        <v>67</v>
      </c>
      <c r="X62" s="51" t="s">
        <v>67</v>
      </c>
      <c r="Y62" s="51" t="s">
        <v>67</v>
      </c>
      <c r="Z62" s="51" t="s">
        <v>67</v>
      </c>
      <c r="AA62" s="51" t="s">
        <v>67</v>
      </c>
      <c r="AB62" s="51" t="s">
        <v>67</v>
      </c>
      <c r="AC62" s="51" t="s">
        <v>67</v>
      </c>
      <c r="AD62" s="51" t="s">
        <v>67</v>
      </c>
      <c r="AE62" s="51" t="s">
        <v>67</v>
      </c>
      <c r="AF62" s="51" t="s">
        <v>67</v>
      </c>
      <c r="AG62" s="51" t="s">
        <v>67</v>
      </c>
      <c r="AH62" s="51" t="s">
        <v>67</v>
      </c>
      <c r="AI62" s="51" t="s">
        <v>67</v>
      </c>
      <c r="AJ62" s="20"/>
      <c r="AL62" t="str">
        <f t="shared" ca="1" si="0"/>
        <v xml:space="preserve">    (U1)ALERT_REQ_S_ACC_TT_VD_</v>
      </c>
      <c r="AR62" s="53" t="str">
        <f t="shared" si="3"/>
        <v/>
      </c>
      <c r="AS62" s="53" t="str">
        <f t="shared" si="4"/>
        <v/>
      </c>
      <c r="AT62" s="53" t="str">
        <f t="shared" si="1"/>
        <v/>
      </c>
    </row>
    <row r="63" spans="2:46">
      <c r="B63" s="122"/>
      <c r="C63" s="37">
        <f t="shared" si="2"/>
        <v>57</v>
      </c>
      <c r="D63" s="51" t="s">
        <v>67</v>
      </c>
      <c r="E63" s="51" t="s">
        <v>67</v>
      </c>
      <c r="F63" s="51" t="s">
        <v>67</v>
      </c>
      <c r="G63" s="51" t="s">
        <v>67</v>
      </c>
      <c r="H63" s="51" t="s">
        <v>67</v>
      </c>
      <c r="I63" s="51" t="s">
        <v>67</v>
      </c>
      <c r="J63" s="51" t="s">
        <v>67</v>
      </c>
      <c r="K63" s="51" t="s">
        <v>67</v>
      </c>
      <c r="L63" s="51" t="s">
        <v>67</v>
      </c>
      <c r="M63" s="51" t="s">
        <v>67</v>
      </c>
      <c r="N63" s="51" t="s">
        <v>67</v>
      </c>
      <c r="O63" s="51" t="s">
        <v>67</v>
      </c>
      <c r="P63" s="51" t="s">
        <v>67</v>
      </c>
      <c r="Q63" s="51" t="s">
        <v>67</v>
      </c>
      <c r="R63" s="51" t="s">
        <v>67</v>
      </c>
      <c r="S63" s="51" t="s">
        <v>67</v>
      </c>
      <c r="T63" s="51" t="s">
        <v>67</v>
      </c>
      <c r="U63" s="51" t="s">
        <v>67</v>
      </c>
      <c r="V63" s="51" t="s">
        <v>67</v>
      </c>
      <c r="W63" s="51" t="s">
        <v>67</v>
      </c>
      <c r="X63" s="51" t="s">
        <v>67</v>
      </c>
      <c r="Y63" s="51" t="s">
        <v>67</v>
      </c>
      <c r="Z63" s="51" t="s">
        <v>67</v>
      </c>
      <c r="AA63" s="51" t="s">
        <v>67</v>
      </c>
      <c r="AB63" s="51" t="s">
        <v>67</v>
      </c>
      <c r="AC63" s="51" t="s">
        <v>67</v>
      </c>
      <c r="AD63" s="51" t="s">
        <v>67</v>
      </c>
      <c r="AE63" s="51" t="s">
        <v>67</v>
      </c>
      <c r="AF63" s="51" t="s">
        <v>67</v>
      </c>
      <c r="AG63" s="51" t="s">
        <v>67</v>
      </c>
      <c r="AH63" s="51" t="s">
        <v>67</v>
      </c>
      <c r="AI63" s="51" t="s">
        <v>67</v>
      </c>
      <c r="AJ63" s="20"/>
      <c r="AL63" t="str">
        <f t="shared" ca="1" si="0"/>
        <v xml:space="preserve">    (U1)ALERT_REQ_S_ACC_TT_VD_</v>
      </c>
      <c r="AR63" s="53" t="str">
        <f t="shared" si="3"/>
        <v/>
      </c>
      <c r="AS63" s="53" t="str">
        <f t="shared" si="4"/>
        <v/>
      </c>
      <c r="AT63" s="53" t="str">
        <f t="shared" si="1"/>
        <v/>
      </c>
    </row>
    <row r="64" spans="2:46">
      <c r="B64" s="122"/>
      <c r="C64" s="37">
        <f t="shared" si="2"/>
        <v>58</v>
      </c>
      <c r="D64" s="51" t="s">
        <v>67</v>
      </c>
      <c r="E64" s="51" t="s">
        <v>67</v>
      </c>
      <c r="F64" s="51" t="s">
        <v>67</v>
      </c>
      <c r="G64" s="51" t="s">
        <v>67</v>
      </c>
      <c r="H64" s="51" t="s">
        <v>67</v>
      </c>
      <c r="I64" s="51" t="s">
        <v>67</v>
      </c>
      <c r="J64" s="51" t="s">
        <v>67</v>
      </c>
      <c r="K64" s="51" t="s">
        <v>67</v>
      </c>
      <c r="L64" s="51" t="s">
        <v>67</v>
      </c>
      <c r="M64" s="51" t="s">
        <v>67</v>
      </c>
      <c r="N64" s="51" t="s">
        <v>67</v>
      </c>
      <c r="O64" s="51" t="s">
        <v>67</v>
      </c>
      <c r="P64" s="51" t="s">
        <v>67</v>
      </c>
      <c r="Q64" s="51" t="s">
        <v>67</v>
      </c>
      <c r="R64" s="51" t="s">
        <v>67</v>
      </c>
      <c r="S64" s="51" t="s">
        <v>67</v>
      </c>
      <c r="T64" s="51" t="s">
        <v>67</v>
      </c>
      <c r="U64" s="51" t="s">
        <v>67</v>
      </c>
      <c r="V64" s="51" t="s">
        <v>67</v>
      </c>
      <c r="W64" s="51" t="s">
        <v>67</v>
      </c>
      <c r="X64" s="51" t="s">
        <v>67</v>
      </c>
      <c r="Y64" s="51" t="s">
        <v>67</v>
      </c>
      <c r="Z64" s="51" t="s">
        <v>67</v>
      </c>
      <c r="AA64" s="51" t="s">
        <v>67</v>
      </c>
      <c r="AB64" s="51" t="s">
        <v>67</v>
      </c>
      <c r="AC64" s="51" t="s">
        <v>67</v>
      </c>
      <c r="AD64" s="51" t="s">
        <v>67</v>
      </c>
      <c r="AE64" s="51" t="s">
        <v>67</v>
      </c>
      <c r="AF64" s="51" t="s">
        <v>67</v>
      </c>
      <c r="AG64" s="51" t="s">
        <v>67</v>
      </c>
      <c r="AH64" s="51" t="s">
        <v>67</v>
      </c>
      <c r="AI64" s="51" t="s">
        <v>67</v>
      </c>
      <c r="AJ64" s="20"/>
      <c r="AL64" t="str">
        <f t="shared" ca="1" si="0"/>
        <v xml:space="preserve">    (U1)ALERT_REQ_S_ACC_TT_VD_</v>
      </c>
      <c r="AR64" s="53" t="str">
        <f t="shared" si="3"/>
        <v/>
      </c>
      <c r="AS64" s="53" t="str">
        <f t="shared" si="4"/>
        <v/>
      </c>
      <c r="AT64" s="53" t="str">
        <f t="shared" si="1"/>
        <v/>
      </c>
    </row>
    <row r="65" spans="1:46">
      <c r="B65" s="122"/>
      <c r="C65" s="37">
        <f t="shared" si="2"/>
        <v>59</v>
      </c>
      <c r="D65" s="51" t="s">
        <v>67</v>
      </c>
      <c r="E65" s="51" t="s">
        <v>67</v>
      </c>
      <c r="F65" s="51" t="s">
        <v>67</v>
      </c>
      <c r="G65" s="51" t="s">
        <v>67</v>
      </c>
      <c r="H65" s="51" t="s">
        <v>67</v>
      </c>
      <c r="I65" s="51" t="s">
        <v>67</v>
      </c>
      <c r="J65" s="51" t="s">
        <v>67</v>
      </c>
      <c r="K65" s="51" t="s">
        <v>67</v>
      </c>
      <c r="L65" s="51" t="s">
        <v>67</v>
      </c>
      <c r="M65" s="51" t="s">
        <v>67</v>
      </c>
      <c r="N65" s="51" t="s">
        <v>67</v>
      </c>
      <c r="O65" s="51" t="s">
        <v>67</v>
      </c>
      <c r="P65" s="51" t="s">
        <v>67</v>
      </c>
      <c r="Q65" s="51" t="s">
        <v>67</v>
      </c>
      <c r="R65" s="51" t="s">
        <v>67</v>
      </c>
      <c r="S65" s="51" t="s">
        <v>67</v>
      </c>
      <c r="T65" s="51" t="s">
        <v>67</v>
      </c>
      <c r="U65" s="51" t="s">
        <v>67</v>
      </c>
      <c r="V65" s="51" t="s">
        <v>67</v>
      </c>
      <c r="W65" s="51" t="s">
        <v>67</v>
      </c>
      <c r="X65" s="51" t="s">
        <v>67</v>
      </c>
      <c r="Y65" s="51" t="s">
        <v>67</v>
      </c>
      <c r="Z65" s="51" t="s">
        <v>67</v>
      </c>
      <c r="AA65" s="51" t="s">
        <v>67</v>
      </c>
      <c r="AB65" s="51" t="s">
        <v>67</v>
      </c>
      <c r="AC65" s="51" t="s">
        <v>67</v>
      </c>
      <c r="AD65" s="51" t="s">
        <v>67</v>
      </c>
      <c r="AE65" s="51" t="s">
        <v>67</v>
      </c>
      <c r="AF65" s="51" t="s">
        <v>67</v>
      </c>
      <c r="AG65" s="51" t="s">
        <v>67</v>
      </c>
      <c r="AH65" s="51" t="s">
        <v>67</v>
      </c>
      <c r="AI65" s="51" t="s">
        <v>67</v>
      </c>
      <c r="AJ65" s="20"/>
      <c r="AL65" t="str">
        <f t="shared" ca="1" si="0"/>
        <v xml:space="preserve">    (U1)ALERT_REQ_S_ACC_TT_VD_</v>
      </c>
      <c r="AR65" s="53" t="str">
        <f t="shared" si="3"/>
        <v/>
      </c>
      <c r="AS65" s="53" t="str">
        <f t="shared" si="4"/>
        <v/>
      </c>
      <c r="AT65" s="53" t="str">
        <f t="shared" si="1"/>
        <v/>
      </c>
    </row>
    <row r="66" spans="1:46">
      <c r="B66" s="122"/>
      <c r="C66" s="37">
        <f t="shared" si="2"/>
        <v>60</v>
      </c>
      <c r="D66" s="51" t="s">
        <v>67</v>
      </c>
      <c r="E66" s="51" t="s">
        <v>67</v>
      </c>
      <c r="F66" s="51" t="s">
        <v>67</v>
      </c>
      <c r="G66" s="51" t="s">
        <v>67</v>
      </c>
      <c r="H66" s="51" t="s">
        <v>67</v>
      </c>
      <c r="I66" s="51" t="s">
        <v>67</v>
      </c>
      <c r="J66" s="51" t="s">
        <v>67</v>
      </c>
      <c r="K66" s="51" t="s">
        <v>67</v>
      </c>
      <c r="L66" s="51" t="s">
        <v>67</v>
      </c>
      <c r="M66" s="51" t="s">
        <v>67</v>
      </c>
      <c r="N66" s="51" t="s">
        <v>67</v>
      </c>
      <c r="O66" s="51" t="s">
        <v>67</v>
      </c>
      <c r="P66" s="51" t="s">
        <v>67</v>
      </c>
      <c r="Q66" s="51" t="s">
        <v>67</v>
      </c>
      <c r="R66" s="51" t="s">
        <v>67</v>
      </c>
      <c r="S66" s="51" t="s">
        <v>67</v>
      </c>
      <c r="T66" s="51" t="s">
        <v>67</v>
      </c>
      <c r="U66" s="51" t="s">
        <v>67</v>
      </c>
      <c r="V66" s="51" t="s">
        <v>67</v>
      </c>
      <c r="W66" s="51" t="s">
        <v>67</v>
      </c>
      <c r="X66" s="51" t="s">
        <v>67</v>
      </c>
      <c r="Y66" s="51" t="s">
        <v>67</v>
      </c>
      <c r="Z66" s="51" t="s">
        <v>67</v>
      </c>
      <c r="AA66" s="51" t="s">
        <v>67</v>
      </c>
      <c r="AB66" s="51" t="s">
        <v>67</v>
      </c>
      <c r="AC66" s="51" t="s">
        <v>67</v>
      </c>
      <c r="AD66" s="51" t="s">
        <v>67</v>
      </c>
      <c r="AE66" s="51" t="s">
        <v>67</v>
      </c>
      <c r="AF66" s="51" t="s">
        <v>67</v>
      </c>
      <c r="AG66" s="51" t="s">
        <v>67</v>
      </c>
      <c r="AH66" s="51" t="s">
        <v>67</v>
      </c>
      <c r="AI66" s="51" t="s">
        <v>67</v>
      </c>
      <c r="AJ66" s="20"/>
      <c r="AL66" t="str">
        <f t="shared" ca="1" si="0"/>
        <v xml:space="preserve">    (U1)ALERT_REQ_S_ACC_TT_VD_</v>
      </c>
      <c r="AR66" s="53" t="str">
        <f t="shared" si="3"/>
        <v/>
      </c>
      <c r="AS66" s="53" t="str">
        <f t="shared" si="4"/>
        <v/>
      </c>
      <c r="AT66" s="53" t="str">
        <f t="shared" si="1"/>
        <v/>
      </c>
    </row>
    <row r="67" spans="1:46">
      <c r="B67" s="122"/>
      <c r="C67" s="37">
        <f t="shared" si="2"/>
        <v>61</v>
      </c>
      <c r="D67" s="51" t="s">
        <v>67</v>
      </c>
      <c r="E67" s="51" t="s">
        <v>67</v>
      </c>
      <c r="F67" s="51" t="s">
        <v>67</v>
      </c>
      <c r="G67" s="51" t="s">
        <v>67</v>
      </c>
      <c r="H67" s="51" t="s">
        <v>67</v>
      </c>
      <c r="I67" s="51" t="s">
        <v>67</v>
      </c>
      <c r="J67" s="51" t="s">
        <v>67</v>
      </c>
      <c r="K67" s="51" t="s">
        <v>67</v>
      </c>
      <c r="L67" s="51" t="s">
        <v>67</v>
      </c>
      <c r="M67" s="51" t="s">
        <v>67</v>
      </c>
      <c r="N67" s="51" t="s">
        <v>67</v>
      </c>
      <c r="O67" s="51" t="s">
        <v>67</v>
      </c>
      <c r="P67" s="51" t="s">
        <v>67</v>
      </c>
      <c r="Q67" s="51" t="s">
        <v>67</v>
      </c>
      <c r="R67" s="51" t="s">
        <v>67</v>
      </c>
      <c r="S67" s="51" t="s">
        <v>67</v>
      </c>
      <c r="T67" s="51" t="s">
        <v>67</v>
      </c>
      <c r="U67" s="51" t="s">
        <v>67</v>
      </c>
      <c r="V67" s="51" t="s">
        <v>67</v>
      </c>
      <c r="W67" s="51" t="s">
        <v>67</v>
      </c>
      <c r="X67" s="51" t="s">
        <v>67</v>
      </c>
      <c r="Y67" s="51" t="s">
        <v>67</v>
      </c>
      <c r="Z67" s="51" t="s">
        <v>67</v>
      </c>
      <c r="AA67" s="51" t="s">
        <v>67</v>
      </c>
      <c r="AB67" s="51" t="s">
        <v>67</v>
      </c>
      <c r="AC67" s="51" t="s">
        <v>67</v>
      </c>
      <c r="AD67" s="51" t="s">
        <v>67</v>
      </c>
      <c r="AE67" s="51" t="s">
        <v>67</v>
      </c>
      <c r="AF67" s="51" t="s">
        <v>67</v>
      </c>
      <c r="AG67" s="51" t="s">
        <v>67</v>
      </c>
      <c r="AH67" s="51" t="s">
        <v>67</v>
      </c>
      <c r="AI67" s="51" t="s">
        <v>67</v>
      </c>
      <c r="AJ67" s="20"/>
      <c r="AL67" t="str">
        <f t="shared" ca="1" si="0"/>
        <v xml:space="preserve">    (U1)ALERT_REQ_S_ACC_TT_VD_</v>
      </c>
      <c r="AR67" s="53" t="str">
        <f t="shared" si="3"/>
        <v/>
      </c>
      <c r="AS67" s="53" t="str">
        <f t="shared" si="4"/>
        <v/>
      </c>
      <c r="AT67" s="53" t="str">
        <f t="shared" si="1"/>
        <v/>
      </c>
    </row>
    <row r="68" spans="1:46">
      <c r="B68" s="122"/>
      <c r="C68" s="37">
        <f t="shared" si="2"/>
        <v>62</v>
      </c>
      <c r="D68" s="51" t="s">
        <v>67</v>
      </c>
      <c r="E68" s="51" t="s">
        <v>67</v>
      </c>
      <c r="F68" s="51" t="s">
        <v>67</v>
      </c>
      <c r="G68" s="51" t="s">
        <v>67</v>
      </c>
      <c r="H68" s="51" t="s">
        <v>67</v>
      </c>
      <c r="I68" s="51" t="s">
        <v>67</v>
      </c>
      <c r="J68" s="51" t="s">
        <v>67</v>
      </c>
      <c r="K68" s="51" t="s">
        <v>67</v>
      </c>
      <c r="L68" s="51" t="s">
        <v>67</v>
      </c>
      <c r="M68" s="51" t="s">
        <v>67</v>
      </c>
      <c r="N68" s="51" t="s">
        <v>67</v>
      </c>
      <c r="O68" s="51" t="s">
        <v>67</v>
      </c>
      <c r="P68" s="51" t="s">
        <v>67</v>
      </c>
      <c r="Q68" s="51" t="s">
        <v>67</v>
      </c>
      <c r="R68" s="51" t="s">
        <v>67</v>
      </c>
      <c r="S68" s="51" t="s">
        <v>67</v>
      </c>
      <c r="T68" s="51" t="s">
        <v>67</v>
      </c>
      <c r="U68" s="51" t="s">
        <v>67</v>
      </c>
      <c r="V68" s="51" t="s">
        <v>67</v>
      </c>
      <c r="W68" s="51" t="s">
        <v>67</v>
      </c>
      <c r="X68" s="51" t="s">
        <v>67</v>
      </c>
      <c r="Y68" s="51" t="s">
        <v>67</v>
      </c>
      <c r="Z68" s="51" t="s">
        <v>67</v>
      </c>
      <c r="AA68" s="51" t="s">
        <v>67</v>
      </c>
      <c r="AB68" s="51" t="s">
        <v>67</v>
      </c>
      <c r="AC68" s="51" t="s">
        <v>67</v>
      </c>
      <c r="AD68" s="51" t="s">
        <v>67</v>
      </c>
      <c r="AE68" s="51" t="s">
        <v>67</v>
      </c>
      <c r="AF68" s="51" t="s">
        <v>67</v>
      </c>
      <c r="AG68" s="51" t="s">
        <v>67</v>
      </c>
      <c r="AH68" s="51" t="s">
        <v>67</v>
      </c>
      <c r="AI68" s="51" t="s">
        <v>67</v>
      </c>
      <c r="AJ68" s="20"/>
      <c r="AL68" t="str">
        <f t="shared" ca="1" si="0"/>
        <v xml:space="preserve">    (U1)ALERT_REQ_S_ACC_TT_VD_</v>
      </c>
      <c r="AR68" s="53" t="str">
        <f t="shared" si="3"/>
        <v/>
      </c>
      <c r="AS68" s="53" t="str">
        <f t="shared" si="4"/>
        <v/>
      </c>
      <c r="AT68" s="53" t="str">
        <f t="shared" si="1"/>
        <v/>
      </c>
    </row>
    <row r="69" spans="1:46">
      <c r="B69" s="123"/>
      <c r="C69" s="37">
        <f t="shared" si="2"/>
        <v>63</v>
      </c>
      <c r="D69" s="51" t="s">
        <v>67</v>
      </c>
      <c r="E69" s="51" t="s">
        <v>67</v>
      </c>
      <c r="F69" s="51" t="s">
        <v>67</v>
      </c>
      <c r="G69" s="51" t="s">
        <v>67</v>
      </c>
      <c r="H69" s="51" t="s">
        <v>67</v>
      </c>
      <c r="I69" s="51" t="s">
        <v>67</v>
      </c>
      <c r="J69" s="51" t="s">
        <v>67</v>
      </c>
      <c r="K69" s="51" t="s">
        <v>67</v>
      </c>
      <c r="L69" s="51" t="s">
        <v>67</v>
      </c>
      <c r="M69" s="51" t="s">
        <v>67</v>
      </c>
      <c r="N69" s="51" t="s">
        <v>67</v>
      </c>
      <c r="O69" s="51" t="s">
        <v>67</v>
      </c>
      <c r="P69" s="51" t="s">
        <v>67</v>
      </c>
      <c r="Q69" s="51" t="s">
        <v>67</v>
      </c>
      <c r="R69" s="51" t="s">
        <v>67</v>
      </c>
      <c r="S69" s="51" t="s">
        <v>67</v>
      </c>
      <c r="T69" s="51" t="s">
        <v>67</v>
      </c>
      <c r="U69" s="51" t="s">
        <v>67</v>
      </c>
      <c r="V69" s="51" t="s">
        <v>67</v>
      </c>
      <c r="W69" s="51" t="s">
        <v>67</v>
      </c>
      <c r="X69" s="51" t="s">
        <v>67</v>
      </c>
      <c r="Y69" s="51" t="s">
        <v>67</v>
      </c>
      <c r="Z69" s="51" t="s">
        <v>67</v>
      </c>
      <c r="AA69" s="51" t="s">
        <v>67</v>
      </c>
      <c r="AB69" s="51" t="s">
        <v>67</v>
      </c>
      <c r="AC69" s="51" t="s">
        <v>67</v>
      </c>
      <c r="AD69" s="51" t="s">
        <v>67</v>
      </c>
      <c r="AE69" s="51" t="s">
        <v>67</v>
      </c>
      <c r="AF69" s="51" t="s">
        <v>67</v>
      </c>
      <c r="AG69" s="51" t="s">
        <v>67</v>
      </c>
      <c r="AH69" s="51" t="s">
        <v>67</v>
      </c>
      <c r="AI69" s="51" t="s">
        <v>67</v>
      </c>
      <c r="AJ69" s="20"/>
      <c r="AL69" t="str">
        <f t="shared" ca="1" si="0"/>
        <v xml:space="preserve">    (U1)ALERT_REQ_S_ACC_TT_VD_</v>
      </c>
      <c r="AR69" s="53" t="str">
        <f t="shared" si="3"/>
        <v/>
      </c>
      <c r="AS69" s="53" t="str">
        <f t="shared" si="4"/>
        <v/>
      </c>
      <c r="AT69" s="53" t="str">
        <f t="shared" si="1"/>
        <v/>
      </c>
    </row>
    <row r="70" spans="1:46" ht="14.25" thickBot="1">
      <c r="A70" s="46" t="s">
        <v>64</v>
      </c>
      <c r="B70" s="47"/>
      <c r="C70" s="47"/>
      <c r="D70" s="49"/>
      <c r="E70" s="49"/>
      <c r="F70" s="49"/>
      <c r="G70" s="49"/>
      <c r="H70" s="49"/>
      <c r="I70" s="49"/>
      <c r="J70" s="49"/>
      <c r="K70" s="49"/>
      <c r="L70" s="49"/>
      <c r="M70" s="49"/>
      <c r="N70" s="49"/>
      <c r="O70" s="49"/>
      <c r="P70" s="49"/>
      <c r="Q70" s="49"/>
      <c r="R70" s="49"/>
      <c r="S70" s="49"/>
      <c r="T70" s="49"/>
      <c r="U70" s="49"/>
      <c r="V70" s="49"/>
      <c r="W70" s="49"/>
      <c r="X70" s="49"/>
      <c r="Y70" s="49"/>
      <c r="Z70" s="49"/>
      <c r="AA70" s="49"/>
      <c r="AB70" s="49"/>
      <c r="AC70" s="49"/>
      <c r="AD70" s="49"/>
      <c r="AE70" s="49"/>
      <c r="AF70" s="49"/>
      <c r="AG70" s="49"/>
      <c r="AH70" s="49"/>
      <c r="AI70" s="49"/>
      <c r="AJ70" s="47"/>
      <c r="AR70" s="54" t="str">
        <f t="shared" si="3"/>
        <v/>
      </c>
      <c r="AS70" s="54" t="str">
        <f t="shared" si="4"/>
        <v/>
      </c>
      <c r="AT70" s="54" t="str">
        <f>IF(AJ70&lt;&gt;"",AL70&amp;IF(AJ71&lt;&gt;"",","," ")&amp;REPT(" ",78-LEN(AL70))&amp;"/* "&amp;IF(C70&lt;10,"0"&amp;C70,C70)&amp;" "&amp;AJ70&amp;REPT(" ",48-LEN(AJ70))&amp;"*/",IF(AJ69&lt;&gt;"","};",""))</f>
        <v/>
      </c>
    </row>
    <row r="71" spans="1:46">
      <c r="B71" s="124" t="str">
        <f ca="1">IF(B6&lt;&gt;"",B6,"")</f>
        <v>Table TT_VD</v>
      </c>
      <c r="C71" s="37">
        <f>IF(C6&lt;&gt;"",C6,"")</f>
        <v>0</v>
      </c>
      <c r="D71" s="115">
        <f t="shared" ref="D71:AI78" si="5">IF(D6=1,1,0)</f>
        <v>0</v>
      </c>
      <c r="E71" s="115">
        <f t="shared" si="5"/>
        <v>0</v>
      </c>
      <c r="F71" s="115">
        <f t="shared" si="5"/>
        <v>0</v>
      </c>
      <c r="G71" s="115">
        <f t="shared" si="5"/>
        <v>0</v>
      </c>
      <c r="H71" s="115">
        <f t="shared" si="5"/>
        <v>0</v>
      </c>
      <c r="I71" s="115">
        <f t="shared" si="5"/>
        <v>0</v>
      </c>
      <c r="J71" s="115">
        <f t="shared" si="5"/>
        <v>0</v>
      </c>
      <c r="K71" s="115">
        <f t="shared" si="5"/>
        <v>0</v>
      </c>
      <c r="L71" s="115">
        <f t="shared" si="5"/>
        <v>0</v>
      </c>
      <c r="M71" s="115">
        <f t="shared" si="5"/>
        <v>0</v>
      </c>
      <c r="N71" s="115">
        <f t="shared" si="5"/>
        <v>0</v>
      </c>
      <c r="O71" s="115">
        <f t="shared" si="5"/>
        <v>0</v>
      </c>
      <c r="P71" s="115">
        <f t="shared" si="5"/>
        <v>0</v>
      </c>
      <c r="Q71" s="115">
        <f t="shared" si="5"/>
        <v>0</v>
      </c>
      <c r="R71" s="115">
        <f t="shared" si="5"/>
        <v>0</v>
      </c>
      <c r="S71" s="115">
        <f t="shared" si="5"/>
        <v>0</v>
      </c>
      <c r="T71" s="115">
        <f t="shared" si="5"/>
        <v>0</v>
      </c>
      <c r="U71" s="115">
        <f t="shared" si="5"/>
        <v>0</v>
      </c>
      <c r="V71" s="115">
        <f t="shared" si="5"/>
        <v>0</v>
      </c>
      <c r="W71" s="115">
        <f t="shared" si="5"/>
        <v>0</v>
      </c>
      <c r="X71" s="115">
        <f t="shared" si="5"/>
        <v>0</v>
      </c>
      <c r="Y71" s="115">
        <f t="shared" si="5"/>
        <v>0</v>
      </c>
      <c r="Z71" s="115">
        <f t="shared" si="5"/>
        <v>0</v>
      </c>
      <c r="AA71" s="115">
        <f t="shared" si="5"/>
        <v>0</v>
      </c>
      <c r="AB71" s="115">
        <f t="shared" si="5"/>
        <v>0</v>
      </c>
      <c r="AC71" s="115">
        <f t="shared" si="5"/>
        <v>0</v>
      </c>
      <c r="AD71" s="115">
        <f t="shared" si="5"/>
        <v>0</v>
      </c>
      <c r="AE71" s="115">
        <f t="shared" si="5"/>
        <v>0</v>
      </c>
      <c r="AF71" s="115">
        <f t="shared" si="5"/>
        <v>0</v>
      </c>
      <c r="AG71" s="115">
        <f t="shared" si="5"/>
        <v>0</v>
      </c>
      <c r="AH71" s="115">
        <f t="shared" si="5"/>
        <v>0</v>
      </c>
      <c r="AI71" s="115">
        <f t="shared" si="5"/>
        <v>0</v>
      </c>
      <c r="AJ71" s="37" t="str">
        <f t="shared" ref="AJ71:AJ134" si="6">IF(AJ6&lt;&gt;"",AJ6,"")</f>
        <v>UNKNOWN</v>
      </c>
      <c r="AK71" s="50"/>
      <c r="AL71" s="50" t="str">
        <f>BIN2HEX(AB71&amp;AC71&amp;AD71&amp;AE71&amp;AF71&amp;AG71&amp;AH71&amp;AI71,2)</f>
        <v>00</v>
      </c>
      <c r="AM71" s="52" t="str">
        <f>BIN2HEX(T71&amp;U71&amp;V71&amp;W71&amp;X71&amp;Y71&amp;Z71&amp;AA71,2)</f>
        <v>00</v>
      </c>
      <c r="AN71" s="52" t="str">
        <f>BIN2HEX(L71&amp;M71&amp;N71&amp;O71&amp;P71&amp;Q71&amp;R71&amp;S71,2)</f>
        <v>00</v>
      </c>
      <c r="AO71" s="52"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22"/>
      <c r="C72" s="37">
        <f t="shared" ref="C72:C134" si="8">IF(C7&lt;&gt;"",C7,"")</f>
        <v>1</v>
      </c>
      <c r="D72" s="115">
        <f t="shared" si="5"/>
        <v>0</v>
      </c>
      <c r="E72" s="115">
        <f t="shared" si="5"/>
        <v>0</v>
      </c>
      <c r="F72" s="115">
        <f t="shared" si="5"/>
        <v>0</v>
      </c>
      <c r="G72" s="115">
        <f t="shared" si="5"/>
        <v>0</v>
      </c>
      <c r="H72" s="115">
        <f t="shared" si="5"/>
        <v>0</v>
      </c>
      <c r="I72" s="115">
        <f t="shared" si="5"/>
        <v>0</v>
      </c>
      <c r="J72" s="115">
        <f t="shared" si="5"/>
        <v>0</v>
      </c>
      <c r="K72" s="115">
        <f t="shared" si="5"/>
        <v>0</v>
      </c>
      <c r="L72" s="115">
        <f t="shared" si="5"/>
        <v>0</v>
      </c>
      <c r="M72" s="115">
        <f t="shared" si="5"/>
        <v>0</v>
      </c>
      <c r="N72" s="115">
        <f t="shared" si="5"/>
        <v>0</v>
      </c>
      <c r="O72" s="115">
        <f t="shared" si="5"/>
        <v>0</v>
      </c>
      <c r="P72" s="115">
        <f t="shared" si="5"/>
        <v>0</v>
      </c>
      <c r="Q72" s="115">
        <f t="shared" si="5"/>
        <v>0</v>
      </c>
      <c r="R72" s="115">
        <f t="shared" si="5"/>
        <v>0</v>
      </c>
      <c r="S72" s="115">
        <f t="shared" si="5"/>
        <v>0</v>
      </c>
      <c r="T72" s="115">
        <f t="shared" si="5"/>
        <v>0</v>
      </c>
      <c r="U72" s="115">
        <f t="shared" si="5"/>
        <v>0</v>
      </c>
      <c r="V72" s="115">
        <f t="shared" si="5"/>
        <v>0</v>
      </c>
      <c r="W72" s="115">
        <f t="shared" si="5"/>
        <v>0</v>
      </c>
      <c r="X72" s="115">
        <f t="shared" si="5"/>
        <v>0</v>
      </c>
      <c r="Y72" s="115">
        <f t="shared" si="5"/>
        <v>0</v>
      </c>
      <c r="Z72" s="115">
        <f t="shared" si="5"/>
        <v>0</v>
      </c>
      <c r="AA72" s="115">
        <f t="shared" si="5"/>
        <v>0</v>
      </c>
      <c r="AB72" s="115">
        <f t="shared" si="5"/>
        <v>0</v>
      </c>
      <c r="AC72" s="115">
        <f t="shared" si="5"/>
        <v>0</v>
      </c>
      <c r="AD72" s="115">
        <f t="shared" si="5"/>
        <v>0</v>
      </c>
      <c r="AE72" s="115">
        <f t="shared" si="5"/>
        <v>0</v>
      </c>
      <c r="AF72" s="115">
        <f t="shared" si="5"/>
        <v>1</v>
      </c>
      <c r="AG72" s="115">
        <f t="shared" si="5"/>
        <v>0</v>
      </c>
      <c r="AH72" s="115">
        <f t="shared" si="5"/>
        <v>0</v>
      </c>
      <c r="AI72" s="115">
        <f t="shared" si="5"/>
        <v>0</v>
      </c>
      <c r="AJ72" s="37" t="str">
        <f t="shared" si="6"/>
        <v>ON_W_DST4</v>
      </c>
      <c r="AK72" s="50"/>
      <c r="AL72" s="50" t="str">
        <f t="shared" ref="AL72:AL134" si="9">BIN2HEX(AB72&amp;AC72&amp;AD72&amp;AE72&amp;AF72&amp;AG72&amp;AH72&amp;AI72,2)</f>
        <v>08</v>
      </c>
      <c r="AM72" s="52" t="str">
        <f t="shared" ref="AM72:AM134" si="10">BIN2HEX(T72&amp;U72&amp;V72&amp;W72&amp;X72&amp;Y72&amp;Z72&amp;AA72,2)</f>
        <v>00</v>
      </c>
      <c r="AN72" s="52" t="str">
        <f t="shared" ref="AN72:AN134" si="11">BIN2HEX(L72&amp;M72&amp;N72&amp;O72&amp;P72&amp;Q72&amp;R72&amp;S72,2)</f>
        <v>00</v>
      </c>
      <c r="AO72" s="52" t="str">
        <f t="shared" ref="AO72:AO134" si="12">BIN2HEX(D72&amp;E72&amp;F72&amp;G72&amp;H72&amp;I72&amp;J72&amp;K72,2)</f>
        <v>00</v>
      </c>
      <c r="AQ72" t="str">
        <f t="shared" si="7"/>
        <v xml:space="preserve">    (U4)0x00000008U,                                                           /* 01 ON_W_DST4                                       */</v>
      </c>
    </row>
    <row r="73" spans="1:46">
      <c r="B73" s="122"/>
      <c r="C73" s="37">
        <f t="shared" si="8"/>
        <v>2</v>
      </c>
      <c r="D73" s="115">
        <f t="shared" si="5"/>
        <v>0</v>
      </c>
      <c r="E73" s="115">
        <f t="shared" si="5"/>
        <v>0</v>
      </c>
      <c r="F73" s="115">
        <f t="shared" si="5"/>
        <v>0</v>
      </c>
      <c r="G73" s="115">
        <f t="shared" si="5"/>
        <v>0</v>
      </c>
      <c r="H73" s="115">
        <f t="shared" si="5"/>
        <v>0</v>
      </c>
      <c r="I73" s="115">
        <f t="shared" si="5"/>
        <v>0</v>
      </c>
      <c r="J73" s="115">
        <f t="shared" si="5"/>
        <v>0</v>
      </c>
      <c r="K73" s="115">
        <f t="shared" si="5"/>
        <v>0</v>
      </c>
      <c r="L73" s="115">
        <f t="shared" si="5"/>
        <v>0</v>
      </c>
      <c r="M73" s="115">
        <f t="shared" si="5"/>
        <v>0</v>
      </c>
      <c r="N73" s="115">
        <f t="shared" si="5"/>
        <v>0</v>
      </c>
      <c r="O73" s="115">
        <f t="shared" si="5"/>
        <v>0</v>
      </c>
      <c r="P73" s="115">
        <f t="shared" si="5"/>
        <v>0</v>
      </c>
      <c r="Q73" s="115">
        <f t="shared" si="5"/>
        <v>0</v>
      </c>
      <c r="R73" s="115">
        <f t="shared" si="5"/>
        <v>0</v>
      </c>
      <c r="S73" s="115">
        <f t="shared" si="5"/>
        <v>0</v>
      </c>
      <c r="T73" s="115">
        <f t="shared" si="5"/>
        <v>0</v>
      </c>
      <c r="U73" s="115">
        <f t="shared" si="5"/>
        <v>0</v>
      </c>
      <c r="V73" s="115">
        <f t="shared" si="5"/>
        <v>0</v>
      </c>
      <c r="W73" s="115">
        <f t="shared" si="5"/>
        <v>0</v>
      </c>
      <c r="X73" s="115">
        <f t="shared" si="5"/>
        <v>0</v>
      </c>
      <c r="Y73" s="115">
        <f t="shared" si="5"/>
        <v>0</v>
      </c>
      <c r="Z73" s="115">
        <f t="shared" si="5"/>
        <v>0</v>
      </c>
      <c r="AA73" s="115">
        <f t="shared" si="5"/>
        <v>0</v>
      </c>
      <c r="AB73" s="115">
        <f t="shared" si="5"/>
        <v>0</v>
      </c>
      <c r="AC73" s="115">
        <f t="shared" si="5"/>
        <v>0</v>
      </c>
      <c r="AD73" s="115">
        <f t="shared" si="5"/>
        <v>0</v>
      </c>
      <c r="AE73" s="115">
        <f t="shared" si="5"/>
        <v>0</v>
      </c>
      <c r="AF73" s="115">
        <f t="shared" si="5"/>
        <v>1</v>
      </c>
      <c r="AG73" s="115">
        <f t="shared" si="5"/>
        <v>0</v>
      </c>
      <c r="AH73" s="115">
        <f t="shared" si="5"/>
        <v>1</v>
      </c>
      <c r="AI73" s="115">
        <f t="shared" si="5"/>
        <v>0</v>
      </c>
      <c r="AJ73" s="37" t="str">
        <f t="shared" si="6"/>
        <v>ON_G_DST4</v>
      </c>
      <c r="AK73" s="50"/>
      <c r="AL73" s="50" t="str">
        <f t="shared" si="9"/>
        <v>0A</v>
      </c>
      <c r="AM73" s="52" t="str">
        <f t="shared" si="10"/>
        <v>00</v>
      </c>
      <c r="AN73" s="52" t="str">
        <f t="shared" si="11"/>
        <v>00</v>
      </c>
      <c r="AO73" s="52" t="str">
        <f t="shared" si="12"/>
        <v>00</v>
      </c>
      <c r="AQ73" t="str">
        <f t="shared" si="7"/>
        <v xml:space="preserve">    (U4)0x0000000AU,                                                           /* 02 ON_G_DST4                                       */</v>
      </c>
    </row>
    <row r="74" spans="1:46">
      <c r="B74" s="122"/>
      <c r="C74" s="37">
        <f t="shared" si="8"/>
        <v>3</v>
      </c>
      <c r="D74" s="115">
        <f t="shared" si="5"/>
        <v>0</v>
      </c>
      <c r="E74" s="115">
        <f t="shared" si="5"/>
        <v>0</v>
      </c>
      <c r="F74" s="115">
        <f t="shared" si="5"/>
        <v>0</v>
      </c>
      <c r="G74" s="115">
        <f t="shared" si="5"/>
        <v>0</v>
      </c>
      <c r="H74" s="115">
        <f t="shared" si="5"/>
        <v>0</v>
      </c>
      <c r="I74" s="115">
        <f t="shared" si="5"/>
        <v>0</v>
      </c>
      <c r="J74" s="115">
        <f t="shared" si="5"/>
        <v>0</v>
      </c>
      <c r="K74" s="115">
        <f t="shared" si="5"/>
        <v>0</v>
      </c>
      <c r="L74" s="115">
        <f t="shared" si="5"/>
        <v>0</v>
      </c>
      <c r="M74" s="115">
        <f t="shared" si="5"/>
        <v>0</v>
      </c>
      <c r="N74" s="115">
        <f t="shared" si="5"/>
        <v>0</v>
      </c>
      <c r="O74" s="115">
        <f t="shared" si="5"/>
        <v>0</v>
      </c>
      <c r="P74" s="115">
        <f t="shared" si="5"/>
        <v>0</v>
      </c>
      <c r="Q74" s="115">
        <f t="shared" si="5"/>
        <v>0</v>
      </c>
      <c r="R74" s="115">
        <f t="shared" si="5"/>
        <v>0</v>
      </c>
      <c r="S74" s="115">
        <f t="shared" si="5"/>
        <v>0</v>
      </c>
      <c r="T74" s="115">
        <f t="shared" si="5"/>
        <v>0</v>
      </c>
      <c r="U74" s="115">
        <f t="shared" si="5"/>
        <v>0</v>
      </c>
      <c r="V74" s="115">
        <f t="shared" si="5"/>
        <v>0</v>
      </c>
      <c r="W74" s="115">
        <f t="shared" si="5"/>
        <v>0</v>
      </c>
      <c r="X74" s="115">
        <f t="shared" si="5"/>
        <v>0</v>
      </c>
      <c r="Y74" s="115">
        <f t="shared" si="5"/>
        <v>0</v>
      </c>
      <c r="Z74" s="115">
        <f t="shared" si="5"/>
        <v>0</v>
      </c>
      <c r="AA74" s="115">
        <f t="shared" si="5"/>
        <v>0</v>
      </c>
      <c r="AB74" s="115">
        <f t="shared" si="5"/>
        <v>0</v>
      </c>
      <c r="AC74" s="115">
        <f t="shared" si="5"/>
        <v>0</v>
      </c>
      <c r="AD74" s="115">
        <f t="shared" si="5"/>
        <v>0</v>
      </c>
      <c r="AE74" s="115">
        <f t="shared" si="5"/>
        <v>0</v>
      </c>
      <c r="AF74" s="115">
        <f t="shared" si="5"/>
        <v>1</v>
      </c>
      <c r="AG74" s="115">
        <f t="shared" si="5"/>
        <v>1</v>
      </c>
      <c r="AH74" s="115">
        <f t="shared" si="5"/>
        <v>0</v>
      </c>
      <c r="AI74" s="115">
        <f t="shared" si="5"/>
        <v>0</v>
      </c>
      <c r="AJ74" s="37" t="str">
        <f t="shared" si="6"/>
        <v>ON_G_DST4</v>
      </c>
      <c r="AK74" s="50"/>
      <c r="AL74" s="50" t="str">
        <f t="shared" si="9"/>
        <v>0C</v>
      </c>
      <c r="AM74" s="52" t="str">
        <f t="shared" si="10"/>
        <v>00</v>
      </c>
      <c r="AN74" s="52" t="str">
        <f t="shared" si="11"/>
        <v>00</v>
      </c>
      <c r="AO74" s="52" t="str">
        <f t="shared" si="12"/>
        <v>00</v>
      </c>
      <c r="AQ74" t="str">
        <f t="shared" si="7"/>
        <v xml:space="preserve">    (U4)0x0000000CU,                                                           /* 03 ON_G_DST4                                       */</v>
      </c>
    </row>
    <row r="75" spans="1:46">
      <c r="B75" s="122"/>
      <c r="C75" s="37">
        <f t="shared" si="8"/>
        <v>4</v>
      </c>
      <c r="D75" s="115">
        <f t="shared" si="5"/>
        <v>0</v>
      </c>
      <c r="E75" s="115">
        <f t="shared" si="5"/>
        <v>0</v>
      </c>
      <c r="F75" s="115">
        <f t="shared" si="5"/>
        <v>0</v>
      </c>
      <c r="G75" s="115">
        <f t="shared" si="5"/>
        <v>0</v>
      </c>
      <c r="H75" s="115">
        <f t="shared" si="5"/>
        <v>0</v>
      </c>
      <c r="I75" s="115">
        <f t="shared" si="5"/>
        <v>0</v>
      </c>
      <c r="J75" s="115">
        <f t="shared" si="5"/>
        <v>0</v>
      </c>
      <c r="K75" s="115">
        <f t="shared" si="5"/>
        <v>0</v>
      </c>
      <c r="L75" s="115">
        <f t="shared" si="5"/>
        <v>0</v>
      </c>
      <c r="M75" s="115">
        <f t="shared" si="5"/>
        <v>0</v>
      </c>
      <c r="N75" s="115">
        <f t="shared" si="5"/>
        <v>0</v>
      </c>
      <c r="O75" s="115">
        <f t="shared" si="5"/>
        <v>0</v>
      </c>
      <c r="P75" s="115">
        <f t="shared" si="5"/>
        <v>0</v>
      </c>
      <c r="Q75" s="115">
        <f t="shared" si="5"/>
        <v>0</v>
      </c>
      <c r="R75" s="115">
        <f t="shared" si="5"/>
        <v>0</v>
      </c>
      <c r="S75" s="115">
        <f t="shared" si="5"/>
        <v>0</v>
      </c>
      <c r="T75" s="115">
        <f t="shared" si="5"/>
        <v>0</v>
      </c>
      <c r="U75" s="115">
        <f t="shared" si="5"/>
        <v>0</v>
      </c>
      <c r="V75" s="115">
        <f t="shared" si="5"/>
        <v>0</v>
      </c>
      <c r="W75" s="115">
        <f t="shared" si="5"/>
        <v>0</v>
      </c>
      <c r="X75" s="115">
        <f t="shared" si="5"/>
        <v>0</v>
      </c>
      <c r="Y75" s="115">
        <f t="shared" si="5"/>
        <v>0</v>
      </c>
      <c r="Z75" s="115">
        <f t="shared" si="5"/>
        <v>0</v>
      </c>
      <c r="AA75" s="115">
        <f t="shared" si="5"/>
        <v>0</v>
      </c>
      <c r="AB75" s="115">
        <f t="shared" si="5"/>
        <v>0</v>
      </c>
      <c r="AC75" s="115">
        <f t="shared" si="5"/>
        <v>0</v>
      </c>
      <c r="AD75" s="115">
        <f t="shared" si="5"/>
        <v>0</v>
      </c>
      <c r="AE75" s="115">
        <f t="shared" si="5"/>
        <v>0</v>
      </c>
      <c r="AF75" s="115">
        <f t="shared" si="5"/>
        <v>1</v>
      </c>
      <c r="AG75" s="115">
        <f t="shared" si="5"/>
        <v>1</v>
      </c>
      <c r="AH75" s="115">
        <f t="shared" si="5"/>
        <v>1</v>
      </c>
      <c r="AI75" s="115">
        <f t="shared" si="5"/>
        <v>0</v>
      </c>
      <c r="AJ75" s="37" t="str">
        <f t="shared" si="6"/>
        <v>ON_G_DST4</v>
      </c>
      <c r="AK75" s="50"/>
      <c r="AL75" s="50" t="str">
        <f t="shared" si="9"/>
        <v>0E</v>
      </c>
      <c r="AM75" s="52" t="str">
        <f t="shared" si="10"/>
        <v>00</v>
      </c>
      <c r="AN75" s="52" t="str">
        <f t="shared" si="11"/>
        <v>00</v>
      </c>
      <c r="AO75" s="52" t="str">
        <f t="shared" si="12"/>
        <v>00</v>
      </c>
      <c r="AQ75" t="str">
        <f t="shared" si="7"/>
        <v xml:space="preserve">    (U4)0x0000000EU,                                                           /* 04 ON_G_DST4                                       */</v>
      </c>
    </row>
    <row r="76" spans="1:46">
      <c r="B76" s="122"/>
      <c r="C76" s="37">
        <f t="shared" si="8"/>
        <v>5</v>
      </c>
      <c r="D76" s="115">
        <f t="shared" si="5"/>
        <v>0</v>
      </c>
      <c r="E76" s="115">
        <f t="shared" si="5"/>
        <v>0</v>
      </c>
      <c r="F76" s="115">
        <f t="shared" si="5"/>
        <v>0</v>
      </c>
      <c r="G76" s="115">
        <f t="shared" si="5"/>
        <v>0</v>
      </c>
      <c r="H76" s="115">
        <f t="shared" si="5"/>
        <v>0</v>
      </c>
      <c r="I76" s="115">
        <f t="shared" si="5"/>
        <v>0</v>
      </c>
      <c r="J76" s="115">
        <f t="shared" si="5"/>
        <v>0</v>
      </c>
      <c r="K76" s="115">
        <f t="shared" si="5"/>
        <v>0</v>
      </c>
      <c r="L76" s="115">
        <f t="shared" si="5"/>
        <v>0</v>
      </c>
      <c r="M76" s="115">
        <f t="shared" si="5"/>
        <v>0</v>
      </c>
      <c r="N76" s="115">
        <f t="shared" si="5"/>
        <v>0</v>
      </c>
      <c r="O76" s="115">
        <f t="shared" si="5"/>
        <v>0</v>
      </c>
      <c r="P76" s="115">
        <f t="shared" si="5"/>
        <v>0</v>
      </c>
      <c r="Q76" s="115">
        <f t="shared" si="5"/>
        <v>0</v>
      </c>
      <c r="R76" s="115">
        <f t="shared" si="5"/>
        <v>0</v>
      </c>
      <c r="S76" s="115">
        <f t="shared" si="5"/>
        <v>0</v>
      </c>
      <c r="T76" s="115">
        <f t="shared" si="5"/>
        <v>0</v>
      </c>
      <c r="U76" s="115">
        <f t="shared" si="5"/>
        <v>0</v>
      </c>
      <c r="V76" s="115">
        <f t="shared" si="5"/>
        <v>0</v>
      </c>
      <c r="W76" s="115">
        <f t="shared" si="5"/>
        <v>0</v>
      </c>
      <c r="X76" s="115">
        <f t="shared" si="5"/>
        <v>0</v>
      </c>
      <c r="Y76" s="115">
        <f t="shared" si="5"/>
        <v>0</v>
      </c>
      <c r="Z76" s="115">
        <f t="shared" si="5"/>
        <v>0</v>
      </c>
      <c r="AA76" s="115">
        <f t="shared" si="5"/>
        <v>0</v>
      </c>
      <c r="AB76" s="115">
        <f t="shared" si="5"/>
        <v>0</v>
      </c>
      <c r="AC76" s="115">
        <f t="shared" si="5"/>
        <v>0</v>
      </c>
      <c r="AD76" s="115">
        <f t="shared" si="5"/>
        <v>0</v>
      </c>
      <c r="AE76" s="115">
        <f t="shared" si="5"/>
        <v>0</v>
      </c>
      <c r="AF76" s="115">
        <f t="shared" si="5"/>
        <v>1</v>
      </c>
      <c r="AG76" s="115">
        <f t="shared" si="5"/>
        <v>0</v>
      </c>
      <c r="AH76" s="115">
        <f t="shared" si="5"/>
        <v>0</v>
      </c>
      <c r="AI76" s="115">
        <f t="shared" si="5"/>
        <v>1</v>
      </c>
      <c r="AJ76" s="37" t="str">
        <f t="shared" si="6"/>
        <v>ON_W_DST4</v>
      </c>
      <c r="AK76" s="50"/>
      <c r="AL76" s="50" t="str">
        <f t="shared" si="9"/>
        <v>09</v>
      </c>
      <c r="AM76" s="52" t="str">
        <f t="shared" si="10"/>
        <v>00</v>
      </c>
      <c r="AN76" s="52" t="str">
        <f t="shared" si="11"/>
        <v>00</v>
      </c>
      <c r="AO76" s="52" t="str">
        <f t="shared" si="12"/>
        <v>00</v>
      </c>
      <c r="AQ76" t="str">
        <f t="shared" si="7"/>
        <v xml:space="preserve">    (U4)0x00000009U,                                                           /* 05 ON_W_DST4                                       */</v>
      </c>
    </row>
    <row r="77" spans="1:46">
      <c r="B77" s="122"/>
      <c r="C77" s="37">
        <f t="shared" si="8"/>
        <v>6</v>
      </c>
      <c r="D77" s="115">
        <f t="shared" si="5"/>
        <v>0</v>
      </c>
      <c r="E77" s="115">
        <f t="shared" si="5"/>
        <v>0</v>
      </c>
      <c r="F77" s="115">
        <f t="shared" si="5"/>
        <v>0</v>
      </c>
      <c r="G77" s="115">
        <f t="shared" si="5"/>
        <v>0</v>
      </c>
      <c r="H77" s="115">
        <f t="shared" si="5"/>
        <v>0</v>
      </c>
      <c r="I77" s="115">
        <f t="shared" si="5"/>
        <v>0</v>
      </c>
      <c r="J77" s="115">
        <f t="shared" si="5"/>
        <v>0</v>
      </c>
      <c r="K77" s="115">
        <f t="shared" si="5"/>
        <v>0</v>
      </c>
      <c r="L77" s="115">
        <f t="shared" si="5"/>
        <v>0</v>
      </c>
      <c r="M77" s="115">
        <f t="shared" si="5"/>
        <v>0</v>
      </c>
      <c r="N77" s="115">
        <f t="shared" si="5"/>
        <v>0</v>
      </c>
      <c r="O77" s="115">
        <f t="shared" si="5"/>
        <v>0</v>
      </c>
      <c r="P77" s="115">
        <f t="shared" si="5"/>
        <v>0</v>
      </c>
      <c r="Q77" s="115">
        <f t="shared" si="5"/>
        <v>0</v>
      </c>
      <c r="R77" s="115">
        <f t="shared" si="5"/>
        <v>0</v>
      </c>
      <c r="S77" s="115">
        <f t="shared" si="5"/>
        <v>0</v>
      </c>
      <c r="T77" s="115">
        <f t="shared" si="5"/>
        <v>0</v>
      </c>
      <c r="U77" s="115">
        <f t="shared" si="5"/>
        <v>0</v>
      </c>
      <c r="V77" s="115">
        <f t="shared" si="5"/>
        <v>0</v>
      </c>
      <c r="W77" s="115">
        <f t="shared" si="5"/>
        <v>0</v>
      </c>
      <c r="X77" s="115">
        <f t="shared" si="5"/>
        <v>0</v>
      </c>
      <c r="Y77" s="115">
        <f t="shared" si="5"/>
        <v>0</v>
      </c>
      <c r="Z77" s="115">
        <f t="shared" si="5"/>
        <v>0</v>
      </c>
      <c r="AA77" s="115">
        <f t="shared" si="5"/>
        <v>0</v>
      </c>
      <c r="AB77" s="115">
        <f t="shared" si="5"/>
        <v>0</v>
      </c>
      <c r="AC77" s="115">
        <f t="shared" si="5"/>
        <v>0</v>
      </c>
      <c r="AD77" s="115">
        <f t="shared" si="5"/>
        <v>0</v>
      </c>
      <c r="AE77" s="115">
        <f t="shared" si="5"/>
        <v>0</v>
      </c>
      <c r="AF77" s="115">
        <f t="shared" si="5"/>
        <v>1</v>
      </c>
      <c r="AG77" s="115">
        <f t="shared" si="5"/>
        <v>0</v>
      </c>
      <c r="AH77" s="115">
        <f t="shared" si="5"/>
        <v>1</v>
      </c>
      <c r="AI77" s="115">
        <f t="shared" si="5"/>
        <v>1</v>
      </c>
      <c r="AJ77" s="37" t="str">
        <f t="shared" si="6"/>
        <v>ON_G_DST4</v>
      </c>
      <c r="AK77" s="50"/>
      <c r="AL77" s="50" t="str">
        <f t="shared" si="9"/>
        <v>0B</v>
      </c>
      <c r="AM77" s="52" t="str">
        <f t="shared" si="10"/>
        <v>00</v>
      </c>
      <c r="AN77" s="52" t="str">
        <f t="shared" si="11"/>
        <v>00</v>
      </c>
      <c r="AO77" s="52" t="str">
        <f t="shared" si="12"/>
        <v>00</v>
      </c>
      <c r="AQ77" t="str">
        <f t="shared" si="7"/>
        <v xml:space="preserve">    (U4)0x0000000BU,                                                           /* 06 ON_G_DST4                                       */</v>
      </c>
    </row>
    <row r="78" spans="1:46">
      <c r="B78" s="122"/>
      <c r="C78" s="37">
        <f t="shared" si="8"/>
        <v>7</v>
      </c>
      <c r="D78" s="115">
        <f t="shared" si="5"/>
        <v>0</v>
      </c>
      <c r="E78" s="115">
        <f t="shared" si="5"/>
        <v>0</v>
      </c>
      <c r="F78" s="115">
        <f t="shared" si="5"/>
        <v>0</v>
      </c>
      <c r="G78" s="115">
        <f t="shared" si="5"/>
        <v>0</v>
      </c>
      <c r="H78" s="115">
        <f t="shared" si="5"/>
        <v>0</v>
      </c>
      <c r="I78" s="115">
        <f t="shared" si="5"/>
        <v>0</v>
      </c>
      <c r="J78" s="115">
        <f t="shared" si="5"/>
        <v>0</v>
      </c>
      <c r="K78" s="115">
        <f t="shared" si="5"/>
        <v>0</v>
      </c>
      <c r="L78" s="115">
        <f t="shared" si="5"/>
        <v>0</v>
      </c>
      <c r="M78" s="115">
        <f t="shared" si="5"/>
        <v>0</v>
      </c>
      <c r="N78" s="115">
        <f t="shared" si="5"/>
        <v>0</v>
      </c>
      <c r="O78" s="115">
        <f t="shared" si="5"/>
        <v>0</v>
      </c>
      <c r="P78" s="115">
        <f t="shared" si="5"/>
        <v>0</v>
      </c>
      <c r="Q78" s="115">
        <f t="shared" si="5"/>
        <v>0</v>
      </c>
      <c r="R78" s="115">
        <f t="shared" si="5"/>
        <v>0</v>
      </c>
      <c r="S78" s="115">
        <f t="shared" si="5"/>
        <v>0</v>
      </c>
      <c r="T78" s="115">
        <f t="shared" si="5"/>
        <v>0</v>
      </c>
      <c r="U78" s="115">
        <f t="shared" si="5"/>
        <v>0</v>
      </c>
      <c r="V78" s="115">
        <f t="shared" si="5"/>
        <v>0</v>
      </c>
      <c r="W78" s="115">
        <f t="shared" si="5"/>
        <v>0</v>
      </c>
      <c r="X78" s="115">
        <f t="shared" si="5"/>
        <v>0</v>
      </c>
      <c r="Y78" s="115">
        <f t="shared" si="5"/>
        <v>0</v>
      </c>
      <c r="Z78" s="115">
        <f t="shared" si="5"/>
        <v>0</v>
      </c>
      <c r="AA78" s="115">
        <f t="shared" si="5"/>
        <v>0</v>
      </c>
      <c r="AB78" s="115">
        <f t="shared" si="5"/>
        <v>0</v>
      </c>
      <c r="AC78" s="115">
        <f t="shared" si="5"/>
        <v>0</v>
      </c>
      <c r="AD78" s="115">
        <f t="shared" si="5"/>
        <v>0</v>
      </c>
      <c r="AE78" s="115">
        <f t="shared" si="5"/>
        <v>0</v>
      </c>
      <c r="AF78" s="115">
        <f t="shared" si="5"/>
        <v>1</v>
      </c>
      <c r="AG78" s="115">
        <f t="shared" si="5"/>
        <v>1</v>
      </c>
      <c r="AH78" s="115">
        <f t="shared" si="5"/>
        <v>0</v>
      </c>
      <c r="AI78" s="115">
        <f>IF(AI13=1,1,0)</f>
        <v>1</v>
      </c>
      <c r="AJ78" s="37" t="str">
        <f t="shared" si="6"/>
        <v>ON_G_DST4</v>
      </c>
      <c r="AK78" s="50"/>
      <c r="AL78" s="50" t="str">
        <f t="shared" si="9"/>
        <v>0D</v>
      </c>
      <c r="AM78" s="52" t="str">
        <f t="shared" si="10"/>
        <v>00</v>
      </c>
      <c r="AN78" s="52" t="str">
        <f t="shared" si="11"/>
        <v>00</v>
      </c>
      <c r="AO78" s="52" t="str">
        <f t="shared" si="12"/>
        <v>00</v>
      </c>
      <c r="AQ78" t="str">
        <f t="shared" si="7"/>
        <v xml:space="preserve">    (U4)0x0000000DU,                                                           /* 07 ON_G_DST4                                       */</v>
      </c>
    </row>
    <row r="79" spans="1:46">
      <c r="B79" s="122"/>
      <c r="C79" s="37">
        <f t="shared" si="8"/>
        <v>8</v>
      </c>
      <c r="D79" s="115">
        <f t="shared" ref="D79:AI86" si="13">IF(D14=1,1,0)</f>
        <v>0</v>
      </c>
      <c r="E79" s="115">
        <f t="shared" si="13"/>
        <v>0</v>
      </c>
      <c r="F79" s="115">
        <f t="shared" si="13"/>
        <v>0</v>
      </c>
      <c r="G79" s="115">
        <f t="shared" si="13"/>
        <v>0</v>
      </c>
      <c r="H79" s="115">
        <f t="shared" si="13"/>
        <v>0</v>
      </c>
      <c r="I79" s="115">
        <f t="shared" si="13"/>
        <v>0</v>
      </c>
      <c r="J79" s="115">
        <f t="shared" si="13"/>
        <v>0</v>
      </c>
      <c r="K79" s="115">
        <f t="shared" si="13"/>
        <v>0</v>
      </c>
      <c r="L79" s="115">
        <f t="shared" si="13"/>
        <v>0</v>
      </c>
      <c r="M79" s="115">
        <f t="shared" si="13"/>
        <v>0</v>
      </c>
      <c r="N79" s="115">
        <f t="shared" si="13"/>
        <v>0</v>
      </c>
      <c r="O79" s="115">
        <f t="shared" si="13"/>
        <v>0</v>
      </c>
      <c r="P79" s="115">
        <f t="shared" si="13"/>
        <v>0</v>
      </c>
      <c r="Q79" s="115">
        <f t="shared" si="13"/>
        <v>0</v>
      </c>
      <c r="R79" s="115">
        <f t="shared" si="13"/>
        <v>0</v>
      </c>
      <c r="S79" s="115">
        <f t="shared" si="13"/>
        <v>0</v>
      </c>
      <c r="T79" s="115">
        <f t="shared" si="13"/>
        <v>0</v>
      </c>
      <c r="U79" s="115">
        <f t="shared" si="13"/>
        <v>0</v>
      </c>
      <c r="V79" s="115">
        <f t="shared" si="13"/>
        <v>0</v>
      </c>
      <c r="W79" s="115">
        <f t="shared" si="13"/>
        <v>0</v>
      </c>
      <c r="X79" s="115">
        <f t="shared" si="13"/>
        <v>0</v>
      </c>
      <c r="Y79" s="115">
        <f t="shared" si="13"/>
        <v>0</v>
      </c>
      <c r="Z79" s="115">
        <f t="shared" si="13"/>
        <v>0</v>
      </c>
      <c r="AA79" s="115">
        <f t="shared" si="13"/>
        <v>0</v>
      </c>
      <c r="AB79" s="115">
        <f t="shared" si="13"/>
        <v>0</v>
      </c>
      <c r="AC79" s="115">
        <f t="shared" si="13"/>
        <v>0</v>
      </c>
      <c r="AD79" s="115">
        <f t="shared" si="13"/>
        <v>0</v>
      </c>
      <c r="AE79" s="115">
        <f t="shared" si="13"/>
        <v>0</v>
      </c>
      <c r="AF79" s="115">
        <f t="shared" si="13"/>
        <v>1</v>
      </c>
      <c r="AG79" s="115">
        <f t="shared" si="13"/>
        <v>1</v>
      </c>
      <c r="AH79" s="115">
        <f t="shared" si="13"/>
        <v>1</v>
      </c>
      <c r="AI79" s="115">
        <f t="shared" si="13"/>
        <v>1</v>
      </c>
      <c r="AJ79" s="37" t="str">
        <f t="shared" si="6"/>
        <v>ON_G_DST4</v>
      </c>
      <c r="AK79" s="50"/>
      <c r="AL79" s="50" t="str">
        <f t="shared" si="9"/>
        <v>0F</v>
      </c>
      <c r="AM79" s="52" t="str">
        <f t="shared" si="10"/>
        <v>00</v>
      </c>
      <c r="AN79" s="52" t="str">
        <f t="shared" si="11"/>
        <v>00</v>
      </c>
      <c r="AO79" s="52" t="str">
        <f t="shared" si="12"/>
        <v>00</v>
      </c>
      <c r="AQ79" t="str">
        <f t="shared" si="7"/>
        <v xml:space="preserve">    (U4)0x0000000FU,                                                           /* 08 ON_G_DST4                                       */</v>
      </c>
    </row>
    <row r="80" spans="1:46">
      <c r="B80" s="122"/>
      <c r="C80" s="37">
        <f t="shared" si="8"/>
        <v>9</v>
      </c>
      <c r="D80" s="115">
        <f t="shared" si="13"/>
        <v>0</v>
      </c>
      <c r="E80" s="115">
        <f t="shared" si="13"/>
        <v>0</v>
      </c>
      <c r="F80" s="115">
        <f t="shared" si="13"/>
        <v>0</v>
      </c>
      <c r="G80" s="115">
        <f t="shared" si="13"/>
        <v>0</v>
      </c>
      <c r="H80" s="115">
        <f t="shared" si="13"/>
        <v>0</v>
      </c>
      <c r="I80" s="115">
        <f t="shared" si="13"/>
        <v>0</v>
      </c>
      <c r="J80" s="115">
        <f t="shared" si="13"/>
        <v>0</v>
      </c>
      <c r="K80" s="115">
        <f t="shared" si="13"/>
        <v>0</v>
      </c>
      <c r="L80" s="115">
        <f t="shared" si="13"/>
        <v>0</v>
      </c>
      <c r="M80" s="115">
        <f t="shared" si="13"/>
        <v>0</v>
      </c>
      <c r="N80" s="115">
        <f t="shared" si="13"/>
        <v>0</v>
      </c>
      <c r="O80" s="115">
        <f t="shared" si="13"/>
        <v>0</v>
      </c>
      <c r="P80" s="115">
        <f t="shared" si="13"/>
        <v>0</v>
      </c>
      <c r="Q80" s="115">
        <f t="shared" si="13"/>
        <v>0</v>
      </c>
      <c r="R80" s="115">
        <f t="shared" si="13"/>
        <v>0</v>
      </c>
      <c r="S80" s="115">
        <f t="shared" si="13"/>
        <v>0</v>
      </c>
      <c r="T80" s="115">
        <f t="shared" si="13"/>
        <v>0</v>
      </c>
      <c r="U80" s="115">
        <f t="shared" si="13"/>
        <v>0</v>
      </c>
      <c r="V80" s="115">
        <f t="shared" si="13"/>
        <v>0</v>
      </c>
      <c r="W80" s="115">
        <f t="shared" si="13"/>
        <v>0</v>
      </c>
      <c r="X80" s="115">
        <f t="shared" si="13"/>
        <v>0</v>
      </c>
      <c r="Y80" s="115">
        <f t="shared" si="13"/>
        <v>0</v>
      </c>
      <c r="Z80" s="115">
        <f t="shared" si="13"/>
        <v>0</v>
      </c>
      <c r="AA80" s="115">
        <f t="shared" si="13"/>
        <v>0</v>
      </c>
      <c r="AB80" s="115">
        <f t="shared" si="13"/>
        <v>0</v>
      </c>
      <c r="AC80" s="115">
        <f t="shared" si="13"/>
        <v>0</v>
      </c>
      <c r="AD80" s="115">
        <f t="shared" si="13"/>
        <v>0</v>
      </c>
      <c r="AE80" s="115">
        <f t="shared" si="13"/>
        <v>1</v>
      </c>
      <c r="AF80" s="115">
        <f t="shared" si="13"/>
        <v>0</v>
      </c>
      <c r="AG80" s="115">
        <f t="shared" si="13"/>
        <v>0</v>
      </c>
      <c r="AH80" s="115">
        <f t="shared" si="13"/>
        <v>0</v>
      </c>
      <c r="AI80" s="115">
        <f t="shared" si="13"/>
        <v>0</v>
      </c>
      <c r="AJ80" s="37" t="str">
        <f t="shared" si="6"/>
        <v>ON_W_DST3</v>
      </c>
      <c r="AK80" s="50"/>
      <c r="AL80" s="50" t="str">
        <f t="shared" si="9"/>
        <v>10</v>
      </c>
      <c r="AM80" s="52" t="str">
        <f t="shared" si="10"/>
        <v>00</v>
      </c>
      <c r="AN80" s="52" t="str">
        <f t="shared" si="11"/>
        <v>00</v>
      </c>
      <c r="AO80" s="52" t="str">
        <f t="shared" si="12"/>
        <v>00</v>
      </c>
      <c r="AQ80" t="str">
        <f t="shared" si="7"/>
        <v xml:space="preserve">    (U4)0x00000010U,                                                           /* 09 ON_W_DST3                                       */</v>
      </c>
    </row>
    <row r="81" spans="2:43">
      <c r="B81" s="122"/>
      <c r="C81" s="37">
        <f t="shared" si="8"/>
        <v>10</v>
      </c>
      <c r="D81" s="115">
        <f t="shared" si="13"/>
        <v>0</v>
      </c>
      <c r="E81" s="115">
        <f t="shared" si="13"/>
        <v>0</v>
      </c>
      <c r="F81" s="115">
        <f t="shared" si="13"/>
        <v>0</v>
      </c>
      <c r="G81" s="115">
        <f t="shared" si="13"/>
        <v>0</v>
      </c>
      <c r="H81" s="115">
        <f t="shared" si="13"/>
        <v>0</v>
      </c>
      <c r="I81" s="115">
        <f t="shared" si="13"/>
        <v>0</v>
      </c>
      <c r="J81" s="115">
        <f t="shared" si="13"/>
        <v>0</v>
      </c>
      <c r="K81" s="115">
        <f t="shared" si="13"/>
        <v>0</v>
      </c>
      <c r="L81" s="115">
        <f t="shared" si="13"/>
        <v>0</v>
      </c>
      <c r="M81" s="115">
        <f t="shared" si="13"/>
        <v>0</v>
      </c>
      <c r="N81" s="115">
        <f t="shared" si="13"/>
        <v>0</v>
      </c>
      <c r="O81" s="115">
        <f t="shared" si="13"/>
        <v>0</v>
      </c>
      <c r="P81" s="115">
        <f t="shared" si="13"/>
        <v>0</v>
      </c>
      <c r="Q81" s="115">
        <f t="shared" si="13"/>
        <v>0</v>
      </c>
      <c r="R81" s="115">
        <f t="shared" si="13"/>
        <v>0</v>
      </c>
      <c r="S81" s="115">
        <f t="shared" si="13"/>
        <v>0</v>
      </c>
      <c r="T81" s="115">
        <f t="shared" si="13"/>
        <v>0</v>
      </c>
      <c r="U81" s="115">
        <f t="shared" si="13"/>
        <v>0</v>
      </c>
      <c r="V81" s="115">
        <f t="shared" si="13"/>
        <v>0</v>
      </c>
      <c r="W81" s="115">
        <f t="shared" si="13"/>
        <v>0</v>
      </c>
      <c r="X81" s="115">
        <f t="shared" si="13"/>
        <v>0</v>
      </c>
      <c r="Y81" s="115">
        <f t="shared" si="13"/>
        <v>0</v>
      </c>
      <c r="Z81" s="115">
        <f t="shared" si="13"/>
        <v>0</v>
      </c>
      <c r="AA81" s="115">
        <f t="shared" si="13"/>
        <v>0</v>
      </c>
      <c r="AB81" s="115">
        <f t="shared" si="13"/>
        <v>0</v>
      </c>
      <c r="AC81" s="115">
        <f t="shared" si="13"/>
        <v>0</v>
      </c>
      <c r="AD81" s="115">
        <f t="shared" si="13"/>
        <v>0</v>
      </c>
      <c r="AE81" s="115">
        <f t="shared" si="13"/>
        <v>1</v>
      </c>
      <c r="AF81" s="115">
        <f t="shared" si="13"/>
        <v>0</v>
      </c>
      <c r="AG81" s="115">
        <f t="shared" si="13"/>
        <v>0</v>
      </c>
      <c r="AH81" s="115">
        <f t="shared" si="13"/>
        <v>1</v>
      </c>
      <c r="AI81" s="115">
        <f t="shared" si="13"/>
        <v>0</v>
      </c>
      <c r="AJ81" s="37" t="str">
        <f t="shared" si="6"/>
        <v>ON_G_DST3</v>
      </c>
      <c r="AK81" s="50"/>
      <c r="AL81" s="50" t="str">
        <f t="shared" si="9"/>
        <v>12</v>
      </c>
      <c r="AM81" s="52" t="str">
        <f t="shared" si="10"/>
        <v>00</v>
      </c>
      <c r="AN81" s="52" t="str">
        <f t="shared" si="11"/>
        <v>00</v>
      </c>
      <c r="AO81" s="52" t="str">
        <f t="shared" si="12"/>
        <v>00</v>
      </c>
      <c r="AQ81" t="str">
        <f t="shared" si="7"/>
        <v xml:space="preserve">    (U4)0x00000012U,                                                           /* 10 ON_G_DST3                                       */</v>
      </c>
    </row>
    <row r="82" spans="2:43">
      <c r="B82" s="122"/>
      <c r="C82" s="37">
        <f t="shared" si="8"/>
        <v>11</v>
      </c>
      <c r="D82" s="115">
        <f t="shared" si="13"/>
        <v>0</v>
      </c>
      <c r="E82" s="115">
        <f t="shared" si="13"/>
        <v>0</v>
      </c>
      <c r="F82" s="115">
        <f t="shared" si="13"/>
        <v>0</v>
      </c>
      <c r="G82" s="115">
        <f t="shared" si="13"/>
        <v>0</v>
      </c>
      <c r="H82" s="115">
        <f t="shared" si="13"/>
        <v>0</v>
      </c>
      <c r="I82" s="115">
        <f t="shared" si="13"/>
        <v>0</v>
      </c>
      <c r="J82" s="115">
        <f t="shared" si="13"/>
        <v>0</v>
      </c>
      <c r="K82" s="115">
        <f t="shared" si="13"/>
        <v>0</v>
      </c>
      <c r="L82" s="115">
        <f t="shared" si="13"/>
        <v>0</v>
      </c>
      <c r="M82" s="115">
        <f t="shared" si="13"/>
        <v>0</v>
      </c>
      <c r="N82" s="115">
        <f t="shared" si="13"/>
        <v>0</v>
      </c>
      <c r="O82" s="115">
        <f t="shared" si="13"/>
        <v>0</v>
      </c>
      <c r="P82" s="115">
        <f t="shared" si="13"/>
        <v>0</v>
      </c>
      <c r="Q82" s="115">
        <f t="shared" si="13"/>
        <v>0</v>
      </c>
      <c r="R82" s="115">
        <f t="shared" si="13"/>
        <v>0</v>
      </c>
      <c r="S82" s="115">
        <f t="shared" si="13"/>
        <v>0</v>
      </c>
      <c r="T82" s="115">
        <f t="shared" si="13"/>
        <v>0</v>
      </c>
      <c r="U82" s="115">
        <f t="shared" si="13"/>
        <v>0</v>
      </c>
      <c r="V82" s="115">
        <f t="shared" si="13"/>
        <v>0</v>
      </c>
      <c r="W82" s="115">
        <f t="shared" si="13"/>
        <v>0</v>
      </c>
      <c r="X82" s="115">
        <f t="shared" si="13"/>
        <v>0</v>
      </c>
      <c r="Y82" s="115">
        <f t="shared" si="13"/>
        <v>0</v>
      </c>
      <c r="Z82" s="115">
        <f t="shared" si="13"/>
        <v>0</v>
      </c>
      <c r="AA82" s="115">
        <f t="shared" si="13"/>
        <v>0</v>
      </c>
      <c r="AB82" s="115">
        <f t="shared" si="13"/>
        <v>0</v>
      </c>
      <c r="AC82" s="115">
        <f t="shared" si="13"/>
        <v>0</v>
      </c>
      <c r="AD82" s="115">
        <f t="shared" si="13"/>
        <v>0</v>
      </c>
      <c r="AE82" s="115">
        <f t="shared" si="13"/>
        <v>1</v>
      </c>
      <c r="AF82" s="115">
        <f t="shared" si="13"/>
        <v>0</v>
      </c>
      <c r="AG82" s="115">
        <f t="shared" si="13"/>
        <v>1</v>
      </c>
      <c r="AH82" s="115">
        <f t="shared" si="13"/>
        <v>0</v>
      </c>
      <c r="AI82" s="115">
        <f t="shared" si="13"/>
        <v>0</v>
      </c>
      <c r="AJ82" s="37" t="str">
        <f t="shared" si="6"/>
        <v>ON_G_DST3</v>
      </c>
      <c r="AK82" s="50"/>
      <c r="AL82" s="50" t="str">
        <f t="shared" si="9"/>
        <v>14</v>
      </c>
      <c r="AM82" s="52" t="str">
        <f t="shared" si="10"/>
        <v>00</v>
      </c>
      <c r="AN82" s="52" t="str">
        <f t="shared" si="11"/>
        <v>00</v>
      </c>
      <c r="AO82" s="52" t="str">
        <f t="shared" si="12"/>
        <v>00</v>
      </c>
      <c r="AQ82" t="str">
        <f t="shared" si="7"/>
        <v xml:space="preserve">    (U4)0x00000014U,                                                           /* 11 ON_G_DST3                                       */</v>
      </c>
    </row>
    <row r="83" spans="2:43">
      <c r="B83" s="122"/>
      <c r="C83" s="37">
        <f t="shared" si="8"/>
        <v>12</v>
      </c>
      <c r="D83" s="115">
        <f t="shared" si="13"/>
        <v>0</v>
      </c>
      <c r="E83" s="115">
        <f t="shared" si="13"/>
        <v>0</v>
      </c>
      <c r="F83" s="115">
        <f t="shared" si="13"/>
        <v>0</v>
      </c>
      <c r="G83" s="115">
        <f t="shared" si="13"/>
        <v>0</v>
      </c>
      <c r="H83" s="115">
        <f t="shared" si="13"/>
        <v>0</v>
      </c>
      <c r="I83" s="115">
        <f t="shared" si="13"/>
        <v>0</v>
      </c>
      <c r="J83" s="115">
        <f t="shared" si="13"/>
        <v>0</v>
      </c>
      <c r="K83" s="115">
        <f t="shared" si="13"/>
        <v>0</v>
      </c>
      <c r="L83" s="115">
        <f t="shared" si="13"/>
        <v>0</v>
      </c>
      <c r="M83" s="115">
        <f t="shared" si="13"/>
        <v>0</v>
      </c>
      <c r="N83" s="115">
        <f t="shared" si="13"/>
        <v>0</v>
      </c>
      <c r="O83" s="115">
        <f t="shared" si="13"/>
        <v>0</v>
      </c>
      <c r="P83" s="115">
        <f t="shared" si="13"/>
        <v>0</v>
      </c>
      <c r="Q83" s="115">
        <f t="shared" si="13"/>
        <v>0</v>
      </c>
      <c r="R83" s="115">
        <f t="shared" si="13"/>
        <v>0</v>
      </c>
      <c r="S83" s="115">
        <f t="shared" si="13"/>
        <v>0</v>
      </c>
      <c r="T83" s="115">
        <f t="shared" si="13"/>
        <v>0</v>
      </c>
      <c r="U83" s="115">
        <f t="shared" si="13"/>
        <v>0</v>
      </c>
      <c r="V83" s="115">
        <f t="shared" si="13"/>
        <v>0</v>
      </c>
      <c r="W83" s="115">
        <f t="shared" si="13"/>
        <v>0</v>
      </c>
      <c r="X83" s="115">
        <f t="shared" si="13"/>
        <v>0</v>
      </c>
      <c r="Y83" s="115">
        <f t="shared" si="13"/>
        <v>0</v>
      </c>
      <c r="Z83" s="115">
        <f t="shared" si="13"/>
        <v>0</v>
      </c>
      <c r="AA83" s="115">
        <f t="shared" si="13"/>
        <v>0</v>
      </c>
      <c r="AB83" s="115">
        <f t="shared" si="13"/>
        <v>0</v>
      </c>
      <c r="AC83" s="115">
        <f t="shared" si="13"/>
        <v>0</v>
      </c>
      <c r="AD83" s="115">
        <f t="shared" si="13"/>
        <v>0</v>
      </c>
      <c r="AE83" s="115">
        <f t="shared" si="13"/>
        <v>1</v>
      </c>
      <c r="AF83" s="115">
        <f t="shared" si="13"/>
        <v>0</v>
      </c>
      <c r="AG83" s="115">
        <f t="shared" si="13"/>
        <v>1</v>
      </c>
      <c r="AH83" s="115">
        <f t="shared" si="13"/>
        <v>1</v>
      </c>
      <c r="AI83" s="115">
        <f t="shared" si="13"/>
        <v>0</v>
      </c>
      <c r="AJ83" s="37" t="str">
        <f t="shared" si="6"/>
        <v>ON_G_DST3</v>
      </c>
      <c r="AK83" s="50"/>
      <c r="AL83" s="50" t="str">
        <f t="shared" si="9"/>
        <v>16</v>
      </c>
      <c r="AM83" s="52" t="str">
        <f t="shared" si="10"/>
        <v>00</v>
      </c>
      <c r="AN83" s="52" t="str">
        <f t="shared" si="11"/>
        <v>00</v>
      </c>
      <c r="AO83" s="52" t="str">
        <f t="shared" si="12"/>
        <v>00</v>
      </c>
      <c r="AQ83" t="str">
        <f t="shared" si="7"/>
        <v xml:space="preserve">    (U4)0x00000016U,                                                           /* 12 ON_G_DST3                                       */</v>
      </c>
    </row>
    <row r="84" spans="2:43">
      <c r="B84" s="122"/>
      <c r="C84" s="37">
        <f t="shared" si="8"/>
        <v>13</v>
      </c>
      <c r="D84" s="115">
        <f t="shared" si="13"/>
        <v>0</v>
      </c>
      <c r="E84" s="115">
        <f t="shared" si="13"/>
        <v>0</v>
      </c>
      <c r="F84" s="115">
        <f t="shared" si="13"/>
        <v>0</v>
      </c>
      <c r="G84" s="115">
        <f t="shared" si="13"/>
        <v>0</v>
      </c>
      <c r="H84" s="115">
        <f t="shared" si="13"/>
        <v>0</v>
      </c>
      <c r="I84" s="115">
        <f t="shared" si="13"/>
        <v>0</v>
      </c>
      <c r="J84" s="115">
        <f t="shared" si="13"/>
        <v>0</v>
      </c>
      <c r="K84" s="115">
        <f t="shared" si="13"/>
        <v>0</v>
      </c>
      <c r="L84" s="115">
        <f t="shared" si="13"/>
        <v>0</v>
      </c>
      <c r="M84" s="115">
        <f t="shared" si="13"/>
        <v>0</v>
      </c>
      <c r="N84" s="115">
        <f t="shared" si="13"/>
        <v>0</v>
      </c>
      <c r="O84" s="115">
        <f t="shared" si="13"/>
        <v>0</v>
      </c>
      <c r="P84" s="115">
        <f t="shared" si="13"/>
        <v>0</v>
      </c>
      <c r="Q84" s="115">
        <f t="shared" si="13"/>
        <v>0</v>
      </c>
      <c r="R84" s="115">
        <f t="shared" si="13"/>
        <v>0</v>
      </c>
      <c r="S84" s="115">
        <f t="shared" si="13"/>
        <v>0</v>
      </c>
      <c r="T84" s="115">
        <f t="shared" si="13"/>
        <v>0</v>
      </c>
      <c r="U84" s="115">
        <f t="shared" si="13"/>
        <v>0</v>
      </c>
      <c r="V84" s="115">
        <f t="shared" si="13"/>
        <v>0</v>
      </c>
      <c r="W84" s="115">
        <f t="shared" si="13"/>
        <v>0</v>
      </c>
      <c r="X84" s="115">
        <f t="shared" si="13"/>
        <v>0</v>
      </c>
      <c r="Y84" s="115">
        <f t="shared" si="13"/>
        <v>0</v>
      </c>
      <c r="Z84" s="115">
        <f t="shared" si="13"/>
        <v>0</v>
      </c>
      <c r="AA84" s="115">
        <f t="shared" si="13"/>
        <v>0</v>
      </c>
      <c r="AB84" s="115">
        <f t="shared" si="13"/>
        <v>0</v>
      </c>
      <c r="AC84" s="115">
        <f t="shared" si="13"/>
        <v>0</v>
      </c>
      <c r="AD84" s="115">
        <f t="shared" si="13"/>
        <v>0</v>
      </c>
      <c r="AE84" s="115">
        <f t="shared" si="13"/>
        <v>1</v>
      </c>
      <c r="AF84" s="115">
        <f t="shared" si="13"/>
        <v>0</v>
      </c>
      <c r="AG84" s="115">
        <f t="shared" si="13"/>
        <v>0</v>
      </c>
      <c r="AH84" s="115">
        <f t="shared" si="13"/>
        <v>0</v>
      </c>
      <c r="AI84" s="115">
        <f t="shared" si="13"/>
        <v>1</v>
      </c>
      <c r="AJ84" s="37" t="str">
        <f t="shared" si="6"/>
        <v>ON_W_DST3</v>
      </c>
      <c r="AK84" s="50"/>
      <c r="AL84" s="50" t="str">
        <f t="shared" si="9"/>
        <v>11</v>
      </c>
      <c r="AM84" s="52" t="str">
        <f t="shared" si="10"/>
        <v>00</v>
      </c>
      <c r="AN84" s="52" t="str">
        <f t="shared" si="11"/>
        <v>00</v>
      </c>
      <c r="AO84" s="52" t="str">
        <f t="shared" si="12"/>
        <v>00</v>
      </c>
      <c r="AQ84" t="str">
        <f t="shared" si="7"/>
        <v xml:space="preserve">    (U4)0x00000011U,                                                           /* 13 ON_W_DST3                                       */</v>
      </c>
    </row>
    <row r="85" spans="2:43">
      <c r="B85" s="122"/>
      <c r="C85" s="37">
        <f t="shared" si="8"/>
        <v>14</v>
      </c>
      <c r="D85" s="115">
        <f t="shared" si="13"/>
        <v>0</v>
      </c>
      <c r="E85" s="115">
        <f t="shared" si="13"/>
        <v>0</v>
      </c>
      <c r="F85" s="115">
        <f t="shared" si="13"/>
        <v>0</v>
      </c>
      <c r="G85" s="115">
        <f t="shared" si="13"/>
        <v>0</v>
      </c>
      <c r="H85" s="115">
        <f t="shared" si="13"/>
        <v>0</v>
      </c>
      <c r="I85" s="115">
        <f t="shared" si="13"/>
        <v>0</v>
      </c>
      <c r="J85" s="115">
        <f t="shared" si="13"/>
        <v>0</v>
      </c>
      <c r="K85" s="115">
        <f t="shared" si="13"/>
        <v>0</v>
      </c>
      <c r="L85" s="115">
        <f t="shared" si="13"/>
        <v>0</v>
      </c>
      <c r="M85" s="115">
        <f t="shared" si="13"/>
        <v>0</v>
      </c>
      <c r="N85" s="115">
        <f t="shared" si="13"/>
        <v>0</v>
      </c>
      <c r="O85" s="115">
        <f t="shared" si="13"/>
        <v>0</v>
      </c>
      <c r="P85" s="115">
        <f t="shared" si="13"/>
        <v>0</v>
      </c>
      <c r="Q85" s="115">
        <f t="shared" si="13"/>
        <v>0</v>
      </c>
      <c r="R85" s="115">
        <f t="shared" si="13"/>
        <v>0</v>
      </c>
      <c r="S85" s="115">
        <f t="shared" si="13"/>
        <v>0</v>
      </c>
      <c r="T85" s="115">
        <f t="shared" si="13"/>
        <v>0</v>
      </c>
      <c r="U85" s="115">
        <f t="shared" si="13"/>
        <v>0</v>
      </c>
      <c r="V85" s="115">
        <f t="shared" si="13"/>
        <v>0</v>
      </c>
      <c r="W85" s="115">
        <f t="shared" si="13"/>
        <v>0</v>
      </c>
      <c r="X85" s="115">
        <f t="shared" si="13"/>
        <v>0</v>
      </c>
      <c r="Y85" s="115">
        <f t="shared" si="13"/>
        <v>0</v>
      </c>
      <c r="Z85" s="115">
        <f t="shared" si="13"/>
        <v>0</v>
      </c>
      <c r="AA85" s="115">
        <f t="shared" si="13"/>
        <v>0</v>
      </c>
      <c r="AB85" s="115">
        <f t="shared" si="13"/>
        <v>0</v>
      </c>
      <c r="AC85" s="115">
        <f t="shared" si="13"/>
        <v>0</v>
      </c>
      <c r="AD85" s="115">
        <f t="shared" si="13"/>
        <v>0</v>
      </c>
      <c r="AE85" s="115">
        <f t="shared" si="13"/>
        <v>1</v>
      </c>
      <c r="AF85" s="115">
        <f t="shared" si="13"/>
        <v>0</v>
      </c>
      <c r="AG85" s="115">
        <f t="shared" si="13"/>
        <v>0</v>
      </c>
      <c r="AH85" s="115">
        <f t="shared" si="13"/>
        <v>1</v>
      </c>
      <c r="AI85" s="115">
        <f t="shared" si="13"/>
        <v>1</v>
      </c>
      <c r="AJ85" s="37" t="str">
        <f t="shared" si="6"/>
        <v>ON_G_DST3</v>
      </c>
      <c r="AK85" s="50"/>
      <c r="AL85" s="50" t="str">
        <f t="shared" si="9"/>
        <v>13</v>
      </c>
      <c r="AM85" s="52" t="str">
        <f t="shared" si="10"/>
        <v>00</v>
      </c>
      <c r="AN85" s="52" t="str">
        <f t="shared" si="11"/>
        <v>00</v>
      </c>
      <c r="AO85" s="52" t="str">
        <f t="shared" si="12"/>
        <v>00</v>
      </c>
      <c r="AQ85" t="str">
        <f t="shared" si="7"/>
        <v xml:space="preserve">    (U4)0x00000013U,                                                           /* 14 ON_G_DST3                                       */</v>
      </c>
    </row>
    <row r="86" spans="2:43">
      <c r="B86" s="122"/>
      <c r="C86" s="37">
        <f t="shared" si="8"/>
        <v>15</v>
      </c>
      <c r="D86" s="115">
        <f t="shared" si="13"/>
        <v>0</v>
      </c>
      <c r="E86" s="115">
        <f t="shared" si="13"/>
        <v>0</v>
      </c>
      <c r="F86" s="115">
        <f t="shared" si="13"/>
        <v>0</v>
      </c>
      <c r="G86" s="115">
        <f t="shared" si="13"/>
        <v>0</v>
      </c>
      <c r="H86" s="115">
        <f t="shared" si="13"/>
        <v>0</v>
      </c>
      <c r="I86" s="115">
        <f t="shared" si="13"/>
        <v>0</v>
      </c>
      <c r="J86" s="115">
        <f t="shared" si="13"/>
        <v>0</v>
      </c>
      <c r="K86" s="115">
        <f t="shared" si="13"/>
        <v>0</v>
      </c>
      <c r="L86" s="115">
        <f t="shared" si="13"/>
        <v>0</v>
      </c>
      <c r="M86" s="115">
        <f t="shared" si="13"/>
        <v>0</v>
      </c>
      <c r="N86" s="115">
        <f t="shared" si="13"/>
        <v>0</v>
      </c>
      <c r="O86" s="115">
        <f t="shared" si="13"/>
        <v>0</v>
      </c>
      <c r="P86" s="115">
        <f t="shared" si="13"/>
        <v>0</v>
      </c>
      <c r="Q86" s="115">
        <f t="shared" si="13"/>
        <v>0</v>
      </c>
      <c r="R86" s="115">
        <f t="shared" si="13"/>
        <v>0</v>
      </c>
      <c r="S86" s="115">
        <f t="shared" si="13"/>
        <v>0</v>
      </c>
      <c r="T86" s="115">
        <f t="shared" si="13"/>
        <v>0</v>
      </c>
      <c r="U86" s="115">
        <f t="shared" si="13"/>
        <v>0</v>
      </c>
      <c r="V86" s="115">
        <f t="shared" si="13"/>
        <v>0</v>
      </c>
      <c r="W86" s="115">
        <f t="shared" si="13"/>
        <v>0</v>
      </c>
      <c r="X86" s="115">
        <f t="shared" si="13"/>
        <v>0</v>
      </c>
      <c r="Y86" s="115">
        <f t="shared" si="13"/>
        <v>0</v>
      </c>
      <c r="Z86" s="115">
        <f t="shared" si="13"/>
        <v>0</v>
      </c>
      <c r="AA86" s="115">
        <f t="shared" si="13"/>
        <v>0</v>
      </c>
      <c r="AB86" s="115">
        <f t="shared" si="13"/>
        <v>0</v>
      </c>
      <c r="AC86" s="115">
        <f t="shared" si="13"/>
        <v>0</v>
      </c>
      <c r="AD86" s="115">
        <f t="shared" si="13"/>
        <v>0</v>
      </c>
      <c r="AE86" s="115">
        <f t="shared" si="13"/>
        <v>1</v>
      </c>
      <c r="AF86" s="115">
        <f t="shared" si="13"/>
        <v>0</v>
      </c>
      <c r="AG86" s="115">
        <f t="shared" si="13"/>
        <v>1</v>
      </c>
      <c r="AH86" s="115">
        <f t="shared" si="13"/>
        <v>0</v>
      </c>
      <c r="AI86" s="115">
        <f>IF(AI21=1,1,0)</f>
        <v>1</v>
      </c>
      <c r="AJ86" s="37" t="str">
        <f t="shared" si="6"/>
        <v>ON_G_DST3</v>
      </c>
      <c r="AK86" s="50"/>
      <c r="AL86" s="50" t="str">
        <f t="shared" si="9"/>
        <v>15</v>
      </c>
      <c r="AM86" s="52" t="str">
        <f t="shared" si="10"/>
        <v>00</v>
      </c>
      <c r="AN86" s="52" t="str">
        <f t="shared" si="11"/>
        <v>00</v>
      </c>
      <c r="AO86" s="52" t="str">
        <f t="shared" si="12"/>
        <v>00</v>
      </c>
      <c r="AQ86" t="str">
        <f t="shared" si="7"/>
        <v xml:space="preserve">    (U4)0x00000015U,                                                           /* 15 ON_G_DST3                                       */</v>
      </c>
    </row>
    <row r="87" spans="2:43">
      <c r="B87" s="122"/>
      <c r="C87" s="37">
        <f t="shared" si="8"/>
        <v>16</v>
      </c>
      <c r="D87" s="115">
        <f t="shared" ref="D87:AI94" si="14">IF(D22=1,1,0)</f>
        <v>0</v>
      </c>
      <c r="E87" s="115">
        <f t="shared" si="14"/>
        <v>0</v>
      </c>
      <c r="F87" s="115">
        <f t="shared" si="14"/>
        <v>0</v>
      </c>
      <c r="G87" s="115">
        <f t="shared" si="14"/>
        <v>0</v>
      </c>
      <c r="H87" s="115">
        <f t="shared" si="14"/>
        <v>0</v>
      </c>
      <c r="I87" s="115">
        <f t="shared" si="14"/>
        <v>0</v>
      </c>
      <c r="J87" s="115">
        <f t="shared" si="14"/>
        <v>0</v>
      </c>
      <c r="K87" s="115">
        <f t="shared" si="14"/>
        <v>0</v>
      </c>
      <c r="L87" s="115">
        <f t="shared" si="14"/>
        <v>0</v>
      </c>
      <c r="M87" s="115">
        <f t="shared" si="14"/>
        <v>0</v>
      </c>
      <c r="N87" s="115">
        <f t="shared" si="14"/>
        <v>0</v>
      </c>
      <c r="O87" s="115">
        <f t="shared" si="14"/>
        <v>0</v>
      </c>
      <c r="P87" s="115">
        <f t="shared" si="14"/>
        <v>0</v>
      </c>
      <c r="Q87" s="115">
        <f t="shared" si="14"/>
        <v>0</v>
      </c>
      <c r="R87" s="115">
        <f t="shared" si="14"/>
        <v>0</v>
      </c>
      <c r="S87" s="115">
        <f t="shared" si="14"/>
        <v>0</v>
      </c>
      <c r="T87" s="115">
        <f t="shared" si="14"/>
        <v>0</v>
      </c>
      <c r="U87" s="115">
        <f t="shared" si="14"/>
        <v>0</v>
      </c>
      <c r="V87" s="115">
        <f t="shared" si="14"/>
        <v>0</v>
      </c>
      <c r="W87" s="115">
        <f t="shared" si="14"/>
        <v>0</v>
      </c>
      <c r="X87" s="115">
        <f t="shared" si="14"/>
        <v>0</v>
      </c>
      <c r="Y87" s="115">
        <f t="shared" si="14"/>
        <v>0</v>
      </c>
      <c r="Z87" s="115">
        <f t="shared" si="14"/>
        <v>0</v>
      </c>
      <c r="AA87" s="115">
        <f t="shared" si="14"/>
        <v>0</v>
      </c>
      <c r="AB87" s="115">
        <f t="shared" si="14"/>
        <v>0</v>
      </c>
      <c r="AC87" s="115">
        <f t="shared" si="14"/>
        <v>0</v>
      </c>
      <c r="AD87" s="115">
        <f t="shared" si="14"/>
        <v>0</v>
      </c>
      <c r="AE87" s="115">
        <f t="shared" si="14"/>
        <v>1</v>
      </c>
      <c r="AF87" s="115">
        <f t="shared" si="14"/>
        <v>0</v>
      </c>
      <c r="AG87" s="115">
        <f t="shared" si="14"/>
        <v>1</v>
      </c>
      <c r="AH87" s="115">
        <f t="shared" si="14"/>
        <v>1</v>
      </c>
      <c r="AI87" s="115">
        <f t="shared" si="14"/>
        <v>1</v>
      </c>
      <c r="AJ87" s="37" t="str">
        <f t="shared" si="6"/>
        <v>ON_G_DST3</v>
      </c>
      <c r="AK87" s="50"/>
      <c r="AL87" s="50" t="str">
        <f t="shared" si="9"/>
        <v>17</v>
      </c>
      <c r="AM87" s="52" t="str">
        <f t="shared" si="10"/>
        <v>00</v>
      </c>
      <c r="AN87" s="52" t="str">
        <f t="shared" si="11"/>
        <v>00</v>
      </c>
      <c r="AO87" s="52" t="str">
        <f t="shared" si="12"/>
        <v>00</v>
      </c>
      <c r="AQ87" t="str">
        <f t="shared" si="7"/>
        <v xml:space="preserve">    (U4)0x00000017U,                                                           /* 16 ON_G_DST3                                       */</v>
      </c>
    </row>
    <row r="88" spans="2:43">
      <c r="B88" s="122"/>
      <c r="C88" s="37">
        <f t="shared" si="8"/>
        <v>17</v>
      </c>
      <c r="D88" s="115">
        <f t="shared" si="14"/>
        <v>0</v>
      </c>
      <c r="E88" s="115">
        <f t="shared" si="14"/>
        <v>0</v>
      </c>
      <c r="F88" s="115">
        <f t="shared" si="14"/>
        <v>0</v>
      </c>
      <c r="G88" s="115">
        <f t="shared" si="14"/>
        <v>0</v>
      </c>
      <c r="H88" s="115">
        <f t="shared" si="14"/>
        <v>0</v>
      </c>
      <c r="I88" s="115">
        <f t="shared" si="14"/>
        <v>0</v>
      </c>
      <c r="J88" s="115">
        <f t="shared" si="14"/>
        <v>0</v>
      </c>
      <c r="K88" s="115">
        <f t="shared" si="14"/>
        <v>0</v>
      </c>
      <c r="L88" s="115">
        <f t="shared" si="14"/>
        <v>0</v>
      </c>
      <c r="M88" s="115">
        <f t="shared" si="14"/>
        <v>0</v>
      </c>
      <c r="N88" s="115">
        <f t="shared" si="14"/>
        <v>0</v>
      </c>
      <c r="O88" s="115">
        <f t="shared" si="14"/>
        <v>0</v>
      </c>
      <c r="P88" s="115">
        <f t="shared" si="14"/>
        <v>0</v>
      </c>
      <c r="Q88" s="115">
        <f t="shared" si="14"/>
        <v>0</v>
      </c>
      <c r="R88" s="115">
        <f t="shared" si="14"/>
        <v>0</v>
      </c>
      <c r="S88" s="115">
        <f t="shared" si="14"/>
        <v>0</v>
      </c>
      <c r="T88" s="115">
        <f t="shared" si="14"/>
        <v>0</v>
      </c>
      <c r="U88" s="115">
        <f t="shared" si="14"/>
        <v>0</v>
      </c>
      <c r="V88" s="115">
        <f t="shared" si="14"/>
        <v>0</v>
      </c>
      <c r="W88" s="115">
        <f t="shared" si="14"/>
        <v>0</v>
      </c>
      <c r="X88" s="115">
        <f t="shared" si="14"/>
        <v>0</v>
      </c>
      <c r="Y88" s="115">
        <f t="shared" si="14"/>
        <v>0</v>
      </c>
      <c r="Z88" s="115">
        <f t="shared" si="14"/>
        <v>0</v>
      </c>
      <c r="AA88" s="115">
        <f t="shared" si="14"/>
        <v>0</v>
      </c>
      <c r="AB88" s="115">
        <f t="shared" si="14"/>
        <v>0</v>
      </c>
      <c r="AC88" s="115">
        <f t="shared" si="14"/>
        <v>0</v>
      </c>
      <c r="AD88" s="115">
        <f t="shared" si="14"/>
        <v>0</v>
      </c>
      <c r="AE88" s="115">
        <f t="shared" si="14"/>
        <v>1</v>
      </c>
      <c r="AF88" s="115">
        <f t="shared" si="14"/>
        <v>1</v>
      </c>
      <c r="AG88" s="115">
        <f t="shared" si="14"/>
        <v>0</v>
      </c>
      <c r="AH88" s="115">
        <f t="shared" si="14"/>
        <v>0</v>
      </c>
      <c r="AI88" s="115">
        <f t="shared" si="14"/>
        <v>0</v>
      </c>
      <c r="AJ88" s="37" t="str">
        <f t="shared" si="6"/>
        <v>ON_W_DST2</v>
      </c>
      <c r="AK88" s="50"/>
      <c r="AL88" s="50" t="str">
        <f t="shared" si="9"/>
        <v>18</v>
      </c>
      <c r="AM88" s="52" t="str">
        <f t="shared" si="10"/>
        <v>00</v>
      </c>
      <c r="AN88" s="52" t="str">
        <f t="shared" si="11"/>
        <v>00</v>
      </c>
      <c r="AO88" s="52" t="str">
        <f t="shared" si="12"/>
        <v>00</v>
      </c>
      <c r="AQ88" t="str">
        <f t="shared" si="7"/>
        <v xml:space="preserve">    (U4)0x00000018U,                                                           /* 17 ON_W_DST2                                       */</v>
      </c>
    </row>
    <row r="89" spans="2:43">
      <c r="B89" s="122"/>
      <c r="C89" s="37">
        <f t="shared" si="8"/>
        <v>18</v>
      </c>
      <c r="D89" s="115">
        <f t="shared" si="14"/>
        <v>0</v>
      </c>
      <c r="E89" s="115">
        <f t="shared" si="14"/>
        <v>0</v>
      </c>
      <c r="F89" s="115">
        <f t="shared" si="14"/>
        <v>0</v>
      </c>
      <c r="G89" s="115">
        <f t="shared" si="14"/>
        <v>0</v>
      </c>
      <c r="H89" s="115">
        <f t="shared" si="14"/>
        <v>0</v>
      </c>
      <c r="I89" s="115">
        <f t="shared" si="14"/>
        <v>0</v>
      </c>
      <c r="J89" s="115">
        <f t="shared" si="14"/>
        <v>0</v>
      </c>
      <c r="K89" s="115">
        <f t="shared" si="14"/>
        <v>0</v>
      </c>
      <c r="L89" s="115">
        <f t="shared" si="14"/>
        <v>0</v>
      </c>
      <c r="M89" s="115">
        <f t="shared" si="14"/>
        <v>0</v>
      </c>
      <c r="N89" s="115">
        <f t="shared" si="14"/>
        <v>0</v>
      </c>
      <c r="O89" s="115">
        <f t="shared" si="14"/>
        <v>0</v>
      </c>
      <c r="P89" s="115">
        <f t="shared" si="14"/>
        <v>0</v>
      </c>
      <c r="Q89" s="115">
        <f t="shared" si="14"/>
        <v>0</v>
      </c>
      <c r="R89" s="115">
        <f t="shared" si="14"/>
        <v>0</v>
      </c>
      <c r="S89" s="115">
        <f t="shared" si="14"/>
        <v>0</v>
      </c>
      <c r="T89" s="115">
        <f t="shared" si="14"/>
        <v>0</v>
      </c>
      <c r="U89" s="115">
        <f t="shared" si="14"/>
        <v>0</v>
      </c>
      <c r="V89" s="115">
        <f t="shared" si="14"/>
        <v>0</v>
      </c>
      <c r="W89" s="115">
        <f t="shared" si="14"/>
        <v>0</v>
      </c>
      <c r="X89" s="115">
        <f t="shared" si="14"/>
        <v>0</v>
      </c>
      <c r="Y89" s="115">
        <f t="shared" si="14"/>
        <v>0</v>
      </c>
      <c r="Z89" s="115">
        <f t="shared" si="14"/>
        <v>0</v>
      </c>
      <c r="AA89" s="115">
        <f t="shared" si="14"/>
        <v>0</v>
      </c>
      <c r="AB89" s="115">
        <f t="shared" si="14"/>
        <v>0</v>
      </c>
      <c r="AC89" s="115">
        <f t="shared" si="14"/>
        <v>0</v>
      </c>
      <c r="AD89" s="115">
        <f t="shared" si="14"/>
        <v>0</v>
      </c>
      <c r="AE89" s="115">
        <f t="shared" si="14"/>
        <v>1</v>
      </c>
      <c r="AF89" s="115">
        <f t="shared" si="14"/>
        <v>1</v>
      </c>
      <c r="AG89" s="115">
        <f t="shared" si="14"/>
        <v>0</v>
      </c>
      <c r="AH89" s="115">
        <f t="shared" si="14"/>
        <v>1</v>
      </c>
      <c r="AI89" s="115">
        <f t="shared" si="14"/>
        <v>0</v>
      </c>
      <c r="AJ89" s="37" t="str">
        <f t="shared" si="6"/>
        <v>ON_G_DST2</v>
      </c>
      <c r="AK89" s="50"/>
      <c r="AL89" s="50" t="str">
        <f t="shared" si="9"/>
        <v>1A</v>
      </c>
      <c r="AM89" s="52" t="str">
        <f t="shared" si="10"/>
        <v>00</v>
      </c>
      <c r="AN89" s="52" t="str">
        <f t="shared" si="11"/>
        <v>00</v>
      </c>
      <c r="AO89" s="52" t="str">
        <f t="shared" si="12"/>
        <v>00</v>
      </c>
      <c r="AQ89" t="str">
        <f t="shared" si="7"/>
        <v xml:space="preserve">    (U4)0x0000001AU,                                                           /* 18 ON_G_DST2                                       */</v>
      </c>
    </row>
    <row r="90" spans="2:43">
      <c r="B90" s="122"/>
      <c r="C90" s="37">
        <f t="shared" si="8"/>
        <v>19</v>
      </c>
      <c r="D90" s="115">
        <f t="shared" si="14"/>
        <v>0</v>
      </c>
      <c r="E90" s="115">
        <f t="shared" si="14"/>
        <v>0</v>
      </c>
      <c r="F90" s="115">
        <f t="shared" si="14"/>
        <v>0</v>
      </c>
      <c r="G90" s="115">
        <f t="shared" si="14"/>
        <v>0</v>
      </c>
      <c r="H90" s="115">
        <f t="shared" si="14"/>
        <v>0</v>
      </c>
      <c r="I90" s="115">
        <f t="shared" si="14"/>
        <v>0</v>
      </c>
      <c r="J90" s="115">
        <f t="shared" si="14"/>
        <v>0</v>
      </c>
      <c r="K90" s="115">
        <f t="shared" si="14"/>
        <v>0</v>
      </c>
      <c r="L90" s="115">
        <f t="shared" si="14"/>
        <v>0</v>
      </c>
      <c r="M90" s="115">
        <f t="shared" si="14"/>
        <v>0</v>
      </c>
      <c r="N90" s="115">
        <f t="shared" si="14"/>
        <v>0</v>
      </c>
      <c r="O90" s="115">
        <f t="shared" si="14"/>
        <v>0</v>
      </c>
      <c r="P90" s="115">
        <f t="shared" si="14"/>
        <v>0</v>
      </c>
      <c r="Q90" s="115">
        <f t="shared" si="14"/>
        <v>0</v>
      </c>
      <c r="R90" s="115">
        <f t="shared" si="14"/>
        <v>0</v>
      </c>
      <c r="S90" s="115">
        <f t="shared" si="14"/>
        <v>0</v>
      </c>
      <c r="T90" s="115">
        <f t="shared" si="14"/>
        <v>0</v>
      </c>
      <c r="U90" s="115">
        <f t="shared" si="14"/>
        <v>0</v>
      </c>
      <c r="V90" s="115">
        <f t="shared" si="14"/>
        <v>0</v>
      </c>
      <c r="W90" s="115">
        <f t="shared" si="14"/>
        <v>0</v>
      </c>
      <c r="X90" s="115">
        <f t="shared" si="14"/>
        <v>0</v>
      </c>
      <c r="Y90" s="115">
        <f t="shared" si="14"/>
        <v>0</v>
      </c>
      <c r="Z90" s="115">
        <f t="shared" si="14"/>
        <v>0</v>
      </c>
      <c r="AA90" s="115">
        <f t="shared" si="14"/>
        <v>0</v>
      </c>
      <c r="AB90" s="115">
        <f t="shared" si="14"/>
        <v>0</v>
      </c>
      <c r="AC90" s="115">
        <f t="shared" si="14"/>
        <v>0</v>
      </c>
      <c r="AD90" s="115">
        <f t="shared" si="14"/>
        <v>0</v>
      </c>
      <c r="AE90" s="115">
        <f t="shared" si="14"/>
        <v>1</v>
      </c>
      <c r="AF90" s="115">
        <f t="shared" si="14"/>
        <v>1</v>
      </c>
      <c r="AG90" s="115">
        <f t="shared" si="14"/>
        <v>1</v>
      </c>
      <c r="AH90" s="115">
        <f t="shared" si="14"/>
        <v>0</v>
      </c>
      <c r="AI90" s="115">
        <f t="shared" si="14"/>
        <v>0</v>
      </c>
      <c r="AJ90" s="37" t="str">
        <f t="shared" si="6"/>
        <v>ON_G_DST2</v>
      </c>
      <c r="AK90" s="50"/>
      <c r="AL90" s="50" t="str">
        <f t="shared" si="9"/>
        <v>1C</v>
      </c>
      <c r="AM90" s="52" t="str">
        <f t="shared" si="10"/>
        <v>00</v>
      </c>
      <c r="AN90" s="52" t="str">
        <f t="shared" si="11"/>
        <v>00</v>
      </c>
      <c r="AO90" s="52" t="str">
        <f t="shared" si="12"/>
        <v>00</v>
      </c>
      <c r="AQ90" t="str">
        <f t="shared" si="7"/>
        <v xml:space="preserve">    (U4)0x0000001CU,                                                           /* 19 ON_G_DST2                                       */</v>
      </c>
    </row>
    <row r="91" spans="2:43">
      <c r="B91" s="122"/>
      <c r="C91" s="37">
        <f t="shared" si="8"/>
        <v>20</v>
      </c>
      <c r="D91" s="115">
        <f t="shared" si="14"/>
        <v>0</v>
      </c>
      <c r="E91" s="115">
        <f t="shared" si="14"/>
        <v>0</v>
      </c>
      <c r="F91" s="115">
        <f t="shared" si="14"/>
        <v>0</v>
      </c>
      <c r="G91" s="115">
        <f t="shared" si="14"/>
        <v>0</v>
      </c>
      <c r="H91" s="115">
        <f t="shared" si="14"/>
        <v>0</v>
      </c>
      <c r="I91" s="115">
        <f t="shared" si="14"/>
        <v>0</v>
      </c>
      <c r="J91" s="115">
        <f t="shared" si="14"/>
        <v>0</v>
      </c>
      <c r="K91" s="115">
        <f t="shared" si="14"/>
        <v>0</v>
      </c>
      <c r="L91" s="115">
        <f t="shared" si="14"/>
        <v>0</v>
      </c>
      <c r="M91" s="115">
        <f t="shared" si="14"/>
        <v>0</v>
      </c>
      <c r="N91" s="115">
        <f t="shared" si="14"/>
        <v>0</v>
      </c>
      <c r="O91" s="115">
        <f t="shared" si="14"/>
        <v>0</v>
      </c>
      <c r="P91" s="115">
        <f t="shared" si="14"/>
        <v>0</v>
      </c>
      <c r="Q91" s="115">
        <f t="shared" si="14"/>
        <v>0</v>
      </c>
      <c r="R91" s="115">
        <f t="shared" si="14"/>
        <v>0</v>
      </c>
      <c r="S91" s="115">
        <f t="shared" si="14"/>
        <v>0</v>
      </c>
      <c r="T91" s="115">
        <f t="shared" si="14"/>
        <v>0</v>
      </c>
      <c r="U91" s="115">
        <f t="shared" si="14"/>
        <v>0</v>
      </c>
      <c r="V91" s="115">
        <f t="shared" si="14"/>
        <v>0</v>
      </c>
      <c r="W91" s="115">
        <f t="shared" si="14"/>
        <v>0</v>
      </c>
      <c r="X91" s="115">
        <f t="shared" si="14"/>
        <v>0</v>
      </c>
      <c r="Y91" s="115">
        <f t="shared" si="14"/>
        <v>0</v>
      </c>
      <c r="Z91" s="115">
        <f t="shared" si="14"/>
        <v>0</v>
      </c>
      <c r="AA91" s="115">
        <f t="shared" si="14"/>
        <v>0</v>
      </c>
      <c r="AB91" s="115">
        <f t="shared" si="14"/>
        <v>0</v>
      </c>
      <c r="AC91" s="115">
        <f t="shared" si="14"/>
        <v>0</v>
      </c>
      <c r="AD91" s="115">
        <f t="shared" si="14"/>
        <v>0</v>
      </c>
      <c r="AE91" s="115">
        <f t="shared" si="14"/>
        <v>1</v>
      </c>
      <c r="AF91" s="115">
        <f t="shared" si="14"/>
        <v>1</v>
      </c>
      <c r="AG91" s="115">
        <f t="shared" si="14"/>
        <v>1</v>
      </c>
      <c r="AH91" s="115">
        <f t="shared" si="14"/>
        <v>1</v>
      </c>
      <c r="AI91" s="115">
        <f t="shared" si="14"/>
        <v>0</v>
      </c>
      <c r="AJ91" s="37" t="str">
        <f t="shared" si="6"/>
        <v>ON_G_DST2</v>
      </c>
      <c r="AK91" s="50"/>
      <c r="AL91" s="50" t="str">
        <f t="shared" si="9"/>
        <v>1E</v>
      </c>
      <c r="AM91" s="52" t="str">
        <f t="shared" si="10"/>
        <v>00</v>
      </c>
      <c r="AN91" s="52" t="str">
        <f t="shared" si="11"/>
        <v>00</v>
      </c>
      <c r="AO91" s="52" t="str">
        <f t="shared" si="12"/>
        <v>00</v>
      </c>
      <c r="AQ91" t="str">
        <f t="shared" si="7"/>
        <v xml:space="preserve">    (U4)0x0000001EU,                                                           /* 20 ON_G_DST2                                       */</v>
      </c>
    </row>
    <row r="92" spans="2:43">
      <c r="B92" s="122"/>
      <c r="C92" s="37">
        <f t="shared" si="8"/>
        <v>21</v>
      </c>
      <c r="D92" s="115">
        <f t="shared" si="14"/>
        <v>0</v>
      </c>
      <c r="E92" s="115">
        <f t="shared" si="14"/>
        <v>0</v>
      </c>
      <c r="F92" s="115">
        <f t="shared" si="14"/>
        <v>0</v>
      </c>
      <c r="G92" s="115">
        <f t="shared" si="14"/>
        <v>0</v>
      </c>
      <c r="H92" s="115">
        <f t="shared" si="14"/>
        <v>0</v>
      </c>
      <c r="I92" s="115">
        <f t="shared" si="14"/>
        <v>0</v>
      </c>
      <c r="J92" s="115">
        <f t="shared" si="14"/>
        <v>0</v>
      </c>
      <c r="K92" s="115">
        <f t="shared" si="14"/>
        <v>0</v>
      </c>
      <c r="L92" s="115">
        <f t="shared" si="14"/>
        <v>0</v>
      </c>
      <c r="M92" s="115">
        <f t="shared" si="14"/>
        <v>0</v>
      </c>
      <c r="N92" s="115">
        <f t="shared" si="14"/>
        <v>0</v>
      </c>
      <c r="O92" s="115">
        <f t="shared" si="14"/>
        <v>0</v>
      </c>
      <c r="P92" s="115">
        <f t="shared" si="14"/>
        <v>0</v>
      </c>
      <c r="Q92" s="115">
        <f t="shared" si="14"/>
        <v>0</v>
      </c>
      <c r="R92" s="115">
        <f t="shared" si="14"/>
        <v>0</v>
      </c>
      <c r="S92" s="115">
        <f t="shared" si="14"/>
        <v>0</v>
      </c>
      <c r="T92" s="115">
        <f t="shared" si="14"/>
        <v>0</v>
      </c>
      <c r="U92" s="115">
        <f t="shared" si="14"/>
        <v>0</v>
      </c>
      <c r="V92" s="115">
        <f t="shared" si="14"/>
        <v>0</v>
      </c>
      <c r="W92" s="115">
        <f t="shared" si="14"/>
        <v>0</v>
      </c>
      <c r="X92" s="115">
        <f t="shared" si="14"/>
        <v>0</v>
      </c>
      <c r="Y92" s="115">
        <f t="shared" si="14"/>
        <v>0</v>
      </c>
      <c r="Z92" s="115">
        <f t="shared" si="14"/>
        <v>0</v>
      </c>
      <c r="AA92" s="115">
        <f t="shared" si="14"/>
        <v>0</v>
      </c>
      <c r="AB92" s="115">
        <f t="shared" si="14"/>
        <v>0</v>
      </c>
      <c r="AC92" s="115">
        <f t="shared" si="14"/>
        <v>0</v>
      </c>
      <c r="AD92" s="115">
        <f t="shared" si="14"/>
        <v>0</v>
      </c>
      <c r="AE92" s="115">
        <f t="shared" si="14"/>
        <v>1</v>
      </c>
      <c r="AF92" s="115">
        <f t="shared" si="14"/>
        <v>1</v>
      </c>
      <c r="AG92" s="115">
        <f t="shared" si="14"/>
        <v>0</v>
      </c>
      <c r="AH92" s="115">
        <f t="shared" si="14"/>
        <v>0</v>
      </c>
      <c r="AI92" s="115">
        <f t="shared" si="14"/>
        <v>1</v>
      </c>
      <c r="AJ92" s="37" t="str">
        <f t="shared" si="6"/>
        <v>ON_W_DST2</v>
      </c>
      <c r="AK92" s="50"/>
      <c r="AL92" s="50" t="str">
        <f t="shared" si="9"/>
        <v>19</v>
      </c>
      <c r="AM92" s="52" t="str">
        <f t="shared" si="10"/>
        <v>00</v>
      </c>
      <c r="AN92" s="52" t="str">
        <f t="shared" si="11"/>
        <v>00</v>
      </c>
      <c r="AO92" s="52" t="str">
        <f t="shared" si="12"/>
        <v>00</v>
      </c>
      <c r="AQ92" t="str">
        <f t="shared" si="7"/>
        <v xml:space="preserve">    (U4)0x00000019U,                                                           /* 21 ON_W_DST2                                       */</v>
      </c>
    </row>
    <row r="93" spans="2:43">
      <c r="B93" s="122"/>
      <c r="C93" s="37">
        <f t="shared" si="8"/>
        <v>22</v>
      </c>
      <c r="D93" s="115">
        <f t="shared" si="14"/>
        <v>0</v>
      </c>
      <c r="E93" s="115">
        <f t="shared" si="14"/>
        <v>0</v>
      </c>
      <c r="F93" s="115">
        <f t="shared" si="14"/>
        <v>0</v>
      </c>
      <c r="G93" s="115">
        <f t="shared" si="14"/>
        <v>0</v>
      </c>
      <c r="H93" s="115">
        <f t="shared" si="14"/>
        <v>0</v>
      </c>
      <c r="I93" s="115">
        <f t="shared" si="14"/>
        <v>0</v>
      </c>
      <c r="J93" s="115">
        <f t="shared" si="14"/>
        <v>0</v>
      </c>
      <c r="K93" s="115">
        <f t="shared" si="14"/>
        <v>0</v>
      </c>
      <c r="L93" s="115">
        <f t="shared" si="14"/>
        <v>0</v>
      </c>
      <c r="M93" s="115">
        <f t="shared" si="14"/>
        <v>0</v>
      </c>
      <c r="N93" s="115">
        <f t="shared" si="14"/>
        <v>0</v>
      </c>
      <c r="O93" s="115">
        <f t="shared" si="14"/>
        <v>0</v>
      </c>
      <c r="P93" s="115">
        <f t="shared" si="14"/>
        <v>0</v>
      </c>
      <c r="Q93" s="115">
        <f t="shared" si="14"/>
        <v>0</v>
      </c>
      <c r="R93" s="115">
        <f t="shared" si="14"/>
        <v>0</v>
      </c>
      <c r="S93" s="115">
        <f t="shared" si="14"/>
        <v>0</v>
      </c>
      <c r="T93" s="115">
        <f t="shared" si="14"/>
        <v>0</v>
      </c>
      <c r="U93" s="115">
        <f t="shared" si="14"/>
        <v>0</v>
      </c>
      <c r="V93" s="115">
        <f t="shared" si="14"/>
        <v>0</v>
      </c>
      <c r="W93" s="115">
        <f t="shared" si="14"/>
        <v>0</v>
      </c>
      <c r="X93" s="115">
        <f t="shared" si="14"/>
        <v>0</v>
      </c>
      <c r="Y93" s="115">
        <f t="shared" si="14"/>
        <v>0</v>
      </c>
      <c r="Z93" s="115">
        <f t="shared" si="14"/>
        <v>0</v>
      </c>
      <c r="AA93" s="115">
        <f t="shared" si="14"/>
        <v>0</v>
      </c>
      <c r="AB93" s="115">
        <f t="shared" si="14"/>
        <v>0</v>
      </c>
      <c r="AC93" s="115">
        <f t="shared" si="14"/>
        <v>0</v>
      </c>
      <c r="AD93" s="115">
        <f t="shared" si="14"/>
        <v>0</v>
      </c>
      <c r="AE93" s="115">
        <f t="shared" si="14"/>
        <v>1</v>
      </c>
      <c r="AF93" s="115">
        <f t="shared" si="14"/>
        <v>1</v>
      </c>
      <c r="AG93" s="115">
        <f t="shared" si="14"/>
        <v>0</v>
      </c>
      <c r="AH93" s="115">
        <f t="shared" si="14"/>
        <v>1</v>
      </c>
      <c r="AI93" s="115">
        <f t="shared" si="14"/>
        <v>1</v>
      </c>
      <c r="AJ93" s="37" t="str">
        <f t="shared" si="6"/>
        <v>ON_G_DST2</v>
      </c>
      <c r="AK93" s="50"/>
      <c r="AL93" s="50" t="str">
        <f t="shared" si="9"/>
        <v>1B</v>
      </c>
      <c r="AM93" s="52" t="str">
        <f t="shared" si="10"/>
        <v>00</v>
      </c>
      <c r="AN93" s="52" t="str">
        <f t="shared" si="11"/>
        <v>00</v>
      </c>
      <c r="AO93" s="52" t="str">
        <f t="shared" si="12"/>
        <v>00</v>
      </c>
      <c r="AQ93" t="str">
        <f t="shared" si="7"/>
        <v xml:space="preserve">    (U4)0x0000001BU,                                                           /* 22 ON_G_DST2                                       */</v>
      </c>
    </row>
    <row r="94" spans="2:43">
      <c r="B94" s="122"/>
      <c r="C94" s="37">
        <f t="shared" si="8"/>
        <v>23</v>
      </c>
      <c r="D94" s="115">
        <f t="shared" si="14"/>
        <v>0</v>
      </c>
      <c r="E94" s="115">
        <f t="shared" si="14"/>
        <v>0</v>
      </c>
      <c r="F94" s="115">
        <f t="shared" si="14"/>
        <v>0</v>
      </c>
      <c r="G94" s="115">
        <f t="shared" si="14"/>
        <v>0</v>
      </c>
      <c r="H94" s="115">
        <f t="shared" si="14"/>
        <v>0</v>
      </c>
      <c r="I94" s="115">
        <f t="shared" si="14"/>
        <v>0</v>
      </c>
      <c r="J94" s="115">
        <f t="shared" si="14"/>
        <v>0</v>
      </c>
      <c r="K94" s="115">
        <f t="shared" si="14"/>
        <v>0</v>
      </c>
      <c r="L94" s="115">
        <f t="shared" si="14"/>
        <v>0</v>
      </c>
      <c r="M94" s="115">
        <f t="shared" si="14"/>
        <v>0</v>
      </c>
      <c r="N94" s="115">
        <f t="shared" si="14"/>
        <v>0</v>
      </c>
      <c r="O94" s="115">
        <f t="shared" si="14"/>
        <v>0</v>
      </c>
      <c r="P94" s="115">
        <f t="shared" si="14"/>
        <v>0</v>
      </c>
      <c r="Q94" s="115">
        <f t="shared" si="14"/>
        <v>0</v>
      </c>
      <c r="R94" s="115">
        <f t="shared" si="14"/>
        <v>0</v>
      </c>
      <c r="S94" s="115">
        <f t="shared" si="14"/>
        <v>0</v>
      </c>
      <c r="T94" s="115">
        <f t="shared" si="14"/>
        <v>0</v>
      </c>
      <c r="U94" s="115">
        <f t="shared" si="14"/>
        <v>0</v>
      </c>
      <c r="V94" s="115">
        <f t="shared" si="14"/>
        <v>0</v>
      </c>
      <c r="W94" s="115">
        <f t="shared" si="14"/>
        <v>0</v>
      </c>
      <c r="X94" s="115">
        <f t="shared" si="14"/>
        <v>0</v>
      </c>
      <c r="Y94" s="115">
        <f t="shared" si="14"/>
        <v>0</v>
      </c>
      <c r="Z94" s="115">
        <f t="shared" si="14"/>
        <v>0</v>
      </c>
      <c r="AA94" s="115">
        <f t="shared" si="14"/>
        <v>0</v>
      </c>
      <c r="AB94" s="115">
        <f t="shared" si="14"/>
        <v>0</v>
      </c>
      <c r="AC94" s="115">
        <f t="shared" si="14"/>
        <v>0</v>
      </c>
      <c r="AD94" s="115">
        <f t="shared" si="14"/>
        <v>0</v>
      </c>
      <c r="AE94" s="115">
        <f t="shared" si="14"/>
        <v>1</v>
      </c>
      <c r="AF94" s="115">
        <f t="shared" si="14"/>
        <v>1</v>
      </c>
      <c r="AG94" s="115">
        <f t="shared" si="14"/>
        <v>1</v>
      </c>
      <c r="AH94" s="115">
        <f t="shared" si="14"/>
        <v>0</v>
      </c>
      <c r="AI94" s="115">
        <f>IF(AI29=1,1,0)</f>
        <v>1</v>
      </c>
      <c r="AJ94" s="37" t="str">
        <f t="shared" si="6"/>
        <v>ON_G_DST2</v>
      </c>
      <c r="AK94" s="50"/>
      <c r="AL94" s="50" t="str">
        <f t="shared" si="9"/>
        <v>1D</v>
      </c>
      <c r="AM94" s="52" t="str">
        <f t="shared" si="10"/>
        <v>00</v>
      </c>
      <c r="AN94" s="52" t="str">
        <f t="shared" si="11"/>
        <v>00</v>
      </c>
      <c r="AO94" s="52" t="str">
        <f t="shared" si="12"/>
        <v>00</v>
      </c>
      <c r="AQ94" t="str">
        <f t="shared" si="7"/>
        <v xml:space="preserve">    (U4)0x0000001DU,                                                           /* 23 ON_G_DST2                                       */</v>
      </c>
    </row>
    <row r="95" spans="2:43">
      <c r="B95" s="122"/>
      <c r="C95" s="37">
        <f t="shared" si="8"/>
        <v>24</v>
      </c>
      <c r="D95" s="115">
        <f t="shared" ref="D95:AI102" si="15">IF(D30=1,1,0)</f>
        <v>0</v>
      </c>
      <c r="E95" s="115">
        <f t="shared" si="15"/>
        <v>0</v>
      </c>
      <c r="F95" s="115">
        <f t="shared" si="15"/>
        <v>0</v>
      </c>
      <c r="G95" s="115">
        <f t="shared" si="15"/>
        <v>0</v>
      </c>
      <c r="H95" s="115">
        <f t="shared" si="15"/>
        <v>0</v>
      </c>
      <c r="I95" s="115">
        <f t="shared" si="15"/>
        <v>0</v>
      </c>
      <c r="J95" s="115">
        <f t="shared" si="15"/>
        <v>0</v>
      </c>
      <c r="K95" s="115">
        <f t="shared" si="15"/>
        <v>0</v>
      </c>
      <c r="L95" s="115">
        <f t="shared" si="15"/>
        <v>0</v>
      </c>
      <c r="M95" s="115">
        <f t="shared" si="15"/>
        <v>0</v>
      </c>
      <c r="N95" s="115">
        <f t="shared" si="15"/>
        <v>0</v>
      </c>
      <c r="O95" s="115">
        <f t="shared" si="15"/>
        <v>0</v>
      </c>
      <c r="P95" s="115">
        <f t="shared" si="15"/>
        <v>0</v>
      </c>
      <c r="Q95" s="115">
        <f t="shared" si="15"/>
        <v>0</v>
      </c>
      <c r="R95" s="115">
        <f t="shared" si="15"/>
        <v>0</v>
      </c>
      <c r="S95" s="115">
        <f t="shared" si="15"/>
        <v>0</v>
      </c>
      <c r="T95" s="115">
        <f t="shared" si="15"/>
        <v>0</v>
      </c>
      <c r="U95" s="115">
        <f t="shared" si="15"/>
        <v>0</v>
      </c>
      <c r="V95" s="115">
        <f t="shared" si="15"/>
        <v>0</v>
      </c>
      <c r="W95" s="115">
        <f t="shared" si="15"/>
        <v>0</v>
      </c>
      <c r="X95" s="115">
        <f t="shared" si="15"/>
        <v>0</v>
      </c>
      <c r="Y95" s="115">
        <f t="shared" si="15"/>
        <v>0</v>
      </c>
      <c r="Z95" s="115">
        <f t="shared" si="15"/>
        <v>0</v>
      </c>
      <c r="AA95" s="115">
        <f t="shared" si="15"/>
        <v>0</v>
      </c>
      <c r="AB95" s="115">
        <f t="shared" si="15"/>
        <v>0</v>
      </c>
      <c r="AC95" s="115">
        <f t="shared" si="15"/>
        <v>0</v>
      </c>
      <c r="AD95" s="115">
        <f t="shared" si="15"/>
        <v>0</v>
      </c>
      <c r="AE95" s="115">
        <f t="shared" si="15"/>
        <v>1</v>
      </c>
      <c r="AF95" s="115">
        <f t="shared" si="15"/>
        <v>1</v>
      </c>
      <c r="AG95" s="115">
        <f t="shared" si="15"/>
        <v>1</v>
      </c>
      <c r="AH95" s="115">
        <f t="shared" si="15"/>
        <v>1</v>
      </c>
      <c r="AI95" s="115">
        <f t="shared" si="15"/>
        <v>1</v>
      </c>
      <c r="AJ95" s="37" t="str">
        <f t="shared" si="6"/>
        <v>ON_G_DST2</v>
      </c>
      <c r="AK95" s="50"/>
      <c r="AL95" s="50" t="str">
        <f t="shared" si="9"/>
        <v>1F</v>
      </c>
      <c r="AM95" s="52" t="str">
        <f t="shared" si="10"/>
        <v>00</v>
      </c>
      <c r="AN95" s="52" t="str">
        <f t="shared" si="11"/>
        <v>00</v>
      </c>
      <c r="AO95" s="52" t="str">
        <f t="shared" si="12"/>
        <v>00</v>
      </c>
      <c r="AQ95" t="str">
        <f t="shared" si="7"/>
        <v xml:space="preserve">    (U4)0x0000001FU,                                                           /* 24 ON_G_DST2                                       */</v>
      </c>
    </row>
    <row r="96" spans="2:43">
      <c r="B96" s="122"/>
      <c r="C96" s="37">
        <f t="shared" si="8"/>
        <v>25</v>
      </c>
      <c r="D96" s="115">
        <f t="shared" si="15"/>
        <v>0</v>
      </c>
      <c r="E96" s="115">
        <f t="shared" si="15"/>
        <v>0</v>
      </c>
      <c r="F96" s="115">
        <f t="shared" si="15"/>
        <v>0</v>
      </c>
      <c r="G96" s="115">
        <f t="shared" si="15"/>
        <v>0</v>
      </c>
      <c r="H96" s="115">
        <f t="shared" si="15"/>
        <v>0</v>
      </c>
      <c r="I96" s="115">
        <f t="shared" si="15"/>
        <v>0</v>
      </c>
      <c r="J96" s="115">
        <f t="shared" si="15"/>
        <v>0</v>
      </c>
      <c r="K96" s="115">
        <f t="shared" si="15"/>
        <v>0</v>
      </c>
      <c r="L96" s="115">
        <f t="shared" si="15"/>
        <v>0</v>
      </c>
      <c r="M96" s="115">
        <f t="shared" si="15"/>
        <v>0</v>
      </c>
      <c r="N96" s="115">
        <f t="shared" si="15"/>
        <v>0</v>
      </c>
      <c r="O96" s="115">
        <f t="shared" si="15"/>
        <v>0</v>
      </c>
      <c r="P96" s="115">
        <f t="shared" si="15"/>
        <v>0</v>
      </c>
      <c r="Q96" s="115">
        <f t="shared" si="15"/>
        <v>0</v>
      </c>
      <c r="R96" s="115">
        <f t="shared" si="15"/>
        <v>0</v>
      </c>
      <c r="S96" s="115">
        <f t="shared" si="15"/>
        <v>0</v>
      </c>
      <c r="T96" s="115">
        <f t="shared" si="15"/>
        <v>0</v>
      </c>
      <c r="U96" s="115">
        <f t="shared" si="15"/>
        <v>0</v>
      </c>
      <c r="V96" s="115">
        <f t="shared" si="15"/>
        <v>0</v>
      </c>
      <c r="W96" s="115">
        <f t="shared" si="15"/>
        <v>0</v>
      </c>
      <c r="X96" s="115">
        <f t="shared" si="15"/>
        <v>0</v>
      </c>
      <c r="Y96" s="115">
        <f t="shared" si="15"/>
        <v>0</v>
      </c>
      <c r="Z96" s="115">
        <f t="shared" si="15"/>
        <v>0</v>
      </c>
      <c r="AA96" s="115">
        <f t="shared" si="15"/>
        <v>0</v>
      </c>
      <c r="AB96" s="115">
        <f t="shared" si="15"/>
        <v>0</v>
      </c>
      <c r="AC96" s="115">
        <f t="shared" si="15"/>
        <v>0</v>
      </c>
      <c r="AD96" s="115">
        <f t="shared" si="15"/>
        <v>1</v>
      </c>
      <c r="AE96" s="115">
        <f t="shared" si="15"/>
        <v>0</v>
      </c>
      <c r="AF96" s="115">
        <f t="shared" si="15"/>
        <v>0</v>
      </c>
      <c r="AG96" s="115">
        <f t="shared" si="15"/>
        <v>0</v>
      </c>
      <c r="AH96" s="115">
        <f t="shared" si="15"/>
        <v>0</v>
      </c>
      <c r="AI96" s="115">
        <f t="shared" si="15"/>
        <v>0</v>
      </c>
      <c r="AJ96" s="37" t="str">
        <f t="shared" si="6"/>
        <v>ON_W_DST1</v>
      </c>
      <c r="AK96" s="50"/>
      <c r="AL96" s="50" t="str">
        <f t="shared" si="9"/>
        <v>20</v>
      </c>
      <c r="AM96" s="52" t="str">
        <f t="shared" si="10"/>
        <v>00</v>
      </c>
      <c r="AN96" s="52" t="str">
        <f t="shared" si="11"/>
        <v>00</v>
      </c>
      <c r="AO96" s="52" t="str">
        <f t="shared" si="12"/>
        <v>00</v>
      </c>
      <c r="AQ96" t="str">
        <f t="shared" si="7"/>
        <v xml:space="preserve">    (U4)0x00000020U,                                                           /* 25 ON_W_DST1                                       */</v>
      </c>
    </row>
    <row r="97" spans="2:43">
      <c r="B97" s="122"/>
      <c r="C97" s="37">
        <f t="shared" si="8"/>
        <v>26</v>
      </c>
      <c r="D97" s="115">
        <f t="shared" si="15"/>
        <v>0</v>
      </c>
      <c r="E97" s="115">
        <f t="shared" si="15"/>
        <v>0</v>
      </c>
      <c r="F97" s="115">
        <f t="shared" si="15"/>
        <v>0</v>
      </c>
      <c r="G97" s="115">
        <f t="shared" si="15"/>
        <v>0</v>
      </c>
      <c r="H97" s="115">
        <f t="shared" si="15"/>
        <v>0</v>
      </c>
      <c r="I97" s="115">
        <f t="shared" si="15"/>
        <v>0</v>
      </c>
      <c r="J97" s="115">
        <f t="shared" si="15"/>
        <v>0</v>
      </c>
      <c r="K97" s="115">
        <f t="shared" si="15"/>
        <v>0</v>
      </c>
      <c r="L97" s="115">
        <f t="shared" si="15"/>
        <v>0</v>
      </c>
      <c r="M97" s="115">
        <f t="shared" si="15"/>
        <v>0</v>
      </c>
      <c r="N97" s="115">
        <f t="shared" si="15"/>
        <v>0</v>
      </c>
      <c r="O97" s="115">
        <f t="shared" si="15"/>
        <v>0</v>
      </c>
      <c r="P97" s="115">
        <f t="shared" si="15"/>
        <v>0</v>
      </c>
      <c r="Q97" s="115">
        <f t="shared" si="15"/>
        <v>0</v>
      </c>
      <c r="R97" s="115">
        <f t="shared" si="15"/>
        <v>0</v>
      </c>
      <c r="S97" s="115">
        <f t="shared" si="15"/>
        <v>0</v>
      </c>
      <c r="T97" s="115">
        <f t="shared" si="15"/>
        <v>0</v>
      </c>
      <c r="U97" s="115">
        <f t="shared" si="15"/>
        <v>0</v>
      </c>
      <c r="V97" s="115">
        <f t="shared" si="15"/>
        <v>0</v>
      </c>
      <c r="W97" s="115">
        <f t="shared" si="15"/>
        <v>0</v>
      </c>
      <c r="X97" s="115">
        <f t="shared" si="15"/>
        <v>0</v>
      </c>
      <c r="Y97" s="115">
        <f t="shared" si="15"/>
        <v>0</v>
      </c>
      <c r="Z97" s="115">
        <f t="shared" si="15"/>
        <v>0</v>
      </c>
      <c r="AA97" s="115">
        <f t="shared" si="15"/>
        <v>0</v>
      </c>
      <c r="AB97" s="115">
        <f t="shared" si="15"/>
        <v>0</v>
      </c>
      <c r="AC97" s="115">
        <f t="shared" si="15"/>
        <v>0</v>
      </c>
      <c r="AD97" s="115">
        <f t="shared" si="15"/>
        <v>1</v>
      </c>
      <c r="AE97" s="115">
        <f t="shared" si="15"/>
        <v>0</v>
      </c>
      <c r="AF97" s="115">
        <f t="shared" si="15"/>
        <v>0</v>
      </c>
      <c r="AG97" s="115">
        <f t="shared" si="15"/>
        <v>0</v>
      </c>
      <c r="AH97" s="115">
        <f t="shared" si="15"/>
        <v>1</v>
      </c>
      <c r="AI97" s="115">
        <f t="shared" si="15"/>
        <v>0</v>
      </c>
      <c r="AJ97" s="37" t="str">
        <f t="shared" si="6"/>
        <v>ON_G_DST1</v>
      </c>
      <c r="AK97" s="50"/>
      <c r="AL97" s="50" t="str">
        <f t="shared" si="9"/>
        <v>22</v>
      </c>
      <c r="AM97" s="52" t="str">
        <f t="shared" si="10"/>
        <v>00</v>
      </c>
      <c r="AN97" s="52" t="str">
        <f t="shared" si="11"/>
        <v>00</v>
      </c>
      <c r="AO97" s="52" t="str">
        <f t="shared" si="12"/>
        <v>00</v>
      </c>
      <c r="AQ97" t="str">
        <f t="shared" si="7"/>
        <v xml:space="preserve">    (U4)0x00000022U,                                                           /* 26 ON_G_DST1                                       */</v>
      </c>
    </row>
    <row r="98" spans="2:43">
      <c r="B98" s="122"/>
      <c r="C98" s="37">
        <f t="shared" si="8"/>
        <v>27</v>
      </c>
      <c r="D98" s="115">
        <f t="shared" si="15"/>
        <v>0</v>
      </c>
      <c r="E98" s="115">
        <f t="shared" si="15"/>
        <v>0</v>
      </c>
      <c r="F98" s="115">
        <f t="shared" si="15"/>
        <v>0</v>
      </c>
      <c r="G98" s="115">
        <f t="shared" si="15"/>
        <v>0</v>
      </c>
      <c r="H98" s="115">
        <f t="shared" si="15"/>
        <v>0</v>
      </c>
      <c r="I98" s="115">
        <f t="shared" si="15"/>
        <v>0</v>
      </c>
      <c r="J98" s="115">
        <f t="shared" si="15"/>
        <v>0</v>
      </c>
      <c r="K98" s="115">
        <f t="shared" si="15"/>
        <v>0</v>
      </c>
      <c r="L98" s="115">
        <f t="shared" si="15"/>
        <v>0</v>
      </c>
      <c r="M98" s="115">
        <f t="shared" si="15"/>
        <v>0</v>
      </c>
      <c r="N98" s="115">
        <f t="shared" si="15"/>
        <v>0</v>
      </c>
      <c r="O98" s="115">
        <f t="shared" si="15"/>
        <v>0</v>
      </c>
      <c r="P98" s="115">
        <f t="shared" si="15"/>
        <v>0</v>
      </c>
      <c r="Q98" s="115">
        <f t="shared" si="15"/>
        <v>0</v>
      </c>
      <c r="R98" s="115">
        <f t="shared" si="15"/>
        <v>0</v>
      </c>
      <c r="S98" s="115">
        <f t="shared" si="15"/>
        <v>0</v>
      </c>
      <c r="T98" s="115">
        <f t="shared" si="15"/>
        <v>0</v>
      </c>
      <c r="U98" s="115">
        <f t="shared" si="15"/>
        <v>0</v>
      </c>
      <c r="V98" s="115">
        <f t="shared" si="15"/>
        <v>0</v>
      </c>
      <c r="W98" s="115">
        <f t="shared" si="15"/>
        <v>0</v>
      </c>
      <c r="X98" s="115">
        <f t="shared" si="15"/>
        <v>0</v>
      </c>
      <c r="Y98" s="115">
        <f t="shared" si="15"/>
        <v>0</v>
      </c>
      <c r="Z98" s="115">
        <f t="shared" si="15"/>
        <v>0</v>
      </c>
      <c r="AA98" s="115">
        <f t="shared" si="15"/>
        <v>0</v>
      </c>
      <c r="AB98" s="115">
        <f t="shared" si="15"/>
        <v>0</v>
      </c>
      <c r="AC98" s="115">
        <f t="shared" si="15"/>
        <v>0</v>
      </c>
      <c r="AD98" s="115">
        <f t="shared" si="15"/>
        <v>1</v>
      </c>
      <c r="AE98" s="115">
        <f t="shared" si="15"/>
        <v>0</v>
      </c>
      <c r="AF98" s="115">
        <f t="shared" si="15"/>
        <v>0</v>
      </c>
      <c r="AG98" s="115">
        <f t="shared" si="15"/>
        <v>1</v>
      </c>
      <c r="AH98" s="115">
        <f t="shared" si="15"/>
        <v>0</v>
      </c>
      <c r="AI98" s="115">
        <f t="shared" si="15"/>
        <v>0</v>
      </c>
      <c r="AJ98" s="37" t="str">
        <f t="shared" si="6"/>
        <v>ON_G_DST1</v>
      </c>
      <c r="AK98" s="50"/>
      <c r="AL98" s="50" t="str">
        <f t="shared" si="9"/>
        <v>24</v>
      </c>
      <c r="AM98" s="52" t="str">
        <f t="shared" si="10"/>
        <v>00</v>
      </c>
      <c r="AN98" s="52" t="str">
        <f t="shared" si="11"/>
        <v>00</v>
      </c>
      <c r="AO98" s="52" t="str">
        <f t="shared" si="12"/>
        <v>00</v>
      </c>
      <c r="AQ98" t="str">
        <f t="shared" si="7"/>
        <v xml:space="preserve">    (U4)0x00000024U,                                                           /* 27 ON_G_DST1                                       */</v>
      </c>
    </row>
    <row r="99" spans="2:43">
      <c r="B99" s="122"/>
      <c r="C99" s="37">
        <f t="shared" si="8"/>
        <v>28</v>
      </c>
      <c r="D99" s="115">
        <f t="shared" si="15"/>
        <v>0</v>
      </c>
      <c r="E99" s="115">
        <f t="shared" si="15"/>
        <v>0</v>
      </c>
      <c r="F99" s="115">
        <f t="shared" si="15"/>
        <v>0</v>
      </c>
      <c r="G99" s="115">
        <f t="shared" si="15"/>
        <v>0</v>
      </c>
      <c r="H99" s="115">
        <f t="shared" si="15"/>
        <v>0</v>
      </c>
      <c r="I99" s="115">
        <f t="shared" si="15"/>
        <v>0</v>
      </c>
      <c r="J99" s="115">
        <f t="shared" si="15"/>
        <v>0</v>
      </c>
      <c r="K99" s="115">
        <f t="shared" si="15"/>
        <v>0</v>
      </c>
      <c r="L99" s="115">
        <f t="shared" si="15"/>
        <v>0</v>
      </c>
      <c r="M99" s="115">
        <f t="shared" si="15"/>
        <v>0</v>
      </c>
      <c r="N99" s="115">
        <f t="shared" si="15"/>
        <v>0</v>
      </c>
      <c r="O99" s="115">
        <f t="shared" si="15"/>
        <v>0</v>
      </c>
      <c r="P99" s="115">
        <f t="shared" si="15"/>
        <v>0</v>
      </c>
      <c r="Q99" s="115">
        <f t="shared" si="15"/>
        <v>0</v>
      </c>
      <c r="R99" s="115">
        <f t="shared" si="15"/>
        <v>0</v>
      </c>
      <c r="S99" s="115">
        <f t="shared" si="15"/>
        <v>0</v>
      </c>
      <c r="T99" s="115">
        <f t="shared" si="15"/>
        <v>0</v>
      </c>
      <c r="U99" s="115">
        <f t="shared" si="15"/>
        <v>0</v>
      </c>
      <c r="V99" s="115">
        <f t="shared" si="15"/>
        <v>0</v>
      </c>
      <c r="W99" s="115">
        <f t="shared" si="15"/>
        <v>0</v>
      </c>
      <c r="X99" s="115">
        <f t="shared" si="15"/>
        <v>0</v>
      </c>
      <c r="Y99" s="115">
        <f t="shared" si="15"/>
        <v>0</v>
      </c>
      <c r="Z99" s="115">
        <f t="shared" si="15"/>
        <v>0</v>
      </c>
      <c r="AA99" s="115">
        <f t="shared" si="15"/>
        <v>0</v>
      </c>
      <c r="AB99" s="115">
        <f t="shared" si="15"/>
        <v>0</v>
      </c>
      <c r="AC99" s="115">
        <f t="shared" si="15"/>
        <v>0</v>
      </c>
      <c r="AD99" s="115">
        <f t="shared" si="15"/>
        <v>1</v>
      </c>
      <c r="AE99" s="115">
        <f t="shared" si="15"/>
        <v>0</v>
      </c>
      <c r="AF99" s="115">
        <f t="shared" si="15"/>
        <v>0</v>
      </c>
      <c r="AG99" s="115">
        <f t="shared" si="15"/>
        <v>1</v>
      </c>
      <c r="AH99" s="115">
        <f t="shared" si="15"/>
        <v>1</v>
      </c>
      <c r="AI99" s="115">
        <f t="shared" si="15"/>
        <v>0</v>
      </c>
      <c r="AJ99" s="37" t="str">
        <f t="shared" si="6"/>
        <v>ON_G_DST1</v>
      </c>
      <c r="AK99" s="50"/>
      <c r="AL99" s="50" t="str">
        <f t="shared" si="9"/>
        <v>26</v>
      </c>
      <c r="AM99" s="52" t="str">
        <f t="shared" si="10"/>
        <v>00</v>
      </c>
      <c r="AN99" s="52" t="str">
        <f t="shared" si="11"/>
        <v>00</v>
      </c>
      <c r="AO99" s="52" t="str">
        <f t="shared" si="12"/>
        <v>00</v>
      </c>
      <c r="AQ99" t="str">
        <f t="shared" si="7"/>
        <v xml:space="preserve">    (U4)0x00000026U,                                                           /* 28 ON_G_DST1                                       */</v>
      </c>
    </row>
    <row r="100" spans="2:43">
      <c r="B100" s="122"/>
      <c r="C100" s="37">
        <f t="shared" si="8"/>
        <v>29</v>
      </c>
      <c r="D100" s="115">
        <f t="shared" si="15"/>
        <v>0</v>
      </c>
      <c r="E100" s="115">
        <f t="shared" si="15"/>
        <v>0</v>
      </c>
      <c r="F100" s="115">
        <f t="shared" si="15"/>
        <v>0</v>
      </c>
      <c r="G100" s="115">
        <f t="shared" si="15"/>
        <v>0</v>
      </c>
      <c r="H100" s="115">
        <f t="shared" si="15"/>
        <v>0</v>
      </c>
      <c r="I100" s="115">
        <f t="shared" si="15"/>
        <v>0</v>
      </c>
      <c r="J100" s="115">
        <f t="shared" si="15"/>
        <v>0</v>
      </c>
      <c r="K100" s="115">
        <f t="shared" si="15"/>
        <v>0</v>
      </c>
      <c r="L100" s="115">
        <f t="shared" si="15"/>
        <v>0</v>
      </c>
      <c r="M100" s="115">
        <f t="shared" si="15"/>
        <v>0</v>
      </c>
      <c r="N100" s="115">
        <f t="shared" si="15"/>
        <v>0</v>
      </c>
      <c r="O100" s="115">
        <f t="shared" si="15"/>
        <v>0</v>
      </c>
      <c r="P100" s="115">
        <f t="shared" si="15"/>
        <v>0</v>
      </c>
      <c r="Q100" s="115">
        <f t="shared" si="15"/>
        <v>0</v>
      </c>
      <c r="R100" s="115">
        <f t="shared" si="15"/>
        <v>0</v>
      </c>
      <c r="S100" s="115">
        <f t="shared" si="15"/>
        <v>0</v>
      </c>
      <c r="T100" s="115">
        <f t="shared" si="15"/>
        <v>0</v>
      </c>
      <c r="U100" s="115">
        <f t="shared" si="15"/>
        <v>0</v>
      </c>
      <c r="V100" s="115">
        <f t="shared" si="15"/>
        <v>0</v>
      </c>
      <c r="W100" s="115">
        <f t="shared" si="15"/>
        <v>0</v>
      </c>
      <c r="X100" s="115">
        <f t="shared" si="15"/>
        <v>0</v>
      </c>
      <c r="Y100" s="115">
        <f t="shared" si="15"/>
        <v>0</v>
      </c>
      <c r="Z100" s="115">
        <f t="shared" si="15"/>
        <v>0</v>
      </c>
      <c r="AA100" s="115">
        <f t="shared" si="15"/>
        <v>0</v>
      </c>
      <c r="AB100" s="115">
        <f t="shared" si="15"/>
        <v>0</v>
      </c>
      <c r="AC100" s="115">
        <f t="shared" si="15"/>
        <v>0</v>
      </c>
      <c r="AD100" s="115">
        <f t="shared" si="15"/>
        <v>1</v>
      </c>
      <c r="AE100" s="115">
        <f t="shared" si="15"/>
        <v>0</v>
      </c>
      <c r="AF100" s="115">
        <f t="shared" si="15"/>
        <v>0</v>
      </c>
      <c r="AG100" s="115">
        <f t="shared" si="15"/>
        <v>0</v>
      </c>
      <c r="AH100" s="115">
        <f t="shared" si="15"/>
        <v>0</v>
      </c>
      <c r="AI100" s="115">
        <f t="shared" si="15"/>
        <v>1</v>
      </c>
      <c r="AJ100" s="37" t="str">
        <f t="shared" si="6"/>
        <v>ON_W_DST1</v>
      </c>
      <c r="AK100" s="50"/>
      <c r="AL100" s="50" t="str">
        <f t="shared" si="9"/>
        <v>21</v>
      </c>
      <c r="AM100" s="52" t="str">
        <f t="shared" si="10"/>
        <v>00</v>
      </c>
      <c r="AN100" s="52" t="str">
        <f t="shared" si="11"/>
        <v>00</v>
      </c>
      <c r="AO100" s="52" t="str">
        <f t="shared" si="12"/>
        <v>00</v>
      </c>
      <c r="AQ100" t="str">
        <f t="shared" si="7"/>
        <v xml:space="preserve">    (U4)0x00000021U,                                                           /* 29 ON_W_DST1                                       */</v>
      </c>
    </row>
    <row r="101" spans="2:43">
      <c r="B101" s="122"/>
      <c r="C101" s="37">
        <f t="shared" si="8"/>
        <v>30</v>
      </c>
      <c r="D101" s="115">
        <f t="shared" si="15"/>
        <v>0</v>
      </c>
      <c r="E101" s="115">
        <f t="shared" si="15"/>
        <v>0</v>
      </c>
      <c r="F101" s="115">
        <f t="shared" si="15"/>
        <v>0</v>
      </c>
      <c r="G101" s="115">
        <f t="shared" si="15"/>
        <v>0</v>
      </c>
      <c r="H101" s="115">
        <f t="shared" si="15"/>
        <v>0</v>
      </c>
      <c r="I101" s="115">
        <f t="shared" si="15"/>
        <v>0</v>
      </c>
      <c r="J101" s="115">
        <f t="shared" si="15"/>
        <v>0</v>
      </c>
      <c r="K101" s="115">
        <f t="shared" si="15"/>
        <v>0</v>
      </c>
      <c r="L101" s="115">
        <f t="shared" si="15"/>
        <v>0</v>
      </c>
      <c r="M101" s="115">
        <f t="shared" si="15"/>
        <v>0</v>
      </c>
      <c r="N101" s="115">
        <f t="shared" si="15"/>
        <v>0</v>
      </c>
      <c r="O101" s="115">
        <f t="shared" si="15"/>
        <v>0</v>
      </c>
      <c r="P101" s="115">
        <f t="shared" si="15"/>
        <v>0</v>
      </c>
      <c r="Q101" s="115">
        <f t="shared" si="15"/>
        <v>0</v>
      </c>
      <c r="R101" s="115">
        <f t="shared" si="15"/>
        <v>0</v>
      </c>
      <c r="S101" s="115">
        <f t="shared" si="15"/>
        <v>0</v>
      </c>
      <c r="T101" s="115">
        <f t="shared" si="15"/>
        <v>0</v>
      </c>
      <c r="U101" s="115">
        <f t="shared" si="15"/>
        <v>0</v>
      </c>
      <c r="V101" s="115">
        <f t="shared" si="15"/>
        <v>0</v>
      </c>
      <c r="W101" s="115">
        <f t="shared" si="15"/>
        <v>0</v>
      </c>
      <c r="X101" s="115">
        <f t="shared" si="15"/>
        <v>0</v>
      </c>
      <c r="Y101" s="115">
        <f t="shared" si="15"/>
        <v>0</v>
      </c>
      <c r="Z101" s="115">
        <f t="shared" si="15"/>
        <v>0</v>
      </c>
      <c r="AA101" s="115">
        <f t="shared" si="15"/>
        <v>0</v>
      </c>
      <c r="AB101" s="115">
        <f t="shared" si="15"/>
        <v>0</v>
      </c>
      <c r="AC101" s="115">
        <f t="shared" si="15"/>
        <v>0</v>
      </c>
      <c r="AD101" s="115">
        <f t="shared" si="15"/>
        <v>1</v>
      </c>
      <c r="AE101" s="115">
        <f t="shared" si="15"/>
        <v>0</v>
      </c>
      <c r="AF101" s="115">
        <f t="shared" si="15"/>
        <v>0</v>
      </c>
      <c r="AG101" s="115">
        <f t="shared" si="15"/>
        <v>0</v>
      </c>
      <c r="AH101" s="115">
        <f t="shared" si="15"/>
        <v>1</v>
      </c>
      <c r="AI101" s="115">
        <f t="shared" si="15"/>
        <v>1</v>
      </c>
      <c r="AJ101" s="37" t="str">
        <f t="shared" si="6"/>
        <v>ON_G_DST1</v>
      </c>
      <c r="AK101" s="50"/>
      <c r="AL101" s="50" t="str">
        <f t="shared" si="9"/>
        <v>23</v>
      </c>
      <c r="AM101" s="52" t="str">
        <f t="shared" si="10"/>
        <v>00</v>
      </c>
      <c r="AN101" s="52" t="str">
        <f t="shared" si="11"/>
        <v>00</v>
      </c>
      <c r="AO101" s="52" t="str">
        <f t="shared" si="12"/>
        <v>00</v>
      </c>
      <c r="AQ101" t="str">
        <f t="shared" si="7"/>
        <v xml:space="preserve">    (U4)0x00000023U,                                                           /* 30 ON_G_DST1                                       */</v>
      </c>
    </row>
    <row r="102" spans="2:43">
      <c r="B102" s="122"/>
      <c r="C102" s="37">
        <f t="shared" si="8"/>
        <v>31</v>
      </c>
      <c r="D102" s="115">
        <f t="shared" si="15"/>
        <v>0</v>
      </c>
      <c r="E102" s="115">
        <f t="shared" si="15"/>
        <v>0</v>
      </c>
      <c r="F102" s="115">
        <f t="shared" si="15"/>
        <v>0</v>
      </c>
      <c r="G102" s="115">
        <f t="shared" si="15"/>
        <v>0</v>
      </c>
      <c r="H102" s="115">
        <f t="shared" si="15"/>
        <v>0</v>
      </c>
      <c r="I102" s="115">
        <f t="shared" si="15"/>
        <v>0</v>
      </c>
      <c r="J102" s="115">
        <f t="shared" si="15"/>
        <v>0</v>
      </c>
      <c r="K102" s="115">
        <f t="shared" si="15"/>
        <v>0</v>
      </c>
      <c r="L102" s="115">
        <f t="shared" si="15"/>
        <v>0</v>
      </c>
      <c r="M102" s="115">
        <f t="shared" si="15"/>
        <v>0</v>
      </c>
      <c r="N102" s="115">
        <f t="shared" si="15"/>
        <v>0</v>
      </c>
      <c r="O102" s="115">
        <f t="shared" si="15"/>
        <v>0</v>
      </c>
      <c r="P102" s="115">
        <f t="shared" si="15"/>
        <v>0</v>
      </c>
      <c r="Q102" s="115">
        <f t="shared" si="15"/>
        <v>0</v>
      </c>
      <c r="R102" s="115">
        <f t="shared" si="15"/>
        <v>0</v>
      </c>
      <c r="S102" s="115">
        <f t="shared" si="15"/>
        <v>0</v>
      </c>
      <c r="T102" s="115">
        <f t="shared" si="15"/>
        <v>0</v>
      </c>
      <c r="U102" s="115">
        <f t="shared" si="15"/>
        <v>0</v>
      </c>
      <c r="V102" s="115">
        <f t="shared" si="15"/>
        <v>0</v>
      </c>
      <c r="W102" s="115">
        <f t="shared" si="15"/>
        <v>0</v>
      </c>
      <c r="X102" s="115">
        <f t="shared" si="15"/>
        <v>0</v>
      </c>
      <c r="Y102" s="115">
        <f t="shared" si="15"/>
        <v>0</v>
      </c>
      <c r="Z102" s="115">
        <f t="shared" si="15"/>
        <v>0</v>
      </c>
      <c r="AA102" s="115">
        <f t="shared" si="15"/>
        <v>0</v>
      </c>
      <c r="AB102" s="115">
        <f t="shared" si="15"/>
        <v>0</v>
      </c>
      <c r="AC102" s="115">
        <f t="shared" si="15"/>
        <v>0</v>
      </c>
      <c r="AD102" s="115">
        <f t="shared" si="15"/>
        <v>1</v>
      </c>
      <c r="AE102" s="115">
        <f t="shared" si="15"/>
        <v>0</v>
      </c>
      <c r="AF102" s="115">
        <f t="shared" si="15"/>
        <v>0</v>
      </c>
      <c r="AG102" s="115">
        <f t="shared" si="15"/>
        <v>1</v>
      </c>
      <c r="AH102" s="115">
        <f t="shared" si="15"/>
        <v>0</v>
      </c>
      <c r="AI102" s="115">
        <f>IF(AI37=1,1,0)</f>
        <v>1</v>
      </c>
      <c r="AJ102" s="37" t="str">
        <f t="shared" si="6"/>
        <v>ON_G_DST1</v>
      </c>
      <c r="AK102" s="50"/>
      <c r="AL102" s="50" t="str">
        <f t="shared" si="9"/>
        <v>25</v>
      </c>
      <c r="AM102" s="52" t="str">
        <f t="shared" si="10"/>
        <v>00</v>
      </c>
      <c r="AN102" s="52" t="str">
        <f t="shared" si="11"/>
        <v>00</v>
      </c>
      <c r="AO102" s="52" t="str">
        <f t="shared" si="12"/>
        <v>00</v>
      </c>
      <c r="AQ102" t="str">
        <f t="shared" si="7"/>
        <v xml:space="preserve">    (U4)0x00000025U,                                                           /* 31 ON_G_DST1                                       */</v>
      </c>
    </row>
    <row r="103" spans="2:43">
      <c r="B103" s="122"/>
      <c r="C103" s="37">
        <f t="shared" si="8"/>
        <v>32</v>
      </c>
      <c r="D103" s="115">
        <f t="shared" ref="D103:AI110" si="16">IF(D38=1,1,0)</f>
        <v>0</v>
      </c>
      <c r="E103" s="115">
        <f t="shared" si="16"/>
        <v>0</v>
      </c>
      <c r="F103" s="115">
        <f t="shared" si="16"/>
        <v>0</v>
      </c>
      <c r="G103" s="115">
        <f t="shared" si="16"/>
        <v>0</v>
      </c>
      <c r="H103" s="115">
        <f t="shared" si="16"/>
        <v>0</v>
      </c>
      <c r="I103" s="115">
        <f t="shared" si="16"/>
        <v>0</v>
      </c>
      <c r="J103" s="115">
        <f t="shared" si="16"/>
        <v>0</v>
      </c>
      <c r="K103" s="115">
        <f t="shared" si="16"/>
        <v>0</v>
      </c>
      <c r="L103" s="115">
        <f t="shared" si="16"/>
        <v>0</v>
      </c>
      <c r="M103" s="115">
        <f t="shared" si="16"/>
        <v>0</v>
      </c>
      <c r="N103" s="115">
        <f t="shared" si="16"/>
        <v>0</v>
      </c>
      <c r="O103" s="115">
        <f t="shared" si="16"/>
        <v>0</v>
      </c>
      <c r="P103" s="115">
        <f t="shared" si="16"/>
        <v>0</v>
      </c>
      <c r="Q103" s="115">
        <f t="shared" si="16"/>
        <v>0</v>
      </c>
      <c r="R103" s="115">
        <f t="shared" si="16"/>
        <v>0</v>
      </c>
      <c r="S103" s="115">
        <f t="shared" si="16"/>
        <v>0</v>
      </c>
      <c r="T103" s="115">
        <f t="shared" si="16"/>
        <v>0</v>
      </c>
      <c r="U103" s="115">
        <f t="shared" si="16"/>
        <v>0</v>
      </c>
      <c r="V103" s="115">
        <f t="shared" si="16"/>
        <v>0</v>
      </c>
      <c r="W103" s="115">
        <f t="shared" si="16"/>
        <v>0</v>
      </c>
      <c r="X103" s="115">
        <f t="shared" si="16"/>
        <v>0</v>
      </c>
      <c r="Y103" s="115">
        <f t="shared" si="16"/>
        <v>0</v>
      </c>
      <c r="Z103" s="115">
        <f t="shared" si="16"/>
        <v>0</v>
      </c>
      <c r="AA103" s="115">
        <f t="shared" si="16"/>
        <v>0</v>
      </c>
      <c r="AB103" s="115">
        <f t="shared" si="16"/>
        <v>0</v>
      </c>
      <c r="AC103" s="115">
        <f t="shared" si="16"/>
        <v>0</v>
      </c>
      <c r="AD103" s="115">
        <f t="shared" si="16"/>
        <v>1</v>
      </c>
      <c r="AE103" s="115">
        <f t="shared" si="16"/>
        <v>0</v>
      </c>
      <c r="AF103" s="115">
        <f t="shared" si="16"/>
        <v>0</v>
      </c>
      <c r="AG103" s="115">
        <f t="shared" si="16"/>
        <v>1</v>
      </c>
      <c r="AH103" s="115">
        <f t="shared" si="16"/>
        <v>1</v>
      </c>
      <c r="AI103" s="115">
        <f t="shared" si="16"/>
        <v>1</v>
      </c>
      <c r="AJ103" s="37" t="str">
        <f t="shared" si="6"/>
        <v>ON_G_DST1</v>
      </c>
      <c r="AK103" s="50"/>
      <c r="AL103" s="50" t="str">
        <f t="shared" si="9"/>
        <v>27</v>
      </c>
      <c r="AM103" s="52" t="str">
        <f t="shared" si="10"/>
        <v>00</v>
      </c>
      <c r="AN103" s="52" t="str">
        <f t="shared" si="11"/>
        <v>00</v>
      </c>
      <c r="AO103" s="52" t="str">
        <f t="shared" si="12"/>
        <v>00</v>
      </c>
      <c r="AQ103" t="str">
        <f t="shared" si="7"/>
        <v xml:space="preserve">    (U4)0x00000027U,                                                           /* 32 ON_G_DST1                                       */</v>
      </c>
    </row>
    <row r="104" spans="2:43">
      <c r="B104" s="122"/>
      <c r="C104" s="37">
        <f t="shared" si="8"/>
        <v>33</v>
      </c>
      <c r="D104" s="115">
        <f t="shared" si="16"/>
        <v>0</v>
      </c>
      <c r="E104" s="115">
        <f t="shared" si="16"/>
        <v>0</v>
      </c>
      <c r="F104" s="115">
        <f t="shared" si="16"/>
        <v>0</v>
      </c>
      <c r="G104" s="115">
        <f t="shared" si="16"/>
        <v>0</v>
      </c>
      <c r="H104" s="115">
        <f t="shared" si="16"/>
        <v>0</v>
      </c>
      <c r="I104" s="115">
        <f t="shared" si="16"/>
        <v>0</v>
      </c>
      <c r="J104" s="115">
        <f t="shared" si="16"/>
        <v>0</v>
      </c>
      <c r="K104" s="115">
        <f t="shared" si="16"/>
        <v>0</v>
      </c>
      <c r="L104" s="115">
        <f t="shared" si="16"/>
        <v>0</v>
      </c>
      <c r="M104" s="115">
        <f t="shared" si="16"/>
        <v>0</v>
      </c>
      <c r="N104" s="115">
        <f t="shared" si="16"/>
        <v>0</v>
      </c>
      <c r="O104" s="115">
        <f t="shared" si="16"/>
        <v>0</v>
      </c>
      <c r="P104" s="115">
        <f t="shared" si="16"/>
        <v>0</v>
      </c>
      <c r="Q104" s="115">
        <f t="shared" si="16"/>
        <v>0</v>
      </c>
      <c r="R104" s="115">
        <f t="shared" si="16"/>
        <v>0</v>
      </c>
      <c r="S104" s="115">
        <f t="shared" si="16"/>
        <v>0</v>
      </c>
      <c r="T104" s="115">
        <f t="shared" si="16"/>
        <v>0</v>
      </c>
      <c r="U104" s="115">
        <f t="shared" si="16"/>
        <v>0</v>
      </c>
      <c r="V104" s="115">
        <f t="shared" si="16"/>
        <v>0</v>
      </c>
      <c r="W104" s="115">
        <f t="shared" si="16"/>
        <v>0</v>
      </c>
      <c r="X104" s="115">
        <f t="shared" si="16"/>
        <v>0</v>
      </c>
      <c r="Y104" s="115">
        <f t="shared" si="16"/>
        <v>0</v>
      </c>
      <c r="Z104" s="115">
        <f t="shared" si="16"/>
        <v>0</v>
      </c>
      <c r="AA104" s="115">
        <f t="shared" si="16"/>
        <v>0</v>
      </c>
      <c r="AB104" s="115">
        <f t="shared" si="16"/>
        <v>0</v>
      </c>
      <c r="AC104" s="115">
        <f t="shared" si="16"/>
        <v>1</v>
      </c>
      <c r="AD104" s="115">
        <f t="shared" si="16"/>
        <v>0</v>
      </c>
      <c r="AE104" s="115">
        <f t="shared" si="16"/>
        <v>0</v>
      </c>
      <c r="AF104" s="115">
        <f t="shared" si="16"/>
        <v>0</v>
      </c>
      <c r="AG104" s="115">
        <f t="shared" si="16"/>
        <v>0</v>
      </c>
      <c r="AH104" s="115">
        <f t="shared" si="16"/>
        <v>0</v>
      </c>
      <c r="AI104" s="115">
        <f t="shared" si="16"/>
        <v>0</v>
      </c>
      <c r="AJ104" s="37" t="str">
        <f t="shared" si="6"/>
        <v>UNKNOWN</v>
      </c>
      <c r="AK104" s="50"/>
      <c r="AL104" s="50" t="str">
        <f t="shared" si="9"/>
        <v>40</v>
      </c>
      <c r="AM104" s="52" t="str">
        <f t="shared" si="10"/>
        <v>00</v>
      </c>
      <c r="AN104" s="52" t="str">
        <f t="shared" si="11"/>
        <v>00</v>
      </c>
      <c r="AO104" s="52" t="str">
        <f t="shared" si="12"/>
        <v>00</v>
      </c>
      <c r="AQ104" t="str">
        <f t="shared" si="7"/>
        <v xml:space="preserve">    (U4)0x00000040U,                                                           /* 33 UNKNOWN                                         */</v>
      </c>
    </row>
    <row r="105" spans="2:43">
      <c r="B105" s="122"/>
      <c r="C105" s="37">
        <f t="shared" si="8"/>
        <v>34</v>
      </c>
      <c r="D105" s="115">
        <f t="shared" si="16"/>
        <v>0</v>
      </c>
      <c r="E105" s="115">
        <f t="shared" si="16"/>
        <v>0</v>
      </c>
      <c r="F105" s="115">
        <f t="shared" si="16"/>
        <v>0</v>
      </c>
      <c r="G105" s="115">
        <f t="shared" si="16"/>
        <v>0</v>
      </c>
      <c r="H105" s="115">
        <f t="shared" si="16"/>
        <v>0</v>
      </c>
      <c r="I105" s="115">
        <f t="shared" si="16"/>
        <v>0</v>
      </c>
      <c r="J105" s="115">
        <f t="shared" si="16"/>
        <v>0</v>
      </c>
      <c r="K105" s="115">
        <f t="shared" si="16"/>
        <v>0</v>
      </c>
      <c r="L105" s="115">
        <f t="shared" si="16"/>
        <v>0</v>
      </c>
      <c r="M105" s="115">
        <f t="shared" si="16"/>
        <v>0</v>
      </c>
      <c r="N105" s="115">
        <f t="shared" si="16"/>
        <v>0</v>
      </c>
      <c r="O105" s="115">
        <f t="shared" si="16"/>
        <v>0</v>
      </c>
      <c r="P105" s="115">
        <f t="shared" si="16"/>
        <v>0</v>
      </c>
      <c r="Q105" s="115">
        <f t="shared" si="16"/>
        <v>0</v>
      </c>
      <c r="R105" s="115">
        <f t="shared" si="16"/>
        <v>0</v>
      </c>
      <c r="S105" s="115">
        <f t="shared" si="16"/>
        <v>0</v>
      </c>
      <c r="T105" s="115">
        <f t="shared" si="16"/>
        <v>0</v>
      </c>
      <c r="U105" s="115">
        <f t="shared" si="16"/>
        <v>0</v>
      </c>
      <c r="V105" s="115">
        <f t="shared" si="16"/>
        <v>0</v>
      </c>
      <c r="W105" s="115">
        <f t="shared" si="16"/>
        <v>0</v>
      </c>
      <c r="X105" s="115">
        <f t="shared" si="16"/>
        <v>0</v>
      </c>
      <c r="Y105" s="115">
        <f t="shared" si="16"/>
        <v>0</v>
      </c>
      <c r="Z105" s="115">
        <f t="shared" si="16"/>
        <v>0</v>
      </c>
      <c r="AA105" s="115">
        <f t="shared" si="16"/>
        <v>0</v>
      </c>
      <c r="AB105" s="115">
        <f t="shared" si="16"/>
        <v>1</v>
      </c>
      <c r="AC105" s="115">
        <f t="shared" si="16"/>
        <v>0</v>
      </c>
      <c r="AD105" s="115">
        <f t="shared" si="16"/>
        <v>0</v>
      </c>
      <c r="AE105" s="115">
        <f t="shared" si="16"/>
        <v>0</v>
      </c>
      <c r="AF105" s="115">
        <f t="shared" si="16"/>
        <v>0</v>
      </c>
      <c r="AG105" s="115">
        <f t="shared" si="16"/>
        <v>0</v>
      </c>
      <c r="AH105" s="115">
        <f t="shared" si="16"/>
        <v>0</v>
      </c>
      <c r="AI105" s="115">
        <f t="shared" si="16"/>
        <v>0</v>
      </c>
      <c r="AJ105" s="37" t="str">
        <f t="shared" si="6"/>
        <v>UNKNOWN</v>
      </c>
      <c r="AK105" s="50"/>
      <c r="AL105" s="50" t="str">
        <f t="shared" si="9"/>
        <v>80</v>
      </c>
      <c r="AM105" s="52" t="str">
        <f t="shared" si="10"/>
        <v>00</v>
      </c>
      <c r="AN105" s="52" t="str">
        <f t="shared" si="11"/>
        <v>00</v>
      </c>
      <c r="AO105" s="52" t="str">
        <f t="shared" si="12"/>
        <v>00</v>
      </c>
      <c r="AQ105" t="str">
        <f t="shared" si="7"/>
        <v xml:space="preserve">    (U4)0x00000080U,                                                           /* 34 UNKNOWN                                         */</v>
      </c>
    </row>
    <row r="106" spans="2:43">
      <c r="B106" s="122"/>
      <c r="C106" s="37">
        <f t="shared" si="8"/>
        <v>35</v>
      </c>
      <c r="D106" s="115">
        <f t="shared" si="16"/>
        <v>0</v>
      </c>
      <c r="E106" s="115">
        <f t="shared" si="16"/>
        <v>0</v>
      </c>
      <c r="F106" s="115">
        <f t="shared" si="16"/>
        <v>0</v>
      </c>
      <c r="G106" s="115">
        <f t="shared" si="16"/>
        <v>0</v>
      </c>
      <c r="H106" s="115">
        <f t="shared" si="16"/>
        <v>0</v>
      </c>
      <c r="I106" s="115">
        <f t="shared" si="16"/>
        <v>0</v>
      </c>
      <c r="J106" s="115">
        <f t="shared" si="16"/>
        <v>0</v>
      </c>
      <c r="K106" s="115">
        <f t="shared" si="16"/>
        <v>0</v>
      </c>
      <c r="L106" s="115">
        <f t="shared" si="16"/>
        <v>0</v>
      </c>
      <c r="M106" s="115">
        <f t="shared" si="16"/>
        <v>0</v>
      </c>
      <c r="N106" s="115">
        <f t="shared" si="16"/>
        <v>0</v>
      </c>
      <c r="O106" s="115">
        <f t="shared" si="16"/>
        <v>0</v>
      </c>
      <c r="P106" s="115">
        <f t="shared" si="16"/>
        <v>0</v>
      </c>
      <c r="Q106" s="115">
        <f t="shared" si="16"/>
        <v>0</v>
      </c>
      <c r="R106" s="115">
        <f t="shared" si="16"/>
        <v>0</v>
      </c>
      <c r="S106" s="115">
        <f t="shared" si="16"/>
        <v>0</v>
      </c>
      <c r="T106" s="115">
        <f t="shared" si="16"/>
        <v>0</v>
      </c>
      <c r="U106" s="115">
        <f t="shared" si="16"/>
        <v>0</v>
      </c>
      <c r="V106" s="115">
        <f t="shared" si="16"/>
        <v>0</v>
      </c>
      <c r="W106" s="115">
        <f t="shared" si="16"/>
        <v>0</v>
      </c>
      <c r="X106" s="115">
        <f t="shared" si="16"/>
        <v>0</v>
      </c>
      <c r="Y106" s="115">
        <f t="shared" si="16"/>
        <v>0</v>
      </c>
      <c r="Z106" s="115">
        <f t="shared" si="16"/>
        <v>0</v>
      </c>
      <c r="AA106" s="115">
        <f t="shared" si="16"/>
        <v>0</v>
      </c>
      <c r="AB106" s="115">
        <f t="shared" si="16"/>
        <v>1</v>
      </c>
      <c r="AC106" s="115">
        <f t="shared" si="16"/>
        <v>1</v>
      </c>
      <c r="AD106" s="115">
        <f t="shared" si="16"/>
        <v>0</v>
      </c>
      <c r="AE106" s="115">
        <f t="shared" si="16"/>
        <v>0</v>
      </c>
      <c r="AF106" s="115">
        <f t="shared" si="16"/>
        <v>0</v>
      </c>
      <c r="AG106" s="115">
        <f t="shared" si="16"/>
        <v>0</v>
      </c>
      <c r="AH106" s="115">
        <f t="shared" si="16"/>
        <v>0</v>
      </c>
      <c r="AI106" s="115">
        <f t="shared" si="16"/>
        <v>0</v>
      </c>
      <c r="AJ106" s="37" t="str">
        <f t="shared" si="6"/>
        <v>UNKNOWN</v>
      </c>
      <c r="AK106" s="50"/>
      <c r="AL106" s="50" t="str">
        <f t="shared" si="9"/>
        <v>C0</v>
      </c>
      <c r="AM106" s="52" t="str">
        <f t="shared" si="10"/>
        <v>00</v>
      </c>
      <c r="AN106" s="52" t="str">
        <f t="shared" si="11"/>
        <v>00</v>
      </c>
      <c r="AO106" s="52" t="str">
        <f t="shared" si="12"/>
        <v>00</v>
      </c>
      <c r="AQ106" t="str">
        <f t="shared" si="7"/>
        <v xml:space="preserve">    (U4)0x000000C0U                                                            /* 35 UNKNOWN                                         */</v>
      </c>
    </row>
    <row r="107" spans="2:43">
      <c r="B107" s="122"/>
      <c r="C107" s="37">
        <f t="shared" si="8"/>
        <v>36</v>
      </c>
      <c r="D107" s="115">
        <f t="shared" si="16"/>
        <v>0</v>
      </c>
      <c r="E107" s="115">
        <f t="shared" si="16"/>
        <v>0</v>
      </c>
      <c r="F107" s="115">
        <f t="shared" si="16"/>
        <v>0</v>
      </c>
      <c r="G107" s="115">
        <f t="shared" si="16"/>
        <v>0</v>
      </c>
      <c r="H107" s="115">
        <f t="shared" si="16"/>
        <v>0</v>
      </c>
      <c r="I107" s="115">
        <f t="shared" si="16"/>
        <v>0</v>
      </c>
      <c r="J107" s="115">
        <f t="shared" si="16"/>
        <v>0</v>
      </c>
      <c r="K107" s="115">
        <f t="shared" si="16"/>
        <v>0</v>
      </c>
      <c r="L107" s="115">
        <f t="shared" si="16"/>
        <v>0</v>
      </c>
      <c r="M107" s="115">
        <f t="shared" si="16"/>
        <v>0</v>
      </c>
      <c r="N107" s="115">
        <f t="shared" si="16"/>
        <v>0</v>
      </c>
      <c r="O107" s="115">
        <f t="shared" si="16"/>
        <v>0</v>
      </c>
      <c r="P107" s="115">
        <f t="shared" si="16"/>
        <v>0</v>
      </c>
      <c r="Q107" s="115">
        <f t="shared" si="16"/>
        <v>0</v>
      </c>
      <c r="R107" s="115">
        <f t="shared" si="16"/>
        <v>0</v>
      </c>
      <c r="S107" s="115">
        <f t="shared" si="16"/>
        <v>0</v>
      </c>
      <c r="T107" s="115">
        <f t="shared" si="16"/>
        <v>0</v>
      </c>
      <c r="U107" s="115">
        <f t="shared" si="16"/>
        <v>0</v>
      </c>
      <c r="V107" s="115">
        <f t="shared" si="16"/>
        <v>0</v>
      </c>
      <c r="W107" s="115">
        <f t="shared" si="16"/>
        <v>0</v>
      </c>
      <c r="X107" s="115">
        <f t="shared" si="16"/>
        <v>0</v>
      </c>
      <c r="Y107" s="115">
        <f t="shared" si="16"/>
        <v>0</v>
      </c>
      <c r="Z107" s="115">
        <f t="shared" si="16"/>
        <v>0</v>
      </c>
      <c r="AA107" s="115">
        <f t="shared" si="16"/>
        <v>0</v>
      </c>
      <c r="AB107" s="115">
        <f t="shared" si="16"/>
        <v>0</v>
      </c>
      <c r="AC107" s="115">
        <f t="shared" si="16"/>
        <v>0</v>
      </c>
      <c r="AD107" s="115">
        <f t="shared" si="16"/>
        <v>0</v>
      </c>
      <c r="AE107" s="115">
        <f t="shared" si="16"/>
        <v>0</v>
      </c>
      <c r="AF107" s="115">
        <f t="shared" si="16"/>
        <v>0</v>
      </c>
      <c r="AG107" s="115">
        <f t="shared" si="16"/>
        <v>0</v>
      </c>
      <c r="AH107" s="115">
        <f t="shared" si="16"/>
        <v>0</v>
      </c>
      <c r="AI107" s="115">
        <f t="shared" si="16"/>
        <v>0</v>
      </c>
      <c r="AJ107" s="37" t="str">
        <f t="shared" si="6"/>
        <v/>
      </c>
      <c r="AK107" s="50"/>
      <c r="AL107" s="50" t="str">
        <f t="shared" si="9"/>
        <v>00</v>
      </c>
      <c r="AM107" s="52" t="str">
        <f t="shared" si="10"/>
        <v>00</v>
      </c>
      <c r="AN107" s="52" t="str">
        <f t="shared" si="11"/>
        <v>00</v>
      </c>
      <c r="AO107" s="52" t="str">
        <f t="shared" si="12"/>
        <v>00</v>
      </c>
      <c r="AQ107" t="str">
        <f t="shared" si="7"/>
        <v/>
      </c>
    </row>
    <row r="108" spans="2:43">
      <c r="B108" s="122"/>
      <c r="C108" s="37">
        <f t="shared" si="8"/>
        <v>37</v>
      </c>
      <c r="D108" s="115">
        <f t="shared" si="16"/>
        <v>0</v>
      </c>
      <c r="E108" s="115">
        <f t="shared" si="16"/>
        <v>0</v>
      </c>
      <c r="F108" s="115">
        <f t="shared" si="16"/>
        <v>0</v>
      </c>
      <c r="G108" s="115">
        <f t="shared" si="16"/>
        <v>0</v>
      </c>
      <c r="H108" s="115">
        <f t="shared" si="16"/>
        <v>0</v>
      </c>
      <c r="I108" s="115">
        <f t="shared" si="16"/>
        <v>0</v>
      </c>
      <c r="J108" s="115">
        <f t="shared" si="16"/>
        <v>0</v>
      </c>
      <c r="K108" s="115">
        <f t="shared" si="16"/>
        <v>0</v>
      </c>
      <c r="L108" s="115">
        <f t="shared" si="16"/>
        <v>0</v>
      </c>
      <c r="M108" s="115">
        <f t="shared" si="16"/>
        <v>0</v>
      </c>
      <c r="N108" s="115">
        <f t="shared" si="16"/>
        <v>0</v>
      </c>
      <c r="O108" s="115">
        <f t="shared" si="16"/>
        <v>0</v>
      </c>
      <c r="P108" s="115">
        <f t="shared" si="16"/>
        <v>0</v>
      </c>
      <c r="Q108" s="115">
        <f t="shared" si="16"/>
        <v>0</v>
      </c>
      <c r="R108" s="115">
        <f t="shared" si="16"/>
        <v>0</v>
      </c>
      <c r="S108" s="115">
        <f t="shared" si="16"/>
        <v>0</v>
      </c>
      <c r="T108" s="115">
        <f t="shared" si="16"/>
        <v>0</v>
      </c>
      <c r="U108" s="115">
        <f t="shared" si="16"/>
        <v>0</v>
      </c>
      <c r="V108" s="115">
        <f t="shared" si="16"/>
        <v>0</v>
      </c>
      <c r="W108" s="115">
        <f t="shared" si="16"/>
        <v>0</v>
      </c>
      <c r="X108" s="115">
        <f t="shared" si="16"/>
        <v>0</v>
      </c>
      <c r="Y108" s="115">
        <f t="shared" si="16"/>
        <v>0</v>
      </c>
      <c r="Z108" s="115">
        <f t="shared" si="16"/>
        <v>0</v>
      </c>
      <c r="AA108" s="115">
        <f t="shared" si="16"/>
        <v>0</v>
      </c>
      <c r="AB108" s="115">
        <f t="shared" si="16"/>
        <v>0</v>
      </c>
      <c r="AC108" s="115">
        <f t="shared" si="16"/>
        <v>0</v>
      </c>
      <c r="AD108" s="115">
        <f t="shared" si="16"/>
        <v>0</v>
      </c>
      <c r="AE108" s="115">
        <f t="shared" si="16"/>
        <v>0</v>
      </c>
      <c r="AF108" s="115">
        <f t="shared" si="16"/>
        <v>0</v>
      </c>
      <c r="AG108" s="115">
        <f t="shared" si="16"/>
        <v>0</v>
      </c>
      <c r="AH108" s="115">
        <f t="shared" si="16"/>
        <v>0</v>
      </c>
      <c r="AI108" s="115">
        <f t="shared" si="16"/>
        <v>0</v>
      </c>
      <c r="AJ108" s="37" t="str">
        <f t="shared" si="6"/>
        <v/>
      </c>
      <c r="AK108" s="50"/>
      <c r="AL108" s="50" t="str">
        <f t="shared" si="9"/>
        <v>00</v>
      </c>
      <c r="AM108" s="52" t="str">
        <f t="shared" si="10"/>
        <v>00</v>
      </c>
      <c r="AN108" s="52" t="str">
        <f t="shared" si="11"/>
        <v>00</v>
      </c>
      <c r="AO108" s="52" t="str">
        <f t="shared" si="12"/>
        <v>00</v>
      </c>
      <c r="AQ108" t="str">
        <f t="shared" si="7"/>
        <v/>
      </c>
    </row>
    <row r="109" spans="2:43">
      <c r="B109" s="122"/>
      <c r="C109" s="37">
        <f t="shared" si="8"/>
        <v>38</v>
      </c>
      <c r="D109" s="115">
        <f t="shared" si="16"/>
        <v>0</v>
      </c>
      <c r="E109" s="115">
        <f t="shared" si="16"/>
        <v>0</v>
      </c>
      <c r="F109" s="115">
        <f t="shared" si="16"/>
        <v>0</v>
      </c>
      <c r="G109" s="115">
        <f t="shared" si="16"/>
        <v>0</v>
      </c>
      <c r="H109" s="115">
        <f t="shared" si="16"/>
        <v>0</v>
      </c>
      <c r="I109" s="115">
        <f t="shared" si="16"/>
        <v>0</v>
      </c>
      <c r="J109" s="115">
        <f t="shared" si="16"/>
        <v>0</v>
      </c>
      <c r="K109" s="115">
        <f t="shared" si="16"/>
        <v>0</v>
      </c>
      <c r="L109" s="115">
        <f t="shared" si="16"/>
        <v>0</v>
      </c>
      <c r="M109" s="115">
        <f t="shared" si="16"/>
        <v>0</v>
      </c>
      <c r="N109" s="115">
        <f t="shared" si="16"/>
        <v>0</v>
      </c>
      <c r="O109" s="115">
        <f t="shared" si="16"/>
        <v>0</v>
      </c>
      <c r="P109" s="115">
        <f t="shared" si="16"/>
        <v>0</v>
      </c>
      <c r="Q109" s="115">
        <f t="shared" si="16"/>
        <v>0</v>
      </c>
      <c r="R109" s="115">
        <f t="shared" si="16"/>
        <v>0</v>
      </c>
      <c r="S109" s="115">
        <f t="shared" si="16"/>
        <v>0</v>
      </c>
      <c r="T109" s="115">
        <f t="shared" si="16"/>
        <v>0</v>
      </c>
      <c r="U109" s="115">
        <f t="shared" si="16"/>
        <v>0</v>
      </c>
      <c r="V109" s="115">
        <f t="shared" si="16"/>
        <v>0</v>
      </c>
      <c r="W109" s="115">
        <f t="shared" si="16"/>
        <v>0</v>
      </c>
      <c r="X109" s="115">
        <f t="shared" si="16"/>
        <v>0</v>
      </c>
      <c r="Y109" s="115">
        <f t="shared" si="16"/>
        <v>0</v>
      </c>
      <c r="Z109" s="115">
        <f t="shared" si="16"/>
        <v>0</v>
      </c>
      <c r="AA109" s="115">
        <f t="shared" si="16"/>
        <v>0</v>
      </c>
      <c r="AB109" s="115">
        <f t="shared" si="16"/>
        <v>0</v>
      </c>
      <c r="AC109" s="115">
        <f t="shared" si="16"/>
        <v>0</v>
      </c>
      <c r="AD109" s="115">
        <f t="shared" si="16"/>
        <v>0</v>
      </c>
      <c r="AE109" s="115">
        <f t="shared" si="16"/>
        <v>0</v>
      </c>
      <c r="AF109" s="115">
        <f t="shared" si="16"/>
        <v>0</v>
      </c>
      <c r="AG109" s="115">
        <f t="shared" si="16"/>
        <v>0</v>
      </c>
      <c r="AH109" s="115">
        <f t="shared" si="16"/>
        <v>0</v>
      </c>
      <c r="AI109" s="115">
        <f t="shared" si="16"/>
        <v>0</v>
      </c>
      <c r="AJ109" s="37" t="str">
        <f t="shared" si="6"/>
        <v/>
      </c>
      <c r="AK109" s="50"/>
      <c r="AL109" s="50" t="str">
        <f t="shared" si="9"/>
        <v>00</v>
      </c>
      <c r="AM109" s="52" t="str">
        <f t="shared" si="10"/>
        <v>00</v>
      </c>
      <c r="AN109" s="52" t="str">
        <f t="shared" si="11"/>
        <v>00</v>
      </c>
      <c r="AO109" s="52" t="str">
        <f t="shared" si="12"/>
        <v>00</v>
      </c>
      <c r="AQ109" t="str">
        <f t="shared" si="7"/>
        <v/>
      </c>
    </row>
    <row r="110" spans="2:43">
      <c r="B110" s="122"/>
      <c r="C110" s="37">
        <f t="shared" si="8"/>
        <v>39</v>
      </c>
      <c r="D110" s="115">
        <f t="shared" si="16"/>
        <v>0</v>
      </c>
      <c r="E110" s="115">
        <f t="shared" si="16"/>
        <v>0</v>
      </c>
      <c r="F110" s="115">
        <f t="shared" si="16"/>
        <v>0</v>
      </c>
      <c r="G110" s="115">
        <f t="shared" si="16"/>
        <v>0</v>
      </c>
      <c r="H110" s="115">
        <f t="shared" si="16"/>
        <v>0</v>
      </c>
      <c r="I110" s="115">
        <f t="shared" si="16"/>
        <v>0</v>
      </c>
      <c r="J110" s="115">
        <f t="shared" si="16"/>
        <v>0</v>
      </c>
      <c r="K110" s="115">
        <f t="shared" si="16"/>
        <v>0</v>
      </c>
      <c r="L110" s="115">
        <f t="shared" si="16"/>
        <v>0</v>
      </c>
      <c r="M110" s="115">
        <f t="shared" si="16"/>
        <v>0</v>
      </c>
      <c r="N110" s="115">
        <f t="shared" si="16"/>
        <v>0</v>
      </c>
      <c r="O110" s="115">
        <f t="shared" si="16"/>
        <v>0</v>
      </c>
      <c r="P110" s="115">
        <f t="shared" si="16"/>
        <v>0</v>
      </c>
      <c r="Q110" s="115">
        <f t="shared" si="16"/>
        <v>0</v>
      </c>
      <c r="R110" s="115">
        <f t="shared" si="16"/>
        <v>0</v>
      </c>
      <c r="S110" s="115">
        <f t="shared" si="16"/>
        <v>0</v>
      </c>
      <c r="T110" s="115">
        <f t="shared" si="16"/>
        <v>0</v>
      </c>
      <c r="U110" s="115">
        <f t="shared" si="16"/>
        <v>0</v>
      </c>
      <c r="V110" s="115">
        <f t="shared" si="16"/>
        <v>0</v>
      </c>
      <c r="W110" s="115">
        <f t="shared" si="16"/>
        <v>0</v>
      </c>
      <c r="X110" s="115">
        <f t="shared" si="16"/>
        <v>0</v>
      </c>
      <c r="Y110" s="115">
        <f t="shared" si="16"/>
        <v>0</v>
      </c>
      <c r="Z110" s="115">
        <f t="shared" si="16"/>
        <v>0</v>
      </c>
      <c r="AA110" s="115">
        <f t="shared" si="16"/>
        <v>0</v>
      </c>
      <c r="AB110" s="115">
        <f t="shared" si="16"/>
        <v>0</v>
      </c>
      <c r="AC110" s="115">
        <f t="shared" si="16"/>
        <v>0</v>
      </c>
      <c r="AD110" s="115">
        <f t="shared" si="16"/>
        <v>0</v>
      </c>
      <c r="AE110" s="115">
        <f t="shared" si="16"/>
        <v>0</v>
      </c>
      <c r="AF110" s="115">
        <f t="shared" si="16"/>
        <v>0</v>
      </c>
      <c r="AG110" s="115">
        <f t="shared" si="16"/>
        <v>0</v>
      </c>
      <c r="AH110" s="115">
        <f t="shared" si="16"/>
        <v>0</v>
      </c>
      <c r="AI110" s="115">
        <f>IF(AI45=1,1,0)</f>
        <v>0</v>
      </c>
      <c r="AJ110" s="37" t="str">
        <f t="shared" si="6"/>
        <v/>
      </c>
      <c r="AK110" s="50"/>
      <c r="AL110" s="50" t="str">
        <f t="shared" si="9"/>
        <v>00</v>
      </c>
      <c r="AM110" s="52" t="str">
        <f t="shared" si="10"/>
        <v>00</v>
      </c>
      <c r="AN110" s="52" t="str">
        <f t="shared" si="11"/>
        <v>00</v>
      </c>
      <c r="AO110" s="52" t="str">
        <f t="shared" si="12"/>
        <v>00</v>
      </c>
      <c r="AQ110" t="str">
        <f t="shared" si="7"/>
        <v/>
      </c>
    </row>
    <row r="111" spans="2:43">
      <c r="B111" s="122"/>
      <c r="C111" s="37">
        <f t="shared" si="8"/>
        <v>40</v>
      </c>
      <c r="D111" s="115">
        <f t="shared" ref="D111:AI118" si="17">IF(D46=1,1,0)</f>
        <v>0</v>
      </c>
      <c r="E111" s="115">
        <f t="shared" si="17"/>
        <v>0</v>
      </c>
      <c r="F111" s="115">
        <f t="shared" si="17"/>
        <v>0</v>
      </c>
      <c r="G111" s="115">
        <f t="shared" si="17"/>
        <v>0</v>
      </c>
      <c r="H111" s="115">
        <f t="shared" si="17"/>
        <v>0</v>
      </c>
      <c r="I111" s="115">
        <f t="shared" si="17"/>
        <v>0</v>
      </c>
      <c r="J111" s="115">
        <f t="shared" si="17"/>
        <v>0</v>
      </c>
      <c r="K111" s="115">
        <f t="shared" si="17"/>
        <v>0</v>
      </c>
      <c r="L111" s="115">
        <f t="shared" si="17"/>
        <v>0</v>
      </c>
      <c r="M111" s="115">
        <f t="shared" si="17"/>
        <v>0</v>
      </c>
      <c r="N111" s="115">
        <f t="shared" si="17"/>
        <v>0</v>
      </c>
      <c r="O111" s="115">
        <f t="shared" si="17"/>
        <v>0</v>
      </c>
      <c r="P111" s="115">
        <f t="shared" si="17"/>
        <v>0</v>
      </c>
      <c r="Q111" s="115">
        <f t="shared" si="17"/>
        <v>0</v>
      </c>
      <c r="R111" s="115">
        <f t="shared" si="17"/>
        <v>0</v>
      </c>
      <c r="S111" s="115">
        <f t="shared" si="17"/>
        <v>0</v>
      </c>
      <c r="T111" s="115">
        <f t="shared" si="17"/>
        <v>0</v>
      </c>
      <c r="U111" s="115">
        <f t="shared" si="17"/>
        <v>0</v>
      </c>
      <c r="V111" s="115">
        <f t="shared" si="17"/>
        <v>0</v>
      </c>
      <c r="W111" s="115">
        <f t="shared" si="17"/>
        <v>0</v>
      </c>
      <c r="X111" s="115">
        <f t="shared" si="17"/>
        <v>0</v>
      </c>
      <c r="Y111" s="115">
        <f t="shared" si="17"/>
        <v>0</v>
      </c>
      <c r="Z111" s="115">
        <f t="shared" si="17"/>
        <v>0</v>
      </c>
      <c r="AA111" s="115">
        <f t="shared" si="17"/>
        <v>0</v>
      </c>
      <c r="AB111" s="115">
        <f t="shared" si="17"/>
        <v>0</v>
      </c>
      <c r="AC111" s="115">
        <f t="shared" si="17"/>
        <v>0</v>
      </c>
      <c r="AD111" s="115">
        <f t="shared" si="17"/>
        <v>0</v>
      </c>
      <c r="AE111" s="115">
        <f t="shared" si="17"/>
        <v>0</v>
      </c>
      <c r="AF111" s="115">
        <f t="shared" si="17"/>
        <v>0</v>
      </c>
      <c r="AG111" s="115">
        <f t="shared" si="17"/>
        <v>0</v>
      </c>
      <c r="AH111" s="115">
        <f t="shared" si="17"/>
        <v>0</v>
      </c>
      <c r="AI111" s="115">
        <f t="shared" si="17"/>
        <v>0</v>
      </c>
      <c r="AJ111" s="37" t="str">
        <f t="shared" si="6"/>
        <v/>
      </c>
      <c r="AK111" s="50"/>
      <c r="AL111" s="50" t="str">
        <f t="shared" si="9"/>
        <v>00</v>
      </c>
      <c r="AM111" s="52" t="str">
        <f t="shared" si="10"/>
        <v>00</v>
      </c>
      <c r="AN111" s="52" t="str">
        <f t="shared" si="11"/>
        <v>00</v>
      </c>
      <c r="AO111" s="52" t="str">
        <f t="shared" si="12"/>
        <v>00</v>
      </c>
      <c r="AQ111" t="str">
        <f t="shared" si="7"/>
        <v/>
      </c>
    </row>
    <row r="112" spans="2:43">
      <c r="B112" s="122"/>
      <c r="C112" s="37">
        <f t="shared" si="8"/>
        <v>41</v>
      </c>
      <c r="D112" s="115">
        <f t="shared" si="17"/>
        <v>0</v>
      </c>
      <c r="E112" s="115">
        <f t="shared" si="17"/>
        <v>0</v>
      </c>
      <c r="F112" s="115">
        <f t="shared" si="17"/>
        <v>0</v>
      </c>
      <c r="G112" s="115">
        <f t="shared" si="17"/>
        <v>0</v>
      </c>
      <c r="H112" s="115">
        <f t="shared" si="17"/>
        <v>0</v>
      </c>
      <c r="I112" s="115">
        <f t="shared" si="17"/>
        <v>0</v>
      </c>
      <c r="J112" s="115">
        <f t="shared" si="17"/>
        <v>0</v>
      </c>
      <c r="K112" s="115">
        <f t="shared" si="17"/>
        <v>0</v>
      </c>
      <c r="L112" s="115">
        <f t="shared" si="17"/>
        <v>0</v>
      </c>
      <c r="M112" s="115">
        <f t="shared" si="17"/>
        <v>0</v>
      </c>
      <c r="N112" s="115">
        <f t="shared" si="17"/>
        <v>0</v>
      </c>
      <c r="O112" s="115">
        <f t="shared" si="17"/>
        <v>0</v>
      </c>
      <c r="P112" s="115">
        <f t="shared" si="17"/>
        <v>0</v>
      </c>
      <c r="Q112" s="115">
        <f t="shared" si="17"/>
        <v>0</v>
      </c>
      <c r="R112" s="115">
        <f t="shared" si="17"/>
        <v>0</v>
      </c>
      <c r="S112" s="115">
        <f t="shared" si="17"/>
        <v>0</v>
      </c>
      <c r="T112" s="115">
        <f t="shared" si="17"/>
        <v>0</v>
      </c>
      <c r="U112" s="115">
        <f t="shared" si="17"/>
        <v>0</v>
      </c>
      <c r="V112" s="115">
        <f t="shared" si="17"/>
        <v>0</v>
      </c>
      <c r="W112" s="115">
        <f t="shared" si="17"/>
        <v>0</v>
      </c>
      <c r="X112" s="115">
        <f t="shared" si="17"/>
        <v>0</v>
      </c>
      <c r="Y112" s="115">
        <f t="shared" si="17"/>
        <v>0</v>
      </c>
      <c r="Z112" s="115">
        <f t="shared" si="17"/>
        <v>0</v>
      </c>
      <c r="AA112" s="115">
        <f t="shared" si="17"/>
        <v>0</v>
      </c>
      <c r="AB112" s="115">
        <f t="shared" si="17"/>
        <v>0</v>
      </c>
      <c r="AC112" s="115">
        <f t="shared" si="17"/>
        <v>0</v>
      </c>
      <c r="AD112" s="115">
        <f t="shared" si="17"/>
        <v>0</v>
      </c>
      <c r="AE112" s="115">
        <f t="shared" si="17"/>
        <v>0</v>
      </c>
      <c r="AF112" s="115">
        <f t="shared" si="17"/>
        <v>0</v>
      </c>
      <c r="AG112" s="115">
        <f t="shared" si="17"/>
        <v>0</v>
      </c>
      <c r="AH112" s="115">
        <f t="shared" si="17"/>
        <v>0</v>
      </c>
      <c r="AI112" s="115">
        <f t="shared" si="17"/>
        <v>0</v>
      </c>
      <c r="AJ112" s="37" t="str">
        <f t="shared" si="6"/>
        <v/>
      </c>
      <c r="AK112" s="50"/>
      <c r="AL112" s="50" t="str">
        <f t="shared" si="9"/>
        <v>00</v>
      </c>
      <c r="AM112" s="52" t="str">
        <f t="shared" si="10"/>
        <v>00</v>
      </c>
      <c r="AN112" s="52" t="str">
        <f t="shared" si="11"/>
        <v>00</v>
      </c>
      <c r="AO112" s="52" t="str">
        <f t="shared" si="12"/>
        <v>00</v>
      </c>
      <c r="AQ112" t="str">
        <f t="shared" si="7"/>
        <v/>
      </c>
    </row>
    <row r="113" spans="2:43">
      <c r="B113" s="122"/>
      <c r="C113" s="37">
        <f t="shared" si="8"/>
        <v>42</v>
      </c>
      <c r="D113" s="115">
        <f t="shared" si="17"/>
        <v>0</v>
      </c>
      <c r="E113" s="115">
        <f t="shared" si="17"/>
        <v>0</v>
      </c>
      <c r="F113" s="115">
        <f t="shared" si="17"/>
        <v>0</v>
      </c>
      <c r="G113" s="115">
        <f t="shared" si="17"/>
        <v>0</v>
      </c>
      <c r="H113" s="115">
        <f t="shared" si="17"/>
        <v>0</v>
      </c>
      <c r="I113" s="115">
        <f t="shared" si="17"/>
        <v>0</v>
      </c>
      <c r="J113" s="115">
        <f t="shared" si="17"/>
        <v>0</v>
      </c>
      <c r="K113" s="115">
        <f t="shared" si="17"/>
        <v>0</v>
      </c>
      <c r="L113" s="115">
        <f t="shared" si="17"/>
        <v>0</v>
      </c>
      <c r="M113" s="115">
        <f t="shared" si="17"/>
        <v>0</v>
      </c>
      <c r="N113" s="115">
        <f t="shared" si="17"/>
        <v>0</v>
      </c>
      <c r="O113" s="115">
        <f t="shared" si="17"/>
        <v>0</v>
      </c>
      <c r="P113" s="115">
        <f t="shared" si="17"/>
        <v>0</v>
      </c>
      <c r="Q113" s="115">
        <f t="shared" si="17"/>
        <v>0</v>
      </c>
      <c r="R113" s="115">
        <f t="shared" si="17"/>
        <v>0</v>
      </c>
      <c r="S113" s="115">
        <f t="shared" si="17"/>
        <v>0</v>
      </c>
      <c r="T113" s="115">
        <f t="shared" si="17"/>
        <v>0</v>
      </c>
      <c r="U113" s="115">
        <f t="shared" si="17"/>
        <v>0</v>
      </c>
      <c r="V113" s="115">
        <f t="shared" si="17"/>
        <v>0</v>
      </c>
      <c r="W113" s="115">
        <f t="shared" si="17"/>
        <v>0</v>
      </c>
      <c r="X113" s="115">
        <f t="shared" si="17"/>
        <v>0</v>
      </c>
      <c r="Y113" s="115">
        <f t="shared" si="17"/>
        <v>0</v>
      </c>
      <c r="Z113" s="115">
        <f t="shared" si="17"/>
        <v>0</v>
      </c>
      <c r="AA113" s="115">
        <f t="shared" si="17"/>
        <v>0</v>
      </c>
      <c r="AB113" s="115">
        <f t="shared" si="17"/>
        <v>0</v>
      </c>
      <c r="AC113" s="115">
        <f t="shared" si="17"/>
        <v>0</v>
      </c>
      <c r="AD113" s="115">
        <f t="shared" si="17"/>
        <v>0</v>
      </c>
      <c r="AE113" s="115">
        <f t="shared" si="17"/>
        <v>0</v>
      </c>
      <c r="AF113" s="115">
        <f t="shared" si="17"/>
        <v>0</v>
      </c>
      <c r="AG113" s="115">
        <f t="shared" si="17"/>
        <v>0</v>
      </c>
      <c r="AH113" s="115">
        <f t="shared" si="17"/>
        <v>0</v>
      </c>
      <c r="AI113" s="115">
        <f t="shared" si="17"/>
        <v>0</v>
      </c>
      <c r="AJ113" s="37" t="str">
        <f t="shared" si="6"/>
        <v/>
      </c>
      <c r="AK113" s="50"/>
      <c r="AL113" s="50" t="str">
        <f t="shared" si="9"/>
        <v>00</v>
      </c>
      <c r="AM113" s="52" t="str">
        <f t="shared" si="10"/>
        <v>00</v>
      </c>
      <c r="AN113" s="52" t="str">
        <f t="shared" si="11"/>
        <v>00</v>
      </c>
      <c r="AO113" s="52" t="str">
        <f t="shared" si="12"/>
        <v>00</v>
      </c>
      <c r="AQ113" t="str">
        <f t="shared" si="7"/>
        <v/>
      </c>
    </row>
    <row r="114" spans="2:43">
      <c r="B114" s="122"/>
      <c r="C114" s="37">
        <f t="shared" si="8"/>
        <v>43</v>
      </c>
      <c r="D114" s="115">
        <f t="shared" si="17"/>
        <v>0</v>
      </c>
      <c r="E114" s="115">
        <f t="shared" si="17"/>
        <v>0</v>
      </c>
      <c r="F114" s="115">
        <f t="shared" si="17"/>
        <v>0</v>
      </c>
      <c r="G114" s="115">
        <f t="shared" si="17"/>
        <v>0</v>
      </c>
      <c r="H114" s="115">
        <f t="shared" si="17"/>
        <v>0</v>
      </c>
      <c r="I114" s="115">
        <f t="shared" si="17"/>
        <v>0</v>
      </c>
      <c r="J114" s="115">
        <f t="shared" si="17"/>
        <v>0</v>
      </c>
      <c r="K114" s="115">
        <f t="shared" si="17"/>
        <v>0</v>
      </c>
      <c r="L114" s="115">
        <f t="shared" si="17"/>
        <v>0</v>
      </c>
      <c r="M114" s="115">
        <f t="shared" si="17"/>
        <v>0</v>
      </c>
      <c r="N114" s="115">
        <f t="shared" si="17"/>
        <v>0</v>
      </c>
      <c r="O114" s="115">
        <f t="shared" si="17"/>
        <v>0</v>
      </c>
      <c r="P114" s="115">
        <f t="shared" si="17"/>
        <v>0</v>
      </c>
      <c r="Q114" s="115">
        <f t="shared" si="17"/>
        <v>0</v>
      </c>
      <c r="R114" s="115">
        <f t="shared" si="17"/>
        <v>0</v>
      </c>
      <c r="S114" s="115">
        <f t="shared" si="17"/>
        <v>0</v>
      </c>
      <c r="T114" s="115">
        <f t="shared" si="17"/>
        <v>0</v>
      </c>
      <c r="U114" s="115">
        <f t="shared" si="17"/>
        <v>0</v>
      </c>
      <c r="V114" s="115">
        <f t="shared" si="17"/>
        <v>0</v>
      </c>
      <c r="W114" s="115">
        <f t="shared" si="17"/>
        <v>0</v>
      </c>
      <c r="X114" s="115">
        <f t="shared" si="17"/>
        <v>0</v>
      </c>
      <c r="Y114" s="115">
        <f t="shared" si="17"/>
        <v>0</v>
      </c>
      <c r="Z114" s="115">
        <f t="shared" si="17"/>
        <v>0</v>
      </c>
      <c r="AA114" s="115">
        <f t="shared" si="17"/>
        <v>0</v>
      </c>
      <c r="AB114" s="115">
        <f t="shared" si="17"/>
        <v>0</v>
      </c>
      <c r="AC114" s="115">
        <f t="shared" si="17"/>
        <v>0</v>
      </c>
      <c r="AD114" s="115">
        <f t="shared" si="17"/>
        <v>0</v>
      </c>
      <c r="AE114" s="115">
        <f t="shared" si="17"/>
        <v>0</v>
      </c>
      <c r="AF114" s="115">
        <f t="shared" si="17"/>
        <v>0</v>
      </c>
      <c r="AG114" s="115">
        <f t="shared" si="17"/>
        <v>0</v>
      </c>
      <c r="AH114" s="115">
        <f t="shared" si="17"/>
        <v>0</v>
      </c>
      <c r="AI114" s="115">
        <f t="shared" si="17"/>
        <v>0</v>
      </c>
      <c r="AJ114" s="37" t="str">
        <f t="shared" si="6"/>
        <v/>
      </c>
      <c r="AK114" s="50"/>
      <c r="AL114" s="50" t="str">
        <f t="shared" si="9"/>
        <v>00</v>
      </c>
      <c r="AM114" s="52" t="str">
        <f t="shared" si="10"/>
        <v>00</v>
      </c>
      <c r="AN114" s="52" t="str">
        <f t="shared" si="11"/>
        <v>00</v>
      </c>
      <c r="AO114" s="52" t="str">
        <f t="shared" si="12"/>
        <v>00</v>
      </c>
      <c r="AQ114" t="str">
        <f t="shared" si="7"/>
        <v/>
      </c>
    </row>
    <row r="115" spans="2:43">
      <c r="B115" s="122"/>
      <c r="C115" s="37">
        <f t="shared" si="8"/>
        <v>44</v>
      </c>
      <c r="D115" s="115">
        <f t="shared" si="17"/>
        <v>0</v>
      </c>
      <c r="E115" s="115">
        <f t="shared" si="17"/>
        <v>0</v>
      </c>
      <c r="F115" s="115">
        <f t="shared" si="17"/>
        <v>0</v>
      </c>
      <c r="G115" s="115">
        <f t="shared" si="17"/>
        <v>0</v>
      </c>
      <c r="H115" s="115">
        <f t="shared" si="17"/>
        <v>0</v>
      </c>
      <c r="I115" s="115">
        <f t="shared" si="17"/>
        <v>0</v>
      </c>
      <c r="J115" s="115">
        <f t="shared" si="17"/>
        <v>0</v>
      </c>
      <c r="K115" s="115">
        <f t="shared" si="17"/>
        <v>0</v>
      </c>
      <c r="L115" s="115">
        <f t="shared" si="17"/>
        <v>0</v>
      </c>
      <c r="M115" s="115">
        <f t="shared" si="17"/>
        <v>0</v>
      </c>
      <c r="N115" s="115">
        <f t="shared" si="17"/>
        <v>0</v>
      </c>
      <c r="O115" s="115">
        <f t="shared" si="17"/>
        <v>0</v>
      </c>
      <c r="P115" s="115">
        <f t="shared" si="17"/>
        <v>0</v>
      </c>
      <c r="Q115" s="115">
        <f t="shared" si="17"/>
        <v>0</v>
      </c>
      <c r="R115" s="115">
        <f t="shared" si="17"/>
        <v>0</v>
      </c>
      <c r="S115" s="115">
        <f t="shared" si="17"/>
        <v>0</v>
      </c>
      <c r="T115" s="115">
        <f t="shared" si="17"/>
        <v>0</v>
      </c>
      <c r="U115" s="115">
        <f t="shared" si="17"/>
        <v>0</v>
      </c>
      <c r="V115" s="115">
        <f t="shared" si="17"/>
        <v>0</v>
      </c>
      <c r="W115" s="115">
        <f t="shared" si="17"/>
        <v>0</v>
      </c>
      <c r="X115" s="115">
        <f t="shared" si="17"/>
        <v>0</v>
      </c>
      <c r="Y115" s="115">
        <f t="shared" si="17"/>
        <v>0</v>
      </c>
      <c r="Z115" s="115">
        <f t="shared" si="17"/>
        <v>0</v>
      </c>
      <c r="AA115" s="115">
        <f t="shared" si="17"/>
        <v>0</v>
      </c>
      <c r="AB115" s="115">
        <f t="shared" si="17"/>
        <v>0</v>
      </c>
      <c r="AC115" s="115">
        <f t="shared" si="17"/>
        <v>0</v>
      </c>
      <c r="AD115" s="115">
        <f t="shared" si="17"/>
        <v>0</v>
      </c>
      <c r="AE115" s="115">
        <f t="shared" si="17"/>
        <v>0</v>
      </c>
      <c r="AF115" s="115">
        <f t="shared" si="17"/>
        <v>0</v>
      </c>
      <c r="AG115" s="115">
        <f t="shared" si="17"/>
        <v>0</v>
      </c>
      <c r="AH115" s="115">
        <f t="shared" si="17"/>
        <v>0</v>
      </c>
      <c r="AI115" s="115">
        <f t="shared" si="17"/>
        <v>0</v>
      </c>
      <c r="AJ115" s="37" t="str">
        <f t="shared" si="6"/>
        <v/>
      </c>
      <c r="AK115" s="50"/>
      <c r="AL115" s="50" t="str">
        <f t="shared" si="9"/>
        <v>00</v>
      </c>
      <c r="AM115" s="52" t="str">
        <f t="shared" si="10"/>
        <v>00</v>
      </c>
      <c r="AN115" s="52" t="str">
        <f t="shared" si="11"/>
        <v>00</v>
      </c>
      <c r="AO115" s="52" t="str">
        <f t="shared" si="12"/>
        <v>00</v>
      </c>
      <c r="AQ115" t="str">
        <f t="shared" si="7"/>
        <v/>
      </c>
    </row>
    <row r="116" spans="2:43">
      <c r="B116" s="122"/>
      <c r="C116" s="37">
        <f t="shared" si="8"/>
        <v>45</v>
      </c>
      <c r="D116" s="115">
        <f t="shared" si="17"/>
        <v>0</v>
      </c>
      <c r="E116" s="115">
        <f t="shared" si="17"/>
        <v>0</v>
      </c>
      <c r="F116" s="115">
        <f t="shared" si="17"/>
        <v>0</v>
      </c>
      <c r="G116" s="115">
        <f t="shared" si="17"/>
        <v>0</v>
      </c>
      <c r="H116" s="115">
        <f t="shared" si="17"/>
        <v>0</v>
      </c>
      <c r="I116" s="115">
        <f t="shared" si="17"/>
        <v>0</v>
      </c>
      <c r="J116" s="115">
        <f t="shared" si="17"/>
        <v>0</v>
      </c>
      <c r="K116" s="115">
        <f t="shared" si="17"/>
        <v>0</v>
      </c>
      <c r="L116" s="115">
        <f t="shared" si="17"/>
        <v>0</v>
      </c>
      <c r="M116" s="115">
        <f t="shared" si="17"/>
        <v>0</v>
      </c>
      <c r="N116" s="115">
        <f t="shared" si="17"/>
        <v>0</v>
      </c>
      <c r="O116" s="115">
        <f t="shared" si="17"/>
        <v>0</v>
      </c>
      <c r="P116" s="115">
        <f t="shared" si="17"/>
        <v>0</v>
      </c>
      <c r="Q116" s="115">
        <f t="shared" si="17"/>
        <v>0</v>
      </c>
      <c r="R116" s="115">
        <f t="shared" si="17"/>
        <v>0</v>
      </c>
      <c r="S116" s="115">
        <f t="shared" si="17"/>
        <v>0</v>
      </c>
      <c r="T116" s="115">
        <f t="shared" si="17"/>
        <v>0</v>
      </c>
      <c r="U116" s="115">
        <f t="shared" si="17"/>
        <v>0</v>
      </c>
      <c r="V116" s="115">
        <f t="shared" si="17"/>
        <v>0</v>
      </c>
      <c r="W116" s="115">
        <f t="shared" si="17"/>
        <v>0</v>
      </c>
      <c r="X116" s="115">
        <f t="shared" si="17"/>
        <v>0</v>
      </c>
      <c r="Y116" s="115">
        <f t="shared" si="17"/>
        <v>0</v>
      </c>
      <c r="Z116" s="115">
        <f t="shared" si="17"/>
        <v>0</v>
      </c>
      <c r="AA116" s="115">
        <f t="shared" si="17"/>
        <v>0</v>
      </c>
      <c r="AB116" s="115">
        <f t="shared" si="17"/>
        <v>0</v>
      </c>
      <c r="AC116" s="115">
        <f t="shared" si="17"/>
        <v>0</v>
      </c>
      <c r="AD116" s="115">
        <f t="shared" si="17"/>
        <v>0</v>
      </c>
      <c r="AE116" s="115">
        <f t="shared" si="17"/>
        <v>0</v>
      </c>
      <c r="AF116" s="115">
        <f t="shared" si="17"/>
        <v>0</v>
      </c>
      <c r="AG116" s="115">
        <f t="shared" si="17"/>
        <v>0</v>
      </c>
      <c r="AH116" s="115">
        <f t="shared" si="17"/>
        <v>0</v>
      </c>
      <c r="AI116" s="115">
        <f t="shared" si="17"/>
        <v>0</v>
      </c>
      <c r="AJ116" s="37" t="str">
        <f t="shared" si="6"/>
        <v/>
      </c>
      <c r="AK116" s="50"/>
      <c r="AL116" s="50" t="str">
        <f t="shared" si="9"/>
        <v>00</v>
      </c>
      <c r="AM116" s="52" t="str">
        <f t="shared" si="10"/>
        <v>00</v>
      </c>
      <c r="AN116" s="52" t="str">
        <f t="shared" si="11"/>
        <v>00</v>
      </c>
      <c r="AO116" s="52" t="str">
        <f t="shared" si="12"/>
        <v>00</v>
      </c>
      <c r="AQ116" t="str">
        <f t="shared" si="7"/>
        <v/>
      </c>
    </row>
    <row r="117" spans="2:43">
      <c r="B117" s="122"/>
      <c r="C117" s="37">
        <f t="shared" si="8"/>
        <v>46</v>
      </c>
      <c r="D117" s="115">
        <f t="shared" si="17"/>
        <v>0</v>
      </c>
      <c r="E117" s="115">
        <f t="shared" si="17"/>
        <v>0</v>
      </c>
      <c r="F117" s="115">
        <f t="shared" si="17"/>
        <v>0</v>
      </c>
      <c r="G117" s="115">
        <f t="shared" si="17"/>
        <v>0</v>
      </c>
      <c r="H117" s="115">
        <f t="shared" si="17"/>
        <v>0</v>
      </c>
      <c r="I117" s="115">
        <f t="shared" si="17"/>
        <v>0</v>
      </c>
      <c r="J117" s="115">
        <f t="shared" si="17"/>
        <v>0</v>
      </c>
      <c r="K117" s="115">
        <f t="shared" si="17"/>
        <v>0</v>
      </c>
      <c r="L117" s="115">
        <f t="shared" si="17"/>
        <v>0</v>
      </c>
      <c r="M117" s="115">
        <f t="shared" si="17"/>
        <v>0</v>
      </c>
      <c r="N117" s="115">
        <f t="shared" si="17"/>
        <v>0</v>
      </c>
      <c r="O117" s="115">
        <f t="shared" si="17"/>
        <v>0</v>
      </c>
      <c r="P117" s="115">
        <f t="shared" si="17"/>
        <v>0</v>
      </c>
      <c r="Q117" s="115">
        <f t="shared" si="17"/>
        <v>0</v>
      </c>
      <c r="R117" s="115">
        <f t="shared" si="17"/>
        <v>0</v>
      </c>
      <c r="S117" s="115">
        <f t="shared" si="17"/>
        <v>0</v>
      </c>
      <c r="T117" s="115">
        <f t="shared" si="17"/>
        <v>0</v>
      </c>
      <c r="U117" s="115">
        <f t="shared" si="17"/>
        <v>0</v>
      </c>
      <c r="V117" s="115">
        <f t="shared" si="17"/>
        <v>0</v>
      </c>
      <c r="W117" s="115">
        <f t="shared" si="17"/>
        <v>0</v>
      </c>
      <c r="X117" s="115">
        <f t="shared" si="17"/>
        <v>0</v>
      </c>
      <c r="Y117" s="115">
        <f t="shared" si="17"/>
        <v>0</v>
      </c>
      <c r="Z117" s="115">
        <f t="shared" si="17"/>
        <v>0</v>
      </c>
      <c r="AA117" s="115">
        <f t="shared" si="17"/>
        <v>0</v>
      </c>
      <c r="AB117" s="115">
        <f t="shared" si="17"/>
        <v>0</v>
      </c>
      <c r="AC117" s="115">
        <f t="shared" si="17"/>
        <v>0</v>
      </c>
      <c r="AD117" s="115">
        <f t="shared" si="17"/>
        <v>0</v>
      </c>
      <c r="AE117" s="115">
        <f t="shared" si="17"/>
        <v>0</v>
      </c>
      <c r="AF117" s="115">
        <f t="shared" si="17"/>
        <v>0</v>
      </c>
      <c r="AG117" s="115">
        <f t="shared" si="17"/>
        <v>0</v>
      </c>
      <c r="AH117" s="115">
        <f t="shared" si="17"/>
        <v>0</v>
      </c>
      <c r="AI117" s="115">
        <f t="shared" si="17"/>
        <v>0</v>
      </c>
      <c r="AJ117" s="37" t="str">
        <f t="shared" si="6"/>
        <v/>
      </c>
      <c r="AK117" s="50"/>
      <c r="AL117" s="50" t="str">
        <f t="shared" si="9"/>
        <v>00</v>
      </c>
      <c r="AM117" s="52" t="str">
        <f t="shared" si="10"/>
        <v>00</v>
      </c>
      <c r="AN117" s="52" t="str">
        <f t="shared" si="11"/>
        <v>00</v>
      </c>
      <c r="AO117" s="52" t="str">
        <f t="shared" si="12"/>
        <v>00</v>
      </c>
      <c r="AQ117" t="str">
        <f t="shared" si="7"/>
        <v/>
      </c>
    </row>
    <row r="118" spans="2:43">
      <c r="B118" s="122"/>
      <c r="C118" s="37">
        <f t="shared" si="8"/>
        <v>47</v>
      </c>
      <c r="D118" s="115">
        <f t="shared" si="17"/>
        <v>0</v>
      </c>
      <c r="E118" s="115">
        <f t="shared" si="17"/>
        <v>0</v>
      </c>
      <c r="F118" s="115">
        <f t="shared" si="17"/>
        <v>0</v>
      </c>
      <c r="G118" s="115">
        <f t="shared" si="17"/>
        <v>0</v>
      </c>
      <c r="H118" s="115">
        <f t="shared" si="17"/>
        <v>0</v>
      </c>
      <c r="I118" s="115">
        <f t="shared" si="17"/>
        <v>0</v>
      </c>
      <c r="J118" s="115">
        <f t="shared" si="17"/>
        <v>0</v>
      </c>
      <c r="K118" s="115">
        <f t="shared" si="17"/>
        <v>0</v>
      </c>
      <c r="L118" s="115">
        <f t="shared" si="17"/>
        <v>0</v>
      </c>
      <c r="M118" s="115">
        <f t="shared" si="17"/>
        <v>0</v>
      </c>
      <c r="N118" s="115">
        <f t="shared" si="17"/>
        <v>0</v>
      </c>
      <c r="O118" s="115">
        <f t="shared" si="17"/>
        <v>0</v>
      </c>
      <c r="P118" s="115">
        <f t="shared" si="17"/>
        <v>0</v>
      </c>
      <c r="Q118" s="115">
        <f t="shared" si="17"/>
        <v>0</v>
      </c>
      <c r="R118" s="115">
        <f t="shared" si="17"/>
        <v>0</v>
      </c>
      <c r="S118" s="115">
        <f t="shared" si="17"/>
        <v>0</v>
      </c>
      <c r="T118" s="115">
        <f t="shared" si="17"/>
        <v>0</v>
      </c>
      <c r="U118" s="115">
        <f t="shared" si="17"/>
        <v>0</v>
      </c>
      <c r="V118" s="115">
        <f t="shared" si="17"/>
        <v>0</v>
      </c>
      <c r="W118" s="115">
        <f t="shared" si="17"/>
        <v>0</v>
      </c>
      <c r="X118" s="115">
        <f t="shared" si="17"/>
        <v>0</v>
      </c>
      <c r="Y118" s="115">
        <f t="shared" si="17"/>
        <v>0</v>
      </c>
      <c r="Z118" s="115">
        <f t="shared" si="17"/>
        <v>0</v>
      </c>
      <c r="AA118" s="115">
        <f t="shared" si="17"/>
        <v>0</v>
      </c>
      <c r="AB118" s="115">
        <f t="shared" si="17"/>
        <v>0</v>
      </c>
      <c r="AC118" s="115">
        <f t="shared" si="17"/>
        <v>0</v>
      </c>
      <c r="AD118" s="115">
        <f t="shared" si="17"/>
        <v>0</v>
      </c>
      <c r="AE118" s="115">
        <f t="shared" si="17"/>
        <v>0</v>
      </c>
      <c r="AF118" s="115">
        <f t="shared" si="17"/>
        <v>0</v>
      </c>
      <c r="AG118" s="115">
        <f t="shared" si="17"/>
        <v>0</v>
      </c>
      <c r="AH118" s="115">
        <f t="shared" si="17"/>
        <v>0</v>
      </c>
      <c r="AI118" s="115">
        <f>IF(AI53=1,1,0)</f>
        <v>0</v>
      </c>
      <c r="AJ118" s="37" t="str">
        <f t="shared" si="6"/>
        <v/>
      </c>
      <c r="AK118" s="50"/>
      <c r="AL118" s="50" t="str">
        <f t="shared" si="9"/>
        <v>00</v>
      </c>
      <c r="AM118" s="52" t="str">
        <f t="shared" si="10"/>
        <v>00</v>
      </c>
      <c r="AN118" s="52" t="str">
        <f t="shared" si="11"/>
        <v>00</v>
      </c>
      <c r="AO118" s="52" t="str">
        <f t="shared" si="12"/>
        <v>00</v>
      </c>
      <c r="AQ118" t="str">
        <f t="shared" si="7"/>
        <v/>
      </c>
    </row>
    <row r="119" spans="2:43">
      <c r="B119" s="122"/>
      <c r="C119" s="37">
        <f t="shared" si="8"/>
        <v>48</v>
      </c>
      <c r="D119" s="115">
        <f t="shared" ref="D119:AI126" si="18">IF(D54=1,1,0)</f>
        <v>0</v>
      </c>
      <c r="E119" s="115">
        <f t="shared" si="18"/>
        <v>0</v>
      </c>
      <c r="F119" s="115">
        <f t="shared" si="18"/>
        <v>0</v>
      </c>
      <c r="G119" s="115">
        <f t="shared" si="18"/>
        <v>0</v>
      </c>
      <c r="H119" s="115">
        <f t="shared" si="18"/>
        <v>0</v>
      </c>
      <c r="I119" s="115">
        <f t="shared" si="18"/>
        <v>0</v>
      </c>
      <c r="J119" s="115">
        <f t="shared" si="18"/>
        <v>0</v>
      </c>
      <c r="K119" s="115">
        <f t="shared" si="18"/>
        <v>0</v>
      </c>
      <c r="L119" s="115">
        <f t="shared" si="18"/>
        <v>0</v>
      </c>
      <c r="M119" s="115">
        <f t="shared" si="18"/>
        <v>0</v>
      </c>
      <c r="N119" s="115">
        <f t="shared" si="18"/>
        <v>0</v>
      </c>
      <c r="O119" s="115">
        <f t="shared" si="18"/>
        <v>0</v>
      </c>
      <c r="P119" s="115">
        <f t="shared" si="18"/>
        <v>0</v>
      </c>
      <c r="Q119" s="115">
        <f t="shared" si="18"/>
        <v>0</v>
      </c>
      <c r="R119" s="115">
        <f t="shared" si="18"/>
        <v>0</v>
      </c>
      <c r="S119" s="115">
        <f t="shared" si="18"/>
        <v>0</v>
      </c>
      <c r="T119" s="115">
        <f t="shared" si="18"/>
        <v>0</v>
      </c>
      <c r="U119" s="115">
        <f t="shared" si="18"/>
        <v>0</v>
      </c>
      <c r="V119" s="115">
        <f t="shared" si="18"/>
        <v>0</v>
      </c>
      <c r="W119" s="115">
        <f t="shared" si="18"/>
        <v>0</v>
      </c>
      <c r="X119" s="115">
        <f t="shared" si="18"/>
        <v>0</v>
      </c>
      <c r="Y119" s="115">
        <f t="shared" si="18"/>
        <v>0</v>
      </c>
      <c r="Z119" s="115">
        <f t="shared" si="18"/>
        <v>0</v>
      </c>
      <c r="AA119" s="115">
        <f t="shared" si="18"/>
        <v>0</v>
      </c>
      <c r="AB119" s="115">
        <f t="shared" si="18"/>
        <v>0</v>
      </c>
      <c r="AC119" s="115">
        <f t="shared" si="18"/>
        <v>0</v>
      </c>
      <c r="AD119" s="115">
        <f t="shared" si="18"/>
        <v>0</v>
      </c>
      <c r="AE119" s="115">
        <f t="shared" si="18"/>
        <v>0</v>
      </c>
      <c r="AF119" s="115">
        <f t="shared" si="18"/>
        <v>0</v>
      </c>
      <c r="AG119" s="115">
        <f t="shared" si="18"/>
        <v>0</v>
      </c>
      <c r="AH119" s="115">
        <f t="shared" si="18"/>
        <v>0</v>
      </c>
      <c r="AI119" s="115">
        <f t="shared" si="18"/>
        <v>0</v>
      </c>
      <c r="AJ119" s="37" t="str">
        <f t="shared" si="6"/>
        <v/>
      </c>
      <c r="AK119" s="50"/>
      <c r="AL119" s="50" t="str">
        <f t="shared" si="9"/>
        <v>00</v>
      </c>
      <c r="AM119" s="52" t="str">
        <f t="shared" si="10"/>
        <v>00</v>
      </c>
      <c r="AN119" s="52" t="str">
        <f t="shared" si="11"/>
        <v>00</v>
      </c>
      <c r="AO119" s="52" t="str">
        <f t="shared" si="12"/>
        <v>00</v>
      </c>
      <c r="AQ119" t="str">
        <f t="shared" si="7"/>
        <v/>
      </c>
    </row>
    <row r="120" spans="2:43">
      <c r="B120" s="122"/>
      <c r="C120" s="37">
        <f t="shared" si="8"/>
        <v>49</v>
      </c>
      <c r="D120" s="115">
        <f t="shared" si="18"/>
        <v>0</v>
      </c>
      <c r="E120" s="115">
        <f t="shared" si="18"/>
        <v>0</v>
      </c>
      <c r="F120" s="115">
        <f t="shared" si="18"/>
        <v>0</v>
      </c>
      <c r="G120" s="115">
        <f t="shared" si="18"/>
        <v>0</v>
      </c>
      <c r="H120" s="115">
        <f t="shared" si="18"/>
        <v>0</v>
      </c>
      <c r="I120" s="115">
        <f t="shared" si="18"/>
        <v>0</v>
      </c>
      <c r="J120" s="115">
        <f t="shared" si="18"/>
        <v>0</v>
      </c>
      <c r="K120" s="115">
        <f t="shared" si="18"/>
        <v>0</v>
      </c>
      <c r="L120" s="115">
        <f t="shared" si="18"/>
        <v>0</v>
      </c>
      <c r="M120" s="115">
        <f t="shared" si="18"/>
        <v>0</v>
      </c>
      <c r="N120" s="115">
        <f t="shared" si="18"/>
        <v>0</v>
      </c>
      <c r="O120" s="115">
        <f t="shared" si="18"/>
        <v>0</v>
      </c>
      <c r="P120" s="115">
        <f t="shared" si="18"/>
        <v>0</v>
      </c>
      <c r="Q120" s="115">
        <f t="shared" si="18"/>
        <v>0</v>
      </c>
      <c r="R120" s="115">
        <f t="shared" si="18"/>
        <v>0</v>
      </c>
      <c r="S120" s="115">
        <f t="shared" si="18"/>
        <v>0</v>
      </c>
      <c r="T120" s="115">
        <f t="shared" si="18"/>
        <v>0</v>
      </c>
      <c r="U120" s="115">
        <f t="shared" si="18"/>
        <v>0</v>
      </c>
      <c r="V120" s="115">
        <f t="shared" si="18"/>
        <v>0</v>
      </c>
      <c r="W120" s="115">
        <f t="shared" si="18"/>
        <v>0</v>
      </c>
      <c r="X120" s="115">
        <f t="shared" si="18"/>
        <v>0</v>
      </c>
      <c r="Y120" s="115">
        <f t="shared" si="18"/>
        <v>0</v>
      </c>
      <c r="Z120" s="115">
        <f t="shared" si="18"/>
        <v>0</v>
      </c>
      <c r="AA120" s="115">
        <f t="shared" si="18"/>
        <v>0</v>
      </c>
      <c r="AB120" s="115">
        <f t="shared" si="18"/>
        <v>0</v>
      </c>
      <c r="AC120" s="115">
        <f t="shared" si="18"/>
        <v>0</v>
      </c>
      <c r="AD120" s="115">
        <f t="shared" si="18"/>
        <v>0</v>
      </c>
      <c r="AE120" s="115">
        <f t="shared" si="18"/>
        <v>0</v>
      </c>
      <c r="AF120" s="115">
        <f t="shared" si="18"/>
        <v>0</v>
      </c>
      <c r="AG120" s="115">
        <f t="shared" si="18"/>
        <v>0</v>
      </c>
      <c r="AH120" s="115">
        <f t="shared" si="18"/>
        <v>0</v>
      </c>
      <c r="AI120" s="115">
        <f t="shared" si="18"/>
        <v>0</v>
      </c>
      <c r="AJ120" s="37" t="str">
        <f t="shared" si="6"/>
        <v/>
      </c>
      <c r="AK120" s="50"/>
      <c r="AL120" s="50" t="str">
        <f t="shared" si="9"/>
        <v>00</v>
      </c>
      <c r="AM120" s="52" t="str">
        <f t="shared" si="10"/>
        <v>00</v>
      </c>
      <c r="AN120" s="52" t="str">
        <f t="shared" si="11"/>
        <v>00</v>
      </c>
      <c r="AO120" s="52" t="str">
        <f t="shared" si="12"/>
        <v>00</v>
      </c>
      <c r="AQ120" t="str">
        <f t="shared" si="7"/>
        <v/>
      </c>
    </row>
    <row r="121" spans="2:43">
      <c r="B121" s="122"/>
      <c r="C121" s="37">
        <f t="shared" si="8"/>
        <v>50</v>
      </c>
      <c r="D121" s="115">
        <f t="shared" si="18"/>
        <v>0</v>
      </c>
      <c r="E121" s="115">
        <f t="shared" si="18"/>
        <v>0</v>
      </c>
      <c r="F121" s="115">
        <f t="shared" si="18"/>
        <v>0</v>
      </c>
      <c r="G121" s="115">
        <f t="shared" si="18"/>
        <v>0</v>
      </c>
      <c r="H121" s="115">
        <f t="shared" si="18"/>
        <v>0</v>
      </c>
      <c r="I121" s="115">
        <f t="shared" si="18"/>
        <v>0</v>
      </c>
      <c r="J121" s="115">
        <f t="shared" si="18"/>
        <v>0</v>
      </c>
      <c r="K121" s="115">
        <f t="shared" si="18"/>
        <v>0</v>
      </c>
      <c r="L121" s="115">
        <f t="shared" si="18"/>
        <v>0</v>
      </c>
      <c r="M121" s="115">
        <f t="shared" si="18"/>
        <v>0</v>
      </c>
      <c r="N121" s="115">
        <f t="shared" si="18"/>
        <v>0</v>
      </c>
      <c r="O121" s="115">
        <f t="shared" si="18"/>
        <v>0</v>
      </c>
      <c r="P121" s="115">
        <f t="shared" si="18"/>
        <v>0</v>
      </c>
      <c r="Q121" s="115">
        <f t="shared" si="18"/>
        <v>0</v>
      </c>
      <c r="R121" s="115">
        <f t="shared" si="18"/>
        <v>0</v>
      </c>
      <c r="S121" s="115">
        <f t="shared" si="18"/>
        <v>0</v>
      </c>
      <c r="T121" s="115">
        <f t="shared" si="18"/>
        <v>0</v>
      </c>
      <c r="U121" s="115">
        <f t="shared" si="18"/>
        <v>0</v>
      </c>
      <c r="V121" s="115">
        <f t="shared" si="18"/>
        <v>0</v>
      </c>
      <c r="W121" s="115">
        <f t="shared" si="18"/>
        <v>0</v>
      </c>
      <c r="X121" s="115">
        <f t="shared" si="18"/>
        <v>0</v>
      </c>
      <c r="Y121" s="115">
        <f t="shared" si="18"/>
        <v>0</v>
      </c>
      <c r="Z121" s="115">
        <f t="shared" si="18"/>
        <v>0</v>
      </c>
      <c r="AA121" s="115">
        <f t="shared" si="18"/>
        <v>0</v>
      </c>
      <c r="AB121" s="115">
        <f t="shared" si="18"/>
        <v>0</v>
      </c>
      <c r="AC121" s="115">
        <f t="shared" si="18"/>
        <v>0</v>
      </c>
      <c r="AD121" s="115">
        <f t="shared" si="18"/>
        <v>0</v>
      </c>
      <c r="AE121" s="115">
        <f t="shared" si="18"/>
        <v>0</v>
      </c>
      <c r="AF121" s="115">
        <f t="shared" si="18"/>
        <v>0</v>
      </c>
      <c r="AG121" s="115">
        <f t="shared" si="18"/>
        <v>0</v>
      </c>
      <c r="AH121" s="115">
        <f t="shared" si="18"/>
        <v>0</v>
      </c>
      <c r="AI121" s="115">
        <f t="shared" si="18"/>
        <v>0</v>
      </c>
      <c r="AJ121" s="37" t="str">
        <f t="shared" si="6"/>
        <v/>
      </c>
      <c r="AK121" s="50"/>
      <c r="AL121" s="50" t="str">
        <f t="shared" si="9"/>
        <v>00</v>
      </c>
      <c r="AM121" s="52" t="str">
        <f t="shared" si="10"/>
        <v>00</v>
      </c>
      <c r="AN121" s="52" t="str">
        <f t="shared" si="11"/>
        <v>00</v>
      </c>
      <c r="AO121" s="52" t="str">
        <f t="shared" si="12"/>
        <v>00</v>
      </c>
      <c r="AQ121" t="str">
        <f t="shared" si="7"/>
        <v/>
      </c>
    </row>
    <row r="122" spans="2:43">
      <c r="B122" s="122"/>
      <c r="C122" s="37">
        <f t="shared" si="8"/>
        <v>51</v>
      </c>
      <c r="D122" s="115">
        <f t="shared" si="18"/>
        <v>0</v>
      </c>
      <c r="E122" s="115">
        <f t="shared" si="18"/>
        <v>0</v>
      </c>
      <c r="F122" s="115">
        <f t="shared" si="18"/>
        <v>0</v>
      </c>
      <c r="G122" s="115">
        <f t="shared" si="18"/>
        <v>0</v>
      </c>
      <c r="H122" s="115">
        <f t="shared" si="18"/>
        <v>0</v>
      </c>
      <c r="I122" s="115">
        <f t="shared" si="18"/>
        <v>0</v>
      </c>
      <c r="J122" s="115">
        <f t="shared" si="18"/>
        <v>0</v>
      </c>
      <c r="K122" s="115">
        <f t="shared" si="18"/>
        <v>0</v>
      </c>
      <c r="L122" s="115">
        <f t="shared" si="18"/>
        <v>0</v>
      </c>
      <c r="M122" s="115">
        <f t="shared" si="18"/>
        <v>0</v>
      </c>
      <c r="N122" s="115">
        <f t="shared" si="18"/>
        <v>0</v>
      </c>
      <c r="O122" s="115">
        <f t="shared" si="18"/>
        <v>0</v>
      </c>
      <c r="P122" s="115">
        <f t="shared" si="18"/>
        <v>0</v>
      </c>
      <c r="Q122" s="115">
        <f t="shared" si="18"/>
        <v>0</v>
      </c>
      <c r="R122" s="115">
        <f t="shared" si="18"/>
        <v>0</v>
      </c>
      <c r="S122" s="115">
        <f t="shared" si="18"/>
        <v>0</v>
      </c>
      <c r="T122" s="115">
        <f t="shared" si="18"/>
        <v>0</v>
      </c>
      <c r="U122" s="115">
        <f t="shared" si="18"/>
        <v>0</v>
      </c>
      <c r="V122" s="115">
        <f t="shared" si="18"/>
        <v>0</v>
      </c>
      <c r="W122" s="115">
        <f t="shared" si="18"/>
        <v>0</v>
      </c>
      <c r="X122" s="115">
        <f t="shared" si="18"/>
        <v>0</v>
      </c>
      <c r="Y122" s="115">
        <f t="shared" si="18"/>
        <v>0</v>
      </c>
      <c r="Z122" s="115">
        <f t="shared" si="18"/>
        <v>0</v>
      </c>
      <c r="AA122" s="115">
        <f t="shared" si="18"/>
        <v>0</v>
      </c>
      <c r="AB122" s="115">
        <f t="shared" si="18"/>
        <v>0</v>
      </c>
      <c r="AC122" s="115">
        <f t="shared" si="18"/>
        <v>0</v>
      </c>
      <c r="AD122" s="115">
        <f t="shared" si="18"/>
        <v>0</v>
      </c>
      <c r="AE122" s="115">
        <f t="shared" si="18"/>
        <v>0</v>
      </c>
      <c r="AF122" s="115">
        <f t="shared" si="18"/>
        <v>0</v>
      </c>
      <c r="AG122" s="115">
        <f t="shared" si="18"/>
        <v>0</v>
      </c>
      <c r="AH122" s="115">
        <f t="shared" si="18"/>
        <v>0</v>
      </c>
      <c r="AI122" s="115">
        <f t="shared" si="18"/>
        <v>0</v>
      </c>
      <c r="AJ122" s="37" t="str">
        <f t="shared" si="6"/>
        <v/>
      </c>
      <c r="AK122" s="50"/>
      <c r="AL122" s="50" t="str">
        <f t="shared" si="9"/>
        <v>00</v>
      </c>
      <c r="AM122" s="52" t="str">
        <f t="shared" si="10"/>
        <v>00</v>
      </c>
      <c r="AN122" s="52" t="str">
        <f t="shared" si="11"/>
        <v>00</v>
      </c>
      <c r="AO122" s="52" t="str">
        <f t="shared" si="12"/>
        <v>00</v>
      </c>
      <c r="AQ122" t="str">
        <f t="shared" si="7"/>
        <v/>
      </c>
    </row>
    <row r="123" spans="2:43">
      <c r="B123" s="122"/>
      <c r="C123" s="37">
        <f t="shared" si="8"/>
        <v>52</v>
      </c>
      <c r="D123" s="115">
        <f t="shared" si="18"/>
        <v>0</v>
      </c>
      <c r="E123" s="115">
        <f t="shared" si="18"/>
        <v>0</v>
      </c>
      <c r="F123" s="115">
        <f t="shared" si="18"/>
        <v>0</v>
      </c>
      <c r="G123" s="115">
        <f t="shared" si="18"/>
        <v>0</v>
      </c>
      <c r="H123" s="115">
        <f t="shared" si="18"/>
        <v>0</v>
      </c>
      <c r="I123" s="115">
        <f t="shared" si="18"/>
        <v>0</v>
      </c>
      <c r="J123" s="115">
        <f t="shared" si="18"/>
        <v>0</v>
      </c>
      <c r="K123" s="115">
        <f t="shared" si="18"/>
        <v>0</v>
      </c>
      <c r="L123" s="115">
        <f t="shared" si="18"/>
        <v>0</v>
      </c>
      <c r="M123" s="115">
        <f t="shared" si="18"/>
        <v>0</v>
      </c>
      <c r="N123" s="115">
        <f t="shared" si="18"/>
        <v>0</v>
      </c>
      <c r="O123" s="115">
        <f t="shared" si="18"/>
        <v>0</v>
      </c>
      <c r="P123" s="115">
        <f t="shared" si="18"/>
        <v>0</v>
      </c>
      <c r="Q123" s="115">
        <f t="shared" si="18"/>
        <v>0</v>
      </c>
      <c r="R123" s="115">
        <f t="shared" si="18"/>
        <v>0</v>
      </c>
      <c r="S123" s="115">
        <f t="shared" si="18"/>
        <v>0</v>
      </c>
      <c r="T123" s="115">
        <f t="shared" si="18"/>
        <v>0</v>
      </c>
      <c r="U123" s="115">
        <f t="shared" si="18"/>
        <v>0</v>
      </c>
      <c r="V123" s="115">
        <f t="shared" si="18"/>
        <v>0</v>
      </c>
      <c r="W123" s="115">
        <f t="shared" si="18"/>
        <v>0</v>
      </c>
      <c r="X123" s="115">
        <f t="shared" si="18"/>
        <v>0</v>
      </c>
      <c r="Y123" s="115">
        <f t="shared" si="18"/>
        <v>0</v>
      </c>
      <c r="Z123" s="115">
        <f t="shared" si="18"/>
        <v>0</v>
      </c>
      <c r="AA123" s="115">
        <f t="shared" si="18"/>
        <v>0</v>
      </c>
      <c r="AB123" s="115">
        <f t="shared" si="18"/>
        <v>0</v>
      </c>
      <c r="AC123" s="115">
        <f t="shared" si="18"/>
        <v>0</v>
      </c>
      <c r="AD123" s="115">
        <f t="shared" si="18"/>
        <v>0</v>
      </c>
      <c r="AE123" s="115">
        <f t="shared" si="18"/>
        <v>0</v>
      </c>
      <c r="AF123" s="115">
        <f t="shared" si="18"/>
        <v>0</v>
      </c>
      <c r="AG123" s="115">
        <f t="shared" si="18"/>
        <v>0</v>
      </c>
      <c r="AH123" s="115">
        <f t="shared" si="18"/>
        <v>0</v>
      </c>
      <c r="AI123" s="115">
        <f t="shared" si="18"/>
        <v>0</v>
      </c>
      <c r="AJ123" s="37" t="str">
        <f t="shared" si="6"/>
        <v/>
      </c>
      <c r="AK123" s="50"/>
      <c r="AL123" s="50" t="str">
        <f t="shared" si="9"/>
        <v>00</v>
      </c>
      <c r="AM123" s="52" t="str">
        <f t="shared" si="10"/>
        <v>00</v>
      </c>
      <c r="AN123" s="52" t="str">
        <f t="shared" si="11"/>
        <v>00</v>
      </c>
      <c r="AO123" s="52" t="str">
        <f t="shared" si="12"/>
        <v>00</v>
      </c>
      <c r="AQ123" t="str">
        <f t="shared" si="7"/>
        <v/>
      </c>
    </row>
    <row r="124" spans="2:43">
      <c r="B124" s="122"/>
      <c r="C124" s="37">
        <f t="shared" si="8"/>
        <v>53</v>
      </c>
      <c r="D124" s="115">
        <f t="shared" si="18"/>
        <v>0</v>
      </c>
      <c r="E124" s="115">
        <f t="shared" si="18"/>
        <v>0</v>
      </c>
      <c r="F124" s="115">
        <f t="shared" si="18"/>
        <v>0</v>
      </c>
      <c r="G124" s="115">
        <f t="shared" si="18"/>
        <v>0</v>
      </c>
      <c r="H124" s="115">
        <f t="shared" si="18"/>
        <v>0</v>
      </c>
      <c r="I124" s="115">
        <f t="shared" si="18"/>
        <v>0</v>
      </c>
      <c r="J124" s="115">
        <f t="shared" si="18"/>
        <v>0</v>
      </c>
      <c r="K124" s="115">
        <f t="shared" si="18"/>
        <v>0</v>
      </c>
      <c r="L124" s="115">
        <f t="shared" si="18"/>
        <v>0</v>
      </c>
      <c r="M124" s="115">
        <f t="shared" si="18"/>
        <v>0</v>
      </c>
      <c r="N124" s="115">
        <f t="shared" si="18"/>
        <v>0</v>
      </c>
      <c r="O124" s="115">
        <f t="shared" si="18"/>
        <v>0</v>
      </c>
      <c r="P124" s="115">
        <f t="shared" si="18"/>
        <v>0</v>
      </c>
      <c r="Q124" s="115">
        <f t="shared" si="18"/>
        <v>0</v>
      </c>
      <c r="R124" s="115">
        <f t="shared" si="18"/>
        <v>0</v>
      </c>
      <c r="S124" s="115">
        <f t="shared" si="18"/>
        <v>0</v>
      </c>
      <c r="T124" s="115">
        <f t="shared" si="18"/>
        <v>0</v>
      </c>
      <c r="U124" s="115">
        <f t="shared" si="18"/>
        <v>0</v>
      </c>
      <c r="V124" s="115">
        <f t="shared" si="18"/>
        <v>0</v>
      </c>
      <c r="W124" s="115">
        <f t="shared" si="18"/>
        <v>0</v>
      </c>
      <c r="X124" s="115">
        <f t="shared" si="18"/>
        <v>0</v>
      </c>
      <c r="Y124" s="115">
        <f t="shared" si="18"/>
        <v>0</v>
      </c>
      <c r="Z124" s="115">
        <f t="shared" si="18"/>
        <v>0</v>
      </c>
      <c r="AA124" s="115">
        <f t="shared" si="18"/>
        <v>0</v>
      </c>
      <c r="AB124" s="115">
        <f t="shared" si="18"/>
        <v>0</v>
      </c>
      <c r="AC124" s="115">
        <f t="shared" si="18"/>
        <v>0</v>
      </c>
      <c r="AD124" s="115">
        <f t="shared" si="18"/>
        <v>0</v>
      </c>
      <c r="AE124" s="115">
        <f t="shared" si="18"/>
        <v>0</v>
      </c>
      <c r="AF124" s="115">
        <f t="shared" si="18"/>
        <v>0</v>
      </c>
      <c r="AG124" s="115">
        <f t="shared" si="18"/>
        <v>0</v>
      </c>
      <c r="AH124" s="115">
        <f t="shared" si="18"/>
        <v>0</v>
      </c>
      <c r="AI124" s="115">
        <f t="shared" si="18"/>
        <v>0</v>
      </c>
      <c r="AJ124" s="37" t="str">
        <f t="shared" si="6"/>
        <v/>
      </c>
      <c r="AK124" s="50"/>
      <c r="AL124" s="50" t="str">
        <f t="shared" si="9"/>
        <v>00</v>
      </c>
      <c r="AM124" s="52" t="str">
        <f t="shared" si="10"/>
        <v>00</v>
      </c>
      <c r="AN124" s="52" t="str">
        <f t="shared" si="11"/>
        <v>00</v>
      </c>
      <c r="AO124" s="52" t="str">
        <f t="shared" si="12"/>
        <v>00</v>
      </c>
      <c r="AQ124" t="str">
        <f t="shared" si="7"/>
        <v/>
      </c>
    </row>
    <row r="125" spans="2:43">
      <c r="B125" s="122"/>
      <c r="C125" s="37">
        <f t="shared" si="8"/>
        <v>54</v>
      </c>
      <c r="D125" s="115">
        <f t="shared" si="18"/>
        <v>0</v>
      </c>
      <c r="E125" s="115">
        <f t="shared" si="18"/>
        <v>0</v>
      </c>
      <c r="F125" s="115">
        <f t="shared" si="18"/>
        <v>0</v>
      </c>
      <c r="G125" s="115">
        <f t="shared" si="18"/>
        <v>0</v>
      </c>
      <c r="H125" s="115">
        <f t="shared" si="18"/>
        <v>0</v>
      </c>
      <c r="I125" s="115">
        <f t="shared" si="18"/>
        <v>0</v>
      </c>
      <c r="J125" s="115">
        <f t="shared" si="18"/>
        <v>0</v>
      </c>
      <c r="K125" s="115">
        <f t="shared" si="18"/>
        <v>0</v>
      </c>
      <c r="L125" s="115">
        <f t="shared" si="18"/>
        <v>0</v>
      </c>
      <c r="M125" s="115">
        <f t="shared" si="18"/>
        <v>0</v>
      </c>
      <c r="N125" s="115">
        <f t="shared" si="18"/>
        <v>0</v>
      </c>
      <c r="O125" s="115">
        <f t="shared" si="18"/>
        <v>0</v>
      </c>
      <c r="P125" s="115">
        <f t="shared" si="18"/>
        <v>0</v>
      </c>
      <c r="Q125" s="115">
        <f t="shared" si="18"/>
        <v>0</v>
      </c>
      <c r="R125" s="115">
        <f t="shared" si="18"/>
        <v>0</v>
      </c>
      <c r="S125" s="115">
        <f t="shared" si="18"/>
        <v>0</v>
      </c>
      <c r="T125" s="115">
        <f t="shared" si="18"/>
        <v>0</v>
      </c>
      <c r="U125" s="115">
        <f t="shared" si="18"/>
        <v>0</v>
      </c>
      <c r="V125" s="115">
        <f t="shared" si="18"/>
        <v>0</v>
      </c>
      <c r="W125" s="115">
        <f t="shared" si="18"/>
        <v>0</v>
      </c>
      <c r="X125" s="115">
        <f t="shared" si="18"/>
        <v>0</v>
      </c>
      <c r="Y125" s="115">
        <f t="shared" si="18"/>
        <v>0</v>
      </c>
      <c r="Z125" s="115">
        <f t="shared" si="18"/>
        <v>0</v>
      </c>
      <c r="AA125" s="115">
        <f t="shared" si="18"/>
        <v>0</v>
      </c>
      <c r="AB125" s="115">
        <f t="shared" si="18"/>
        <v>0</v>
      </c>
      <c r="AC125" s="115">
        <f t="shared" si="18"/>
        <v>0</v>
      </c>
      <c r="AD125" s="115">
        <f t="shared" si="18"/>
        <v>0</v>
      </c>
      <c r="AE125" s="115">
        <f t="shared" si="18"/>
        <v>0</v>
      </c>
      <c r="AF125" s="115">
        <f t="shared" si="18"/>
        <v>0</v>
      </c>
      <c r="AG125" s="115">
        <f t="shared" si="18"/>
        <v>0</v>
      </c>
      <c r="AH125" s="115">
        <f t="shared" si="18"/>
        <v>0</v>
      </c>
      <c r="AI125" s="115">
        <f t="shared" si="18"/>
        <v>0</v>
      </c>
      <c r="AJ125" s="37" t="str">
        <f t="shared" si="6"/>
        <v/>
      </c>
      <c r="AK125" s="50"/>
      <c r="AL125" s="50" t="str">
        <f t="shared" si="9"/>
        <v>00</v>
      </c>
      <c r="AM125" s="52" t="str">
        <f t="shared" si="10"/>
        <v>00</v>
      </c>
      <c r="AN125" s="52" t="str">
        <f t="shared" si="11"/>
        <v>00</v>
      </c>
      <c r="AO125" s="52" t="str">
        <f t="shared" si="12"/>
        <v>00</v>
      </c>
      <c r="AQ125" t="str">
        <f t="shared" si="7"/>
        <v/>
      </c>
    </row>
    <row r="126" spans="2:43">
      <c r="B126" s="122"/>
      <c r="C126" s="37">
        <f t="shared" si="8"/>
        <v>55</v>
      </c>
      <c r="D126" s="115">
        <f t="shared" si="18"/>
        <v>0</v>
      </c>
      <c r="E126" s="115">
        <f t="shared" si="18"/>
        <v>0</v>
      </c>
      <c r="F126" s="115">
        <f t="shared" si="18"/>
        <v>0</v>
      </c>
      <c r="G126" s="115">
        <f t="shared" si="18"/>
        <v>0</v>
      </c>
      <c r="H126" s="115">
        <f t="shared" si="18"/>
        <v>0</v>
      </c>
      <c r="I126" s="115">
        <f t="shared" si="18"/>
        <v>0</v>
      </c>
      <c r="J126" s="115">
        <f t="shared" si="18"/>
        <v>0</v>
      </c>
      <c r="K126" s="115">
        <f t="shared" si="18"/>
        <v>0</v>
      </c>
      <c r="L126" s="115">
        <f t="shared" si="18"/>
        <v>0</v>
      </c>
      <c r="M126" s="115">
        <f t="shared" si="18"/>
        <v>0</v>
      </c>
      <c r="N126" s="115">
        <f t="shared" si="18"/>
        <v>0</v>
      </c>
      <c r="O126" s="115">
        <f t="shared" si="18"/>
        <v>0</v>
      </c>
      <c r="P126" s="115">
        <f t="shared" si="18"/>
        <v>0</v>
      </c>
      <c r="Q126" s="115">
        <f t="shared" si="18"/>
        <v>0</v>
      </c>
      <c r="R126" s="115">
        <f t="shared" si="18"/>
        <v>0</v>
      </c>
      <c r="S126" s="115">
        <f t="shared" si="18"/>
        <v>0</v>
      </c>
      <c r="T126" s="115">
        <f t="shared" si="18"/>
        <v>0</v>
      </c>
      <c r="U126" s="115">
        <f t="shared" si="18"/>
        <v>0</v>
      </c>
      <c r="V126" s="115">
        <f t="shared" si="18"/>
        <v>0</v>
      </c>
      <c r="W126" s="115">
        <f t="shared" si="18"/>
        <v>0</v>
      </c>
      <c r="X126" s="115">
        <f t="shared" si="18"/>
        <v>0</v>
      </c>
      <c r="Y126" s="115">
        <f t="shared" si="18"/>
        <v>0</v>
      </c>
      <c r="Z126" s="115">
        <f t="shared" si="18"/>
        <v>0</v>
      </c>
      <c r="AA126" s="115">
        <f t="shared" si="18"/>
        <v>0</v>
      </c>
      <c r="AB126" s="115">
        <f t="shared" si="18"/>
        <v>0</v>
      </c>
      <c r="AC126" s="115">
        <f t="shared" si="18"/>
        <v>0</v>
      </c>
      <c r="AD126" s="115">
        <f t="shared" si="18"/>
        <v>0</v>
      </c>
      <c r="AE126" s="115">
        <f t="shared" si="18"/>
        <v>0</v>
      </c>
      <c r="AF126" s="115">
        <f t="shared" si="18"/>
        <v>0</v>
      </c>
      <c r="AG126" s="115">
        <f t="shared" si="18"/>
        <v>0</v>
      </c>
      <c r="AH126" s="115">
        <f t="shared" si="18"/>
        <v>0</v>
      </c>
      <c r="AI126" s="115">
        <f>IF(AI61=1,1,0)</f>
        <v>0</v>
      </c>
      <c r="AJ126" s="37" t="str">
        <f t="shared" si="6"/>
        <v/>
      </c>
      <c r="AK126" s="50"/>
      <c r="AL126" s="50" t="str">
        <f t="shared" si="9"/>
        <v>00</v>
      </c>
      <c r="AM126" s="52" t="str">
        <f t="shared" si="10"/>
        <v>00</v>
      </c>
      <c r="AN126" s="52" t="str">
        <f t="shared" si="11"/>
        <v>00</v>
      </c>
      <c r="AO126" s="52" t="str">
        <f t="shared" si="12"/>
        <v>00</v>
      </c>
      <c r="AQ126" t="str">
        <f t="shared" si="7"/>
        <v/>
      </c>
    </row>
    <row r="127" spans="2:43">
      <c r="B127" s="122"/>
      <c r="C127" s="37">
        <f t="shared" si="8"/>
        <v>56</v>
      </c>
      <c r="D127" s="115">
        <f t="shared" ref="D127:AI134" si="19">IF(D62=1,1,0)</f>
        <v>0</v>
      </c>
      <c r="E127" s="115">
        <f t="shared" si="19"/>
        <v>0</v>
      </c>
      <c r="F127" s="115">
        <f t="shared" si="19"/>
        <v>0</v>
      </c>
      <c r="G127" s="115">
        <f t="shared" si="19"/>
        <v>0</v>
      </c>
      <c r="H127" s="115">
        <f t="shared" si="19"/>
        <v>0</v>
      </c>
      <c r="I127" s="115">
        <f t="shared" si="19"/>
        <v>0</v>
      </c>
      <c r="J127" s="115">
        <f t="shared" si="19"/>
        <v>0</v>
      </c>
      <c r="K127" s="115">
        <f t="shared" si="19"/>
        <v>0</v>
      </c>
      <c r="L127" s="115">
        <f t="shared" si="19"/>
        <v>0</v>
      </c>
      <c r="M127" s="115">
        <f t="shared" si="19"/>
        <v>0</v>
      </c>
      <c r="N127" s="115">
        <f t="shared" si="19"/>
        <v>0</v>
      </c>
      <c r="O127" s="115">
        <f t="shared" si="19"/>
        <v>0</v>
      </c>
      <c r="P127" s="115">
        <f t="shared" si="19"/>
        <v>0</v>
      </c>
      <c r="Q127" s="115">
        <f t="shared" si="19"/>
        <v>0</v>
      </c>
      <c r="R127" s="115">
        <f t="shared" si="19"/>
        <v>0</v>
      </c>
      <c r="S127" s="115">
        <f t="shared" si="19"/>
        <v>0</v>
      </c>
      <c r="T127" s="115">
        <f t="shared" si="19"/>
        <v>0</v>
      </c>
      <c r="U127" s="115">
        <f t="shared" si="19"/>
        <v>0</v>
      </c>
      <c r="V127" s="115">
        <f t="shared" si="19"/>
        <v>0</v>
      </c>
      <c r="W127" s="115">
        <f t="shared" si="19"/>
        <v>0</v>
      </c>
      <c r="X127" s="115">
        <f t="shared" si="19"/>
        <v>0</v>
      </c>
      <c r="Y127" s="115">
        <f t="shared" si="19"/>
        <v>0</v>
      </c>
      <c r="Z127" s="115">
        <f t="shared" si="19"/>
        <v>0</v>
      </c>
      <c r="AA127" s="115">
        <f t="shared" si="19"/>
        <v>0</v>
      </c>
      <c r="AB127" s="115">
        <f t="shared" si="19"/>
        <v>0</v>
      </c>
      <c r="AC127" s="115">
        <f t="shared" si="19"/>
        <v>0</v>
      </c>
      <c r="AD127" s="115">
        <f t="shared" si="19"/>
        <v>0</v>
      </c>
      <c r="AE127" s="115">
        <f t="shared" si="19"/>
        <v>0</v>
      </c>
      <c r="AF127" s="115">
        <f t="shared" si="19"/>
        <v>0</v>
      </c>
      <c r="AG127" s="115">
        <f t="shared" si="19"/>
        <v>0</v>
      </c>
      <c r="AH127" s="115">
        <f t="shared" si="19"/>
        <v>0</v>
      </c>
      <c r="AI127" s="115">
        <f t="shared" si="19"/>
        <v>0</v>
      </c>
      <c r="AJ127" s="37" t="str">
        <f t="shared" si="6"/>
        <v/>
      </c>
      <c r="AK127" s="50"/>
      <c r="AL127" s="50" t="str">
        <f t="shared" si="9"/>
        <v>00</v>
      </c>
      <c r="AM127" s="52" t="str">
        <f t="shared" si="10"/>
        <v>00</v>
      </c>
      <c r="AN127" s="52" t="str">
        <f t="shared" si="11"/>
        <v>00</v>
      </c>
      <c r="AO127" s="52" t="str">
        <f t="shared" si="12"/>
        <v>00</v>
      </c>
      <c r="AQ127" t="str">
        <f t="shared" si="7"/>
        <v/>
      </c>
    </row>
    <row r="128" spans="2:43">
      <c r="B128" s="122"/>
      <c r="C128" s="37">
        <f t="shared" si="8"/>
        <v>57</v>
      </c>
      <c r="D128" s="115">
        <f t="shared" si="19"/>
        <v>0</v>
      </c>
      <c r="E128" s="115">
        <f t="shared" si="19"/>
        <v>0</v>
      </c>
      <c r="F128" s="115">
        <f t="shared" si="19"/>
        <v>0</v>
      </c>
      <c r="G128" s="115">
        <f t="shared" si="19"/>
        <v>0</v>
      </c>
      <c r="H128" s="115">
        <f t="shared" si="19"/>
        <v>0</v>
      </c>
      <c r="I128" s="115">
        <f t="shared" si="19"/>
        <v>0</v>
      </c>
      <c r="J128" s="115">
        <f t="shared" si="19"/>
        <v>0</v>
      </c>
      <c r="K128" s="115">
        <f t="shared" si="19"/>
        <v>0</v>
      </c>
      <c r="L128" s="115">
        <f t="shared" si="19"/>
        <v>0</v>
      </c>
      <c r="M128" s="115">
        <f t="shared" si="19"/>
        <v>0</v>
      </c>
      <c r="N128" s="115">
        <f t="shared" si="19"/>
        <v>0</v>
      </c>
      <c r="O128" s="115">
        <f t="shared" si="19"/>
        <v>0</v>
      </c>
      <c r="P128" s="115">
        <f t="shared" si="19"/>
        <v>0</v>
      </c>
      <c r="Q128" s="115">
        <f t="shared" si="19"/>
        <v>0</v>
      </c>
      <c r="R128" s="115">
        <f t="shared" si="19"/>
        <v>0</v>
      </c>
      <c r="S128" s="115">
        <f t="shared" si="19"/>
        <v>0</v>
      </c>
      <c r="T128" s="115">
        <f t="shared" si="19"/>
        <v>0</v>
      </c>
      <c r="U128" s="115">
        <f t="shared" si="19"/>
        <v>0</v>
      </c>
      <c r="V128" s="115">
        <f t="shared" si="19"/>
        <v>0</v>
      </c>
      <c r="W128" s="115">
        <f t="shared" si="19"/>
        <v>0</v>
      </c>
      <c r="X128" s="115">
        <f t="shared" si="19"/>
        <v>0</v>
      </c>
      <c r="Y128" s="115">
        <f t="shared" si="19"/>
        <v>0</v>
      </c>
      <c r="Z128" s="115">
        <f t="shared" si="19"/>
        <v>0</v>
      </c>
      <c r="AA128" s="115">
        <f t="shared" si="19"/>
        <v>0</v>
      </c>
      <c r="AB128" s="115">
        <f t="shared" si="19"/>
        <v>0</v>
      </c>
      <c r="AC128" s="115">
        <f t="shared" si="19"/>
        <v>0</v>
      </c>
      <c r="AD128" s="115">
        <f t="shared" si="19"/>
        <v>0</v>
      </c>
      <c r="AE128" s="115">
        <f t="shared" si="19"/>
        <v>0</v>
      </c>
      <c r="AF128" s="115">
        <f t="shared" si="19"/>
        <v>0</v>
      </c>
      <c r="AG128" s="115">
        <f t="shared" si="19"/>
        <v>0</v>
      </c>
      <c r="AH128" s="115">
        <f t="shared" si="19"/>
        <v>0</v>
      </c>
      <c r="AI128" s="115">
        <f t="shared" si="19"/>
        <v>0</v>
      </c>
      <c r="AJ128" s="37" t="str">
        <f t="shared" si="6"/>
        <v/>
      </c>
      <c r="AK128" s="50"/>
      <c r="AL128" s="50" t="str">
        <f t="shared" si="9"/>
        <v>00</v>
      </c>
      <c r="AM128" s="52" t="str">
        <f t="shared" si="10"/>
        <v>00</v>
      </c>
      <c r="AN128" s="52" t="str">
        <f t="shared" si="11"/>
        <v>00</v>
      </c>
      <c r="AO128" s="52" t="str">
        <f t="shared" si="12"/>
        <v>00</v>
      </c>
      <c r="AQ128" t="str">
        <f t="shared" si="7"/>
        <v/>
      </c>
    </row>
    <row r="129" spans="1:43">
      <c r="B129" s="122"/>
      <c r="C129" s="37">
        <f t="shared" si="8"/>
        <v>58</v>
      </c>
      <c r="D129" s="115">
        <f t="shared" si="19"/>
        <v>0</v>
      </c>
      <c r="E129" s="115">
        <f t="shared" si="19"/>
        <v>0</v>
      </c>
      <c r="F129" s="115">
        <f t="shared" si="19"/>
        <v>0</v>
      </c>
      <c r="G129" s="115">
        <f t="shared" si="19"/>
        <v>0</v>
      </c>
      <c r="H129" s="115">
        <f t="shared" si="19"/>
        <v>0</v>
      </c>
      <c r="I129" s="115">
        <f t="shared" si="19"/>
        <v>0</v>
      </c>
      <c r="J129" s="115">
        <f t="shared" si="19"/>
        <v>0</v>
      </c>
      <c r="K129" s="115">
        <f t="shared" si="19"/>
        <v>0</v>
      </c>
      <c r="L129" s="115">
        <f t="shared" si="19"/>
        <v>0</v>
      </c>
      <c r="M129" s="115">
        <f t="shared" si="19"/>
        <v>0</v>
      </c>
      <c r="N129" s="115">
        <f t="shared" si="19"/>
        <v>0</v>
      </c>
      <c r="O129" s="115">
        <f t="shared" si="19"/>
        <v>0</v>
      </c>
      <c r="P129" s="115">
        <f t="shared" si="19"/>
        <v>0</v>
      </c>
      <c r="Q129" s="115">
        <f t="shared" si="19"/>
        <v>0</v>
      </c>
      <c r="R129" s="115">
        <f t="shared" si="19"/>
        <v>0</v>
      </c>
      <c r="S129" s="115">
        <f t="shared" si="19"/>
        <v>0</v>
      </c>
      <c r="T129" s="115">
        <f t="shared" si="19"/>
        <v>0</v>
      </c>
      <c r="U129" s="115">
        <f t="shared" si="19"/>
        <v>0</v>
      </c>
      <c r="V129" s="115">
        <f t="shared" si="19"/>
        <v>0</v>
      </c>
      <c r="W129" s="115">
        <f t="shared" si="19"/>
        <v>0</v>
      </c>
      <c r="X129" s="115">
        <f t="shared" si="19"/>
        <v>0</v>
      </c>
      <c r="Y129" s="115">
        <f t="shared" si="19"/>
        <v>0</v>
      </c>
      <c r="Z129" s="115">
        <f t="shared" si="19"/>
        <v>0</v>
      </c>
      <c r="AA129" s="115">
        <f t="shared" si="19"/>
        <v>0</v>
      </c>
      <c r="AB129" s="115">
        <f t="shared" si="19"/>
        <v>0</v>
      </c>
      <c r="AC129" s="115">
        <f t="shared" si="19"/>
        <v>0</v>
      </c>
      <c r="AD129" s="115">
        <f t="shared" si="19"/>
        <v>0</v>
      </c>
      <c r="AE129" s="115">
        <f t="shared" si="19"/>
        <v>0</v>
      </c>
      <c r="AF129" s="115">
        <f t="shared" si="19"/>
        <v>0</v>
      </c>
      <c r="AG129" s="115">
        <f t="shared" si="19"/>
        <v>0</v>
      </c>
      <c r="AH129" s="115">
        <f t="shared" si="19"/>
        <v>0</v>
      </c>
      <c r="AI129" s="115">
        <f t="shared" si="19"/>
        <v>0</v>
      </c>
      <c r="AJ129" s="37" t="str">
        <f t="shared" si="6"/>
        <v/>
      </c>
      <c r="AK129" s="50"/>
      <c r="AL129" s="50" t="str">
        <f t="shared" si="9"/>
        <v>00</v>
      </c>
      <c r="AM129" s="52" t="str">
        <f t="shared" si="10"/>
        <v>00</v>
      </c>
      <c r="AN129" s="52" t="str">
        <f t="shared" si="11"/>
        <v>00</v>
      </c>
      <c r="AO129" s="52" t="str">
        <f t="shared" si="12"/>
        <v>00</v>
      </c>
      <c r="AQ129" t="str">
        <f t="shared" si="7"/>
        <v/>
      </c>
    </row>
    <row r="130" spans="1:43">
      <c r="B130" s="122"/>
      <c r="C130" s="37">
        <f t="shared" si="8"/>
        <v>59</v>
      </c>
      <c r="D130" s="115">
        <f t="shared" si="19"/>
        <v>0</v>
      </c>
      <c r="E130" s="115">
        <f t="shared" si="19"/>
        <v>0</v>
      </c>
      <c r="F130" s="115">
        <f t="shared" si="19"/>
        <v>0</v>
      </c>
      <c r="G130" s="115">
        <f t="shared" si="19"/>
        <v>0</v>
      </c>
      <c r="H130" s="115">
        <f t="shared" si="19"/>
        <v>0</v>
      </c>
      <c r="I130" s="115">
        <f t="shared" si="19"/>
        <v>0</v>
      </c>
      <c r="J130" s="115">
        <f t="shared" si="19"/>
        <v>0</v>
      </c>
      <c r="K130" s="115">
        <f t="shared" si="19"/>
        <v>0</v>
      </c>
      <c r="L130" s="115">
        <f t="shared" si="19"/>
        <v>0</v>
      </c>
      <c r="M130" s="115">
        <f t="shared" si="19"/>
        <v>0</v>
      </c>
      <c r="N130" s="115">
        <f t="shared" si="19"/>
        <v>0</v>
      </c>
      <c r="O130" s="115">
        <f t="shared" si="19"/>
        <v>0</v>
      </c>
      <c r="P130" s="115">
        <f t="shared" si="19"/>
        <v>0</v>
      </c>
      <c r="Q130" s="115">
        <f t="shared" si="19"/>
        <v>0</v>
      </c>
      <c r="R130" s="115">
        <f t="shared" si="19"/>
        <v>0</v>
      </c>
      <c r="S130" s="115">
        <f t="shared" si="19"/>
        <v>0</v>
      </c>
      <c r="T130" s="115">
        <f t="shared" si="19"/>
        <v>0</v>
      </c>
      <c r="U130" s="115">
        <f t="shared" si="19"/>
        <v>0</v>
      </c>
      <c r="V130" s="115">
        <f t="shared" si="19"/>
        <v>0</v>
      </c>
      <c r="W130" s="115">
        <f t="shared" si="19"/>
        <v>0</v>
      </c>
      <c r="X130" s="115">
        <f t="shared" si="19"/>
        <v>0</v>
      </c>
      <c r="Y130" s="115">
        <f t="shared" si="19"/>
        <v>0</v>
      </c>
      <c r="Z130" s="115">
        <f t="shared" si="19"/>
        <v>0</v>
      </c>
      <c r="AA130" s="115">
        <f t="shared" si="19"/>
        <v>0</v>
      </c>
      <c r="AB130" s="115">
        <f t="shared" si="19"/>
        <v>0</v>
      </c>
      <c r="AC130" s="115">
        <f t="shared" si="19"/>
        <v>0</v>
      </c>
      <c r="AD130" s="115">
        <f t="shared" si="19"/>
        <v>0</v>
      </c>
      <c r="AE130" s="115">
        <f t="shared" si="19"/>
        <v>0</v>
      </c>
      <c r="AF130" s="115">
        <f t="shared" si="19"/>
        <v>0</v>
      </c>
      <c r="AG130" s="115">
        <f t="shared" si="19"/>
        <v>0</v>
      </c>
      <c r="AH130" s="115">
        <f t="shared" si="19"/>
        <v>0</v>
      </c>
      <c r="AI130" s="115">
        <f t="shared" si="19"/>
        <v>0</v>
      </c>
      <c r="AJ130" s="37" t="str">
        <f t="shared" si="6"/>
        <v/>
      </c>
      <c r="AK130" s="50"/>
      <c r="AL130" s="50" t="str">
        <f t="shared" si="9"/>
        <v>00</v>
      </c>
      <c r="AM130" s="52" t="str">
        <f t="shared" si="10"/>
        <v>00</v>
      </c>
      <c r="AN130" s="52" t="str">
        <f t="shared" si="11"/>
        <v>00</v>
      </c>
      <c r="AO130" s="52" t="str">
        <f t="shared" si="12"/>
        <v>00</v>
      </c>
      <c r="AQ130" t="str">
        <f t="shared" si="7"/>
        <v/>
      </c>
    </row>
    <row r="131" spans="1:43">
      <c r="B131" s="122"/>
      <c r="C131" s="37">
        <f t="shared" si="8"/>
        <v>60</v>
      </c>
      <c r="D131" s="115">
        <f t="shared" si="19"/>
        <v>0</v>
      </c>
      <c r="E131" s="115">
        <f t="shared" si="19"/>
        <v>0</v>
      </c>
      <c r="F131" s="115">
        <f t="shared" si="19"/>
        <v>0</v>
      </c>
      <c r="G131" s="115">
        <f t="shared" si="19"/>
        <v>0</v>
      </c>
      <c r="H131" s="115">
        <f t="shared" si="19"/>
        <v>0</v>
      </c>
      <c r="I131" s="115">
        <f t="shared" si="19"/>
        <v>0</v>
      </c>
      <c r="J131" s="115">
        <f t="shared" si="19"/>
        <v>0</v>
      </c>
      <c r="K131" s="115">
        <f t="shared" si="19"/>
        <v>0</v>
      </c>
      <c r="L131" s="115">
        <f t="shared" si="19"/>
        <v>0</v>
      </c>
      <c r="M131" s="115">
        <f t="shared" si="19"/>
        <v>0</v>
      </c>
      <c r="N131" s="115">
        <f t="shared" si="19"/>
        <v>0</v>
      </c>
      <c r="O131" s="115">
        <f t="shared" si="19"/>
        <v>0</v>
      </c>
      <c r="P131" s="115">
        <f t="shared" si="19"/>
        <v>0</v>
      </c>
      <c r="Q131" s="115">
        <f t="shared" si="19"/>
        <v>0</v>
      </c>
      <c r="R131" s="115">
        <f t="shared" si="19"/>
        <v>0</v>
      </c>
      <c r="S131" s="115">
        <f t="shared" si="19"/>
        <v>0</v>
      </c>
      <c r="T131" s="115">
        <f t="shared" si="19"/>
        <v>0</v>
      </c>
      <c r="U131" s="115">
        <f t="shared" si="19"/>
        <v>0</v>
      </c>
      <c r="V131" s="115">
        <f t="shared" si="19"/>
        <v>0</v>
      </c>
      <c r="W131" s="115">
        <f t="shared" si="19"/>
        <v>0</v>
      </c>
      <c r="X131" s="115">
        <f t="shared" si="19"/>
        <v>0</v>
      </c>
      <c r="Y131" s="115">
        <f t="shared" si="19"/>
        <v>0</v>
      </c>
      <c r="Z131" s="115">
        <f t="shared" si="19"/>
        <v>0</v>
      </c>
      <c r="AA131" s="115">
        <f t="shared" si="19"/>
        <v>0</v>
      </c>
      <c r="AB131" s="115">
        <f t="shared" si="19"/>
        <v>0</v>
      </c>
      <c r="AC131" s="115">
        <f t="shared" si="19"/>
        <v>0</v>
      </c>
      <c r="AD131" s="115">
        <f t="shared" si="19"/>
        <v>0</v>
      </c>
      <c r="AE131" s="115">
        <f t="shared" si="19"/>
        <v>0</v>
      </c>
      <c r="AF131" s="115">
        <f t="shared" si="19"/>
        <v>0</v>
      </c>
      <c r="AG131" s="115">
        <f t="shared" si="19"/>
        <v>0</v>
      </c>
      <c r="AH131" s="115">
        <f t="shared" si="19"/>
        <v>0</v>
      </c>
      <c r="AI131" s="115">
        <f t="shared" si="19"/>
        <v>0</v>
      </c>
      <c r="AJ131" s="37" t="str">
        <f t="shared" si="6"/>
        <v/>
      </c>
      <c r="AK131" s="50"/>
      <c r="AL131" s="50" t="str">
        <f t="shared" si="9"/>
        <v>00</v>
      </c>
      <c r="AM131" s="52" t="str">
        <f t="shared" si="10"/>
        <v>00</v>
      </c>
      <c r="AN131" s="52" t="str">
        <f t="shared" si="11"/>
        <v>00</v>
      </c>
      <c r="AO131" s="52" t="str">
        <f t="shared" si="12"/>
        <v>00</v>
      </c>
      <c r="AQ131" t="str">
        <f t="shared" si="7"/>
        <v/>
      </c>
    </row>
    <row r="132" spans="1:43">
      <c r="B132" s="122"/>
      <c r="C132" s="37">
        <f t="shared" si="8"/>
        <v>61</v>
      </c>
      <c r="D132" s="115">
        <f t="shared" si="19"/>
        <v>0</v>
      </c>
      <c r="E132" s="115">
        <f t="shared" si="19"/>
        <v>0</v>
      </c>
      <c r="F132" s="115">
        <f t="shared" si="19"/>
        <v>0</v>
      </c>
      <c r="G132" s="115">
        <f t="shared" si="19"/>
        <v>0</v>
      </c>
      <c r="H132" s="115">
        <f t="shared" si="19"/>
        <v>0</v>
      </c>
      <c r="I132" s="115">
        <f t="shared" si="19"/>
        <v>0</v>
      </c>
      <c r="J132" s="115">
        <f t="shared" si="19"/>
        <v>0</v>
      </c>
      <c r="K132" s="115">
        <f t="shared" si="19"/>
        <v>0</v>
      </c>
      <c r="L132" s="115">
        <f t="shared" si="19"/>
        <v>0</v>
      </c>
      <c r="M132" s="115">
        <f t="shared" si="19"/>
        <v>0</v>
      </c>
      <c r="N132" s="115">
        <f t="shared" si="19"/>
        <v>0</v>
      </c>
      <c r="O132" s="115">
        <f t="shared" si="19"/>
        <v>0</v>
      </c>
      <c r="P132" s="115">
        <f t="shared" si="19"/>
        <v>0</v>
      </c>
      <c r="Q132" s="115">
        <f t="shared" si="19"/>
        <v>0</v>
      </c>
      <c r="R132" s="115">
        <f t="shared" si="19"/>
        <v>0</v>
      </c>
      <c r="S132" s="115">
        <f t="shared" si="19"/>
        <v>0</v>
      </c>
      <c r="T132" s="115">
        <f t="shared" si="19"/>
        <v>0</v>
      </c>
      <c r="U132" s="115">
        <f t="shared" si="19"/>
        <v>0</v>
      </c>
      <c r="V132" s="115">
        <f t="shared" si="19"/>
        <v>0</v>
      </c>
      <c r="W132" s="115">
        <f t="shared" si="19"/>
        <v>0</v>
      </c>
      <c r="X132" s="115">
        <f t="shared" si="19"/>
        <v>0</v>
      </c>
      <c r="Y132" s="115">
        <f t="shared" si="19"/>
        <v>0</v>
      </c>
      <c r="Z132" s="115">
        <f t="shared" si="19"/>
        <v>0</v>
      </c>
      <c r="AA132" s="115">
        <f t="shared" si="19"/>
        <v>0</v>
      </c>
      <c r="AB132" s="115">
        <f t="shared" si="19"/>
        <v>0</v>
      </c>
      <c r="AC132" s="115">
        <f t="shared" si="19"/>
        <v>0</v>
      </c>
      <c r="AD132" s="115">
        <f t="shared" si="19"/>
        <v>0</v>
      </c>
      <c r="AE132" s="115">
        <f t="shared" si="19"/>
        <v>0</v>
      </c>
      <c r="AF132" s="115">
        <f t="shared" si="19"/>
        <v>0</v>
      </c>
      <c r="AG132" s="115">
        <f t="shared" si="19"/>
        <v>0</v>
      </c>
      <c r="AH132" s="115">
        <f t="shared" si="19"/>
        <v>0</v>
      </c>
      <c r="AI132" s="115">
        <f t="shared" si="19"/>
        <v>0</v>
      </c>
      <c r="AJ132" s="37" t="str">
        <f t="shared" si="6"/>
        <v/>
      </c>
      <c r="AK132" s="50"/>
      <c r="AL132" s="50" t="str">
        <f t="shared" si="9"/>
        <v>00</v>
      </c>
      <c r="AM132" s="52" t="str">
        <f t="shared" si="10"/>
        <v>00</v>
      </c>
      <c r="AN132" s="52" t="str">
        <f t="shared" si="11"/>
        <v>00</v>
      </c>
      <c r="AO132" s="52" t="str">
        <f t="shared" si="12"/>
        <v>00</v>
      </c>
      <c r="AQ132" t="str">
        <f t="shared" si="7"/>
        <v/>
      </c>
    </row>
    <row r="133" spans="1:43">
      <c r="B133" s="122"/>
      <c r="C133" s="37">
        <f t="shared" si="8"/>
        <v>62</v>
      </c>
      <c r="D133" s="115">
        <f t="shared" si="19"/>
        <v>0</v>
      </c>
      <c r="E133" s="115">
        <f t="shared" si="19"/>
        <v>0</v>
      </c>
      <c r="F133" s="115">
        <f t="shared" si="19"/>
        <v>0</v>
      </c>
      <c r="G133" s="115">
        <f t="shared" si="19"/>
        <v>0</v>
      </c>
      <c r="H133" s="115">
        <f t="shared" si="19"/>
        <v>0</v>
      </c>
      <c r="I133" s="115">
        <f t="shared" si="19"/>
        <v>0</v>
      </c>
      <c r="J133" s="115">
        <f t="shared" si="19"/>
        <v>0</v>
      </c>
      <c r="K133" s="115">
        <f t="shared" si="19"/>
        <v>0</v>
      </c>
      <c r="L133" s="115">
        <f t="shared" si="19"/>
        <v>0</v>
      </c>
      <c r="M133" s="115">
        <f t="shared" si="19"/>
        <v>0</v>
      </c>
      <c r="N133" s="115">
        <f t="shared" si="19"/>
        <v>0</v>
      </c>
      <c r="O133" s="115">
        <f t="shared" si="19"/>
        <v>0</v>
      </c>
      <c r="P133" s="115">
        <f t="shared" si="19"/>
        <v>0</v>
      </c>
      <c r="Q133" s="115">
        <f t="shared" si="19"/>
        <v>0</v>
      </c>
      <c r="R133" s="115">
        <f t="shared" si="19"/>
        <v>0</v>
      </c>
      <c r="S133" s="115">
        <f t="shared" si="19"/>
        <v>0</v>
      </c>
      <c r="T133" s="115">
        <f t="shared" si="19"/>
        <v>0</v>
      </c>
      <c r="U133" s="115">
        <f t="shared" si="19"/>
        <v>0</v>
      </c>
      <c r="V133" s="115">
        <f t="shared" si="19"/>
        <v>0</v>
      </c>
      <c r="W133" s="115">
        <f t="shared" si="19"/>
        <v>0</v>
      </c>
      <c r="X133" s="115">
        <f t="shared" si="19"/>
        <v>0</v>
      </c>
      <c r="Y133" s="115">
        <f t="shared" si="19"/>
        <v>0</v>
      </c>
      <c r="Z133" s="115">
        <f t="shared" si="19"/>
        <v>0</v>
      </c>
      <c r="AA133" s="115">
        <f t="shared" si="19"/>
        <v>0</v>
      </c>
      <c r="AB133" s="115">
        <f t="shared" si="19"/>
        <v>0</v>
      </c>
      <c r="AC133" s="115">
        <f t="shared" si="19"/>
        <v>0</v>
      </c>
      <c r="AD133" s="115">
        <f t="shared" si="19"/>
        <v>0</v>
      </c>
      <c r="AE133" s="115">
        <f t="shared" si="19"/>
        <v>0</v>
      </c>
      <c r="AF133" s="115">
        <f t="shared" si="19"/>
        <v>0</v>
      </c>
      <c r="AG133" s="115">
        <f t="shared" si="19"/>
        <v>0</v>
      </c>
      <c r="AH133" s="115">
        <f t="shared" si="19"/>
        <v>0</v>
      </c>
      <c r="AI133" s="115">
        <f t="shared" si="19"/>
        <v>0</v>
      </c>
      <c r="AJ133" s="37" t="str">
        <f t="shared" si="6"/>
        <v/>
      </c>
      <c r="AK133" s="50"/>
      <c r="AL133" s="50" t="str">
        <f t="shared" si="9"/>
        <v>00</v>
      </c>
      <c r="AM133" s="52" t="str">
        <f t="shared" si="10"/>
        <v>00</v>
      </c>
      <c r="AN133" s="52" t="str">
        <f t="shared" si="11"/>
        <v>00</v>
      </c>
      <c r="AO133" s="52" t="str">
        <f t="shared" si="12"/>
        <v>00</v>
      </c>
      <c r="AQ133" t="str">
        <f t="shared" si="7"/>
        <v/>
      </c>
    </row>
    <row r="134" spans="1:43">
      <c r="B134" s="123"/>
      <c r="C134" s="37">
        <f t="shared" si="8"/>
        <v>63</v>
      </c>
      <c r="D134" s="115">
        <f t="shared" si="19"/>
        <v>0</v>
      </c>
      <c r="E134" s="115">
        <f t="shared" si="19"/>
        <v>0</v>
      </c>
      <c r="F134" s="115">
        <f t="shared" si="19"/>
        <v>0</v>
      </c>
      <c r="G134" s="115">
        <f t="shared" si="19"/>
        <v>0</v>
      </c>
      <c r="H134" s="115">
        <f t="shared" si="19"/>
        <v>0</v>
      </c>
      <c r="I134" s="115">
        <f t="shared" si="19"/>
        <v>0</v>
      </c>
      <c r="J134" s="115">
        <f t="shared" si="19"/>
        <v>0</v>
      </c>
      <c r="K134" s="115">
        <f t="shared" si="19"/>
        <v>0</v>
      </c>
      <c r="L134" s="115">
        <f t="shared" si="19"/>
        <v>0</v>
      </c>
      <c r="M134" s="115">
        <f t="shared" si="19"/>
        <v>0</v>
      </c>
      <c r="N134" s="115">
        <f t="shared" si="19"/>
        <v>0</v>
      </c>
      <c r="O134" s="115">
        <f t="shared" si="19"/>
        <v>0</v>
      </c>
      <c r="P134" s="115">
        <f t="shared" si="19"/>
        <v>0</v>
      </c>
      <c r="Q134" s="115">
        <f t="shared" si="19"/>
        <v>0</v>
      </c>
      <c r="R134" s="115">
        <f t="shared" si="19"/>
        <v>0</v>
      </c>
      <c r="S134" s="115">
        <f t="shared" si="19"/>
        <v>0</v>
      </c>
      <c r="T134" s="115">
        <f t="shared" si="19"/>
        <v>0</v>
      </c>
      <c r="U134" s="115">
        <f t="shared" si="19"/>
        <v>0</v>
      </c>
      <c r="V134" s="115">
        <f t="shared" si="19"/>
        <v>0</v>
      </c>
      <c r="W134" s="115">
        <f t="shared" si="19"/>
        <v>0</v>
      </c>
      <c r="X134" s="115">
        <f t="shared" si="19"/>
        <v>0</v>
      </c>
      <c r="Y134" s="115">
        <f t="shared" si="19"/>
        <v>0</v>
      </c>
      <c r="Z134" s="115">
        <f t="shared" si="19"/>
        <v>0</v>
      </c>
      <c r="AA134" s="115">
        <f t="shared" si="19"/>
        <v>0</v>
      </c>
      <c r="AB134" s="115">
        <f t="shared" si="19"/>
        <v>0</v>
      </c>
      <c r="AC134" s="115">
        <f t="shared" si="19"/>
        <v>0</v>
      </c>
      <c r="AD134" s="115">
        <f t="shared" si="19"/>
        <v>0</v>
      </c>
      <c r="AE134" s="115">
        <f t="shared" si="19"/>
        <v>0</v>
      </c>
      <c r="AF134" s="115">
        <f t="shared" si="19"/>
        <v>0</v>
      </c>
      <c r="AG134" s="115">
        <f t="shared" si="19"/>
        <v>0</v>
      </c>
      <c r="AH134" s="115">
        <f t="shared" si="19"/>
        <v>0</v>
      </c>
      <c r="AI134" s="115">
        <f>IF(AI69=1,1,0)</f>
        <v>0</v>
      </c>
      <c r="AJ134" s="37" t="str">
        <f t="shared" si="6"/>
        <v/>
      </c>
      <c r="AK134" s="50"/>
      <c r="AL134" s="50" t="str">
        <f t="shared" si="9"/>
        <v>00</v>
      </c>
      <c r="AM134" s="52" t="str">
        <f t="shared" si="10"/>
        <v>00</v>
      </c>
      <c r="AN134" s="52" t="str">
        <f t="shared" si="11"/>
        <v>00</v>
      </c>
      <c r="AO134" s="52" t="str">
        <f t="shared" si="12"/>
        <v>00</v>
      </c>
      <c r="AQ134" t="str">
        <f t="shared" si="7"/>
        <v/>
      </c>
    </row>
    <row r="135" spans="1:43">
      <c r="A135" s="46" t="s">
        <v>65</v>
      </c>
      <c r="B135" s="47"/>
      <c r="C135" s="47"/>
      <c r="D135" s="49"/>
      <c r="E135" s="49"/>
      <c r="F135" s="49"/>
      <c r="G135" s="49"/>
      <c r="H135" s="49"/>
      <c r="I135" s="49"/>
      <c r="J135" s="49"/>
      <c r="K135" s="49"/>
      <c r="L135" s="49"/>
      <c r="M135" s="49"/>
      <c r="N135" s="49"/>
      <c r="O135" s="49"/>
      <c r="P135" s="49"/>
      <c r="Q135" s="49"/>
      <c r="R135" s="49"/>
      <c r="S135" s="49"/>
      <c r="T135" s="49"/>
      <c r="U135" s="49"/>
      <c r="V135" s="49"/>
      <c r="W135" s="49"/>
      <c r="X135" s="49"/>
      <c r="Y135" s="49"/>
      <c r="Z135" s="49"/>
      <c r="AA135" s="49"/>
      <c r="AB135" s="49"/>
      <c r="AC135" s="49"/>
      <c r="AD135" s="49"/>
      <c r="AE135" s="49"/>
      <c r="AF135" s="49"/>
      <c r="AG135" s="49"/>
      <c r="AH135" s="49"/>
      <c r="AI135" s="49"/>
      <c r="AJ135" s="47"/>
    </row>
    <row r="136" spans="1:43">
      <c r="B136" s="124" t="str">
        <f ca="1">IF(B6&lt;&gt;"",B6,"")</f>
        <v>Table TT_VD</v>
      </c>
      <c r="C136" s="37">
        <f>IF(C6&lt;&gt;"",C6,"")</f>
        <v>0</v>
      </c>
      <c r="D136" s="115">
        <f t="shared" ref="D136:AI143" si="20">IF(OR(D6=0,D6=1),1,0)</f>
        <v>0</v>
      </c>
      <c r="E136" s="115">
        <f t="shared" si="20"/>
        <v>0</v>
      </c>
      <c r="F136" s="115">
        <f t="shared" si="20"/>
        <v>0</v>
      </c>
      <c r="G136" s="115">
        <f t="shared" si="20"/>
        <v>0</v>
      </c>
      <c r="H136" s="115">
        <f t="shared" si="20"/>
        <v>0</v>
      </c>
      <c r="I136" s="115">
        <f t="shared" si="20"/>
        <v>0</v>
      </c>
      <c r="J136" s="115">
        <f t="shared" si="20"/>
        <v>0</v>
      </c>
      <c r="K136" s="115">
        <f t="shared" si="20"/>
        <v>0</v>
      </c>
      <c r="L136" s="115">
        <f t="shared" si="20"/>
        <v>0</v>
      </c>
      <c r="M136" s="115">
        <f t="shared" si="20"/>
        <v>0</v>
      </c>
      <c r="N136" s="115">
        <f t="shared" si="20"/>
        <v>0</v>
      </c>
      <c r="O136" s="115">
        <f t="shared" si="20"/>
        <v>0</v>
      </c>
      <c r="P136" s="115">
        <f t="shared" si="20"/>
        <v>0</v>
      </c>
      <c r="Q136" s="115">
        <f t="shared" si="20"/>
        <v>0</v>
      </c>
      <c r="R136" s="115">
        <f t="shared" si="20"/>
        <v>0</v>
      </c>
      <c r="S136" s="115">
        <f t="shared" si="20"/>
        <v>0</v>
      </c>
      <c r="T136" s="115">
        <f t="shared" si="20"/>
        <v>0</v>
      </c>
      <c r="U136" s="115">
        <f t="shared" si="20"/>
        <v>0</v>
      </c>
      <c r="V136" s="115">
        <f t="shared" si="20"/>
        <v>0</v>
      </c>
      <c r="W136" s="115">
        <f t="shared" si="20"/>
        <v>0</v>
      </c>
      <c r="X136" s="115">
        <f t="shared" si="20"/>
        <v>0</v>
      </c>
      <c r="Y136" s="115">
        <f t="shared" si="20"/>
        <v>0</v>
      </c>
      <c r="Z136" s="115">
        <f t="shared" si="20"/>
        <v>0</v>
      </c>
      <c r="AA136" s="115">
        <f t="shared" si="20"/>
        <v>0</v>
      </c>
      <c r="AB136" s="115">
        <f t="shared" si="20"/>
        <v>1</v>
      </c>
      <c r="AC136" s="115">
        <f t="shared" si="20"/>
        <v>1</v>
      </c>
      <c r="AD136" s="115">
        <f t="shared" si="20"/>
        <v>1</v>
      </c>
      <c r="AE136" s="115">
        <f t="shared" si="20"/>
        <v>1</v>
      </c>
      <c r="AF136" s="115">
        <f t="shared" si="20"/>
        <v>1</v>
      </c>
      <c r="AG136" s="115">
        <f t="shared" si="20"/>
        <v>1</v>
      </c>
      <c r="AH136" s="115">
        <f t="shared" si="20"/>
        <v>1</v>
      </c>
      <c r="AI136" s="115">
        <f t="shared" si="20"/>
        <v>1</v>
      </c>
      <c r="AJ136" s="37" t="str">
        <f t="shared" ref="AJ136:AJ199" si="21">IF(AJ6&lt;&gt;"",AJ6,"")</f>
        <v>UNKNOWN</v>
      </c>
      <c r="AK136" s="50"/>
      <c r="AL136" s="50" t="str">
        <f>BIN2HEX(AB136&amp;AC136&amp;AD136&amp;AE136&amp;AF136&amp;AG136&amp;AH136&amp;AI136,2)</f>
        <v>FF</v>
      </c>
      <c r="AM136" s="52" t="str">
        <f>BIN2HEX(T136&amp;U136&amp;V136&amp;W136&amp;X136&amp;Y136&amp;Z136&amp;AA136,2)</f>
        <v>00</v>
      </c>
      <c r="AN136" s="52" t="str">
        <f>BIN2HEX(L136&amp;M136&amp;N136&amp;O136&amp;P136&amp;Q136&amp;R136&amp;S136,2)</f>
        <v>00</v>
      </c>
      <c r="AO136" s="52"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(U4)0x000000FFU,                                                           /* 00 UNKNOWN                                         */</v>
      </c>
    </row>
    <row r="137" spans="1:43">
      <c r="B137" s="122"/>
      <c r="C137" s="37">
        <f t="shared" ref="C137:C199" si="23">IF(C7&lt;&gt;"",C7,"")</f>
        <v>1</v>
      </c>
      <c r="D137" s="115">
        <f t="shared" si="20"/>
        <v>0</v>
      </c>
      <c r="E137" s="115">
        <f t="shared" si="20"/>
        <v>0</v>
      </c>
      <c r="F137" s="115">
        <f t="shared" si="20"/>
        <v>0</v>
      </c>
      <c r="G137" s="115">
        <f t="shared" si="20"/>
        <v>0</v>
      </c>
      <c r="H137" s="115">
        <f t="shared" si="20"/>
        <v>0</v>
      </c>
      <c r="I137" s="115">
        <f t="shared" si="20"/>
        <v>0</v>
      </c>
      <c r="J137" s="115">
        <f t="shared" si="20"/>
        <v>0</v>
      </c>
      <c r="K137" s="115">
        <f t="shared" si="20"/>
        <v>0</v>
      </c>
      <c r="L137" s="115">
        <f t="shared" si="20"/>
        <v>0</v>
      </c>
      <c r="M137" s="115">
        <f t="shared" si="20"/>
        <v>0</v>
      </c>
      <c r="N137" s="115">
        <f t="shared" si="20"/>
        <v>0</v>
      </c>
      <c r="O137" s="115">
        <f t="shared" si="20"/>
        <v>0</v>
      </c>
      <c r="P137" s="115">
        <f t="shared" si="20"/>
        <v>0</v>
      </c>
      <c r="Q137" s="115">
        <f t="shared" si="20"/>
        <v>0</v>
      </c>
      <c r="R137" s="115">
        <f t="shared" si="20"/>
        <v>0</v>
      </c>
      <c r="S137" s="115">
        <f t="shared" si="20"/>
        <v>0</v>
      </c>
      <c r="T137" s="115">
        <f t="shared" si="20"/>
        <v>0</v>
      </c>
      <c r="U137" s="115">
        <f t="shared" si="20"/>
        <v>0</v>
      </c>
      <c r="V137" s="115">
        <f t="shared" si="20"/>
        <v>0</v>
      </c>
      <c r="W137" s="115">
        <f t="shared" si="20"/>
        <v>0</v>
      </c>
      <c r="X137" s="115">
        <f t="shared" si="20"/>
        <v>0</v>
      </c>
      <c r="Y137" s="115">
        <f t="shared" si="20"/>
        <v>0</v>
      </c>
      <c r="Z137" s="115">
        <f t="shared" si="20"/>
        <v>0</v>
      </c>
      <c r="AA137" s="115">
        <f t="shared" si="20"/>
        <v>0</v>
      </c>
      <c r="AB137" s="115">
        <f t="shared" si="20"/>
        <v>1</v>
      </c>
      <c r="AC137" s="115">
        <f t="shared" si="20"/>
        <v>1</v>
      </c>
      <c r="AD137" s="115">
        <f t="shared" si="20"/>
        <v>1</v>
      </c>
      <c r="AE137" s="115">
        <f t="shared" si="20"/>
        <v>1</v>
      </c>
      <c r="AF137" s="115">
        <f t="shared" si="20"/>
        <v>1</v>
      </c>
      <c r="AG137" s="115">
        <f t="shared" si="20"/>
        <v>1</v>
      </c>
      <c r="AH137" s="115">
        <f t="shared" si="20"/>
        <v>1</v>
      </c>
      <c r="AI137" s="115">
        <f t="shared" si="20"/>
        <v>1</v>
      </c>
      <c r="AJ137" s="37" t="str">
        <f t="shared" si="21"/>
        <v>ON_W_DST4</v>
      </c>
      <c r="AK137" s="50"/>
      <c r="AL137" s="50" t="str">
        <f t="shared" ref="AL137:AL199" si="24">BIN2HEX(AB137&amp;AC137&amp;AD137&amp;AE137&amp;AF137&amp;AG137&amp;AH137&amp;AI137,2)</f>
        <v>FF</v>
      </c>
      <c r="AM137" s="52" t="str">
        <f t="shared" ref="AM137:AM199" si="25">BIN2HEX(T137&amp;U137&amp;V137&amp;W137&amp;X137&amp;Y137&amp;Z137&amp;AA137,2)</f>
        <v>00</v>
      </c>
      <c r="AN137" s="52" t="str">
        <f t="shared" ref="AN137:AN199" si="26">BIN2HEX(L137&amp;M137&amp;N137&amp;O137&amp;P137&amp;Q137&amp;R137&amp;S137,2)</f>
        <v>00</v>
      </c>
      <c r="AO137" s="52" t="str">
        <f t="shared" ref="AO137:AO199" si="27">BIN2HEX(D137&amp;E137&amp;F137&amp;G137&amp;H137&amp;I137&amp;J137&amp;K137,2)</f>
        <v>00</v>
      </c>
      <c r="AQ137" t="str">
        <f t="shared" si="22"/>
        <v xml:space="preserve">    (U4)0x000000FFU,                                                           /* 01 ON_W_DST4                                       */</v>
      </c>
    </row>
    <row r="138" spans="1:43">
      <c r="B138" s="122"/>
      <c r="C138" s="37">
        <f t="shared" si="23"/>
        <v>2</v>
      </c>
      <c r="D138" s="115">
        <f t="shared" si="20"/>
        <v>0</v>
      </c>
      <c r="E138" s="115">
        <f t="shared" si="20"/>
        <v>0</v>
      </c>
      <c r="F138" s="115">
        <f t="shared" si="20"/>
        <v>0</v>
      </c>
      <c r="G138" s="115">
        <f t="shared" si="20"/>
        <v>0</v>
      </c>
      <c r="H138" s="115">
        <f t="shared" si="20"/>
        <v>0</v>
      </c>
      <c r="I138" s="115">
        <f t="shared" si="20"/>
        <v>0</v>
      </c>
      <c r="J138" s="115">
        <f t="shared" si="20"/>
        <v>0</v>
      </c>
      <c r="K138" s="115">
        <f t="shared" si="20"/>
        <v>0</v>
      </c>
      <c r="L138" s="115">
        <f t="shared" si="20"/>
        <v>0</v>
      </c>
      <c r="M138" s="115">
        <f t="shared" si="20"/>
        <v>0</v>
      </c>
      <c r="N138" s="115">
        <f t="shared" si="20"/>
        <v>0</v>
      </c>
      <c r="O138" s="115">
        <f t="shared" si="20"/>
        <v>0</v>
      </c>
      <c r="P138" s="115">
        <f t="shared" si="20"/>
        <v>0</v>
      </c>
      <c r="Q138" s="115">
        <f t="shared" si="20"/>
        <v>0</v>
      </c>
      <c r="R138" s="115">
        <f t="shared" si="20"/>
        <v>0</v>
      </c>
      <c r="S138" s="115">
        <f t="shared" si="20"/>
        <v>0</v>
      </c>
      <c r="T138" s="115">
        <f t="shared" si="20"/>
        <v>0</v>
      </c>
      <c r="U138" s="115">
        <f t="shared" si="20"/>
        <v>0</v>
      </c>
      <c r="V138" s="115">
        <f t="shared" si="20"/>
        <v>0</v>
      </c>
      <c r="W138" s="115">
        <f t="shared" si="20"/>
        <v>0</v>
      </c>
      <c r="X138" s="115">
        <f t="shared" si="20"/>
        <v>0</v>
      </c>
      <c r="Y138" s="115">
        <f t="shared" si="20"/>
        <v>0</v>
      </c>
      <c r="Z138" s="115">
        <f t="shared" si="20"/>
        <v>0</v>
      </c>
      <c r="AA138" s="115">
        <f t="shared" si="20"/>
        <v>0</v>
      </c>
      <c r="AB138" s="115">
        <f t="shared" si="20"/>
        <v>1</v>
      </c>
      <c r="AC138" s="115">
        <f t="shared" si="20"/>
        <v>1</v>
      </c>
      <c r="AD138" s="115">
        <f t="shared" si="20"/>
        <v>1</v>
      </c>
      <c r="AE138" s="115">
        <f t="shared" si="20"/>
        <v>1</v>
      </c>
      <c r="AF138" s="115">
        <f t="shared" si="20"/>
        <v>1</v>
      </c>
      <c r="AG138" s="115">
        <f t="shared" si="20"/>
        <v>1</v>
      </c>
      <c r="AH138" s="115">
        <f t="shared" si="20"/>
        <v>1</v>
      </c>
      <c r="AI138" s="115">
        <f t="shared" si="20"/>
        <v>1</v>
      </c>
      <c r="AJ138" s="37" t="str">
        <f t="shared" si="21"/>
        <v>ON_G_DST4</v>
      </c>
      <c r="AK138" s="50"/>
      <c r="AL138" s="50" t="str">
        <f t="shared" si="24"/>
        <v>FF</v>
      </c>
      <c r="AM138" s="52" t="str">
        <f t="shared" si="25"/>
        <v>00</v>
      </c>
      <c r="AN138" s="52" t="str">
        <f t="shared" si="26"/>
        <v>00</v>
      </c>
      <c r="AO138" s="52" t="str">
        <f t="shared" si="27"/>
        <v>00</v>
      </c>
      <c r="AQ138" t="str">
        <f t="shared" si="22"/>
        <v xml:space="preserve">    (U4)0x000000FFU,                                                           /* 02 ON_G_DST4                                       */</v>
      </c>
    </row>
    <row r="139" spans="1:43">
      <c r="B139" s="122"/>
      <c r="C139" s="37">
        <f t="shared" si="23"/>
        <v>3</v>
      </c>
      <c r="D139" s="115">
        <f t="shared" si="20"/>
        <v>0</v>
      </c>
      <c r="E139" s="115">
        <f t="shared" si="20"/>
        <v>0</v>
      </c>
      <c r="F139" s="115">
        <f t="shared" si="20"/>
        <v>0</v>
      </c>
      <c r="G139" s="115">
        <f t="shared" si="20"/>
        <v>0</v>
      </c>
      <c r="H139" s="115">
        <f t="shared" si="20"/>
        <v>0</v>
      </c>
      <c r="I139" s="115">
        <f t="shared" si="20"/>
        <v>0</v>
      </c>
      <c r="J139" s="115">
        <f t="shared" si="20"/>
        <v>0</v>
      </c>
      <c r="K139" s="115">
        <f t="shared" si="20"/>
        <v>0</v>
      </c>
      <c r="L139" s="115">
        <f t="shared" si="20"/>
        <v>0</v>
      </c>
      <c r="M139" s="115">
        <f t="shared" si="20"/>
        <v>0</v>
      </c>
      <c r="N139" s="115">
        <f t="shared" si="20"/>
        <v>0</v>
      </c>
      <c r="O139" s="115">
        <f t="shared" si="20"/>
        <v>0</v>
      </c>
      <c r="P139" s="115">
        <f t="shared" si="20"/>
        <v>0</v>
      </c>
      <c r="Q139" s="115">
        <f t="shared" si="20"/>
        <v>0</v>
      </c>
      <c r="R139" s="115">
        <f t="shared" si="20"/>
        <v>0</v>
      </c>
      <c r="S139" s="115">
        <f t="shared" si="20"/>
        <v>0</v>
      </c>
      <c r="T139" s="115">
        <f t="shared" si="20"/>
        <v>0</v>
      </c>
      <c r="U139" s="115">
        <f t="shared" si="20"/>
        <v>0</v>
      </c>
      <c r="V139" s="115">
        <f t="shared" si="20"/>
        <v>0</v>
      </c>
      <c r="W139" s="115">
        <f t="shared" si="20"/>
        <v>0</v>
      </c>
      <c r="X139" s="115">
        <f t="shared" si="20"/>
        <v>0</v>
      </c>
      <c r="Y139" s="115">
        <f t="shared" si="20"/>
        <v>0</v>
      </c>
      <c r="Z139" s="115">
        <f t="shared" si="20"/>
        <v>0</v>
      </c>
      <c r="AA139" s="115">
        <f t="shared" si="20"/>
        <v>0</v>
      </c>
      <c r="AB139" s="115">
        <f t="shared" si="20"/>
        <v>1</v>
      </c>
      <c r="AC139" s="115">
        <f t="shared" si="20"/>
        <v>1</v>
      </c>
      <c r="AD139" s="115">
        <f t="shared" si="20"/>
        <v>1</v>
      </c>
      <c r="AE139" s="115">
        <f t="shared" si="20"/>
        <v>1</v>
      </c>
      <c r="AF139" s="115">
        <f t="shared" si="20"/>
        <v>1</v>
      </c>
      <c r="AG139" s="115">
        <f t="shared" si="20"/>
        <v>1</v>
      </c>
      <c r="AH139" s="115">
        <f t="shared" si="20"/>
        <v>1</v>
      </c>
      <c r="AI139" s="115">
        <f t="shared" si="20"/>
        <v>1</v>
      </c>
      <c r="AJ139" s="37" t="str">
        <f t="shared" si="21"/>
        <v>ON_G_DST4</v>
      </c>
      <c r="AK139" s="50"/>
      <c r="AL139" s="50" t="str">
        <f t="shared" si="24"/>
        <v>FF</v>
      </c>
      <c r="AM139" s="52" t="str">
        <f t="shared" si="25"/>
        <v>00</v>
      </c>
      <c r="AN139" s="52" t="str">
        <f t="shared" si="26"/>
        <v>00</v>
      </c>
      <c r="AO139" s="52" t="str">
        <f t="shared" si="27"/>
        <v>00</v>
      </c>
      <c r="AQ139" t="str">
        <f t="shared" si="22"/>
        <v xml:space="preserve">    (U4)0x000000FFU,                                                           /* 03 ON_G_DST4                                       */</v>
      </c>
    </row>
    <row r="140" spans="1:43">
      <c r="B140" s="122"/>
      <c r="C140" s="37">
        <f t="shared" si="23"/>
        <v>4</v>
      </c>
      <c r="D140" s="115">
        <f t="shared" si="20"/>
        <v>0</v>
      </c>
      <c r="E140" s="115">
        <f t="shared" si="20"/>
        <v>0</v>
      </c>
      <c r="F140" s="115">
        <f t="shared" si="20"/>
        <v>0</v>
      </c>
      <c r="G140" s="115">
        <f t="shared" si="20"/>
        <v>0</v>
      </c>
      <c r="H140" s="115">
        <f t="shared" si="20"/>
        <v>0</v>
      </c>
      <c r="I140" s="115">
        <f t="shared" si="20"/>
        <v>0</v>
      </c>
      <c r="J140" s="115">
        <f t="shared" si="20"/>
        <v>0</v>
      </c>
      <c r="K140" s="115">
        <f t="shared" si="20"/>
        <v>0</v>
      </c>
      <c r="L140" s="115">
        <f t="shared" si="20"/>
        <v>0</v>
      </c>
      <c r="M140" s="115">
        <f t="shared" si="20"/>
        <v>0</v>
      </c>
      <c r="N140" s="115">
        <f t="shared" si="20"/>
        <v>0</v>
      </c>
      <c r="O140" s="115">
        <f t="shared" si="20"/>
        <v>0</v>
      </c>
      <c r="P140" s="115">
        <f t="shared" si="20"/>
        <v>0</v>
      </c>
      <c r="Q140" s="115">
        <f t="shared" si="20"/>
        <v>0</v>
      </c>
      <c r="R140" s="115">
        <f t="shared" si="20"/>
        <v>0</v>
      </c>
      <c r="S140" s="115">
        <f t="shared" si="20"/>
        <v>0</v>
      </c>
      <c r="T140" s="115">
        <f t="shared" si="20"/>
        <v>0</v>
      </c>
      <c r="U140" s="115">
        <f t="shared" si="20"/>
        <v>0</v>
      </c>
      <c r="V140" s="115">
        <f t="shared" si="20"/>
        <v>0</v>
      </c>
      <c r="W140" s="115">
        <f t="shared" si="20"/>
        <v>0</v>
      </c>
      <c r="X140" s="115">
        <f t="shared" si="20"/>
        <v>0</v>
      </c>
      <c r="Y140" s="115">
        <f t="shared" si="20"/>
        <v>0</v>
      </c>
      <c r="Z140" s="115">
        <f t="shared" si="20"/>
        <v>0</v>
      </c>
      <c r="AA140" s="115">
        <f t="shared" si="20"/>
        <v>0</v>
      </c>
      <c r="AB140" s="115">
        <f t="shared" si="20"/>
        <v>1</v>
      </c>
      <c r="AC140" s="115">
        <f t="shared" si="20"/>
        <v>1</v>
      </c>
      <c r="AD140" s="115">
        <f t="shared" si="20"/>
        <v>1</v>
      </c>
      <c r="AE140" s="115">
        <f t="shared" si="20"/>
        <v>1</v>
      </c>
      <c r="AF140" s="115">
        <f t="shared" si="20"/>
        <v>1</v>
      </c>
      <c r="AG140" s="115">
        <f t="shared" si="20"/>
        <v>1</v>
      </c>
      <c r="AH140" s="115">
        <f t="shared" si="20"/>
        <v>1</v>
      </c>
      <c r="AI140" s="115">
        <f t="shared" si="20"/>
        <v>1</v>
      </c>
      <c r="AJ140" s="37" t="str">
        <f t="shared" si="21"/>
        <v>ON_G_DST4</v>
      </c>
      <c r="AK140" s="50"/>
      <c r="AL140" s="50" t="str">
        <f t="shared" si="24"/>
        <v>FF</v>
      </c>
      <c r="AM140" s="52" t="str">
        <f t="shared" si="25"/>
        <v>00</v>
      </c>
      <c r="AN140" s="52" t="str">
        <f t="shared" si="26"/>
        <v>00</v>
      </c>
      <c r="AO140" s="52" t="str">
        <f t="shared" si="27"/>
        <v>00</v>
      </c>
      <c r="AQ140" t="str">
        <f t="shared" si="22"/>
        <v xml:space="preserve">    (U4)0x000000FFU,                                                           /* 04 ON_G_DST4                                       */</v>
      </c>
    </row>
    <row r="141" spans="1:43">
      <c r="B141" s="122"/>
      <c r="C141" s="37">
        <f t="shared" si="23"/>
        <v>5</v>
      </c>
      <c r="D141" s="115">
        <f t="shared" si="20"/>
        <v>0</v>
      </c>
      <c r="E141" s="115">
        <f t="shared" si="20"/>
        <v>0</v>
      </c>
      <c r="F141" s="115">
        <f t="shared" si="20"/>
        <v>0</v>
      </c>
      <c r="G141" s="115">
        <f t="shared" si="20"/>
        <v>0</v>
      </c>
      <c r="H141" s="115">
        <f t="shared" si="20"/>
        <v>0</v>
      </c>
      <c r="I141" s="115">
        <f t="shared" si="20"/>
        <v>0</v>
      </c>
      <c r="J141" s="115">
        <f t="shared" si="20"/>
        <v>0</v>
      </c>
      <c r="K141" s="115">
        <f t="shared" si="20"/>
        <v>0</v>
      </c>
      <c r="L141" s="115">
        <f t="shared" si="20"/>
        <v>0</v>
      </c>
      <c r="M141" s="115">
        <f t="shared" si="20"/>
        <v>0</v>
      </c>
      <c r="N141" s="115">
        <f t="shared" si="20"/>
        <v>0</v>
      </c>
      <c r="O141" s="115">
        <f t="shared" si="20"/>
        <v>0</v>
      </c>
      <c r="P141" s="115">
        <f t="shared" si="20"/>
        <v>0</v>
      </c>
      <c r="Q141" s="115">
        <f t="shared" si="20"/>
        <v>0</v>
      </c>
      <c r="R141" s="115">
        <f t="shared" si="20"/>
        <v>0</v>
      </c>
      <c r="S141" s="115">
        <f t="shared" si="20"/>
        <v>0</v>
      </c>
      <c r="T141" s="115">
        <f t="shared" si="20"/>
        <v>0</v>
      </c>
      <c r="U141" s="115">
        <f t="shared" si="20"/>
        <v>0</v>
      </c>
      <c r="V141" s="115">
        <f t="shared" si="20"/>
        <v>0</v>
      </c>
      <c r="W141" s="115">
        <f t="shared" si="20"/>
        <v>0</v>
      </c>
      <c r="X141" s="115">
        <f t="shared" si="20"/>
        <v>0</v>
      </c>
      <c r="Y141" s="115">
        <f t="shared" si="20"/>
        <v>0</v>
      </c>
      <c r="Z141" s="115">
        <f t="shared" si="20"/>
        <v>0</v>
      </c>
      <c r="AA141" s="115">
        <f t="shared" si="20"/>
        <v>0</v>
      </c>
      <c r="AB141" s="115">
        <f t="shared" si="20"/>
        <v>1</v>
      </c>
      <c r="AC141" s="115">
        <f t="shared" si="20"/>
        <v>1</v>
      </c>
      <c r="AD141" s="115">
        <f t="shared" si="20"/>
        <v>1</v>
      </c>
      <c r="AE141" s="115">
        <f t="shared" si="20"/>
        <v>1</v>
      </c>
      <c r="AF141" s="115">
        <f t="shared" si="20"/>
        <v>1</v>
      </c>
      <c r="AG141" s="115">
        <f t="shared" si="20"/>
        <v>1</v>
      </c>
      <c r="AH141" s="115">
        <f t="shared" si="20"/>
        <v>1</v>
      </c>
      <c r="AI141" s="115">
        <f t="shared" si="20"/>
        <v>1</v>
      </c>
      <c r="AJ141" s="37" t="str">
        <f t="shared" si="21"/>
        <v>ON_W_DST4</v>
      </c>
      <c r="AK141" s="50"/>
      <c r="AL141" s="50" t="str">
        <f t="shared" si="24"/>
        <v>FF</v>
      </c>
      <c r="AM141" s="52" t="str">
        <f t="shared" si="25"/>
        <v>00</v>
      </c>
      <c r="AN141" s="52" t="str">
        <f t="shared" si="26"/>
        <v>00</v>
      </c>
      <c r="AO141" s="52" t="str">
        <f t="shared" si="27"/>
        <v>00</v>
      </c>
      <c r="AQ141" t="str">
        <f t="shared" si="22"/>
        <v xml:space="preserve">    (U4)0x000000FFU,                                                           /* 05 ON_W_DST4                                       */</v>
      </c>
    </row>
    <row r="142" spans="1:43">
      <c r="B142" s="122"/>
      <c r="C142" s="37">
        <f t="shared" si="23"/>
        <v>6</v>
      </c>
      <c r="D142" s="115">
        <f t="shared" si="20"/>
        <v>0</v>
      </c>
      <c r="E142" s="115">
        <f t="shared" si="20"/>
        <v>0</v>
      </c>
      <c r="F142" s="115">
        <f t="shared" si="20"/>
        <v>0</v>
      </c>
      <c r="G142" s="115">
        <f t="shared" si="20"/>
        <v>0</v>
      </c>
      <c r="H142" s="115">
        <f t="shared" si="20"/>
        <v>0</v>
      </c>
      <c r="I142" s="115">
        <f t="shared" si="20"/>
        <v>0</v>
      </c>
      <c r="J142" s="115">
        <f t="shared" si="20"/>
        <v>0</v>
      </c>
      <c r="K142" s="115">
        <f t="shared" si="20"/>
        <v>0</v>
      </c>
      <c r="L142" s="115">
        <f t="shared" si="20"/>
        <v>0</v>
      </c>
      <c r="M142" s="115">
        <f t="shared" si="20"/>
        <v>0</v>
      </c>
      <c r="N142" s="115">
        <f t="shared" si="20"/>
        <v>0</v>
      </c>
      <c r="O142" s="115">
        <f t="shared" si="20"/>
        <v>0</v>
      </c>
      <c r="P142" s="115">
        <f t="shared" si="20"/>
        <v>0</v>
      </c>
      <c r="Q142" s="115">
        <f t="shared" si="20"/>
        <v>0</v>
      </c>
      <c r="R142" s="115">
        <f t="shared" si="20"/>
        <v>0</v>
      </c>
      <c r="S142" s="115">
        <f t="shared" si="20"/>
        <v>0</v>
      </c>
      <c r="T142" s="115">
        <f t="shared" si="20"/>
        <v>0</v>
      </c>
      <c r="U142" s="115">
        <f t="shared" si="20"/>
        <v>0</v>
      </c>
      <c r="V142" s="115">
        <f t="shared" si="20"/>
        <v>0</v>
      </c>
      <c r="W142" s="115">
        <f t="shared" si="20"/>
        <v>0</v>
      </c>
      <c r="X142" s="115">
        <f t="shared" si="20"/>
        <v>0</v>
      </c>
      <c r="Y142" s="115">
        <f t="shared" si="20"/>
        <v>0</v>
      </c>
      <c r="Z142" s="115">
        <f t="shared" si="20"/>
        <v>0</v>
      </c>
      <c r="AA142" s="115">
        <f t="shared" si="20"/>
        <v>0</v>
      </c>
      <c r="AB142" s="115">
        <f t="shared" si="20"/>
        <v>1</v>
      </c>
      <c r="AC142" s="115">
        <f t="shared" si="20"/>
        <v>1</v>
      </c>
      <c r="AD142" s="115">
        <f t="shared" si="20"/>
        <v>1</v>
      </c>
      <c r="AE142" s="115">
        <f t="shared" si="20"/>
        <v>1</v>
      </c>
      <c r="AF142" s="115">
        <f t="shared" si="20"/>
        <v>1</v>
      </c>
      <c r="AG142" s="115">
        <f t="shared" si="20"/>
        <v>1</v>
      </c>
      <c r="AH142" s="115">
        <f t="shared" si="20"/>
        <v>1</v>
      </c>
      <c r="AI142" s="115">
        <f t="shared" si="20"/>
        <v>1</v>
      </c>
      <c r="AJ142" s="37" t="str">
        <f t="shared" si="21"/>
        <v>ON_G_DST4</v>
      </c>
      <c r="AK142" s="50"/>
      <c r="AL142" s="50" t="str">
        <f t="shared" si="24"/>
        <v>FF</v>
      </c>
      <c r="AM142" s="52" t="str">
        <f t="shared" si="25"/>
        <v>00</v>
      </c>
      <c r="AN142" s="52" t="str">
        <f t="shared" si="26"/>
        <v>00</v>
      </c>
      <c r="AO142" s="52" t="str">
        <f t="shared" si="27"/>
        <v>00</v>
      </c>
      <c r="AQ142" t="str">
        <f t="shared" si="22"/>
        <v xml:space="preserve">    (U4)0x000000FFU,                                                           /* 06 ON_G_DST4                                       */</v>
      </c>
    </row>
    <row r="143" spans="1:43">
      <c r="B143" s="122"/>
      <c r="C143" s="37">
        <f t="shared" si="23"/>
        <v>7</v>
      </c>
      <c r="D143" s="115">
        <f t="shared" si="20"/>
        <v>0</v>
      </c>
      <c r="E143" s="115">
        <f t="shared" si="20"/>
        <v>0</v>
      </c>
      <c r="F143" s="115">
        <f t="shared" si="20"/>
        <v>0</v>
      </c>
      <c r="G143" s="115">
        <f t="shared" si="20"/>
        <v>0</v>
      </c>
      <c r="H143" s="115">
        <f t="shared" si="20"/>
        <v>0</v>
      </c>
      <c r="I143" s="115">
        <f t="shared" si="20"/>
        <v>0</v>
      </c>
      <c r="J143" s="115">
        <f t="shared" si="20"/>
        <v>0</v>
      </c>
      <c r="K143" s="115">
        <f t="shared" si="20"/>
        <v>0</v>
      </c>
      <c r="L143" s="115">
        <f t="shared" si="20"/>
        <v>0</v>
      </c>
      <c r="M143" s="115">
        <f t="shared" si="20"/>
        <v>0</v>
      </c>
      <c r="N143" s="115">
        <f t="shared" si="20"/>
        <v>0</v>
      </c>
      <c r="O143" s="115">
        <f t="shared" si="20"/>
        <v>0</v>
      </c>
      <c r="P143" s="115">
        <f t="shared" si="20"/>
        <v>0</v>
      </c>
      <c r="Q143" s="115">
        <f t="shared" si="20"/>
        <v>0</v>
      </c>
      <c r="R143" s="115">
        <f t="shared" si="20"/>
        <v>0</v>
      </c>
      <c r="S143" s="115">
        <f t="shared" si="20"/>
        <v>0</v>
      </c>
      <c r="T143" s="115">
        <f t="shared" si="20"/>
        <v>0</v>
      </c>
      <c r="U143" s="115">
        <f t="shared" si="20"/>
        <v>0</v>
      </c>
      <c r="V143" s="115">
        <f t="shared" si="20"/>
        <v>0</v>
      </c>
      <c r="W143" s="115">
        <f t="shared" si="20"/>
        <v>0</v>
      </c>
      <c r="X143" s="115">
        <f t="shared" si="20"/>
        <v>0</v>
      </c>
      <c r="Y143" s="115">
        <f t="shared" si="20"/>
        <v>0</v>
      </c>
      <c r="Z143" s="115">
        <f t="shared" si="20"/>
        <v>0</v>
      </c>
      <c r="AA143" s="115">
        <f t="shared" si="20"/>
        <v>0</v>
      </c>
      <c r="AB143" s="115">
        <f t="shared" si="20"/>
        <v>1</v>
      </c>
      <c r="AC143" s="115">
        <f t="shared" si="20"/>
        <v>1</v>
      </c>
      <c r="AD143" s="115">
        <f t="shared" si="20"/>
        <v>1</v>
      </c>
      <c r="AE143" s="115">
        <f t="shared" si="20"/>
        <v>1</v>
      </c>
      <c r="AF143" s="115">
        <f t="shared" si="20"/>
        <v>1</v>
      </c>
      <c r="AG143" s="115">
        <f t="shared" si="20"/>
        <v>1</v>
      </c>
      <c r="AH143" s="115">
        <f t="shared" si="20"/>
        <v>1</v>
      </c>
      <c r="AI143" s="115">
        <f>IF(OR(AI13=0,AI13=1),1,0)</f>
        <v>1</v>
      </c>
      <c r="AJ143" s="37" t="str">
        <f t="shared" si="21"/>
        <v>ON_G_DST4</v>
      </c>
      <c r="AK143" s="50"/>
      <c r="AL143" s="50" t="str">
        <f t="shared" si="24"/>
        <v>FF</v>
      </c>
      <c r="AM143" s="52" t="str">
        <f t="shared" si="25"/>
        <v>00</v>
      </c>
      <c r="AN143" s="52" t="str">
        <f t="shared" si="26"/>
        <v>00</v>
      </c>
      <c r="AO143" s="52" t="str">
        <f t="shared" si="27"/>
        <v>00</v>
      </c>
      <c r="AQ143" t="str">
        <f t="shared" si="22"/>
        <v xml:space="preserve">    (U4)0x000000FFU,                                                           /* 07 ON_G_DST4                                       */</v>
      </c>
    </row>
    <row r="144" spans="1:43">
      <c r="B144" s="122"/>
      <c r="C144" s="37">
        <f t="shared" si="23"/>
        <v>8</v>
      </c>
      <c r="D144" s="115">
        <f t="shared" ref="D144:AI151" si="28">IF(OR(D14=0,D14=1),1,0)</f>
        <v>0</v>
      </c>
      <c r="E144" s="115">
        <f t="shared" si="28"/>
        <v>0</v>
      </c>
      <c r="F144" s="115">
        <f t="shared" si="28"/>
        <v>0</v>
      </c>
      <c r="G144" s="115">
        <f t="shared" si="28"/>
        <v>0</v>
      </c>
      <c r="H144" s="115">
        <f t="shared" si="28"/>
        <v>0</v>
      </c>
      <c r="I144" s="115">
        <f t="shared" si="28"/>
        <v>0</v>
      </c>
      <c r="J144" s="115">
        <f t="shared" si="28"/>
        <v>0</v>
      </c>
      <c r="K144" s="115">
        <f t="shared" si="28"/>
        <v>0</v>
      </c>
      <c r="L144" s="115">
        <f t="shared" si="28"/>
        <v>0</v>
      </c>
      <c r="M144" s="115">
        <f t="shared" si="28"/>
        <v>0</v>
      </c>
      <c r="N144" s="115">
        <f t="shared" si="28"/>
        <v>0</v>
      </c>
      <c r="O144" s="115">
        <f t="shared" si="28"/>
        <v>0</v>
      </c>
      <c r="P144" s="115">
        <f t="shared" si="28"/>
        <v>0</v>
      </c>
      <c r="Q144" s="115">
        <f t="shared" si="28"/>
        <v>0</v>
      </c>
      <c r="R144" s="115">
        <f t="shared" si="28"/>
        <v>0</v>
      </c>
      <c r="S144" s="115">
        <f t="shared" si="28"/>
        <v>0</v>
      </c>
      <c r="T144" s="115">
        <f t="shared" si="28"/>
        <v>0</v>
      </c>
      <c r="U144" s="115">
        <f t="shared" si="28"/>
        <v>0</v>
      </c>
      <c r="V144" s="115">
        <f t="shared" si="28"/>
        <v>0</v>
      </c>
      <c r="W144" s="115">
        <f t="shared" si="28"/>
        <v>0</v>
      </c>
      <c r="X144" s="115">
        <f t="shared" si="28"/>
        <v>0</v>
      </c>
      <c r="Y144" s="115">
        <f t="shared" si="28"/>
        <v>0</v>
      </c>
      <c r="Z144" s="115">
        <f t="shared" si="28"/>
        <v>0</v>
      </c>
      <c r="AA144" s="115">
        <f t="shared" si="28"/>
        <v>0</v>
      </c>
      <c r="AB144" s="115">
        <f t="shared" si="28"/>
        <v>1</v>
      </c>
      <c r="AC144" s="115">
        <f t="shared" si="28"/>
        <v>1</v>
      </c>
      <c r="AD144" s="115">
        <f t="shared" si="28"/>
        <v>1</v>
      </c>
      <c r="AE144" s="115">
        <f t="shared" si="28"/>
        <v>1</v>
      </c>
      <c r="AF144" s="115">
        <f t="shared" si="28"/>
        <v>1</v>
      </c>
      <c r="AG144" s="115">
        <f t="shared" si="28"/>
        <v>1</v>
      </c>
      <c r="AH144" s="115">
        <f t="shared" si="28"/>
        <v>1</v>
      </c>
      <c r="AI144" s="115">
        <f t="shared" si="28"/>
        <v>1</v>
      </c>
      <c r="AJ144" s="37" t="str">
        <f t="shared" si="21"/>
        <v>ON_G_DST4</v>
      </c>
      <c r="AK144" s="50"/>
      <c r="AL144" s="50" t="str">
        <f t="shared" si="24"/>
        <v>FF</v>
      </c>
      <c r="AM144" s="52" t="str">
        <f t="shared" si="25"/>
        <v>00</v>
      </c>
      <c r="AN144" s="52" t="str">
        <f t="shared" si="26"/>
        <v>00</v>
      </c>
      <c r="AO144" s="52" t="str">
        <f t="shared" si="27"/>
        <v>00</v>
      </c>
      <c r="AQ144" t="str">
        <f t="shared" si="22"/>
        <v xml:space="preserve">    (U4)0x000000FFU,                                                           /* 08 ON_G_DST4                                       */</v>
      </c>
    </row>
    <row r="145" spans="2:43">
      <c r="B145" s="122"/>
      <c r="C145" s="37">
        <f t="shared" si="23"/>
        <v>9</v>
      </c>
      <c r="D145" s="115">
        <f t="shared" si="28"/>
        <v>0</v>
      </c>
      <c r="E145" s="115">
        <f t="shared" si="28"/>
        <v>0</v>
      </c>
      <c r="F145" s="115">
        <f t="shared" si="28"/>
        <v>0</v>
      </c>
      <c r="G145" s="115">
        <f t="shared" si="28"/>
        <v>0</v>
      </c>
      <c r="H145" s="115">
        <f t="shared" si="28"/>
        <v>0</v>
      </c>
      <c r="I145" s="115">
        <f t="shared" si="28"/>
        <v>0</v>
      </c>
      <c r="J145" s="115">
        <f t="shared" si="28"/>
        <v>0</v>
      </c>
      <c r="K145" s="115">
        <f t="shared" si="28"/>
        <v>0</v>
      </c>
      <c r="L145" s="115">
        <f t="shared" si="28"/>
        <v>0</v>
      </c>
      <c r="M145" s="115">
        <f t="shared" si="28"/>
        <v>0</v>
      </c>
      <c r="N145" s="115">
        <f t="shared" si="28"/>
        <v>0</v>
      </c>
      <c r="O145" s="115">
        <f t="shared" si="28"/>
        <v>0</v>
      </c>
      <c r="P145" s="115">
        <f t="shared" si="28"/>
        <v>0</v>
      </c>
      <c r="Q145" s="115">
        <f t="shared" si="28"/>
        <v>0</v>
      </c>
      <c r="R145" s="115">
        <f t="shared" si="28"/>
        <v>0</v>
      </c>
      <c r="S145" s="115">
        <f t="shared" si="28"/>
        <v>0</v>
      </c>
      <c r="T145" s="115">
        <f t="shared" si="28"/>
        <v>0</v>
      </c>
      <c r="U145" s="115">
        <f t="shared" si="28"/>
        <v>0</v>
      </c>
      <c r="V145" s="115">
        <f t="shared" si="28"/>
        <v>0</v>
      </c>
      <c r="W145" s="115">
        <f t="shared" si="28"/>
        <v>0</v>
      </c>
      <c r="X145" s="115">
        <f t="shared" si="28"/>
        <v>0</v>
      </c>
      <c r="Y145" s="115">
        <f t="shared" si="28"/>
        <v>0</v>
      </c>
      <c r="Z145" s="115">
        <f t="shared" si="28"/>
        <v>0</v>
      </c>
      <c r="AA145" s="115">
        <f t="shared" si="28"/>
        <v>0</v>
      </c>
      <c r="AB145" s="115">
        <f t="shared" si="28"/>
        <v>1</v>
      </c>
      <c r="AC145" s="115">
        <f t="shared" si="28"/>
        <v>1</v>
      </c>
      <c r="AD145" s="115">
        <f t="shared" si="28"/>
        <v>1</v>
      </c>
      <c r="AE145" s="115">
        <f t="shared" si="28"/>
        <v>1</v>
      </c>
      <c r="AF145" s="115">
        <f t="shared" si="28"/>
        <v>1</v>
      </c>
      <c r="AG145" s="115">
        <f t="shared" si="28"/>
        <v>1</v>
      </c>
      <c r="AH145" s="115">
        <f t="shared" si="28"/>
        <v>1</v>
      </c>
      <c r="AI145" s="115">
        <f t="shared" si="28"/>
        <v>1</v>
      </c>
      <c r="AJ145" s="37" t="str">
        <f t="shared" si="21"/>
        <v>ON_W_DST3</v>
      </c>
      <c r="AK145" s="50"/>
      <c r="AL145" s="50" t="str">
        <f t="shared" si="24"/>
        <v>FF</v>
      </c>
      <c r="AM145" s="52" t="str">
        <f t="shared" si="25"/>
        <v>00</v>
      </c>
      <c r="AN145" s="52" t="str">
        <f t="shared" si="26"/>
        <v>00</v>
      </c>
      <c r="AO145" s="52" t="str">
        <f t="shared" si="27"/>
        <v>00</v>
      </c>
      <c r="AQ145" t="str">
        <f t="shared" si="22"/>
        <v xml:space="preserve">    (U4)0x000000FFU,                                                           /* 09 ON_W_DST3                                       */</v>
      </c>
    </row>
    <row r="146" spans="2:43">
      <c r="B146" s="122"/>
      <c r="C146" s="37">
        <f t="shared" si="23"/>
        <v>10</v>
      </c>
      <c r="D146" s="115">
        <f t="shared" si="28"/>
        <v>0</v>
      </c>
      <c r="E146" s="115">
        <f t="shared" si="28"/>
        <v>0</v>
      </c>
      <c r="F146" s="115">
        <f t="shared" si="28"/>
        <v>0</v>
      </c>
      <c r="G146" s="115">
        <f t="shared" si="28"/>
        <v>0</v>
      </c>
      <c r="H146" s="115">
        <f t="shared" si="28"/>
        <v>0</v>
      </c>
      <c r="I146" s="115">
        <f t="shared" si="28"/>
        <v>0</v>
      </c>
      <c r="J146" s="115">
        <f t="shared" si="28"/>
        <v>0</v>
      </c>
      <c r="K146" s="115">
        <f t="shared" si="28"/>
        <v>0</v>
      </c>
      <c r="L146" s="115">
        <f t="shared" si="28"/>
        <v>0</v>
      </c>
      <c r="M146" s="115">
        <f t="shared" si="28"/>
        <v>0</v>
      </c>
      <c r="N146" s="115">
        <f t="shared" si="28"/>
        <v>0</v>
      </c>
      <c r="O146" s="115">
        <f t="shared" si="28"/>
        <v>0</v>
      </c>
      <c r="P146" s="115">
        <f t="shared" si="28"/>
        <v>0</v>
      </c>
      <c r="Q146" s="115">
        <f t="shared" si="28"/>
        <v>0</v>
      </c>
      <c r="R146" s="115">
        <f t="shared" si="28"/>
        <v>0</v>
      </c>
      <c r="S146" s="115">
        <f t="shared" si="28"/>
        <v>0</v>
      </c>
      <c r="T146" s="115">
        <f t="shared" si="28"/>
        <v>0</v>
      </c>
      <c r="U146" s="115">
        <f t="shared" si="28"/>
        <v>0</v>
      </c>
      <c r="V146" s="115">
        <f t="shared" si="28"/>
        <v>0</v>
      </c>
      <c r="W146" s="115">
        <f t="shared" si="28"/>
        <v>0</v>
      </c>
      <c r="X146" s="115">
        <f t="shared" si="28"/>
        <v>0</v>
      </c>
      <c r="Y146" s="115">
        <f t="shared" si="28"/>
        <v>0</v>
      </c>
      <c r="Z146" s="115">
        <f t="shared" si="28"/>
        <v>0</v>
      </c>
      <c r="AA146" s="115">
        <f t="shared" si="28"/>
        <v>0</v>
      </c>
      <c r="AB146" s="115">
        <f t="shared" si="28"/>
        <v>1</v>
      </c>
      <c r="AC146" s="115">
        <f t="shared" si="28"/>
        <v>1</v>
      </c>
      <c r="AD146" s="115">
        <f t="shared" si="28"/>
        <v>1</v>
      </c>
      <c r="AE146" s="115">
        <f t="shared" si="28"/>
        <v>1</v>
      </c>
      <c r="AF146" s="115">
        <f t="shared" si="28"/>
        <v>1</v>
      </c>
      <c r="AG146" s="115">
        <f t="shared" si="28"/>
        <v>1</v>
      </c>
      <c r="AH146" s="115">
        <f t="shared" si="28"/>
        <v>1</v>
      </c>
      <c r="AI146" s="115">
        <f t="shared" si="28"/>
        <v>1</v>
      </c>
      <c r="AJ146" s="37" t="str">
        <f t="shared" si="21"/>
        <v>ON_G_DST3</v>
      </c>
      <c r="AK146" s="50"/>
      <c r="AL146" s="50" t="str">
        <f t="shared" si="24"/>
        <v>FF</v>
      </c>
      <c r="AM146" s="52" t="str">
        <f t="shared" si="25"/>
        <v>00</v>
      </c>
      <c r="AN146" s="52" t="str">
        <f t="shared" si="26"/>
        <v>00</v>
      </c>
      <c r="AO146" s="52" t="str">
        <f t="shared" si="27"/>
        <v>00</v>
      </c>
      <c r="AQ146" t="str">
        <f t="shared" si="22"/>
        <v xml:space="preserve">    (U4)0x000000FFU,                                                           /* 10 ON_G_DST3                                       */</v>
      </c>
    </row>
    <row r="147" spans="2:43">
      <c r="B147" s="122"/>
      <c r="C147" s="37">
        <f t="shared" si="23"/>
        <v>11</v>
      </c>
      <c r="D147" s="115">
        <f t="shared" si="28"/>
        <v>0</v>
      </c>
      <c r="E147" s="115">
        <f t="shared" si="28"/>
        <v>0</v>
      </c>
      <c r="F147" s="115">
        <f t="shared" si="28"/>
        <v>0</v>
      </c>
      <c r="G147" s="115">
        <f t="shared" si="28"/>
        <v>0</v>
      </c>
      <c r="H147" s="115">
        <f t="shared" si="28"/>
        <v>0</v>
      </c>
      <c r="I147" s="115">
        <f t="shared" si="28"/>
        <v>0</v>
      </c>
      <c r="J147" s="115">
        <f t="shared" si="28"/>
        <v>0</v>
      </c>
      <c r="K147" s="115">
        <f t="shared" si="28"/>
        <v>0</v>
      </c>
      <c r="L147" s="115">
        <f t="shared" si="28"/>
        <v>0</v>
      </c>
      <c r="M147" s="115">
        <f t="shared" si="28"/>
        <v>0</v>
      </c>
      <c r="N147" s="115">
        <f t="shared" si="28"/>
        <v>0</v>
      </c>
      <c r="O147" s="115">
        <f t="shared" si="28"/>
        <v>0</v>
      </c>
      <c r="P147" s="115">
        <f t="shared" si="28"/>
        <v>0</v>
      </c>
      <c r="Q147" s="115">
        <f t="shared" si="28"/>
        <v>0</v>
      </c>
      <c r="R147" s="115">
        <f t="shared" si="28"/>
        <v>0</v>
      </c>
      <c r="S147" s="115">
        <f t="shared" si="28"/>
        <v>0</v>
      </c>
      <c r="T147" s="115">
        <f t="shared" si="28"/>
        <v>0</v>
      </c>
      <c r="U147" s="115">
        <f t="shared" si="28"/>
        <v>0</v>
      </c>
      <c r="V147" s="115">
        <f t="shared" si="28"/>
        <v>0</v>
      </c>
      <c r="W147" s="115">
        <f t="shared" si="28"/>
        <v>0</v>
      </c>
      <c r="X147" s="115">
        <f t="shared" si="28"/>
        <v>0</v>
      </c>
      <c r="Y147" s="115">
        <f t="shared" si="28"/>
        <v>0</v>
      </c>
      <c r="Z147" s="115">
        <f t="shared" si="28"/>
        <v>0</v>
      </c>
      <c r="AA147" s="115">
        <f t="shared" si="28"/>
        <v>0</v>
      </c>
      <c r="AB147" s="115">
        <f t="shared" si="28"/>
        <v>1</v>
      </c>
      <c r="AC147" s="115">
        <f t="shared" si="28"/>
        <v>1</v>
      </c>
      <c r="AD147" s="115">
        <f t="shared" si="28"/>
        <v>1</v>
      </c>
      <c r="AE147" s="115">
        <f t="shared" si="28"/>
        <v>1</v>
      </c>
      <c r="AF147" s="115">
        <f t="shared" si="28"/>
        <v>1</v>
      </c>
      <c r="AG147" s="115">
        <f t="shared" si="28"/>
        <v>1</v>
      </c>
      <c r="AH147" s="115">
        <f t="shared" si="28"/>
        <v>1</v>
      </c>
      <c r="AI147" s="115">
        <f t="shared" si="28"/>
        <v>1</v>
      </c>
      <c r="AJ147" s="37" t="str">
        <f t="shared" si="21"/>
        <v>ON_G_DST3</v>
      </c>
      <c r="AK147" s="50"/>
      <c r="AL147" s="50" t="str">
        <f t="shared" si="24"/>
        <v>FF</v>
      </c>
      <c r="AM147" s="52" t="str">
        <f t="shared" si="25"/>
        <v>00</v>
      </c>
      <c r="AN147" s="52" t="str">
        <f t="shared" si="26"/>
        <v>00</v>
      </c>
      <c r="AO147" s="52" t="str">
        <f t="shared" si="27"/>
        <v>00</v>
      </c>
      <c r="AQ147" t="str">
        <f t="shared" si="22"/>
        <v xml:space="preserve">    (U4)0x000000FFU,                                                           /* 11 ON_G_DST3                                       */</v>
      </c>
    </row>
    <row r="148" spans="2:43">
      <c r="B148" s="122"/>
      <c r="C148" s="37">
        <f t="shared" si="23"/>
        <v>12</v>
      </c>
      <c r="D148" s="115">
        <f t="shared" si="28"/>
        <v>0</v>
      </c>
      <c r="E148" s="115">
        <f t="shared" si="28"/>
        <v>0</v>
      </c>
      <c r="F148" s="115">
        <f t="shared" si="28"/>
        <v>0</v>
      </c>
      <c r="G148" s="115">
        <f t="shared" si="28"/>
        <v>0</v>
      </c>
      <c r="H148" s="115">
        <f t="shared" si="28"/>
        <v>0</v>
      </c>
      <c r="I148" s="115">
        <f t="shared" si="28"/>
        <v>0</v>
      </c>
      <c r="J148" s="115">
        <f t="shared" si="28"/>
        <v>0</v>
      </c>
      <c r="K148" s="115">
        <f t="shared" si="28"/>
        <v>0</v>
      </c>
      <c r="L148" s="115">
        <f t="shared" si="28"/>
        <v>0</v>
      </c>
      <c r="M148" s="115">
        <f t="shared" si="28"/>
        <v>0</v>
      </c>
      <c r="N148" s="115">
        <f t="shared" si="28"/>
        <v>0</v>
      </c>
      <c r="O148" s="115">
        <f t="shared" si="28"/>
        <v>0</v>
      </c>
      <c r="P148" s="115">
        <f t="shared" si="28"/>
        <v>0</v>
      </c>
      <c r="Q148" s="115">
        <f t="shared" si="28"/>
        <v>0</v>
      </c>
      <c r="R148" s="115">
        <f t="shared" si="28"/>
        <v>0</v>
      </c>
      <c r="S148" s="115">
        <f t="shared" si="28"/>
        <v>0</v>
      </c>
      <c r="T148" s="115">
        <f t="shared" si="28"/>
        <v>0</v>
      </c>
      <c r="U148" s="115">
        <f t="shared" si="28"/>
        <v>0</v>
      </c>
      <c r="V148" s="115">
        <f t="shared" si="28"/>
        <v>0</v>
      </c>
      <c r="W148" s="115">
        <f t="shared" si="28"/>
        <v>0</v>
      </c>
      <c r="X148" s="115">
        <f t="shared" si="28"/>
        <v>0</v>
      </c>
      <c r="Y148" s="115">
        <f t="shared" si="28"/>
        <v>0</v>
      </c>
      <c r="Z148" s="115">
        <f t="shared" si="28"/>
        <v>0</v>
      </c>
      <c r="AA148" s="115">
        <f t="shared" si="28"/>
        <v>0</v>
      </c>
      <c r="AB148" s="115">
        <f t="shared" si="28"/>
        <v>1</v>
      </c>
      <c r="AC148" s="115">
        <f t="shared" si="28"/>
        <v>1</v>
      </c>
      <c r="AD148" s="115">
        <f t="shared" si="28"/>
        <v>1</v>
      </c>
      <c r="AE148" s="115">
        <f t="shared" si="28"/>
        <v>1</v>
      </c>
      <c r="AF148" s="115">
        <f t="shared" si="28"/>
        <v>1</v>
      </c>
      <c r="AG148" s="115">
        <f t="shared" si="28"/>
        <v>1</v>
      </c>
      <c r="AH148" s="115">
        <f t="shared" si="28"/>
        <v>1</v>
      </c>
      <c r="AI148" s="115">
        <f t="shared" si="28"/>
        <v>1</v>
      </c>
      <c r="AJ148" s="37" t="str">
        <f t="shared" si="21"/>
        <v>ON_G_DST3</v>
      </c>
      <c r="AK148" s="50"/>
      <c r="AL148" s="50" t="str">
        <f t="shared" si="24"/>
        <v>FF</v>
      </c>
      <c r="AM148" s="52" t="str">
        <f t="shared" si="25"/>
        <v>00</v>
      </c>
      <c r="AN148" s="52" t="str">
        <f t="shared" si="26"/>
        <v>00</v>
      </c>
      <c r="AO148" s="52" t="str">
        <f t="shared" si="27"/>
        <v>00</v>
      </c>
      <c r="AQ148" t="str">
        <f t="shared" si="22"/>
        <v xml:space="preserve">    (U4)0x000000FFU,                                                           /* 12 ON_G_DST3                                       */</v>
      </c>
    </row>
    <row r="149" spans="2:43">
      <c r="B149" s="122"/>
      <c r="C149" s="37">
        <f t="shared" si="23"/>
        <v>13</v>
      </c>
      <c r="D149" s="115">
        <f t="shared" si="28"/>
        <v>0</v>
      </c>
      <c r="E149" s="115">
        <f t="shared" si="28"/>
        <v>0</v>
      </c>
      <c r="F149" s="115">
        <f t="shared" si="28"/>
        <v>0</v>
      </c>
      <c r="G149" s="115">
        <f t="shared" si="28"/>
        <v>0</v>
      </c>
      <c r="H149" s="115">
        <f t="shared" si="28"/>
        <v>0</v>
      </c>
      <c r="I149" s="115">
        <f t="shared" si="28"/>
        <v>0</v>
      </c>
      <c r="J149" s="115">
        <f t="shared" si="28"/>
        <v>0</v>
      </c>
      <c r="K149" s="115">
        <f t="shared" si="28"/>
        <v>0</v>
      </c>
      <c r="L149" s="115">
        <f t="shared" si="28"/>
        <v>0</v>
      </c>
      <c r="M149" s="115">
        <f t="shared" si="28"/>
        <v>0</v>
      </c>
      <c r="N149" s="115">
        <f t="shared" si="28"/>
        <v>0</v>
      </c>
      <c r="O149" s="115">
        <f t="shared" si="28"/>
        <v>0</v>
      </c>
      <c r="P149" s="115">
        <f t="shared" si="28"/>
        <v>0</v>
      </c>
      <c r="Q149" s="115">
        <f t="shared" si="28"/>
        <v>0</v>
      </c>
      <c r="R149" s="115">
        <f t="shared" si="28"/>
        <v>0</v>
      </c>
      <c r="S149" s="115">
        <f t="shared" si="28"/>
        <v>0</v>
      </c>
      <c r="T149" s="115">
        <f t="shared" si="28"/>
        <v>0</v>
      </c>
      <c r="U149" s="115">
        <f t="shared" si="28"/>
        <v>0</v>
      </c>
      <c r="V149" s="115">
        <f t="shared" si="28"/>
        <v>0</v>
      </c>
      <c r="W149" s="115">
        <f t="shared" si="28"/>
        <v>0</v>
      </c>
      <c r="X149" s="115">
        <f t="shared" si="28"/>
        <v>0</v>
      </c>
      <c r="Y149" s="115">
        <f t="shared" si="28"/>
        <v>0</v>
      </c>
      <c r="Z149" s="115">
        <f t="shared" si="28"/>
        <v>0</v>
      </c>
      <c r="AA149" s="115">
        <f t="shared" si="28"/>
        <v>0</v>
      </c>
      <c r="AB149" s="115">
        <f t="shared" si="28"/>
        <v>1</v>
      </c>
      <c r="AC149" s="115">
        <f t="shared" si="28"/>
        <v>1</v>
      </c>
      <c r="AD149" s="115">
        <f t="shared" si="28"/>
        <v>1</v>
      </c>
      <c r="AE149" s="115">
        <f t="shared" si="28"/>
        <v>1</v>
      </c>
      <c r="AF149" s="115">
        <f t="shared" si="28"/>
        <v>1</v>
      </c>
      <c r="AG149" s="115">
        <f t="shared" si="28"/>
        <v>1</v>
      </c>
      <c r="AH149" s="115">
        <f t="shared" si="28"/>
        <v>1</v>
      </c>
      <c r="AI149" s="115">
        <f t="shared" si="28"/>
        <v>1</v>
      </c>
      <c r="AJ149" s="37" t="str">
        <f t="shared" si="21"/>
        <v>ON_W_DST3</v>
      </c>
      <c r="AK149" s="50"/>
      <c r="AL149" s="50" t="str">
        <f t="shared" si="24"/>
        <v>FF</v>
      </c>
      <c r="AM149" s="52" t="str">
        <f t="shared" si="25"/>
        <v>00</v>
      </c>
      <c r="AN149" s="52" t="str">
        <f t="shared" si="26"/>
        <v>00</v>
      </c>
      <c r="AO149" s="52" t="str">
        <f t="shared" si="27"/>
        <v>00</v>
      </c>
      <c r="AQ149" t="str">
        <f t="shared" si="22"/>
        <v xml:space="preserve">    (U4)0x000000FFU,                                                           /* 13 ON_W_DST3                                       */</v>
      </c>
    </row>
    <row r="150" spans="2:43">
      <c r="B150" s="122"/>
      <c r="C150" s="37">
        <f t="shared" si="23"/>
        <v>14</v>
      </c>
      <c r="D150" s="115">
        <f t="shared" si="28"/>
        <v>0</v>
      </c>
      <c r="E150" s="115">
        <f t="shared" si="28"/>
        <v>0</v>
      </c>
      <c r="F150" s="115">
        <f t="shared" si="28"/>
        <v>0</v>
      </c>
      <c r="G150" s="115">
        <f t="shared" si="28"/>
        <v>0</v>
      </c>
      <c r="H150" s="115">
        <f t="shared" si="28"/>
        <v>0</v>
      </c>
      <c r="I150" s="115">
        <f t="shared" si="28"/>
        <v>0</v>
      </c>
      <c r="J150" s="115">
        <f t="shared" si="28"/>
        <v>0</v>
      </c>
      <c r="K150" s="115">
        <f t="shared" si="28"/>
        <v>0</v>
      </c>
      <c r="L150" s="115">
        <f t="shared" si="28"/>
        <v>0</v>
      </c>
      <c r="M150" s="115">
        <f t="shared" si="28"/>
        <v>0</v>
      </c>
      <c r="N150" s="115">
        <f t="shared" si="28"/>
        <v>0</v>
      </c>
      <c r="O150" s="115">
        <f t="shared" si="28"/>
        <v>0</v>
      </c>
      <c r="P150" s="115">
        <f t="shared" si="28"/>
        <v>0</v>
      </c>
      <c r="Q150" s="115">
        <f t="shared" si="28"/>
        <v>0</v>
      </c>
      <c r="R150" s="115">
        <f t="shared" si="28"/>
        <v>0</v>
      </c>
      <c r="S150" s="115">
        <f t="shared" si="28"/>
        <v>0</v>
      </c>
      <c r="T150" s="115">
        <f t="shared" si="28"/>
        <v>0</v>
      </c>
      <c r="U150" s="115">
        <f t="shared" si="28"/>
        <v>0</v>
      </c>
      <c r="V150" s="115">
        <f t="shared" si="28"/>
        <v>0</v>
      </c>
      <c r="W150" s="115">
        <f t="shared" si="28"/>
        <v>0</v>
      </c>
      <c r="X150" s="115">
        <f t="shared" si="28"/>
        <v>0</v>
      </c>
      <c r="Y150" s="115">
        <f t="shared" si="28"/>
        <v>0</v>
      </c>
      <c r="Z150" s="115">
        <f t="shared" si="28"/>
        <v>0</v>
      </c>
      <c r="AA150" s="115">
        <f t="shared" si="28"/>
        <v>0</v>
      </c>
      <c r="AB150" s="115">
        <f t="shared" si="28"/>
        <v>1</v>
      </c>
      <c r="AC150" s="115">
        <f t="shared" si="28"/>
        <v>1</v>
      </c>
      <c r="AD150" s="115">
        <f t="shared" si="28"/>
        <v>1</v>
      </c>
      <c r="AE150" s="115">
        <f t="shared" si="28"/>
        <v>1</v>
      </c>
      <c r="AF150" s="115">
        <f t="shared" si="28"/>
        <v>1</v>
      </c>
      <c r="AG150" s="115">
        <f t="shared" si="28"/>
        <v>1</v>
      </c>
      <c r="AH150" s="115">
        <f t="shared" si="28"/>
        <v>1</v>
      </c>
      <c r="AI150" s="115">
        <f t="shared" si="28"/>
        <v>1</v>
      </c>
      <c r="AJ150" s="37" t="str">
        <f t="shared" si="21"/>
        <v>ON_G_DST3</v>
      </c>
      <c r="AK150" s="50"/>
      <c r="AL150" s="50" t="str">
        <f t="shared" si="24"/>
        <v>FF</v>
      </c>
      <c r="AM150" s="52" t="str">
        <f t="shared" si="25"/>
        <v>00</v>
      </c>
      <c r="AN150" s="52" t="str">
        <f t="shared" si="26"/>
        <v>00</v>
      </c>
      <c r="AO150" s="52" t="str">
        <f t="shared" si="27"/>
        <v>00</v>
      </c>
      <c r="AQ150" t="str">
        <f t="shared" si="22"/>
        <v xml:space="preserve">    (U4)0x000000FFU,                                                           /* 14 ON_G_DST3                                       */</v>
      </c>
    </row>
    <row r="151" spans="2:43">
      <c r="B151" s="122"/>
      <c r="C151" s="37">
        <f t="shared" si="23"/>
        <v>15</v>
      </c>
      <c r="D151" s="115">
        <f t="shared" si="28"/>
        <v>0</v>
      </c>
      <c r="E151" s="115">
        <f t="shared" si="28"/>
        <v>0</v>
      </c>
      <c r="F151" s="115">
        <f t="shared" si="28"/>
        <v>0</v>
      </c>
      <c r="G151" s="115">
        <f t="shared" si="28"/>
        <v>0</v>
      </c>
      <c r="H151" s="115">
        <f t="shared" si="28"/>
        <v>0</v>
      </c>
      <c r="I151" s="115">
        <f t="shared" si="28"/>
        <v>0</v>
      </c>
      <c r="J151" s="115">
        <f t="shared" si="28"/>
        <v>0</v>
      </c>
      <c r="K151" s="115">
        <f t="shared" si="28"/>
        <v>0</v>
      </c>
      <c r="L151" s="115">
        <f t="shared" si="28"/>
        <v>0</v>
      </c>
      <c r="M151" s="115">
        <f t="shared" si="28"/>
        <v>0</v>
      </c>
      <c r="N151" s="115">
        <f t="shared" si="28"/>
        <v>0</v>
      </c>
      <c r="O151" s="115">
        <f t="shared" si="28"/>
        <v>0</v>
      </c>
      <c r="P151" s="115">
        <f t="shared" si="28"/>
        <v>0</v>
      </c>
      <c r="Q151" s="115">
        <f t="shared" si="28"/>
        <v>0</v>
      </c>
      <c r="R151" s="115">
        <f t="shared" si="28"/>
        <v>0</v>
      </c>
      <c r="S151" s="115">
        <f t="shared" si="28"/>
        <v>0</v>
      </c>
      <c r="T151" s="115">
        <f t="shared" si="28"/>
        <v>0</v>
      </c>
      <c r="U151" s="115">
        <f t="shared" si="28"/>
        <v>0</v>
      </c>
      <c r="V151" s="115">
        <f t="shared" si="28"/>
        <v>0</v>
      </c>
      <c r="W151" s="115">
        <f t="shared" si="28"/>
        <v>0</v>
      </c>
      <c r="X151" s="115">
        <f t="shared" si="28"/>
        <v>0</v>
      </c>
      <c r="Y151" s="115">
        <f t="shared" si="28"/>
        <v>0</v>
      </c>
      <c r="Z151" s="115">
        <f t="shared" si="28"/>
        <v>0</v>
      </c>
      <c r="AA151" s="115">
        <f t="shared" si="28"/>
        <v>0</v>
      </c>
      <c r="AB151" s="115">
        <f t="shared" si="28"/>
        <v>1</v>
      </c>
      <c r="AC151" s="115">
        <f t="shared" si="28"/>
        <v>1</v>
      </c>
      <c r="AD151" s="115">
        <f t="shared" si="28"/>
        <v>1</v>
      </c>
      <c r="AE151" s="115">
        <f t="shared" si="28"/>
        <v>1</v>
      </c>
      <c r="AF151" s="115">
        <f t="shared" si="28"/>
        <v>1</v>
      </c>
      <c r="AG151" s="115">
        <f t="shared" si="28"/>
        <v>1</v>
      </c>
      <c r="AH151" s="115">
        <f t="shared" si="28"/>
        <v>1</v>
      </c>
      <c r="AI151" s="115">
        <f>IF(OR(AI21=0,AI21=1),1,0)</f>
        <v>1</v>
      </c>
      <c r="AJ151" s="37" t="str">
        <f t="shared" si="21"/>
        <v>ON_G_DST3</v>
      </c>
      <c r="AK151" s="50"/>
      <c r="AL151" s="50" t="str">
        <f t="shared" si="24"/>
        <v>FF</v>
      </c>
      <c r="AM151" s="52" t="str">
        <f t="shared" si="25"/>
        <v>00</v>
      </c>
      <c r="AN151" s="52" t="str">
        <f t="shared" si="26"/>
        <v>00</v>
      </c>
      <c r="AO151" s="52" t="str">
        <f t="shared" si="27"/>
        <v>00</v>
      </c>
      <c r="AQ151" t="str">
        <f t="shared" si="22"/>
        <v xml:space="preserve">    (U4)0x000000FFU,                                                           /* 15 ON_G_DST3                                       */</v>
      </c>
    </row>
    <row r="152" spans="2:43">
      <c r="B152" s="122"/>
      <c r="C152" s="37">
        <f t="shared" si="23"/>
        <v>16</v>
      </c>
      <c r="D152" s="115">
        <f t="shared" ref="D152:AI159" si="29">IF(OR(D22=0,D22=1),1,0)</f>
        <v>0</v>
      </c>
      <c r="E152" s="115">
        <f t="shared" si="29"/>
        <v>0</v>
      </c>
      <c r="F152" s="115">
        <f t="shared" si="29"/>
        <v>0</v>
      </c>
      <c r="G152" s="115">
        <f t="shared" si="29"/>
        <v>0</v>
      </c>
      <c r="H152" s="115">
        <f t="shared" si="29"/>
        <v>0</v>
      </c>
      <c r="I152" s="115">
        <f t="shared" si="29"/>
        <v>0</v>
      </c>
      <c r="J152" s="115">
        <f t="shared" si="29"/>
        <v>0</v>
      </c>
      <c r="K152" s="115">
        <f t="shared" si="29"/>
        <v>0</v>
      </c>
      <c r="L152" s="115">
        <f t="shared" si="29"/>
        <v>0</v>
      </c>
      <c r="M152" s="115">
        <f t="shared" si="29"/>
        <v>0</v>
      </c>
      <c r="N152" s="115">
        <f t="shared" si="29"/>
        <v>0</v>
      </c>
      <c r="O152" s="115">
        <f t="shared" si="29"/>
        <v>0</v>
      </c>
      <c r="P152" s="115">
        <f t="shared" si="29"/>
        <v>0</v>
      </c>
      <c r="Q152" s="115">
        <f t="shared" si="29"/>
        <v>0</v>
      </c>
      <c r="R152" s="115">
        <f t="shared" si="29"/>
        <v>0</v>
      </c>
      <c r="S152" s="115">
        <f t="shared" si="29"/>
        <v>0</v>
      </c>
      <c r="T152" s="115">
        <f t="shared" si="29"/>
        <v>0</v>
      </c>
      <c r="U152" s="115">
        <f t="shared" si="29"/>
        <v>0</v>
      </c>
      <c r="V152" s="115">
        <f t="shared" si="29"/>
        <v>0</v>
      </c>
      <c r="W152" s="115">
        <f t="shared" si="29"/>
        <v>0</v>
      </c>
      <c r="X152" s="115">
        <f t="shared" si="29"/>
        <v>0</v>
      </c>
      <c r="Y152" s="115">
        <f t="shared" si="29"/>
        <v>0</v>
      </c>
      <c r="Z152" s="115">
        <f t="shared" si="29"/>
        <v>0</v>
      </c>
      <c r="AA152" s="115">
        <f t="shared" si="29"/>
        <v>0</v>
      </c>
      <c r="AB152" s="115">
        <f t="shared" si="29"/>
        <v>1</v>
      </c>
      <c r="AC152" s="115">
        <f t="shared" si="29"/>
        <v>1</v>
      </c>
      <c r="AD152" s="115">
        <f t="shared" si="29"/>
        <v>1</v>
      </c>
      <c r="AE152" s="115">
        <f t="shared" si="29"/>
        <v>1</v>
      </c>
      <c r="AF152" s="115">
        <f t="shared" si="29"/>
        <v>1</v>
      </c>
      <c r="AG152" s="115">
        <f t="shared" si="29"/>
        <v>1</v>
      </c>
      <c r="AH152" s="115">
        <f t="shared" si="29"/>
        <v>1</v>
      </c>
      <c r="AI152" s="115">
        <f t="shared" si="29"/>
        <v>1</v>
      </c>
      <c r="AJ152" s="37" t="str">
        <f t="shared" si="21"/>
        <v>ON_G_DST3</v>
      </c>
      <c r="AK152" s="50"/>
      <c r="AL152" s="50" t="str">
        <f t="shared" si="24"/>
        <v>FF</v>
      </c>
      <c r="AM152" s="52" t="str">
        <f t="shared" si="25"/>
        <v>00</v>
      </c>
      <c r="AN152" s="52" t="str">
        <f t="shared" si="26"/>
        <v>00</v>
      </c>
      <c r="AO152" s="52" t="str">
        <f t="shared" si="27"/>
        <v>00</v>
      </c>
      <c r="AQ152" t="str">
        <f t="shared" si="22"/>
        <v xml:space="preserve">    (U4)0x000000FFU,                                                           /* 16 ON_G_DST3                                       */</v>
      </c>
    </row>
    <row r="153" spans="2:43">
      <c r="B153" s="122"/>
      <c r="C153" s="37">
        <f t="shared" si="23"/>
        <v>17</v>
      </c>
      <c r="D153" s="115">
        <f t="shared" si="29"/>
        <v>0</v>
      </c>
      <c r="E153" s="115">
        <f t="shared" si="29"/>
        <v>0</v>
      </c>
      <c r="F153" s="115">
        <f t="shared" si="29"/>
        <v>0</v>
      </c>
      <c r="G153" s="115">
        <f t="shared" si="29"/>
        <v>0</v>
      </c>
      <c r="H153" s="115">
        <f t="shared" si="29"/>
        <v>0</v>
      </c>
      <c r="I153" s="115">
        <f t="shared" si="29"/>
        <v>0</v>
      </c>
      <c r="J153" s="115">
        <f t="shared" si="29"/>
        <v>0</v>
      </c>
      <c r="K153" s="115">
        <f t="shared" si="29"/>
        <v>0</v>
      </c>
      <c r="L153" s="115">
        <f t="shared" si="29"/>
        <v>0</v>
      </c>
      <c r="M153" s="115">
        <f t="shared" si="29"/>
        <v>0</v>
      </c>
      <c r="N153" s="115">
        <f t="shared" si="29"/>
        <v>0</v>
      </c>
      <c r="O153" s="115">
        <f t="shared" si="29"/>
        <v>0</v>
      </c>
      <c r="P153" s="115">
        <f t="shared" si="29"/>
        <v>0</v>
      </c>
      <c r="Q153" s="115">
        <f t="shared" si="29"/>
        <v>0</v>
      </c>
      <c r="R153" s="115">
        <f t="shared" si="29"/>
        <v>0</v>
      </c>
      <c r="S153" s="115">
        <f t="shared" si="29"/>
        <v>0</v>
      </c>
      <c r="T153" s="115">
        <f t="shared" si="29"/>
        <v>0</v>
      </c>
      <c r="U153" s="115">
        <f t="shared" si="29"/>
        <v>0</v>
      </c>
      <c r="V153" s="115">
        <f t="shared" si="29"/>
        <v>0</v>
      </c>
      <c r="W153" s="115">
        <f t="shared" si="29"/>
        <v>0</v>
      </c>
      <c r="X153" s="115">
        <f t="shared" si="29"/>
        <v>0</v>
      </c>
      <c r="Y153" s="115">
        <f t="shared" si="29"/>
        <v>0</v>
      </c>
      <c r="Z153" s="115">
        <f t="shared" si="29"/>
        <v>0</v>
      </c>
      <c r="AA153" s="115">
        <f t="shared" si="29"/>
        <v>0</v>
      </c>
      <c r="AB153" s="115">
        <f t="shared" si="29"/>
        <v>1</v>
      </c>
      <c r="AC153" s="115">
        <f t="shared" si="29"/>
        <v>1</v>
      </c>
      <c r="AD153" s="115">
        <f t="shared" si="29"/>
        <v>1</v>
      </c>
      <c r="AE153" s="115">
        <f t="shared" si="29"/>
        <v>1</v>
      </c>
      <c r="AF153" s="115">
        <f t="shared" si="29"/>
        <v>1</v>
      </c>
      <c r="AG153" s="115">
        <f t="shared" si="29"/>
        <v>1</v>
      </c>
      <c r="AH153" s="115">
        <f t="shared" si="29"/>
        <v>1</v>
      </c>
      <c r="AI153" s="115">
        <f t="shared" si="29"/>
        <v>1</v>
      </c>
      <c r="AJ153" s="37" t="str">
        <f t="shared" si="21"/>
        <v>ON_W_DST2</v>
      </c>
      <c r="AK153" s="50"/>
      <c r="AL153" s="50" t="str">
        <f t="shared" si="24"/>
        <v>FF</v>
      </c>
      <c r="AM153" s="52" t="str">
        <f t="shared" si="25"/>
        <v>00</v>
      </c>
      <c r="AN153" s="52" t="str">
        <f t="shared" si="26"/>
        <v>00</v>
      </c>
      <c r="AO153" s="52" t="str">
        <f t="shared" si="27"/>
        <v>00</v>
      </c>
      <c r="AQ153" t="str">
        <f t="shared" si="22"/>
        <v xml:space="preserve">    (U4)0x000000FFU,                                                           /* 17 ON_W_DST2                                       */</v>
      </c>
    </row>
    <row r="154" spans="2:43">
      <c r="B154" s="122"/>
      <c r="C154" s="37">
        <f t="shared" si="23"/>
        <v>18</v>
      </c>
      <c r="D154" s="115">
        <f t="shared" si="29"/>
        <v>0</v>
      </c>
      <c r="E154" s="115">
        <f t="shared" si="29"/>
        <v>0</v>
      </c>
      <c r="F154" s="115">
        <f t="shared" si="29"/>
        <v>0</v>
      </c>
      <c r="G154" s="115">
        <f t="shared" si="29"/>
        <v>0</v>
      </c>
      <c r="H154" s="115">
        <f t="shared" si="29"/>
        <v>0</v>
      </c>
      <c r="I154" s="115">
        <f t="shared" si="29"/>
        <v>0</v>
      </c>
      <c r="J154" s="115">
        <f t="shared" si="29"/>
        <v>0</v>
      </c>
      <c r="K154" s="115">
        <f t="shared" si="29"/>
        <v>0</v>
      </c>
      <c r="L154" s="115">
        <f t="shared" si="29"/>
        <v>0</v>
      </c>
      <c r="M154" s="115">
        <f t="shared" si="29"/>
        <v>0</v>
      </c>
      <c r="N154" s="115">
        <f t="shared" si="29"/>
        <v>0</v>
      </c>
      <c r="O154" s="115">
        <f t="shared" si="29"/>
        <v>0</v>
      </c>
      <c r="P154" s="115">
        <f t="shared" si="29"/>
        <v>0</v>
      </c>
      <c r="Q154" s="115">
        <f t="shared" si="29"/>
        <v>0</v>
      </c>
      <c r="R154" s="115">
        <f t="shared" si="29"/>
        <v>0</v>
      </c>
      <c r="S154" s="115">
        <f t="shared" si="29"/>
        <v>0</v>
      </c>
      <c r="T154" s="115">
        <f t="shared" si="29"/>
        <v>0</v>
      </c>
      <c r="U154" s="115">
        <f t="shared" si="29"/>
        <v>0</v>
      </c>
      <c r="V154" s="115">
        <f t="shared" si="29"/>
        <v>0</v>
      </c>
      <c r="W154" s="115">
        <f t="shared" si="29"/>
        <v>0</v>
      </c>
      <c r="X154" s="115">
        <f t="shared" si="29"/>
        <v>0</v>
      </c>
      <c r="Y154" s="115">
        <f t="shared" si="29"/>
        <v>0</v>
      </c>
      <c r="Z154" s="115">
        <f t="shared" si="29"/>
        <v>0</v>
      </c>
      <c r="AA154" s="115">
        <f t="shared" si="29"/>
        <v>0</v>
      </c>
      <c r="AB154" s="115">
        <f t="shared" si="29"/>
        <v>1</v>
      </c>
      <c r="AC154" s="115">
        <f t="shared" si="29"/>
        <v>1</v>
      </c>
      <c r="AD154" s="115">
        <f t="shared" si="29"/>
        <v>1</v>
      </c>
      <c r="AE154" s="115">
        <f t="shared" si="29"/>
        <v>1</v>
      </c>
      <c r="AF154" s="115">
        <f t="shared" si="29"/>
        <v>1</v>
      </c>
      <c r="AG154" s="115">
        <f t="shared" si="29"/>
        <v>1</v>
      </c>
      <c r="AH154" s="115">
        <f t="shared" si="29"/>
        <v>1</v>
      </c>
      <c r="AI154" s="115">
        <f t="shared" si="29"/>
        <v>1</v>
      </c>
      <c r="AJ154" s="37" t="str">
        <f t="shared" si="21"/>
        <v>ON_G_DST2</v>
      </c>
      <c r="AK154" s="50"/>
      <c r="AL154" s="50" t="str">
        <f t="shared" si="24"/>
        <v>FF</v>
      </c>
      <c r="AM154" s="52" t="str">
        <f t="shared" si="25"/>
        <v>00</v>
      </c>
      <c r="AN154" s="52" t="str">
        <f t="shared" si="26"/>
        <v>00</v>
      </c>
      <c r="AO154" s="52" t="str">
        <f t="shared" si="27"/>
        <v>00</v>
      </c>
      <c r="AQ154" t="str">
        <f t="shared" si="22"/>
        <v xml:space="preserve">    (U4)0x000000FFU,                                                           /* 18 ON_G_DST2                                       */</v>
      </c>
    </row>
    <row r="155" spans="2:43">
      <c r="B155" s="122"/>
      <c r="C155" s="37">
        <f t="shared" si="23"/>
        <v>19</v>
      </c>
      <c r="D155" s="115">
        <f t="shared" si="29"/>
        <v>0</v>
      </c>
      <c r="E155" s="115">
        <f t="shared" si="29"/>
        <v>0</v>
      </c>
      <c r="F155" s="115">
        <f t="shared" si="29"/>
        <v>0</v>
      </c>
      <c r="G155" s="115">
        <f t="shared" si="29"/>
        <v>0</v>
      </c>
      <c r="H155" s="115">
        <f t="shared" si="29"/>
        <v>0</v>
      </c>
      <c r="I155" s="115">
        <f t="shared" si="29"/>
        <v>0</v>
      </c>
      <c r="J155" s="115">
        <f t="shared" si="29"/>
        <v>0</v>
      </c>
      <c r="K155" s="115">
        <f t="shared" si="29"/>
        <v>0</v>
      </c>
      <c r="L155" s="115">
        <f t="shared" si="29"/>
        <v>0</v>
      </c>
      <c r="M155" s="115">
        <f t="shared" si="29"/>
        <v>0</v>
      </c>
      <c r="N155" s="115">
        <f t="shared" si="29"/>
        <v>0</v>
      </c>
      <c r="O155" s="115">
        <f t="shared" si="29"/>
        <v>0</v>
      </c>
      <c r="P155" s="115">
        <f t="shared" si="29"/>
        <v>0</v>
      </c>
      <c r="Q155" s="115">
        <f t="shared" si="29"/>
        <v>0</v>
      </c>
      <c r="R155" s="115">
        <f t="shared" si="29"/>
        <v>0</v>
      </c>
      <c r="S155" s="115">
        <f t="shared" si="29"/>
        <v>0</v>
      </c>
      <c r="T155" s="115">
        <f t="shared" si="29"/>
        <v>0</v>
      </c>
      <c r="U155" s="115">
        <f t="shared" si="29"/>
        <v>0</v>
      </c>
      <c r="V155" s="115">
        <f t="shared" si="29"/>
        <v>0</v>
      </c>
      <c r="W155" s="115">
        <f t="shared" si="29"/>
        <v>0</v>
      </c>
      <c r="X155" s="115">
        <f t="shared" si="29"/>
        <v>0</v>
      </c>
      <c r="Y155" s="115">
        <f t="shared" si="29"/>
        <v>0</v>
      </c>
      <c r="Z155" s="115">
        <f t="shared" si="29"/>
        <v>0</v>
      </c>
      <c r="AA155" s="115">
        <f t="shared" si="29"/>
        <v>0</v>
      </c>
      <c r="AB155" s="115">
        <f t="shared" si="29"/>
        <v>1</v>
      </c>
      <c r="AC155" s="115">
        <f t="shared" si="29"/>
        <v>1</v>
      </c>
      <c r="AD155" s="115">
        <f t="shared" si="29"/>
        <v>1</v>
      </c>
      <c r="AE155" s="115">
        <f t="shared" si="29"/>
        <v>1</v>
      </c>
      <c r="AF155" s="115">
        <f t="shared" si="29"/>
        <v>1</v>
      </c>
      <c r="AG155" s="115">
        <f t="shared" si="29"/>
        <v>1</v>
      </c>
      <c r="AH155" s="115">
        <f t="shared" si="29"/>
        <v>1</v>
      </c>
      <c r="AI155" s="115">
        <f t="shared" si="29"/>
        <v>1</v>
      </c>
      <c r="AJ155" s="37" t="str">
        <f t="shared" si="21"/>
        <v>ON_G_DST2</v>
      </c>
      <c r="AK155" s="50"/>
      <c r="AL155" s="50" t="str">
        <f t="shared" si="24"/>
        <v>FF</v>
      </c>
      <c r="AM155" s="52" t="str">
        <f t="shared" si="25"/>
        <v>00</v>
      </c>
      <c r="AN155" s="52" t="str">
        <f t="shared" si="26"/>
        <v>00</v>
      </c>
      <c r="AO155" s="52" t="str">
        <f t="shared" si="27"/>
        <v>00</v>
      </c>
      <c r="AQ155" t="str">
        <f t="shared" si="22"/>
        <v xml:space="preserve">    (U4)0x000000FFU,                                                           /* 19 ON_G_DST2                                       */</v>
      </c>
    </row>
    <row r="156" spans="2:43">
      <c r="B156" s="122"/>
      <c r="C156" s="37">
        <f t="shared" si="23"/>
        <v>20</v>
      </c>
      <c r="D156" s="115">
        <f t="shared" si="29"/>
        <v>0</v>
      </c>
      <c r="E156" s="115">
        <f t="shared" si="29"/>
        <v>0</v>
      </c>
      <c r="F156" s="115">
        <f t="shared" si="29"/>
        <v>0</v>
      </c>
      <c r="G156" s="115">
        <f t="shared" si="29"/>
        <v>0</v>
      </c>
      <c r="H156" s="115">
        <f t="shared" si="29"/>
        <v>0</v>
      </c>
      <c r="I156" s="115">
        <f t="shared" si="29"/>
        <v>0</v>
      </c>
      <c r="J156" s="115">
        <f t="shared" si="29"/>
        <v>0</v>
      </c>
      <c r="K156" s="115">
        <f t="shared" si="29"/>
        <v>0</v>
      </c>
      <c r="L156" s="115">
        <f t="shared" si="29"/>
        <v>0</v>
      </c>
      <c r="M156" s="115">
        <f t="shared" si="29"/>
        <v>0</v>
      </c>
      <c r="N156" s="115">
        <f t="shared" si="29"/>
        <v>0</v>
      </c>
      <c r="O156" s="115">
        <f t="shared" si="29"/>
        <v>0</v>
      </c>
      <c r="P156" s="115">
        <f t="shared" si="29"/>
        <v>0</v>
      </c>
      <c r="Q156" s="115">
        <f t="shared" si="29"/>
        <v>0</v>
      </c>
      <c r="R156" s="115">
        <f t="shared" si="29"/>
        <v>0</v>
      </c>
      <c r="S156" s="115">
        <f t="shared" si="29"/>
        <v>0</v>
      </c>
      <c r="T156" s="115">
        <f t="shared" si="29"/>
        <v>0</v>
      </c>
      <c r="U156" s="115">
        <f t="shared" si="29"/>
        <v>0</v>
      </c>
      <c r="V156" s="115">
        <f t="shared" si="29"/>
        <v>0</v>
      </c>
      <c r="W156" s="115">
        <f t="shared" si="29"/>
        <v>0</v>
      </c>
      <c r="X156" s="115">
        <f t="shared" si="29"/>
        <v>0</v>
      </c>
      <c r="Y156" s="115">
        <f t="shared" si="29"/>
        <v>0</v>
      </c>
      <c r="Z156" s="115">
        <f t="shared" si="29"/>
        <v>0</v>
      </c>
      <c r="AA156" s="115">
        <f t="shared" si="29"/>
        <v>0</v>
      </c>
      <c r="AB156" s="115">
        <f t="shared" si="29"/>
        <v>1</v>
      </c>
      <c r="AC156" s="115">
        <f t="shared" si="29"/>
        <v>1</v>
      </c>
      <c r="AD156" s="115">
        <f t="shared" si="29"/>
        <v>1</v>
      </c>
      <c r="AE156" s="115">
        <f t="shared" si="29"/>
        <v>1</v>
      </c>
      <c r="AF156" s="115">
        <f t="shared" si="29"/>
        <v>1</v>
      </c>
      <c r="AG156" s="115">
        <f t="shared" si="29"/>
        <v>1</v>
      </c>
      <c r="AH156" s="115">
        <f t="shared" si="29"/>
        <v>1</v>
      </c>
      <c r="AI156" s="115">
        <f t="shared" si="29"/>
        <v>1</v>
      </c>
      <c r="AJ156" s="37" t="str">
        <f t="shared" si="21"/>
        <v>ON_G_DST2</v>
      </c>
      <c r="AK156" s="50"/>
      <c r="AL156" s="50" t="str">
        <f t="shared" si="24"/>
        <v>FF</v>
      </c>
      <c r="AM156" s="52" t="str">
        <f t="shared" si="25"/>
        <v>00</v>
      </c>
      <c r="AN156" s="52" t="str">
        <f t="shared" si="26"/>
        <v>00</v>
      </c>
      <c r="AO156" s="52" t="str">
        <f t="shared" si="27"/>
        <v>00</v>
      </c>
      <c r="AQ156" t="str">
        <f t="shared" si="22"/>
        <v xml:space="preserve">    (U4)0x000000FFU,                                                           /* 20 ON_G_DST2                                       */</v>
      </c>
    </row>
    <row r="157" spans="2:43">
      <c r="B157" s="122"/>
      <c r="C157" s="37">
        <f t="shared" si="23"/>
        <v>21</v>
      </c>
      <c r="D157" s="115">
        <f t="shared" si="29"/>
        <v>0</v>
      </c>
      <c r="E157" s="115">
        <f t="shared" si="29"/>
        <v>0</v>
      </c>
      <c r="F157" s="115">
        <f t="shared" si="29"/>
        <v>0</v>
      </c>
      <c r="G157" s="115">
        <f t="shared" si="29"/>
        <v>0</v>
      </c>
      <c r="H157" s="115">
        <f t="shared" si="29"/>
        <v>0</v>
      </c>
      <c r="I157" s="115">
        <f t="shared" si="29"/>
        <v>0</v>
      </c>
      <c r="J157" s="115">
        <f t="shared" si="29"/>
        <v>0</v>
      </c>
      <c r="K157" s="115">
        <f t="shared" si="29"/>
        <v>0</v>
      </c>
      <c r="L157" s="115">
        <f t="shared" si="29"/>
        <v>0</v>
      </c>
      <c r="M157" s="115">
        <f t="shared" si="29"/>
        <v>0</v>
      </c>
      <c r="N157" s="115">
        <f t="shared" si="29"/>
        <v>0</v>
      </c>
      <c r="O157" s="115">
        <f t="shared" si="29"/>
        <v>0</v>
      </c>
      <c r="P157" s="115">
        <f t="shared" si="29"/>
        <v>0</v>
      </c>
      <c r="Q157" s="115">
        <f t="shared" si="29"/>
        <v>0</v>
      </c>
      <c r="R157" s="115">
        <f t="shared" si="29"/>
        <v>0</v>
      </c>
      <c r="S157" s="115">
        <f t="shared" si="29"/>
        <v>0</v>
      </c>
      <c r="T157" s="115">
        <f t="shared" si="29"/>
        <v>0</v>
      </c>
      <c r="U157" s="115">
        <f t="shared" si="29"/>
        <v>0</v>
      </c>
      <c r="V157" s="115">
        <f t="shared" si="29"/>
        <v>0</v>
      </c>
      <c r="W157" s="115">
        <f t="shared" si="29"/>
        <v>0</v>
      </c>
      <c r="X157" s="115">
        <f t="shared" si="29"/>
        <v>0</v>
      </c>
      <c r="Y157" s="115">
        <f t="shared" si="29"/>
        <v>0</v>
      </c>
      <c r="Z157" s="115">
        <f t="shared" si="29"/>
        <v>0</v>
      </c>
      <c r="AA157" s="115">
        <f t="shared" si="29"/>
        <v>0</v>
      </c>
      <c r="AB157" s="115">
        <f t="shared" si="29"/>
        <v>1</v>
      </c>
      <c r="AC157" s="115">
        <f t="shared" si="29"/>
        <v>1</v>
      </c>
      <c r="AD157" s="115">
        <f t="shared" si="29"/>
        <v>1</v>
      </c>
      <c r="AE157" s="115">
        <f t="shared" si="29"/>
        <v>1</v>
      </c>
      <c r="AF157" s="115">
        <f t="shared" si="29"/>
        <v>1</v>
      </c>
      <c r="AG157" s="115">
        <f t="shared" si="29"/>
        <v>1</v>
      </c>
      <c r="AH157" s="115">
        <f t="shared" si="29"/>
        <v>1</v>
      </c>
      <c r="AI157" s="115">
        <f t="shared" si="29"/>
        <v>1</v>
      </c>
      <c r="AJ157" s="37" t="str">
        <f t="shared" si="21"/>
        <v>ON_W_DST2</v>
      </c>
      <c r="AK157" s="50"/>
      <c r="AL157" s="50" t="str">
        <f t="shared" si="24"/>
        <v>FF</v>
      </c>
      <c r="AM157" s="52" t="str">
        <f t="shared" si="25"/>
        <v>00</v>
      </c>
      <c r="AN157" s="52" t="str">
        <f t="shared" si="26"/>
        <v>00</v>
      </c>
      <c r="AO157" s="52" t="str">
        <f t="shared" si="27"/>
        <v>00</v>
      </c>
      <c r="AQ157" t="str">
        <f t="shared" si="22"/>
        <v xml:space="preserve">    (U4)0x000000FFU,                                                           /* 21 ON_W_DST2                                       */</v>
      </c>
    </row>
    <row r="158" spans="2:43">
      <c r="B158" s="122"/>
      <c r="C158" s="37">
        <f t="shared" si="23"/>
        <v>22</v>
      </c>
      <c r="D158" s="115">
        <f t="shared" si="29"/>
        <v>0</v>
      </c>
      <c r="E158" s="115">
        <f t="shared" si="29"/>
        <v>0</v>
      </c>
      <c r="F158" s="115">
        <f t="shared" si="29"/>
        <v>0</v>
      </c>
      <c r="G158" s="115">
        <f t="shared" si="29"/>
        <v>0</v>
      </c>
      <c r="H158" s="115">
        <f t="shared" si="29"/>
        <v>0</v>
      </c>
      <c r="I158" s="115">
        <f t="shared" si="29"/>
        <v>0</v>
      </c>
      <c r="J158" s="115">
        <f t="shared" si="29"/>
        <v>0</v>
      </c>
      <c r="K158" s="115">
        <f t="shared" si="29"/>
        <v>0</v>
      </c>
      <c r="L158" s="115">
        <f t="shared" si="29"/>
        <v>0</v>
      </c>
      <c r="M158" s="115">
        <f t="shared" si="29"/>
        <v>0</v>
      </c>
      <c r="N158" s="115">
        <f t="shared" si="29"/>
        <v>0</v>
      </c>
      <c r="O158" s="115">
        <f t="shared" si="29"/>
        <v>0</v>
      </c>
      <c r="P158" s="115">
        <f t="shared" si="29"/>
        <v>0</v>
      </c>
      <c r="Q158" s="115">
        <f t="shared" si="29"/>
        <v>0</v>
      </c>
      <c r="R158" s="115">
        <f t="shared" si="29"/>
        <v>0</v>
      </c>
      <c r="S158" s="115">
        <f t="shared" si="29"/>
        <v>0</v>
      </c>
      <c r="T158" s="115">
        <f t="shared" si="29"/>
        <v>0</v>
      </c>
      <c r="U158" s="115">
        <f t="shared" si="29"/>
        <v>0</v>
      </c>
      <c r="V158" s="115">
        <f t="shared" si="29"/>
        <v>0</v>
      </c>
      <c r="W158" s="115">
        <f t="shared" si="29"/>
        <v>0</v>
      </c>
      <c r="X158" s="115">
        <f t="shared" si="29"/>
        <v>0</v>
      </c>
      <c r="Y158" s="115">
        <f t="shared" si="29"/>
        <v>0</v>
      </c>
      <c r="Z158" s="115">
        <f t="shared" si="29"/>
        <v>0</v>
      </c>
      <c r="AA158" s="115">
        <f t="shared" si="29"/>
        <v>0</v>
      </c>
      <c r="AB158" s="115">
        <f t="shared" si="29"/>
        <v>1</v>
      </c>
      <c r="AC158" s="115">
        <f t="shared" si="29"/>
        <v>1</v>
      </c>
      <c r="AD158" s="115">
        <f t="shared" si="29"/>
        <v>1</v>
      </c>
      <c r="AE158" s="115">
        <f t="shared" si="29"/>
        <v>1</v>
      </c>
      <c r="AF158" s="115">
        <f t="shared" si="29"/>
        <v>1</v>
      </c>
      <c r="AG158" s="115">
        <f t="shared" si="29"/>
        <v>1</v>
      </c>
      <c r="AH158" s="115">
        <f t="shared" si="29"/>
        <v>1</v>
      </c>
      <c r="AI158" s="115">
        <f t="shared" si="29"/>
        <v>1</v>
      </c>
      <c r="AJ158" s="37" t="str">
        <f t="shared" si="21"/>
        <v>ON_G_DST2</v>
      </c>
      <c r="AK158" s="50"/>
      <c r="AL158" s="50" t="str">
        <f t="shared" si="24"/>
        <v>FF</v>
      </c>
      <c r="AM158" s="52" t="str">
        <f t="shared" si="25"/>
        <v>00</v>
      </c>
      <c r="AN158" s="52" t="str">
        <f t="shared" si="26"/>
        <v>00</v>
      </c>
      <c r="AO158" s="52" t="str">
        <f t="shared" si="27"/>
        <v>00</v>
      </c>
      <c r="AQ158" t="str">
        <f t="shared" si="22"/>
        <v xml:space="preserve">    (U4)0x000000FFU,                                                           /* 22 ON_G_DST2                                       */</v>
      </c>
    </row>
    <row r="159" spans="2:43">
      <c r="B159" s="122"/>
      <c r="C159" s="37">
        <f t="shared" si="23"/>
        <v>23</v>
      </c>
      <c r="D159" s="115">
        <f t="shared" si="29"/>
        <v>0</v>
      </c>
      <c r="E159" s="115">
        <f t="shared" si="29"/>
        <v>0</v>
      </c>
      <c r="F159" s="115">
        <f t="shared" si="29"/>
        <v>0</v>
      </c>
      <c r="G159" s="115">
        <f t="shared" si="29"/>
        <v>0</v>
      </c>
      <c r="H159" s="115">
        <f t="shared" si="29"/>
        <v>0</v>
      </c>
      <c r="I159" s="115">
        <f t="shared" si="29"/>
        <v>0</v>
      </c>
      <c r="J159" s="115">
        <f t="shared" si="29"/>
        <v>0</v>
      </c>
      <c r="K159" s="115">
        <f t="shared" si="29"/>
        <v>0</v>
      </c>
      <c r="L159" s="115">
        <f t="shared" si="29"/>
        <v>0</v>
      </c>
      <c r="M159" s="115">
        <f t="shared" si="29"/>
        <v>0</v>
      </c>
      <c r="N159" s="115">
        <f t="shared" si="29"/>
        <v>0</v>
      </c>
      <c r="O159" s="115">
        <f t="shared" si="29"/>
        <v>0</v>
      </c>
      <c r="P159" s="115">
        <f t="shared" si="29"/>
        <v>0</v>
      </c>
      <c r="Q159" s="115">
        <f t="shared" si="29"/>
        <v>0</v>
      </c>
      <c r="R159" s="115">
        <f t="shared" si="29"/>
        <v>0</v>
      </c>
      <c r="S159" s="115">
        <f t="shared" si="29"/>
        <v>0</v>
      </c>
      <c r="T159" s="115">
        <f t="shared" si="29"/>
        <v>0</v>
      </c>
      <c r="U159" s="115">
        <f t="shared" si="29"/>
        <v>0</v>
      </c>
      <c r="V159" s="115">
        <f t="shared" si="29"/>
        <v>0</v>
      </c>
      <c r="W159" s="115">
        <f t="shared" si="29"/>
        <v>0</v>
      </c>
      <c r="X159" s="115">
        <f t="shared" si="29"/>
        <v>0</v>
      </c>
      <c r="Y159" s="115">
        <f t="shared" si="29"/>
        <v>0</v>
      </c>
      <c r="Z159" s="115">
        <f t="shared" si="29"/>
        <v>0</v>
      </c>
      <c r="AA159" s="115">
        <f t="shared" si="29"/>
        <v>0</v>
      </c>
      <c r="AB159" s="115">
        <f t="shared" si="29"/>
        <v>1</v>
      </c>
      <c r="AC159" s="115">
        <f t="shared" si="29"/>
        <v>1</v>
      </c>
      <c r="AD159" s="115">
        <f t="shared" si="29"/>
        <v>1</v>
      </c>
      <c r="AE159" s="115">
        <f t="shared" si="29"/>
        <v>1</v>
      </c>
      <c r="AF159" s="115">
        <f t="shared" si="29"/>
        <v>1</v>
      </c>
      <c r="AG159" s="115">
        <f t="shared" si="29"/>
        <v>1</v>
      </c>
      <c r="AH159" s="115">
        <f t="shared" si="29"/>
        <v>1</v>
      </c>
      <c r="AI159" s="115">
        <f>IF(OR(AI29=0,AI29=1),1,0)</f>
        <v>1</v>
      </c>
      <c r="AJ159" s="37" t="str">
        <f t="shared" si="21"/>
        <v>ON_G_DST2</v>
      </c>
      <c r="AK159" s="50"/>
      <c r="AL159" s="50" t="str">
        <f t="shared" si="24"/>
        <v>FF</v>
      </c>
      <c r="AM159" s="52" t="str">
        <f t="shared" si="25"/>
        <v>00</v>
      </c>
      <c r="AN159" s="52" t="str">
        <f t="shared" si="26"/>
        <v>00</v>
      </c>
      <c r="AO159" s="52" t="str">
        <f t="shared" si="27"/>
        <v>00</v>
      </c>
      <c r="AQ159" t="str">
        <f t="shared" si="22"/>
        <v xml:space="preserve">    (U4)0x000000FFU,                                                           /* 23 ON_G_DST2                                       */</v>
      </c>
    </row>
    <row r="160" spans="2:43">
      <c r="B160" s="122"/>
      <c r="C160" s="37">
        <f t="shared" si="23"/>
        <v>24</v>
      </c>
      <c r="D160" s="115">
        <f t="shared" ref="D160:AI167" si="30">IF(OR(D30=0,D30=1),1,0)</f>
        <v>0</v>
      </c>
      <c r="E160" s="115">
        <f t="shared" si="30"/>
        <v>0</v>
      </c>
      <c r="F160" s="115">
        <f t="shared" si="30"/>
        <v>0</v>
      </c>
      <c r="G160" s="115">
        <f t="shared" si="30"/>
        <v>0</v>
      </c>
      <c r="H160" s="115">
        <f t="shared" si="30"/>
        <v>0</v>
      </c>
      <c r="I160" s="115">
        <f t="shared" si="30"/>
        <v>0</v>
      </c>
      <c r="J160" s="115">
        <f t="shared" si="30"/>
        <v>0</v>
      </c>
      <c r="K160" s="115">
        <f t="shared" si="30"/>
        <v>0</v>
      </c>
      <c r="L160" s="115">
        <f t="shared" si="30"/>
        <v>0</v>
      </c>
      <c r="M160" s="115">
        <f t="shared" si="30"/>
        <v>0</v>
      </c>
      <c r="N160" s="115">
        <f t="shared" si="30"/>
        <v>0</v>
      </c>
      <c r="O160" s="115">
        <f t="shared" si="30"/>
        <v>0</v>
      </c>
      <c r="P160" s="115">
        <f t="shared" si="30"/>
        <v>0</v>
      </c>
      <c r="Q160" s="115">
        <f t="shared" si="30"/>
        <v>0</v>
      </c>
      <c r="R160" s="115">
        <f t="shared" si="30"/>
        <v>0</v>
      </c>
      <c r="S160" s="115">
        <f t="shared" si="30"/>
        <v>0</v>
      </c>
      <c r="T160" s="115">
        <f t="shared" si="30"/>
        <v>0</v>
      </c>
      <c r="U160" s="115">
        <f t="shared" si="30"/>
        <v>0</v>
      </c>
      <c r="V160" s="115">
        <f t="shared" si="30"/>
        <v>0</v>
      </c>
      <c r="W160" s="115">
        <f t="shared" si="30"/>
        <v>0</v>
      </c>
      <c r="X160" s="115">
        <f t="shared" si="30"/>
        <v>0</v>
      </c>
      <c r="Y160" s="115">
        <f t="shared" si="30"/>
        <v>0</v>
      </c>
      <c r="Z160" s="115">
        <f t="shared" si="30"/>
        <v>0</v>
      </c>
      <c r="AA160" s="115">
        <f t="shared" si="30"/>
        <v>0</v>
      </c>
      <c r="AB160" s="115">
        <f t="shared" si="30"/>
        <v>1</v>
      </c>
      <c r="AC160" s="115">
        <f t="shared" si="30"/>
        <v>1</v>
      </c>
      <c r="AD160" s="115">
        <f t="shared" si="30"/>
        <v>1</v>
      </c>
      <c r="AE160" s="115">
        <f t="shared" si="30"/>
        <v>1</v>
      </c>
      <c r="AF160" s="115">
        <f t="shared" si="30"/>
        <v>1</v>
      </c>
      <c r="AG160" s="115">
        <f t="shared" si="30"/>
        <v>1</v>
      </c>
      <c r="AH160" s="115">
        <f t="shared" si="30"/>
        <v>1</v>
      </c>
      <c r="AI160" s="115">
        <f t="shared" si="30"/>
        <v>1</v>
      </c>
      <c r="AJ160" s="37" t="str">
        <f t="shared" si="21"/>
        <v>ON_G_DST2</v>
      </c>
      <c r="AK160" s="50"/>
      <c r="AL160" s="50" t="str">
        <f t="shared" si="24"/>
        <v>FF</v>
      </c>
      <c r="AM160" s="52" t="str">
        <f t="shared" si="25"/>
        <v>00</v>
      </c>
      <c r="AN160" s="52" t="str">
        <f t="shared" si="26"/>
        <v>00</v>
      </c>
      <c r="AO160" s="52" t="str">
        <f t="shared" si="27"/>
        <v>00</v>
      </c>
      <c r="AQ160" t="str">
        <f t="shared" si="22"/>
        <v xml:space="preserve">    (U4)0x000000FFU,                                                           /* 24 ON_G_DST2                                       */</v>
      </c>
    </row>
    <row r="161" spans="2:43">
      <c r="B161" s="122"/>
      <c r="C161" s="37">
        <f t="shared" si="23"/>
        <v>25</v>
      </c>
      <c r="D161" s="115">
        <f t="shared" si="30"/>
        <v>0</v>
      </c>
      <c r="E161" s="115">
        <f t="shared" si="30"/>
        <v>0</v>
      </c>
      <c r="F161" s="115">
        <f t="shared" si="30"/>
        <v>0</v>
      </c>
      <c r="G161" s="115">
        <f t="shared" si="30"/>
        <v>0</v>
      </c>
      <c r="H161" s="115">
        <f t="shared" si="30"/>
        <v>0</v>
      </c>
      <c r="I161" s="115">
        <f t="shared" si="30"/>
        <v>0</v>
      </c>
      <c r="J161" s="115">
        <f t="shared" si="30"/>
        <v>0</v>
      </c>
      <c r="K161" s="115">
        <f t="shared" si="30"/>
        <v>0</v>
      </c>
      <c r="L161" s="115">
        <f t="shared" si="30"/>
        <v>0</v>
      </c>
      <c r="M161" s="115">
        <f t="shared" si="30"/>
        <v>0</v>
      </c>
      <c r="N161" s="115">
        <f t="shared" si="30"/>
        <v>0</v>
      </c>
      <c r="O161" s="115">
        <f t="shared" si="30"/>
        <v>0</v>
      </c>
      <c r="P161" s="115">
        <f t="shared" si="30"/>
        <v>0</v>
      </c>
      <c r="Q161" s="115">
        <f t="shared" si="30"/>
        <v>0</v>
      </c>
      <c r="R161" s="115">
        <f t="shared" si="30"/>
        <v>0</v>
      </c>
      <c r="S161" s="115">
        <f t="shared" si="30"/>
        <v>0</v>
      </c>
      <c r="T161" s="115">
        <f t="shared" si="30"/>
        <v>0</v>
      </c>
      <c r="U161" s="115">
        <f t="shared" si="30"/>
        <v>0</v>
      </c>
      <c r="V161" s="115">
        <f t="shared" si="30"/>
        <v>0</v>
      </c>
      <c r="W161" s="115">
        <f t="shared" si="30"/>
        <v>0</v>
      </c>
      <c r="X161" s="115">
        <f t="shared" si="30"/>
        <v>0</v>
      </c>
      <c r="Y161" s="115">
        <f t="shared" si="30"/>
        <v>0</v>
      </c>
      <c r="Z161" s="115">
        <f t="shared" si="30"/>
        <v>0</v>
      </c>
      <c r="AA161" s="115">
        <f t="shared" si="30"/>
        <v>0</v>
      </c>
      <c r="AB161" s="115">
        <f t="shared" si="30"/>
        <v>1</v>
      </c>
      <c r="AC161" s="115">
        <f t="shared" si="30"/>
        <v>1</v>
      </c>
      <c r="AD161" s="115">
        <f t="shared" si="30"/>
        <v>1</v>
      </c>
      <c r="AE161" s="115">
        <f t="shared" si="30"/>
        <v>1</v>
      </c>
      <c r="AF161" s="115">
        <f t="shared" si="30"/>
        <v>1</v>
      </c>
      <c r="AG161" s="115">
        <f t="shared" si="30"/>
        <v>1</v>
      </c>
      <c r="AH161" s="115">
        <f t="shared" si="30"/>
        <v>1</v>
      </c>
      <c r="AI161" s="115">
        <f t="shared" si="30"/>
        <v>1</v>
      </c>
      <c r="AJ161" s="37" t="str">
        <f t="shared" si="21"/>
        <v>ON_W_DST1</v>
      </c>
      <c r="AK161" s="50"/>
      <c r="AL161" s="50" t="str">
        <f t="shared" si="24"/>
        <v>FF</v>
      </c>
      <c r="AM161" s="52" t="str">
        <f t="shared" si="25"/>
        <v>00</v>
      </c>
      <c r="AN161" s="52" t="str">
        <f t="shared" si="26"/>
        <v>00</v>
      </c>
      <c r="AO161" s="52" t="str">
        <f t="shared" si="27"/>
        <v>00</v>
      </c>
      <c r="AQ161" t="str">
        <f t="shared" si="22"/>
        <v xml:space="preserve">    (U4)0x000000FFU,                                                           /* 25 ON_W_DST1                                       */</v>
      </c>
    </row>
    <row r="162" spans="2:43">
      <c r="B162" s="122"/>
      <c r="C162" s="37">
        <f t="shared" si="23"/>
        <v>26</v>
      </c>
      <c r="D162" s="115">
        <f t="shared" si="30"/>
        <v>0</v>
      </c>
      <c r="E162" s="115">
        <f t="shared" si="30"/>
        <v>0</v>
      </c>
      <c r="F162" s="115">
        <f t="shared" si="30"/>
        <v>0</v>
      </c>
      <c r="G162" s="115">
        <f t="shared" si="30"/>
        <v>0</v>
      </c>
      <c r="H162" s="115">
        <f t="shared" si="30"/>
        <v>0</v>
      </c>
      <c r="I162" s="115">
        <f t="shared" si="30"/>
        <v>0</v>
      </c>
      <c r="J162" s="115">
        <f t="shared" si="30"/>
        <v>0</v>
      </c>
      <c r="K162" s="115">
        <f t="shared" si="30"/>
        <v>0</v>
      </c>
      <c r="L162" s="115">
        <f t="shared" si="30"/>
        <v>0</v>
      </c>
      <c r="M162" s="115">
        <f t="shared" si="30"/>
        <v>0</v>
      </c>
      <c r="N162" s="115">
        <f t="shared" si="30"/>
        <v>0</v>
      </c>
      <c r="O162" s="115">
        <f t="shared" si="30"/>
        <v>0</v>
      </c>
      <c r="P162" s="115">
        <f t="shared" si="30"/>
        <v>0</v>
      </c>
      <c r="Q162" s="115">
        <f t="shared" si="30"/>
        <v>0</v>
      </c>
      <c r="R162" s="115">
        <f t="shared" si="30"/>
        <v>0</v>
      </c>
      <c r="S162" s="115">
        <f t="shared" si="30"/>
        <v>0</v>
      </c>
      <c r="T162" s="115">
        <f t="shared" si="30"/>
        <v>0</v>
      </c>
      <c r="U162" s="115">
        <f t="shared" si="30"/>
        <v>0</v>
      </c>
      <c r="V162" s="115">
        <f t="shared" si="30"/>
        <v>0</v>
      </c>
      <c r="W162" s="115">
        <f t="shared" si="30"/>
        <v>0</v>
      </c>
      <c r="X162" s="115">
        <f t="shared" si="30"/>
        <v>0</v>
      </c>
      <c r="Y162" s="115">
        <f t="shared" si="30"/>
        <v>0</v>
      </c>
      <c r="Z162" s="115">
        <f t="shared" si="30"/>
        <v>0</v>
      </c>
      <c r="AA162" s="115">
        <f t="shared" si="30"/>
        <v>0</v>
      </c>
      <c r="AB162" s="115">
        <f t="shared" si="30"/>
        <v>1</v>
      </c>
      <c r="AC162" s="115">
        <f t="shared" si="30"/>
        <v>1</v>
      </c>
      <c r="AD162" s="115">
        <f t="shared" si="30"/>
        <v>1</v>
      </c>
      <c r="AE162" s="115">
        <f t="shared" si="30"/>
        <v>1</v>
      </c>
      <c r="AF162" s="115">
        <f t="shared" si="30"/>
        <v>1</v>
      </c>
      <c r="AG162" s="115">
        <f t="shared" si="30"/>
        <v>1</v>
      </c>
      <c r="AH162" s="115">
        <f t="shared" si="30"/>
        <v>1</v>
      </c>
      <c r="AI162" s="115">
        <f t="shared" si="30"/>
        <v>1</v>
      </c>
      <c r="AJ162" s="37" t="str">
        <f t="shared" si="21"/>
        <v>ON_G_DST1</v>
      </c>
      <c r="AK162" s="50"/>
      <c r="AL162" s="50" t="str">
        <f t="shared" si="24"/>
        <v>FF</v>
      </c>
      <c r="AM162" s="52" t="str">
        <f t="shared" si="25"/>
        <v>00</v>
      </c>
      <c r="AN162" s="52" t="str">
        <f t="shared" si="26"/>
        <v>00</v>
      </c>
      <c r="AO162" s="52" t="str">
        <f t="shared" si="27"/>
        <v>00</v>
      </c>
      <c r="AQ162" t="str">
        <f t="shared" si="22"/>
        <v xml:space="preserve">    (U4)0x000000FFU,                                                           /* 26 ON_G_DST1                                       */</v>
      </c>
    </row>
    <row r="163" spans="2:43">
      <c r="B163" s="122"/>
      <c r="C163" s="37">
        <f t="shared" si="23"/>
        <v>27</v>
      </c>
      <c r="D163" s="115">
        <f t="shared" si="30"/>
        <v>0</v>
      </c>
      <c r="E163" s="115">
        <f t="shared" si="30"/>
        <v>0</v>
      </c>
      <c r="F163" s="115">
        <f t="shared" si="30"/>
        <v>0</v>
      </c>
      <c r="G163" s="115">
        <f t="shared" si="30"/>
        <v>0</v>
      </c>
      <c r="H163" s="115">
        <f t="shared" si="30"/>
        <v>0</v>
      </c>
      <c r="I163" s="115">
        <f t="shared" si="30"/>
        <v>0</v>
      </c>
      <c r="J163" s="115">
        <f t="shared" si="30"/>
        <v>0</v>
      </c>
      <c r="K163" s="115">
        <f t="shared" si="30"/>
        <v>0</v>
      </c>
      <c r="L163" s="115">
        <f t="shared" si="30"/>
        <v>0</v>
      </c>
      <c r="M163" s="115">
        <f t="shared" si="30"/>
        <v>0</v>
      </c>
      <c r="N163" s="115">
        <f t="shared" si="30"/>
        <v>0</v>
      </c>
      <c r="O163" s="115">
        <f t="shared" si="30"/>
        <v>0</v>
      </c>
      <c r="P163" s="115">
        <f t="shared" si="30"/>
        <v>0</v>
      </c>
      <c r="Q163" s="115">
        <f t="shared" si="30"/>
        <v>0</v>
      </c>
      <c r="R163" s="115">
        <f t="shared" si="30"/>
        <v>0</v>
      </c>
      <c r="S163" s="115">
        <f t="shared" si="30"/>
        <v>0</v>
      </c>
      <c r="T163" s="115">
        <f t="shared" si="30"/>
        <v>0</v>
      </c>
      <c r="U163" s="115">
        <f t="shared" si="30"/>
        <v>0</v>
      </c>
      <c r="V163" s="115">
        <f t="shared" si="30"/>
        <v>0</v>
      </c>
      <c r="W163" s="115">
        <f t="shared" si="30"/>
        <v>0</v>
      </c>
      <c r="X163" s="115">
        <f t="shared" si="30"/>
        <v>0</v>
      </c>
      <c r="Y163" s="115">
        <f t="shared" si="30"/>
        <v>0</v>
      </c>
      <c r="Z163" s="115">
        <f t="shared" si="30"/>
        <v>0</v>
      </c>
      <c r="AA163" s="115">
        <f t="shared" si="30"/>
        <v>0</v>
      </c>
      <c r="AB163" s="115">
        <f t="shared" si="30"/>
        <v>1</v>
      </c>
      <c r="AC163" s="115">
        <f t="shared" si="30"/>
        <v>1</v>
      </c>
      <c r="AD163" s="115">
        <f t="shared" si="30"/>
        <v>1</v>
      </c>
      <c r="AE163" s="115">
        <f t="shared" si="30"/>
        <v>1</v>
      </c>
      <c r="AF163" s="115">
        <f t="shared" si="30"/>
        <v>1</v>
      </c>
      <c r="AG163" s="115">
        <f t="shared" si="30"/>
        <v>1</v>
      </c>
      <c r="AH163" s="115">
        <f t="shared" si="30"/>
        <v>1</v>
      </c>
      <c r="AI163" s="115">
        <f t="shared" si="30"/>
        <v>1</v>
      </c>
      <c r="AJ163" s="37" t="str">
        <f t="shared" si="21"/>
        <v>ON_G_DST1</v>
      </c>
      <c r="AK163" s="50"/>
      <c r="AL163" s="50" t="str">
        <f t="shared" si="24"/>
        <v>FF</v>
      </c>
      <c r="AM163" s="52" t="str">
        <f t="shared" si="25"/>
        <v>00</v>
      </c>
      <c r="AN163" s="52" t="str">
        <f t="shared" si="26"/>
        <v>00</v>
      </c>
      <c r="AO163" s="52" t="str">
        <f t="shared" si="27"/>
        <v>00</v>
      </c>
      <c r="AQ163" t="str">
        <f t="shared" si="22"/>
        <v xml:space="preserve">    (U4)0x000000FFU,                                                           /* 27 ON_G_DST1                                       */</v>
      </c>
    </row>
    <row r="164" spans="2:43">
      <c r="B164" s="122"/>
      <c r="C164" s="37">
        <f t="shared" si="23"/>
        <v>28</v>
      </c>
      <c r="D164" s="115">
        <f t="shared" si="30"/>
        <v>0</v>
      </c>
      <c r="E164" s="115">
        <f t="shared" si="30"/>
        <v>0</v>
      </c>
      <c r="F164" s="115">
        <f t="shared" si="30"/>
        <v>0</v>
      </c>
      <c r="G164" s="115">
        <f t="shared" si="30"/>
        <v>0</v>
      </c>
      <c r="H164" s="115">
        <f t="shared" si="30"/>
        <v>0</v>
      </c>
      <c r="I164" s="115">
        <f t="shared" si="30"/>
        <v>0</v>
      </c>
      <c r="J164" s="115">
        <f t="shared" si="30"/>
        <v>0</v>
      </c>
      <c r="K164" s="115">
        <f t="shared" si="30"/>
        <v>0</v>
      </c>
      <c r="L164" s="115">
        <f t="shared" si="30"/>
        <v>0</v>
      </c>
      <c r="M164" s="115">
        <f t="shared" si="30"/>
        <v>0</v>
      </c>
      <c r="N164" s="115">
        <f t="shared" si="30"/>
        <v>0</v>
      </c>
      <c r="O164" s="115">
        <f t="shared" si="30"/>
        <v>0</v>
      </c>
      <c r="P164" s="115">
        <f t="shared" si="30"/>
        <v>0</v>
      </c>
      <c r="Q164" s="115">
        <f t="shared" si="30"/>
        <v>0</v>
      </c>
      <c r="R164" s="115">
        <f t="shared" si="30"/>
        <v>0</v>
      </c>
      <c r="S164" s="115">
        <f t="shared" si="30"/>
        <v>0</v>
      </c>
      <c r="T164" s="115">
        <f t="shared" si="30"/>
        <v>0</v>
      </c>
      <c r="U164" s="115">
        <f t="shared" si="30"/>
        <v>0</v>
      </c>
      <c r="V164" s="115">
        <f t="shared" si="30"/>
        <v>0</v>
      </c>
      <c r="W164" s="115">
        <f t="shared" si="30"/>
        <v>0</v>
      </c>
      <c r="X164" s="115">
        <f t="shared" si="30"/>
        <v>0</v>
      </c>
      <c r="Y164" s="115">
        <f t="shared" si="30"/>
        <v>0</v>
      </c>
      <c r="Z164" s="115">
        <f t="shared" si="30"/>
        <v>0</v>
      </c>
      <c r="AA164" s="115">
        <f t="shared" si="30"/>
        <v>0</v>
      </c>
      <c r="AB164" s="115">
        <f t="shared" si="30"/>
        <v>1</v>
      </c>
      <c r="AC164" s="115">
        <f t="shared" si="30"/>
        <v>1</v>
      </c>
      <c r="AD164" s="115">
        <f t="shared" si="30"/>
        <v>1</v>
      </c>
      <c r="AE164" s="115">
        <f t="shared" si="30"/>
        <v>1</v>
      </c>
      <c r="AF164" s="115">
        <f t="shared" si="30"/>
        <v>1</v>
      </c>
      <c r="AG164" s="115">
        <f t="shared" si="30"/>
        <v>1</v>
      </c>
      <c r="AH164" s="115">
        <f t="shared" si="30"/>
        <v>1</v>
      </c>
      <c r="AI164" s="115">
        <f t="shared" si="30"/>
        <v>1</v>
      </c>
      <c r="AJ164" s="37" t="str">
        <f t="shared" si="21"/>
        <v>ON_G_DST1</v>
      </c>
      <c r="AK164" s="50"/>
      <c r="AL164" s="50" t="str">
        <f t="shared" si="24"/>
        <v>FF</v>
      </c>
      <c r="AM164" s="52" t="str">
        <f t="shared" si="25"/>
        <v>00</v>
      </c>
      <c r="AN164" s="52" t="str">
        <f t="shared" si="26"/>
        <v>00</v>
      </c>
      <c r="AO164" s="52" t="str">
        <f t="shared" si="27"/>
        <v>00</v>
      </c>
      <c r="AQ164" t="str">
        <f t="shared" si="22"/>
        <v xml:space="preserve">    (U4)0x000000FFU,                                                           /* 28 ON_G_DST1                                       */</v>
      </c>
    </row>
    <row r="165" spans="2:43">
      <c r="B165" s="122"/>
      <c r="C165" s="37">
        <f t="shared" si="23"/>
        <v>29</v>
      </c>
      <c r="D165" s="115">
        <f t="shared" si="30"/>
        <v>0</v>
      </c>
      <c r="E165" s="115">
        <f t="shared" si="30"/>
        <v>0</v>
      </c>
      <c r="F165" s="115">
        <f t="shared" si="30"/>
        <v>0</v>
      </c>
      <c r="G165" s="115">
        <f t="shared" si="30"/>
        <v>0</v>
      </c>
      <c r="H165" s="115">
        <f t="shared" si="30"/>
        <v>0</v>
      </c>
      <c r="I165" s="115">
        <f t="shared" si="30"/>
        <v>0</v>
      </c>
      <c r="J165" s="115">
        <f t="shared" si="30"/>
        <v>0</v>
      </c>
      <c r="K165" s="115">
        <f t="shared" si="30"/>
        <v>0</v>
      </c>
      <c r="L165" s="115">
        <f t="shared" si="30"/>
        <v>0</v>
      </c>
      <c r="M165" s="115">
        <f t="shared" si="30"/>
        <v>0</v>
      </c>
      <c r="N165" s="115">
        <f t="shared" si="30"/>
        <v>0</v>
      </c>
      <c r="O165" s="115">
        <f t="shared" si="30"/>
        <v>0</v>
      </c>
      <c r="P165" s="115">
        <f t="shared" si="30"/>
        <v>0</v>
      </c>
      <c r="Q165" s="115">
        <f t="shared" si="30"/>
        <v>0</v>
      </c>
      <c r="R165" s="115">
        <f t="shared" si="30"/>
        <v>0</v>
      </c>
      <c r="S165" s="115">
        <f t="shared" si="30"/>
        <v>0</v>
      </c>
      <c r="T165" s="115">
        <f t="shared" si="30"/>
        <v>0</v>
      </c>
      <c r="U165" s="115">
        <f t="shared" si="30"/>
        <v>0</v>
      </c>
      <c r="V165" s="115">
        <f t="shared" si="30"/>
        <v>0</v>
      </c>
      <c r="W165" s="115">
        <f t="shared" si="30"/>
        <v>0</v>
      </c>
      <c r="X165" s="115">
        <f t="shared" si="30"/>
        <v>0</v>
      </c>
      <c r="Y165" s="115">
        <f t="shared" si="30"/>
        <v>0</v>
      </c>
      <c r="Z165" s="115">
        <f t="shared" si="30"/>
        <v>0</v>
      </c>
      <c r="AA165" s="115">
        <f t="shared" si="30"/>
        <v>0</v>
      </c>
      <c r="AB165" s="115">
        <f t="shared" si="30"/>
        <v>1</v>
      </c>
      <c r="AC165" s="115">
        <f t="shared" si="30"/>
        <v>1</v>
      </c>
      <c r="AD165" s="115">
        <f t="shared" si="30"/>
        <v>1</v>
      </c>
      <c r="AE165" s="115">
        <f t="shared" si="30"/>
        <v>1</v>
      </c>
      <c r="AF165" s="115">
        <f t="shared" si="30"/>
        <v>1</v>
      </c>
      <c r="AG165" s="115">
        <f t="shared" si="30"/>
        <v>1</v>
      </c>
      <c r="AH165" s="115">
        <f t="shared" si="30"/>
        <v>1</v>
      </c>
      <c r="AI165" s="115">
        <f t="shared" si="30"/>
        <v>1</v>
      </c>
      <c r="AJ165" s="37" t="str">
        <f t="shared" si="21"/>
        <v>ON_W_DST1</v>
      </c>
      <c r="AK165" s="50"/>
      <c r="AL165" s="50" t="str">
        <f t="shared" si="24"/>
        <v>FF</v>
      </c>
      <c r="AM165" s="52" t="str">
        <f t="shared" si="25"/>
        <v>00</v>
      </c>
      <c r="AN165" s="52" t="str">
        <f t="shared" si="26"/>
        <v>00</v>
      </c>
      <c r="AO165" s="52" t="str">
        <f t="shared" si="27"/>
        <v>00</v>
      </c>
      <c r="AQ165" t="str">
        <f t="shared" si="22"/>
        <v xml:space="preserve">    (U4)0x000000FFU,                                                           /* 29 ON_W_DST1                                       */</v>
      </c>
    </row>
    <row r="166" spans="2:43">
      <c r="B166" s="122"/>
      <c r="C166" s="37">
        <f t="shared" si="23"/>
        <v>30</v>
      </c>
      <c r="D166" s="115">
        <f t="shared" si="30"/>
        <v>0</v>
      </c>
      <c r="E166" s="115">
        <f t="shared" si="30"/>
        <v>0</v>
      </c>
      <c r="F166" s="115">
        <f t="shared" si="30"/>
        <v>0</v>
      </c>
      <c r="G166" s="115">
        <f t="shared" si="30"/>
        <v>0</v>
      </c>
      <c r="H166" s="115">
        <f t="shared" si="30"/>
        <v>0</v>
      </c>
      <c r="I166" s="115">
        <f t="shared" si="30"/>
        <v>0</v>
      </c>
      <c r="J166" s="115">
        <f t="shared" si="30"/>
        <v>0</v>
      </c>
      <c r="K166" s="115">
        <f t="shared" si="30"/>
        <v>0</v>
      </c>
      <c r="L166" s="115">
        <f t="shared" si="30"/>
        <v>0</v>
      </c>
      <c r="M166" s="115">
        <f t="shared" si="30"/>
        <v>0</v>
      </c>
      <c r="N166" s="115">
        <f t="shared" si="30"/>
        <v>0</v>
      </c>
      <c r="O166" s="115">
        <f t="shared" si="30"/>
        <v>0</v>
      </c>
      <c r="P166" s="115">
        <f t="shared" si="30"/>
        <v>0</v>
      </c>
      <c r="Q166" s="115">
        <f t="shared" si="30"/>
        <v>0</v>
      </c>
      <c r="R166" s="115">
        <f t="shared" si="30"/>
        <v>0</v>
      </c>
      <c r="S166" s="115">
        <f t="shared" si="30"/>
        <v>0</v>
      </c>
      <c r="T166" s="115">
        <f t="shared" si="30"/>
        <v>0</v>
      </c>
      <c r="U166" s="115">
        <f t="shared" si="30"/>
        <v>0</v>
      </c>
      <c r="V166" s="115">
        <f t="shared" si="30"/>
        <v>0</v>
      </c>
      <c r="W166" s="115">
        <f t="shared" si="30"/>
        <v>0</v>
      </c>
      <c r="X166" s="115">
        <f t="shared" si="30"/>
        <v>0</v>
      </c>
      <c r="Y166" s="115">
        <f t="shared" si="30"/>
        <v>0</v>
      </c>
      <c r="Z166" s="115">
        <f t="shared" si="30"/>
        <v>0</v>
      </c>
      <c r="AA166" s="115">
        <f t="shared" si="30"/>
        <v>0</v>
      </c>
      <c r="AB166" s="115">
        <f t="shared" si="30"/>
        <v>1</v>
      </c>
      <c r="AC166" s="115">
        <f t="shared" si="30"/>
        <v>1</v>
      </c>
      <c r="AD166" s="115">
        <f t="shared" si="30"/>
        <v>1</v>
      </c>
      <c r="AE166" s="115">
        <f t="shared" si="30"/>
        <v>1</v>
      </c>
      <c r="AF166" s="115">
        <f t="shared" si="30"/>
        <v>1</v>
      </c>
      <c r="AG166" s="115">
        <f t="shared" si="30"/>
        <v>1</v>
      </c>
      <c r="AH166" s="115">
        <f t="shared" si="30"/>
        <v>1</v>
      </c>
      <c r="AI166" s="115">
        <f t="shared" si="30"/>
        <v>1</v>
      </c>
      <c r="AJ166" s="37" t="str">
        <f t="shared" si="21"/>
        <v>ON_G_DST1</v>
      </c>
      <c r="AK166" s="50"/>
      <c r="AL166" s="50" t="str">
        <f t="shared" si="24"/>
        <v>FF</v>
      </c>
      <c r="AM166" s="52" t="str">
        <f t="shared" si="25"/>
        <v>00</v>
      </c>
      <c r="AN166" s="52" t="str">
        <f t="shared" si="26"/>
        <v>00</v>
      </c>
      <c r="AO166" s="52" t="str">
        <f t="shared" si="27"/>
        <v>00</v>
      </c>
      <c r="AQ166" t="str">
        <f t="shared" si="22"/>
        <v xml:space="preserve">    (U4)0x000000FFU,                                                           /* 30 ON_G_DST1                                       */</v>
      </c>
    </row>
    <row r="167" spans="2:43">
      <c r="B167" s="122"/>
      <c r="C167" s="37">
        <f t="shared" si="23"/>
        <v>31</v>
      </c>
      <c r="D167" s="115">
        <f t="shared" si="30"/>
        <v>0</v>
      </c>
      <c r="E167" s="115">
        <f t="shared" si="30"/>
        <v>0</v>
      </c>
      <c r="F167" s="115">
        <f t="shared" si="30"/>
        <v>0</v>
      </c>
      <c r="G167" s="115">
        <f t="shared" si="30"/>
        <v>0</v>
      </c>
      <c r="H167" s="115">
        <f t="shared" si="30"/>
        <v>0</v>
      </c>
      <c r="I167" s="115">
        <f t="shared" si="30"/>
        <v>0</v>
      </c>
      <c r="J167" s="115">
        <f t="shared" si="30"/>
        <v>0</v>
      </c>
      <c r="K167" s="115">
        <f t="shared" si="30"/>
        <v>0</v>
      </c>
      <c r="L167" s="115">
        <f t="shared" si="30"/>
        <v>0</v>
      </c>
      <c r="M167" s="115">
        <f t="shared" si="30"/>
        <v>0</v>
      </c>
      <c r="N167" s="115">
        <f t="shared" si="30"/>
        <v>0</v>
      </c>
      <c r="O167" s="115">
        <f t="shared" si="30"/>
        <v>0</v>
      </c>
      <c r="P167" s="115">
        <f t="shared" si="30"/>
        <v>0</v>
      </c>
      <c r="Q167" s="115">
        <f t="shared" si="30"/>
        <v>0</v>
      </c>
      <c r="R167" s="115">
        <f t="shared" si="30"/>
        <v>0</v>
      </c>
      <c r="S167" s="115">
        <f t="shared" si="30"/>
        <v>0</v>
      </c>
      <c r="T167" s="115">
        <f t="shared" si="30"/>
        <v>0</v>
      </c>
      <c r="U167" s="115">
        <f t="shared" si="30"/>
        <v>0</v>
      </c>
      <c r="V167" s="115">
        <f t="shared" si="30"/>
        <v>0</v>
      </c>
      <c r="W167" s="115">
        <f t="shared" si="30"/>
        <v>0</v>
      </c>
      <c r="X167" s="115">
        <f t="shared" si="30"/>
        <v>0</v>
      </c>
      <c r="Y167" s="115">
        <f t="shared" si="30"/>
        <v>0</v>
      </c>
      <c r="Z167" s="115">
        <f t="shared" si="30"/>
        <v>0</v>
      </c>
      <c r="AA167" s="115">
        <f t="shared" si="30"/>
        <v>0</v>
      </c>
      <c r="AB167" s="115">
        <f t="shared" si="30"/>
        <v>1</v>
      </c>
      <c r="AC167" s="115">
        <f t="shared" si="30"/>
        <v>1</v>
      </c>
      <c r="AD167" s="115">
        <f t="shared" si="30"/>
        <v>1</v>
      </c>
      <c r="AE167" s="115">
        <f t="shared" si="30"/>
        <v>1</v>
      </c>
      <c r="AF167" s="115">
        <f t="shared" si="30"/>
        <v>1</v>
      </c>
      <c r="AG167" s="115">
        <f t="shared" si="30"/>
        <v>1</v>
      </c>
      <c r="AH167" s="115">
        <f t="shared" si="30"/>
        <v>1</v>
      </c>
      <c r="AI167" s="115">
        <f>IF(OR(AI37=0,AI37=1),1,0)</f>
        <v>1</v>
      </c>
      <c r="AJ167" s="37" t="str">
        <f t="shared" si="21"/>
        <v>ON_G_DST1</v>
      </c>
      <c r="AK167" s="50"/>
      <c r="AL167" s="50" t="str">
        <f t="shared" si="24"/>
        <v>FF</v>
      </c>
      <c r="AM167" s="52" t="str">
        <f t="shared" si="25"/>
        <v>00</v>
      </c>
      <c r="AN167" s="52" t="str">
        <f t="shared" si="26"/>
        <v>00</v>
      </c>
      <c r="AO167" s="52" t="str">
        <f t="shared" si="27"/>
        <v>00</v>
      </c>
      <c r="AQ167" t="str">
        <f t="shared" si="22"/>
        <v xml:space="preserve">    (U4)0x000000FFU,                                                           /* 31 ON_G_DST1                                       */</v>
      </c>
    </row>
    <row r="168" spans="2:43">
      <c r="B168" s="122"/>
      <c r="C168" s="37">
        <f t="shared" si="23"/>
        <v>32</v>
      </c>
      <c r="D168" s="115">
        <f t="shared" ref="D168:AI175" si="31">IF(OR(D38=0,D38=1),1,0)</f>
        <v>0</v>
      </c>
      <c r="E168" s="115">
        <f t="shared" si="31"/>
        <v>0</v>
      </c>
      <c r="F168" s="115">
        <f t="shared" si="31"/>
        <v>0</v>
      </c>
      <c r="G168" s="115">
        <f t="shared" si="31"/>
        <v>0</v>
      </c>
      <c r="H168" s="115">
        <f t="shared" si="31"/>
        <v>0</v>
      </c>
      <c r="I168" s="115">
        <f t="shared" si="31"/>
        <v>0</v>
      </c>
      <c r="J168" s="115">
        <f t="shared" si="31"/>
        <v>0</v>
      </c>
      <c r="K168" s="115">
        <f t="shared" si="31"/>
        <v>0</v>
      </c>
      <c r="L168" s="115">
        <f t="shared" si="31"/>
        <v>0</v>
      </c>
      <c r="M168" s="115">
        <f t="shared" si="31"/>
        <v>0</v>
      </c>
      <c r="N168" s="115">
        <f t="shared" si="31"/>
        <v>0</v>
      </c>
      <c r="O168" s="115">
        <f t="shared" si="31"/>
        <v>0</v>
      </c>
      <c r="P168" s="115">
        <f t="shared" si="31"/>
        <v>0</v>
      </c>
      <c r="Q168" s="115">
        <f t="shared" si="31"/>
        <v>0</v>
      </c>
      <c r="R168" s="115">
        <f t="shared" si="31"/>
        <v>0</v>
      </c>
      <c r="S168" s="115">
        <f t="shared" si="31"/>
        <v>0</v>
      </c>
      <c r="T168" s="115">
        <f t="shared" si="31"/>
        <v>0</v>
      </c>
      <c r="U168" s="115">
        <f t="shared" si="31"/>
        <v>0</v>
      </c>
      <c r="V168" s="115">
        <f t="shared" si="31"/>
        <v>0</v>
      </c>
      <c r="W168" s="115">
        <f t="shared" si="31"/>
        <v>0</v>
      </c>
      <c r="X168" s="115">
        <f t="shared" si="31"/>
        <v>0</v>
      </c>
      <c r="Y168" s="115">
        <f t="shared" si="31"/>
        <v>0</v>
      </c>
      <c r="Z168" s="115">
        <f t="shared" si="31"/>
        <v>0</v>
      </c>
      <c r="AA168" s="115">
        <f t="shared" si="31"/>
        <v>0</v>
      </c>
      <c r="AB168" s="115">
        <f t="shared" si="31"/>
        <v>1</v>
      </c>
      <c r="AC168" s="115">
        <f t="shared" si="31"/>
        <v>1</v>
      </c>
      <c r="AD168" s="115">
        <f t="shared" si="31"/>
        <v>1</v>
      </c>
      <c r="AE168" s="115">
        <f t="shared" si="31"/>
        <v>1</v>
      </c>
      <c r="AF168" s="115">
        <f t="shared" si="31"/>
        <v>1</v>
      </c>
      <c r="AG168" s="115">
        <f t="shared" si="31"/>
        <v>1</v>
      </c>
      <c r="AH168" s="115">
        <f t="shared" si="31"/>
        <v>1</v>
      </c>
      <c r="AI168" s="115">
        <f t="shared" si="31"/>
        <v>1</v>
      </c>
      <c r="AJ168" s="37" t="str">
        <f t="shared" si="21"/>
        <v>ON_G_DST1</v>
      </c>
      <c r="AK168" s="50"/>
      <c r="AL168" s="50" t="str">
        <f t="shared" si="24"/>
        <v>FF</v>
      </c>
      <c r="AM168" s="52" t="str">
        <f t="shared" si="25"/>
        <v>00</v>
      </c>
      <c r="AN168" s="52" t="str">
        <f t="shared" si="26"/>
        <v>00</v>
      </c>
      <c r="AO168" s="52" t="str">
        <f t="shared" si="27"/>
        <v>00</v>
      </c>
      <c r="AQ168" t="str">
        <f t="shared" si="22"/>
        <v xml:space="preserve">    (U4)0x000000FFU,                                                           /* 32 ON_G_DST1                                       */</v>
      </c>
    </row>
    <row r="169" spans="2:43">
      <c r="B169" s="122"/>
      <c r="C169" s="37">
        <f t="shared" si="23"/>
        <v>33</v>
      </c>
      <c r="D169" s="115">
        <f t="shared" si="31"/>
        <v>0</v>
      </c>
      <c r="E169" s="115">
        <f t="shared" si="31"/>
        <v>0</v>
      </c>
      <c r="F169" s="115">
        <f t="shared" si="31"/>
        <v>0</v>
      </c>
      <c r="G169" s="115">
        <f t="shared" si="31"/>
        <v>0</v>
      </c>
      <c r="H169" s="115">
        <f t="shared" si="31"/>
        <v>0</v>
      </c>
      <c r="I169" s="115">
        <f t="shared" si="31"/>
        <v>0</v>
      </c>
      <c r="J169" s="115">
        <f t="shared" si="31"/>
        <v>0</v>
      </c>
      <c r="K169" s="115">
        <f t="shared" si="31"/>
        <v>0</v>
      </c>
      <c r="L169" s="115">
        <f t="shared" si="31"/>
        <v>0</v>
      </c>
      <c r="M169" s="115">
        <f t="shared" si="31"/>
        <v>0</v>
      </c>
      <c r="N169" s="115">
        <f t="shared" si="31"/>
        <v>0</v>
      </c>
      <c r="O169" s="115">
        <f t="shared" si="31"/>
        <v>0</v>
      </c>
      <c r="P169" s="115">
        <f t="shared" si="31"/>
        <v>0</v>
      </c>
      <c r="Q169" s="115">
        <f t="shared" si="31"/>
        <v>0</v>
      </c>
      <c r="R169" s="115">
        <f t="shared" si="31"/>
        <v>0</v>
      </c>
      <c r="S169" s="115">
        <f t="shared" si="31"/>
        <v>0</v>
      </c>
      <c r="T169" s="115">
        <f t="shared" si="31"/>
        <v>0</v>
      </c>
      <c r="U169" s="115">
        <f t="shared" si="31"/>
        <v>0</v>
      </c>
      <c r="V169" s="115">
        <f t="shared" si="31"/>
        <v>0</v>
      </c>
      <c r="W169" s="115">
        <f t="shared" si="31"/>
        <v>0</v>
      </c>
      <c r="X169" s="115">
        <f t="shared" si="31"/>
        <v>0</v>
      </c>
      <c r="Y169" s="115">
        <f t="shared" si="31"/>
        <v>0</v>
      </c>
      <c r="Z169" s="115">
        <f t="shared" si="31"/>
        <v>0</v>
      </c>
      <c r="AA169" s="115">
        <f t="shared" si="31"/>
        <v>0</v>
      </c>
      <c r="AB169" s="115">
        <f t="shared" si="31"/>
        <v>1</v>
      </c>
      <c r="AC169" s="115">
        <f t="shared" si="31"/>
        <v>1</v>
      </c>
      <c r="AD169" s="115">
        <f t="shared" si="31"/>
        <v>0</v>
      </c>
      <c r="AE169" s="115">
        <f t="shared" si="31"/>
        <v>0</v>
      </c>
      <c r="AF169" s="115">
        <f t="shared" si="31"/>
        <v>0</v>
      </c>
      <c r="AG169" s="115">
        <f t="shared" si="31"/>
        <v>0</v>
      </c>
      <c r="AH169" s="115">
        <f t="shared" si="31"/>
        <v>0</v>
      </c>
      <c r="AI169" s="115">
        <f t="shared" si="31"/>
        <v>0</v>
      </c>
      <c r="AJ169" s="37" t="str">
        <f t="shared" si="21"/>
        <v>UNKNOWN</v>
      </c>
      <c r="AK169" s="50"/>
      <c r="AL169" s="50" t="str">
        <f t="shared" si="24"/>
        <v>C0</v>
      </c>
      <c r="AM169" s="52" t="str">
        <f t="shared" si="25"/>
        <v>00</v>
      </c>
      <c r="AN169" s="52" t="str">
        <f t="shared" si="26"/>
        <v>00</v>
      </c>
      <c r="AO169" s="52" t="str">
        <f t="shared" si="27"/>
        <v>00</v>
      </c>
      <c r="AQ169" t="str">
        <f t="shared" si="22"/>
        <v xml:space="preserve">    (U4)0x000000C0U,                                                           /* 33 UNKNOWN                                         */</v>
      </c>
    </row>
    <row r="170" spans="2:43">
      <c r="B170" s="122"/>
      <c r="C170" s="37">
        <f t="shared" si="23"/>
        <v>34</v>
      </c>
      <c r="D170" s="115">
        <f t="shared" si="31"/>
        <v>0</v>
      </c>
      <c r="E170" s="115">
        <f t="shared" si="31"/>
        <v>0</v>
      </c>
      <c r="F170" s="115">
        <f t="shared" si="31"/>
        <v>0</v>
      </c>
      <c r="G170" s="115">
        <f t="shared" si="31"/>
        <v>0</v>
      </c>
      <c r="H170" s="115">
        <f t="shared" si="31"/>
        <v>0</v>
      </c>
      <c r="I170" s="115">
        <f t="shared" si="31"/>
        <v>0</v>
      </c>
      <c r="J170" s="115">
        <f t="shared" si="31"/>
        <v>0</v>
      </c>
      <c r="K170" s="115">
        <f t="shared" si="31"/>
        <v>0</v>
      </c>
      <c r="L170" s="115">
        <f t="shared" si="31"/>
        <v>0</v>
      </c>
      <c r="M170" s="115">
        <f t="shared" si="31"/>
        <v>0</v>
      </c>
      <c r="N170" s="115">
        <f t="shared" si="31"/>
        <v>0</v>
      </c>
      <c r="O170" s="115">
        <f t="shared" si="31"/>
        <v>0</v>
      </c>
      <c r="P170" s="115">
        <f t="shared" si="31"/>
        <v>0</v>
      </c>
      <c r="Q170" s="115">
        <f t="shared" si="31"/>
        <v>0</v>
      </c>
      <c r="R170" s="115">
        <f t="shared" si="31"/>
        <v>0</v>
      </c>
      <c r="S170" s="115">
        <f t="shared" si="31"/>
        <v>0</v>
      </c>
      <c r="T170" s="115">
        <f t="shared" si="31"/>
        <v>0</v>
      </c>
      <c r="U170" s="115">
        <f t="shared" si="31"/>
        <v>0</v>
      </c>
      <c r="V170" s="115">
        <f t="shared" si="31"/>
        <v>0</v>
      </c>
      <c r="W170" s="115">
        <f t="shared" si="31"/>
        <v>0</v>
      </c>
      <c r="X170" s="115">
        <f t="shared" si="31"/>
        <v>0</v>
      </c>
      <c r="Y170" s="115">
        <f t="shared" si="31"/>
        <v>0</v>
      </c>
      <c r="Z170" s="115">
        <f t="shared" si="31"/>
        <v>0</v>
      </c>
      <c r="AA170" s="115">
        <f t="shared" si="31"/>
        <v>0</v>
      </c>
      <c r="AB170" s="115">
        <f t="shared" si="31"/>
        <v>1</v>
      </c>
      <c r="AC170" s="115">
        <f t="shared" si="31"/>
        <v>1</v>
      </c>
      <c r="AD170" s="115">
        <f t="shared" si="31"/>
        <v>0</v>
      </c>
      <c r="AE170" s="115">
        <f t="shared" si="31"/>
        <v>0</v>
      </c>
      <c r="AF170" s="115">
        <f t="shared" si="31"/>
        <v>0</v>
      </c>
      <c r="AG170" s="115">
        <f t="shared" si="31"/>
        <v>0</v>
      </c>
      <c r="AH170" s="115">
        <f t="shared" si="31"/>
        <v>0</v>
      </c>
      <c r="AI170" s="115">
        <f t="shared" si="31"/>
        <v>0</v>
      </c>
      <c r="AJ170" s="37" t="str">
        <f t="shared" si="21"/>
        <v>UNKNOWN</v>
      </c>
      <c r="AK170" s="50"/>
      <c r="AL170" s="50" t="str">
        <f t="shared" si="24"/>
        <v>C0</v>
      </c>
      <c r="AM170" s="52" t="str">
        <f t="shared" si="25"/>
        <v>00</v>
      </c>
      <c r="AN170" s="52" t="str">
        <f t="shared" si="26"/>
        <v>00</v>
      </c>
      <c r="AO170" s="52" t="str">
        <f t="shared" si="27"/>
        <v>00</v>
      </c>
      <c r="AQ170" t="str">
        <f t="shared" si="22"/>
        <v xml:space="preserve">    (U4)0x000000C0U,                                                           /* 34 UNKNOWN                                         */</v>
      </c>
    </row>
    <row r="171" spans="2:43">
      <c r="B171" s="122"/>
      <c r="C171" s="37">
        <f t="shared" si="23"/>
        <v>35</v>
      </c>
      <c r="D171" s="115">
        <f t="shared" si="31"/>
        <v>0</v>
      </c>
      <c r="E171" s="115">
        <f t="shared" si="31"/>
        <v>0</v>
      </c>
      <c r="F171" s="115">
        <f t="shared" si="31"/>
        <v>0</v>
      </c>
      <c r="G171" s="115">
        <f t="shared" si="31"/>
        <v>0</v>
      </c>
      <c r="H171" s="115">
        <f t="shared" si="31"/>
        <v>0</v>
      </c>
      <c r="I171" s="115">
        <f t="shared" si="31"/>
        <v>0</v>
      </c>
      <c r="J171" s="115">
        <f t="shared" si="31"/>
        <v>0</v>
      </c>
      <c r="K171" s="115">
        <f t="shared" si="31"/>
        <v>0</v>
      </c>
      <c r="L171" s="115">
        <f t="shared" si="31"/>
        <v>0</v>
      </c>
      <c r="M171" s="115">
        <f t="shared" si="31"/>
        <v>0</v>
      </c>
      <c r="N171" s="115">
        <f t="shared" si="31"/>
        <v>0</v>
      </c>
      <c r="O171" s="115">
        <f t="shared" si="31"/>
        <v>0</v>
      </c>
      <c r="P171" s="115">
        <f t="shared" si="31"/>
        <v>0</v>
      </c>
      <c r="Q171" s="115">
        <f t="shared" si="31"/>
        <v>0</v>
      </c>
      <c r="R171" s="115">
        <f t="shared" si="31"/>
        <v>0</v>
      </c>
      <c r="S171" s="115">
        <f t="shared" si="31"/>
        <v>0</v>
      </c>
      <c r="T171" s="115">
        <f t="shared" si="31"/>
        <v>0</v>
      </c>
      <c r="U171" s="115">
        <f t="shared" si="31"/>
        <v>0</v>
      </c>
      <c r="V171" s="115">
        <f t="shared" si="31"/>
        <v>0</v>
      </c>
      <c r="W171" s="115">
        <f t="shared" si="31"/>
        <v>0</v>
      </c>
      <c r="X171" s="115">
        <f t="shared" si="31"/>
        <v>0</v>
      </c>
      <c r="Y171" s="115">
        <f t="shared" si="31"/>
        <v>0</v>
      </c>
      <c r="Z171" s="115">
        <f t="shared" si="31"/>
        <v>0</v>
      </c>
      <c r="AA171" s="115">
        <f t="shared" si="31"/>
        <v>0</v>
      </c>
      <c r="AB171" s="115">
        <f t="shared" si="31"/>
        <v>1</v>
      </c>
      <c r="AC171" s="115">
        <f t="shared" si="31"/>
        <v>1</v>
      </c>
      <c r="AD171" s="115">
        <f t="shared" si="31"/>
        <v>0</v>
      </c>
      <c r="AE171" s="115">
        <f t="shared" si="31"/>
        <v>0</v>
      </c>
      <c r="AF171" s="115">
        <f t="shared" si="31"/>
        <v>0</v>
      </c>
      <c r="AG171" s="115">
        <f t="shared" si="31"/>
        <v>0</v>
      </c>
      <c r="AH171" s="115">
        <f t="shared" si="31"/>
        <v>0</v>
      </c>
      <c r="AI171" s="115">
        <f t="shared" si="31"/>
        <v>0</v>
      </c>
      <c r="AJ171" s="37" t="str">
        <f t="shared" si="21"/>
        <v>UNKNOWN</v>
      </c>
      <c r="AK171" s="50"/>
      <c r="AL171" s="50" t="str">
        <f t="shared" si="24"/>
        <v>C0</v>
      </c>
      <c r="AM171" s="52" t="str">
        <f t="shared" si="25"/>
        <v>00</v>
      </c>
      <c r="AN171" s="52" t="str">
        <f t="shared" si="26"/>
        <v>00</v>
      </c>
      <c r="AO171" s="52" t="str">
        <f t="shared" si="27"/>
        <v>00</v>
      </c>
      <c r="AQ171" t="str">
        <f t="shared" si="22"/>
        <v xml:space="preserve">    (U4)0x000000C0U                                                            /* 35 UNKNOWN                                         */</v>
      </c>
    </row>
    <row r="172" spans="2:43">
      <c r="B172" s="122"/>
      <c r="C172" s="37">
        <f t="shared" si="23"/>
        <v>36</v>
      </c>
      <c r="D172" s="115">
        <f t="shared" si="31"/>
        <v>0</v>
      </c>
      <c r="E172" s="115">
        <f t="shared" si="31"/>
        <v>0</v>
      </c>
      <c r="F172" s="115">
        <f t="shared" si="31"/>
        <v>0</v>
      </c>
      <c r="G172" s="115">
        <f t="shared" si="31"/>
        <v>0</v>
      </c>
      <c r="H172" s="115">
        <f t="shared" si="31"/>
        <v>0</v>
      </c>
      <c r="I172" s="115">
        <f t="shared" si="31"/>
        <v>0</v>
      </c>
      <c r="J172" s="115">
        <f t="shared" si="31"/>
        <v>0</v>
      </c>
      <c r="K172" s="115">
        <f t="shared" si="31"/>
        <v>0</v>
      </c>
      <c r="L172" s="115">
        <f t="shared" si="31"/>
        <v>0</v>
      </c>
      <c r="M172" s="115">
        <f t="shared" si="31"/>
        <v>0</v>
      </c>
      <c r="N172" s="115">
        <f t="shared" si="31"/>
        <v>0</v>
      </c>
      <c r="O172" s="115">
        <f t="shared" si="31"/>
        <v>0</v>
      </c>
      <c r="P172" s="115">
        <f t="shared" si="31"/>
        <v>0</v>
      </c>
      <c r="Q172" s="115">
        <f t="shared" si="31"/>
        <v>0</v>
      </c>
      <c r="R172" s="115">
        <f t="shared" si="31"/>
        <v>0</v>
      </c>
      <c r="S172" s="115">
        <f t="shared" si="31"/>
        <v>0</v>
      </c>
      <c r="T172" s="115">
        <f t="shared" si="31"/>
        <v>0</v>
      </c>
      <c r="U172" s="115">
        <f t="shared" si="31"/>
        <v>0</v>
      </c>
      <c r="V172" s="115">
        <f t="shared" si="31"/>
        <v>0</v>
      </c>
      <c r="W172" s="115">
        <f t="shared" si="31"/>
        <v>0</v>
      </c>
      <c r="X172" s="115">
        <f t="shared" si="31"/>
        <v>0</v>
      </c>
      <c r="Y172" s="115">
        <f t="shared" si="31"/>
        <v>0</v>
      </c>
      <c r="Z172" s="115">
        <f t="shared" si="31"/>
        <v>0</v>
      </c>
      <c r="AA172" s="115">
        <f t="shared" si="31"/>
        <v>0</v>
      </c>
      <c r="AB172" s="115">
        <f t="shared" si="31"/>
        <v>0</v>
      </c>
      <c r="AC172" s="115">
        <f t="shared" si="31"/>
        <v>0</v>
      </c>
      <c r="AD172" s="115">
        <f t="shared" si="31"/>
        <v>0</v>
      </c>
      <c r="AE172" s="115">
        <f t="shared" si="31"/>
        <v>0</v>
      </c>
      <c r="AF172" s="115">
        <f t="shared" si="31"/>
        <v>0</v>
      </c>
      <c r="AG172" s="115">
        <f t="shared" si="31"/>
        <v>0</v>
      </c>
      <c r="AH172" s="115">
        <f t="shared" si="31"/>
        <v>0</v>
      </c>
      <c r="AI172" s="115">
        <f t="shared" si="31"/>
        <v>0</v>
      </c>
      <c r="AJ172" s="37" t="str">
        <f t="shared" si="21"/>
        <v/>
      </c>
      <c r="AK172" s="50"/>
      <c r="AL172" s="50" t="str">
        <f t="shared" si="24"/>
        <v>00</v>
      </c>
      <c r="AM172" s="52" t="str">
        <f t="shared" si="25"/>
        <v>00</v>
      </c>
      <c r="AN172" s="52" t="str">
        <f t="shared" si="26"/>
        <v>00</v>
      </c>
      <c r="AO172" s="52" t="str">
        <f t="shared" si="27"/>
        <v>00</v>
      </c>
      <c r="AQ172" t="str">
        <f t="shared" si="22"/>
        <v/>
      </c>
    </row>
    <row r="173" spans="2:43">
      <c r="B173" s="122"/>
      <c r="C173" s="37">
        <f t="shared" si="23"/>
        <v>37</v>
      </c>
      <c r="D173" s="115">
        <f t="shared" si="31"/>
        <v>0</v>
      </c>
      <c r="E173" s="115">
        <f t="shared" si="31"/>
        <v>0</v>
      </c>
      <c r="F173" s="115">
        <f t="shared" si="31"/>
        <v>0</v>
      </c>
      <c r="G173" s="115">
        <f t="shared" si="31"/>
        <v>0</v>
      </c>
      <c r="H173" s="115">
        <f t="shared" si="31"/>
        <v>0</v>
      </c>
      <c r="I173" s="115">
        <f t="shared" si="31"/>
        <v>0</v>
      </c>
      <c r="J173" s="115">
        <f t="shared" si="31"/>
        <v>0</v>
      </c>
      <c r="K173" s="115">
        <f t="shared" si="31"/>
        <v>0</v>
      </c>
      <c r="L173" s="115">
        <f t="shared" si="31"/>
        <v>0</v>
      </c>
      <c r="M173" s="115">
        <f t="shared" si="31"/>
        <v>0</v>
      </c>
      <c r="N173" s="115">
        <f t="shared" si="31"/>
        <v>0</v>
      </c>
      <c r="O173" s="115">
        <f t="shared" si="31"/>
        <v>0</v>
      </c>
      <c r="P173" s="115">
        <f t="shared" si="31"/>
        <v>0</v>
      </c>
      <c r="Q173" s="115">
        <f t="shared" si="31"/>
        <v>0</v>
      </c>
      <c r="R173" s="115">
        <f t="shared" si="31"/>
        <v>0</v>
      </c>
      <c r="S173" s="115">
        <f t="shared" si="31"/>
        <v>0</v>
      </c>
      <c r="T173" s="115">
        <f t="shared" si="31"/>
        <v>0</v>
      </c>
      <c r="U173" s="115">
        <f t="shared" si="31"/>
        <v>0</v>
      </c>
      <c r="V173" s="115">
        <f t="shared" si="31"/>
        <v>0</v>
      </c>
      <c r="W173" s="115">
        <f t="shared" si="31"/>
        <v>0</v>
      </c>
      <c r="X173" s="115">
        <f t="shared" si="31"/>
        <v>0</v>
      </c>
      <c r="Y173" s="115">
        <f t="shared" si="31"/>
        <v>0</v>
      </c>
      <c r="Z173" s="115">
        <f t="shared" si="31"/>
        <v>0</v>
      </c>
      <c r="AA173" s="115">
        <f t="shared" si="31"/>
        <v>0</v>
      </c>
      <c r="AB173" s="115">
        <f t="shared" si="31"/>
        <v>0</v>
      </c>
      <c r="AC173" s="115">
        <f t="shared" si="31"/>
        <v>0</v>
      </c>
      <c r="AD173" s="115">
        <f t="shared" si="31"/>
        <v>0</v>
      </c>
      <c r="AE173" s="115">
        <f t="shared" si="31"/>
        <v>0</v>
      </c>
      <c r="AF173" s="115">
        <f t="shared" si="31"/>
        <v>0</v>
      </c>
      <c r="AG173" s="115">
        <f t="shared" si="31"/>
        <v>0</v>
      </c>
      <c r="AH173" s="115">
        <f t="shared" si="31"/>
        <v>0</v>
      </c>
      <c r="AI173" s="115">
        <f t="shared" si="31"/>
        <v>0</v>
      </c>
      <c r="AJ173" s="37" t="str">
        <f t="shared" si="21"/>
        <v/>
      </c>
      <c r="AK173" s="50"/>
      <c r="AL173" s="50" t="str">
        <f t="shared" si="24"/>
        <v>00</v>
      </c>
      <c r="AM173" s="52" t="str">
        <f t="shared" si="25"/>
        <v>00</v>
      </c>
      <c r="AN173" s="52" t="str">
        <f t="shared" si="26"/>
        <v>00</v>
      </c>
      <c r="AO173" s="52" t="str">
        <f t="shared" si="27"/>
        <v>00</v>
      </c>
      <c r="AQ173" t="str">
        <f t="shared" si="22"/>
        <v/>
      </c>
    </row>
    <row r="174" spans="2:43">
      <c r="B174" s="122"/>
      <c r="C174" s="37">
        <f t="shared" si="23"/>
        <v>38</v>
      </c>
      <c r="D174" s="115">
        <f t="shared" si="31"/>
        <v>0</v>
      </c>
      <c r="E174" s="115">
        <f t="shared" si="31"/>
        <v>0</v>
      </c>
      <c r="F174" s="115">
        <f t="shared" si="31"/>
        <v>0</v>
      </c>
      <c r="G174" s="115">
        <f t="shared" si="31"/>
        <v>0</v>
      </c>
      <c r="H174" s="115">
        <f t="shared" si="31"/>
        <v>0</v>
      </c>
      <c r="I174" s="115">
        <f t="shared" si="31"/>
        <v>0</v>
      </c>
      <c r="J174" s="115">
        <f t="shared" si="31"/>
        <v>0</v>
      </c>
      <c r="K174" s="115">
        <f t="shared" si="31"/>
        <v>0</v>
      </c>
      <c r="L174" s="115">
        <f t="shared" si="31"/>
        <v>0</v>
      </c>
      <c r="M174" s="115">
        <f t="shared" si="31"/>
        <v>0</v>
      </c>
      <c r="N174" s="115">
        <f t="shared" si="31"/>
        <v>0</v>
      </c>
      <c r="O174" s="115">
        <f t="shared" si="31"/>
        <v>0</v>
      </c>
      <c r="P174" s="115">
        <f t="shared" si="31"/>
        <v>0</v>
      </c>
      <c r="Q174" s="115">
        <f t="shared" si="31"/>
        <v>0</v>
      </c>
      <c r="R174" s="115">
        <f t="shared" si="31"/>
        <v>0</v>
      </c>
      <c r="S174" s="115">
        <f t="shared" si="31"/>
        <v>0</v>
      </c>
      <c r="T174" s="115">
        <f t="shared" si="31"/>
        <v>0</v>
      </c>
      <c r="U174" s="115">
        <f t="shared" si="31"/>
        <v>0</v>
      </c>
      <c r="V174" s="115">
        <f t="shared" si="31"/>
        <v>0</v>
      </c>
      <c r="W174" s="115">
        <f t="shared" si="31"/>
        <v>0</v>
      </c>
      <c r="X174" s="115">
        <f t="shared" si="31"/>
        <v>0</v>
      </c>
      <c r="Y174" s="115">
        <f t="shared" si="31"/>
        <v>0</v>
      </c>
      <c r="Z174" s="115">
        <f t="shared" si="31"/>
        <v>0</v>
      </c>
      <c r="AA174" s="115">
        <f t="shared" si="31"/>
        <v>0</v>
      </c>
      <c r="AB174" s="115">
        <f t="shared" si="31"/>
        <v>0</v>
      </c>
      <c r="AC174" s="115">
        <f t="shared" si="31"/>
        <v>0</v>
      </c>
      <c r="AD174" s="115">
        <f t="shared" si="31"/>
        <v>0</v>
      </c>
      <c r="AE174" s="115">
        <f t="shared" si="31"/>
        <v>0</v>
      </c>
      <c r="AF174" s="115">
        <f t="shared" si="31"/>
        <v>0</v>
      </c>
      <c r="AG174" s="115">
        <f t="shared" si="31"/>
        <v>0</v>
      </c>
      <c r="AH174" s="115">
        <f t="shared" si="31"/>
        <v>0</v>
      </c>
      <c r="AI174" s="115">
        <f t="shared" si="31"/>
        <v>0</v>
      </c>
      <c r="AJ174" s="37" t="str">
        <f t="shared" si="21"/>
        <v/>
      </c>
      <c r="AK174" s="50"/>
      <c r="AL174" s="50" t="str">
        <f t="shared" si="24"/>
        <v>00</v>
      </c>
      <c r="AM174" s="52" t="str">
        <f t="shared" si="25"/>
        <v>00</v>
      </c>
      <c r="AN174" s="52" t="str">
        <f t="shared" si="26"/>
        <v>00</v>
      </c>
      <c r="AO174" s="52" t="str">
        <f t="shared" si="27"/>
        <v>00</v>
      </c>
      <c r="AQ174" t="str">
        <f t="shared" si="22"/>
        <v/>
      </c>
    </row>
    <row r="175" spans="2:43">
      <c r="B175" s="122"/>
      <c r="C175" s="37">
        <f t="shared" si="23"/>
        <v>39</v>
      </c>
      <c r="D175" s="115">
        <f t="shared" si="31"/>
        <v>0</v>
      </c>
      <c r="E175" s="115">
        <f t="shared" si="31"/>
        <v>0</v>
      </c>
      <c r="F175" s="115">
        <f t="shared" si="31"/>
        <v>0</v>
      </c>
      <c r="G175" s="115">
        <f t="shared" si="31"/>
        <v>0</v>
      </c>
      <c r="H175" s="115">
        <f t="shared" si="31"/>
        <v>0</v>
      </c>
      <c r="I175" s="115">
        <f t="shared" si="31"/>
        <v>0</v>
      </c>
      <c r="J175" s="115">
        <f t="shared" si="31"/>
        <v>0</v>
      </c>
      <c r="K175" s="115">
        <f t="shared" si="31"/>
        <v>0</v>
      </c>
      <c r="L175" s="115">
        <f t="shared" si="31"/>
        <v>0</v>
      </c>
      <c r="M175" s="115">
        <f t="shared" si="31"/>
        <v>0</v>
      </c>
      <c r="N175" s="115">
        <f t="shared" si="31"/>
        <v>0</v>
      </c>
      <c r="O175" s="115">
        <f t="shared" si="31"/>
        <v>0</v>
      </c>
      <c r="P175" s="115">
        <f t="shared" si="31"/>
        <v>0</v>
      </c>
      <c r="Q175" s="115">
        <f t="shared" si="31"/>
        <v>0</v>
      </c>
      <c r="R175" s="115">
        <f t="shared" si="31"/>
        <v>0</v>
      </c>
      <c r="S175" s="115">
        <f t="shared" si="31"/>
        <v>0</v>
      </c>
      <c r="T175" s="115">
        <f t="shared" si="31"/>
        <v>0</v>
      </c>
      <c r="U175" s="115">
        <f t="shared" si="31"/>
        <v>0</v>
      </c>
      <c r="V175" s="115">
        <f t="shared" si="31"/>
        <v>0</v>
      </c>
      <c r="W175" s="115">
        <f t="shared" si="31"/>
        <v>0</v>
      </c>
      <c r="X175" s="115">
        <f t="shared" si="31"/>
        <v>0</v>
      </c>
      <c r="Y175" s="115">
        <f t="shared" si="31"/>
        <v>0</v>
      </c>
      <c r="Z175" s="115">
        <f t="shared" si="31"/>
        <v>0</v>
      </c>
      <c r="AA175" s="115">
        <f t="shared" si="31"/>
        <v>0</v>
      </c>
      <c r="AB175" s="115">
        <f t="shared" si="31"/>
        <v>0</v>
      </c>
      <c r="AC175" s="115">
        <f t="shared" si="31"/>
        <v>0</v>
      </c>
      <c r="AD175" s="115">
        <f t="shared" si="31"/>
        <v>0</v>
      </c>
      <c r="AE175" s="115">
        <f t="shared" si="31"/>
        <v>0</v>
      </c>
      <c r="AF175" s="115">
        <f t="shared" si="31"/>
        <v>0</v>
      </c>
      <c r="AG175" s="115">
        <f t="shared" si="31"/>
        <v>0</v>
      </c>
      <c r="AH175" s="115">
        <f t="shared" si="31"/>
        <v>0</v>
      </c>
      <c r="AI175" s="115">
        <f>IF(OR(AI45=0,AI45=1),1,0)</f>
        <v>0</v>
      </c>
      <c r="AJ175" s="37" t="str">
        <f t="shared" si="21"/>
        <v/>
      </c>
      <c r="AK175" s="50"/>
      <c r="AL175" s="50" t="str">
        <f t="shared" si="24"/>
        <v>00</v>
      </c>
      <c r="AM175" s="52" t="str">
        <f t="shared" si="25"/>
        <v>00</v>
      </c>
      <c r="AN175" s="52" t="str">
        <f t="shared" si="26"/>
        <v>00</v>
      </c>
      <c r="AO175" s="52" t="str">
        <f t="shared" si="27"/>
        <v>00</v>
      </c>
      <c r="AQ175" t="str">
        <f t="shared" si="22"/>
        <v/>
      </c>
    </row>
    <row r="176" spans="2:43">
      <c r="B176" s="122"/>
      <c r="C176" s="37">
        <f t="shared" si="23"/>
        <v>40</v>
      </c>
      <c r="D176" s="115">
        <f t="shared" ref="D176:AI183" si="32">IF(OR(D46=0,D46=1),1,0)</f>
        <v>0</v>
      </c>
      <c r="E176" s="115">
        <f t="shared" si="32"/>
        <v>0</v>
      </c>
      <c r="F176" s="115">
        <f t="shared" si="32"/>
        <v>0</v>
      </c>
      <c r="G176" s="115">
        <f t="shared" si="32"/>
        <v>0</v>
      </c>
      <c r="H176" s="115">
        <f t="shared" si="32"/>
        <v>0</v>
      </c>
      <c r="I176" s="115">
        <f t="shared" si="32"/>
        <v>0</v>
      </c>
      <c r="J176" s="115">
        <f t="shared" si="32"/>
        <v>0</v>
      </c>
      <c r="K176" s="115">
        <f t="shared" si="32"/>
        <v>0</v>
      </c>
      <c r="L176" s="115">
        <f t="shared" si="32"/>
        <v>0</v>
      </c>
      <c r="M176" s="115">
        <f t="shared" si="32"/>
        <v>0</v>
      </c>
      <c r="N176" s="115">
        <f t="shared" si="32"/>
        <v>0</v>
      </c>
      <c r="O176" s="115">
        <f t="shared" si="32"/>
        <v>0</v>
      </c>
      <c r="P176" s="115">
        <f t="shared" si="32"/>
        <v>0</v>
      </c>
      <c r="Q176" s="115">
        <f t="shared" si="32"/>
        <v>0</v>
      </c>
      <c r="R176" s="115">
        <f t="shared" si="32"/>
        <v>0</v>
      </c>
      <c r="S176" s="115">
        <f t="shared" si="32"/>
        <v>0</v>
      </c>
      <c r="T176" s="115">
        <f t="shared" si="32"/>
        <v>0</v>
      </c>
      <c r="U176" s="115">
        <f t="shared" si="32"/>
        <v>0</v>
      </c>
      <c r="V176" s="115">
        <f t="shared" si="32"/>
        <v>0</v>
      </c>
      <c r="W176" s="115">
        <f t="shared" si="32"/>
        <v>0</v>
      </c>
      <c r="X176" s="115">
        <f t="shared" si="32"/>
        <v>0</v>
      </c>
      <c r="Y176" s="115">
        <f t="shared" si="32"/>
        <v>0</v>
      </c>
      <c r="Z176" s="115">
        <f t="shared" si="32"/>
        <v>0</v>
      </c>
      <c r="AA176" s="115">
        <f t="shared" si="32"/>
        <v>0</v>
      </c>
      <c r="AB176" s="115">
        <f t="shared" si="32"/>
        <v>0</v>
      </c>
      <c r="AC176" s="115">
        <f t="shared" si="32"/>
        <v>0</v>
      </c>
      <c r="AD176" s="115">
        <f t="shared" si="32"/>
        <v>0</v>
      </c>
      <c r="AE176" s="115">
        <f t="shared" si="32"/>
        <v>0</v>
      </c>
      <c r="AF176" s="115">
        <f t="shared" si="32"/>
        <v>0</v>
      </c>
      <c r="AG176" s="115">
        <f t="shared" si="32"/>
        <v>0</v>
      </c>
      <c r="AH176" s="115">
        <f t="shared" si="32"/>
        <v>0</v>
      </c>
      <c r="AI176" s="115">
        <f t="shared" si="32"/>
        <v>0</v>
      </c>
      <c r="AJ176" s="37" t="str">
        <f t="shared" si="21"/>
        <v/>
      </c>
      <c r="AK176" s="50"/>
      <c r="AL176" s="50" t="str">
        <f t="shared" si="24"/>
        <v>00</v>
      </c>
      <c r="AM176" s="52" t="str">
        <f t="shared" si="25"/>
        <v>00</v>
      </c>
      <c r="AN176" s="52" t="str">
        <f t="shared" si="26"/>
        <v>00</v>
      </c>
      <c r="AO176" s="52" t="str">
        <f t="shared" si="27"/>
        <v>00</v>
      </c>
      <c r="AQ176" t="str">
        <f t="shared" si="22"/>
        <v/>
      </c>
    </row>
    <row r="177" spans="2:43">
      <c r="B177" s="122"/>
      <c r="C177" s="37">
        <f t="shared" si="23"/>
        <v>41</v>
      </c>
      <c r="D177" s="115">
        <f t="shared" si="32"/>
        <v>0</v>
      </c>
      <c r="E177" s="115">
        <f t="shared" si="32"/>
        <v>0</v>
      </c>
      <c r="F177" s="115">
        <f t="shared" si="32"/>
        <v>0</v>
      </c>
      <c r="G177" s="115">
        <f t="shared" si="32"/>
        <v>0</v>
      </c>
      <c r="H177" s="115">
        <f t="shared" si="32"/>
        <v>0</v>
      </c>
      <c r="I177" s="115">
        <f t="shared" si="32"/>
        <v>0</v>
      </c>
      <c r="J177" s="115">
        <f t="shared" si="32"/>
        <v>0</v>
      </c>
      <c r="K177" s="115">
        <f t="shared" si="32"/>
        <v>0</v>
      </c>
      <c r="L177" s="115">
        <f t="shared" si="32"/>
        <v>0</v>
      </c>
      <c r="M177" s="115">
        <f t="shared" si="32"/>
        <v>0</v>
      </c>
      <c r="N177" s="115">
        <f t="shared" si="32"/>
        <v>0</v>
      </c>
      <c r="O177" s="115">
        <f t="shared" si="32"/>
        <v>0</v>
      </c>
      <c r="P177" s="115">
        <f t="shared" si="32"/>
        <v>0</v>
      </c>
      <c r="Q177" s="115">
        <f t="shared" si="32"/>
        <v>0</v>
      </c>
      <c r="R177" s="115">
        <f t="shared" si="32"/>
        <v>0</v>
      </c>
      <c r="S177" s="115">
        <f t="shared" si="32"/>
        <v>0</v>
      </c>
      <c r="T177" s="115">
        <f t="shared" si="32"/>
        <v>0</v>
      </c>
      <c r="U177" s="115">
        <f t="shared" si="32"/>
        <v>0</v>
      </c>
      <c r="V177" s="115">
        <f t="shared" si="32"/>
        <v>0</v>
      </c>
      <c r="W177" s="115">
        <f t="shared" si="32"/>
        <v>0</v>
      </c>
      <c r="X177" s="115">
        <f t="shared" si="32"/>
        <v>0</v>
      </c>
      <c r="Y177" s="115">
        <f t="shared" si="32"/>
        <v>0</v>
      </c>
      <c r="Z177" s="115">
        <f t="shared" si="32"/>
        <v>0</v>
      </c>
      <c r="AA177" s="115">
        <f t="shared" si="32"/>
        <v>0</v>
      </c>
      <c r="AB177" s="115">
        <f t="shared" si="32"/>
        <v>0</v>
      </c>
      <c r="AC177" s="115">
        <f t="shared" si="32"/>
        <v>0</v>
      </c>
      <c r="AD177" s="115">
        <f t="shared" si="32"/>
        <v>0</v>
      </c>
      <c r="AE177" s="115">
        <f t="shared" si="32"/>
        <v>0</v>
      </c>
      <c r="AF177" s="115">
        <f t="shared" si="32"/>
        <v>0</v>
      </c>
      <c r="AG177" s="115">
        <f t="shared" si="32"/>
        <v>0</v>
      </c>
      <c r="AH177" s="115">
        <f t="shared" si="32"/>
        <v>0</v>
      </c>
      <c r="AI177" s="115">
        <f t="shared" si="32"/>
        <v>0</v>
      </c>
      <c r="AJ177" s="37" t="str">
        <f t="shared" si="21"/>
        <v/>
      </c>
      <c r="AK177" s="50"/>
      <c r="AL177" s="50" t="str">
        <f t="shared" si="24"/>
        <v>00</v>
      </c>
      <c r="AM177" s="52" t="str">
        <f t="shared" si="25"/>
        <v>00</v>
      </c>
      <c r="AN177" s="52" t="str">
        <f t="shared" si="26"/>
        <v>00</v>
      </c>
      <c r="AO177" s="52" t="str">
        <f t="shared" si="27"/>
        <v>00</v>
      </c>
      <c r="AQ177" t="str">
        <f t="shared" si="22"/>
        <v/>
      </c>
    </row>
    <row r="178" spans="2:43">
      <c r="B178" s="122"/>
      <c r="C178" s="37">
        <f t="shared" si="23"/>
        <v>42</v>
      </c>
      <c r="D178" s="115">
        <f t="shared" si="32"/>
        <v>0</v>
      </c>
      <c r="E178" s="115">
        <f t="shared" si="32"/>
        <v>0</v>
      </c>
      <c r="F178" s="115">
        <f t="shared" si="32"/>
        <v>0</v>
      </c>
      <c r="G178" s="115">
        <f t="shared" si="32"/>
        <v>0</v>
      </c>
      <c r="H178" s="115">
        <f t="shared" si="32"/>
        <v>0</v>
      </c>
      <c r="I178" s="115">
        <f t="shared" si="32"/>
        <v>0</v>
      </c>
      <c r="J178" s="115">
        <f t="shared" si="32"/>
        <v>0</v>
      </c>
      <c r="K178" s="115">
        <f t="shared" si="32"/>
        <v>0</v>
      </c>
      <c r="L178" s="115">
        <f t="shared" si="32"/>
        <v>0</v>
      </c>
      <c r="M178" s="115">
        <f t="shared" si="32"/>
        <v>0</v>
      </c>
      <c r="N178" s="115">
        <f t="shared" si="32"/>
        <v>0</v>
      </c>
      <c r="O178" s="115">
        <f t="shared" si="32"/>
        <v>0</v>
      </c>
      <c r="P178" s="115">
        <f t="shared" si="32"/>
        <v>0</v>
      </c>
      <c r="Q178" s="115">
        <f t="shared" si="32"/>
        <v>0</v>
      </c>
      <c r="R178" s="115">
        <f t="shared" si="32"/>
        <v>0</v>
      </c>
      <c r="S178" s="115">
        <f t="shared" si="32"/>
        <v>0</v>
      </c>
      <c r="T178" s="115">
        <f t="shared" si="32"/>
        <v>0</v>
      </c>
      <c r="U178" s="115">
        <f t="shared" si="32"/>
        <v>0</v>
      </c>
      <c r="V178" s="115">
        <f t="shared" si="32"/>
        <v>0</v>
      </c>
      <c r="W178" s="115">
        <f t="shared" si="32"/>
        <v>0</v>
      </c>
      <c r="X178" s="115">
        <f t="shared" si="32"/>
        <v>0</v>
      </c>
      <c r="Y178" s="115">
        <f t="shared" si="32"/>
        <v>0</v>
      </c>
      <c r="Z178" s="115">
        <f t="shared" si="32"/>
        <v>0</v>
      </c>
      <c r="AA178" s="115">
        <f t="shared" si="32"/>
        <v>0</v>
      </c>
      <c r="AB178" s="115">
        <f t="shared" si="32"/>
        <v>0</v>
      </c>
      <c r="AC178" s="115">
        <f t="shared" si="32"/>
        <v>0</v>
      </c>
      <c r="AD178" s="115">
        <f t="shared" si="32"/>
        <v>0</v>
      </c>
      <c r="AE178" s="115">
        <f t="shared" si="32"/>
        <v>0</v>
      </c>
      <c r="AF178" s="115">
        <f t="shared" si="32"/>
        <v>0</v>
      </c>
      <c r="AG178" s="115">
        <f t="shared" si="32"/>
        <v>0</v>
      </c>
      <c r="AH178" s="115">
        <f t="shared" si="32"/>
        <v>0</v>
      </c>
      <c r="AI178" s="115">
        <f t="shared" si="32"/>
        <v>0</v>
      </c>
      <c r="AJ178" s="37" t="str">
        <f t="shared" si="21"/>
        <v/>
      </c>
      <c r="AK178" s="50"/>
      <c r="AL178" s="50" t="str">
        <f t="shared" si="24"/>
        <v>00</v>
      </c>
      <c r="AM178" s="52" t="str">
        <f t="shared" si="25"/>
        <v>00</v>
      </c>
      <c r="AN178" s="52" t="str">
        <f t="shared" si="26"/>
        <v>00</v>
      </c>
      <c r="AO178" s="52" t="str">
        <f t="shared" si="27"/>
        <v>00</v>
      </c>
      <c r="AQ178" t="str">
        <f t="shared" si="22"/>
        <v/>
      </c>
    </row>
    <row r="179" spans="2:43">
      <c r="B179" s="122"/>
      <c r="C179" s="37">
        <f t="shared" si="23"/>
        <v>43</v>
      </c>
      <c r="D179" s="115">
        <f t="shared" si="32"/>
        <v>0</v>
      </c>
      <c r="E179" s="115">
        <f t="shared" si="32"/>
        <v>0</v>
      </c>
      <c r="F179" s="115">
        <f t="shared" si="32"/>
        <v>0</v>
      </c>
      <c r="G179" s="115">
        <f t="shared" si="32"/>
        <v>0</v>
      </c>
      <c r="H179" s="115">
        <f t="shared" si="32"/>
        <v>0</v>
      </c>
      <c r="I179" s="115">
        <f t="shared" si="32"/>
        <v>0</v>
      </c>
      <c r="J179" s="115">
        <f t="shared" si="32"/>
        <v>0</v>
      </c>
      <c r="K179" s="115">
        <f t="shared" si="32"/>
        <v>0</v>
      </c>
      <c r="L179" s="115">
        <f t="shared" si="32"/>
        <v>0</v>
      </c>
      <c r="M179" s="115">
        <f t="shared" si="32"/>
        <v>0</v>
      </c>
      <c r="N179" s="115">
        <f t="shared" si="32"/>
        <v>0</v>
      </c>
      <c r="O179" s="115">
        <f t="shared" si="32"/>
        <v>0</v>
      </c>
      <c r="P179" s="115">
        <f t="shared" si="32"/>
        <v>0</v>
      </c>
      <c r="Q179" s="115">
        <f t="shared" si="32"/>
        <v>0</v>
      </c>
      <c r="R179" s="115">
        <f t="shared" si="32"/>
        <v>0</v>
      </c>
      <c r="S179" s="115">
        <f t="shared" si="32"/>
        <v>0</v>
      </c>
      <c r="T179" s="115">
        <f t="shared" si="32"/>
        <v>0</v>
      </c>
      <c r="U179" s="115">
        <f t="shared" si="32"/>
        <v>0</v>
      </c>
      <c r="V179" s="115">
        <f t="shared" si="32"/>
        <v>0</v>
      </c>
      <c r="W179" s="115">
        <f t="shared" si="32"/>
        <v>0</v>
      </c>
      <c r="X179" s="115">
        <f t="shared" si="32"/>
        <v>0</v>
      </c>
      <c r="Y179" s="115">
        <f t="shared" si="32"/>
        <v>0</v>
      </c>
      <c r="Z179" s="115">
        <f t="shared" si="32"/>
        <v>0</v>
      </c>
      <c r="AA179" s="115">
        <f t="shared" si="32"/>
        <v>0</v>
      </c>
      <c r="AB179" s="115">
        <f t="shared" si="32"/>
        <v>0</v>
      </c>
      <c r="AC179" s="115">
        <f t="shared" si="32"/>
        <v>0</v>
      </c>
      <c r="AD179" s="115">
        <f t="shared" si="32"/>
        <v>0</v>
      </c>
      <c r="AE179" s="115">
        <f t="shared" si="32"/>
        <v>0</v>
      </c>
      <c r="AF179" s="115">
        <f t="shared" si="32"/>
        <v>0</v>
      </c>
      <c r="AG179" s="115">
        <f t="shared" si="32"/>
        <v>0</v>
      </c>
      <c r="AH179" s="115">
        <f t="shared" si="32"/>
        <v>0</v>
      </c>
      <c r="AI179" s="115">
        <f t="shared" si="32"/>
        <v>0</v>
      </c>
      <c r="AJ179" s="37" t="str">
        <f t="shared" si="21"/>
        <v/>
      </c>
      <c r="AK179" s="50"/>
      <c r="AL179" s="50" t="str">
        <f t="shared" si="24"/>
        <v>00</v>
      </c>
      <c r="AM179" s="52" t="str">
        <f t="shared" si="25"/>
        <v>00</v>
      </c>
      <c r="AN179" s="52" t="str">
        <f t="shared" si="26"/>
        <v>00</v>
      </c>
      <c r="AO179" s="52" t="str">
        <f t="shared" si="27"/>
        <v>00</v>
      </c>
      <c r="AQ179" t="str">
        <f t="shared" si="22"/>
        <v/>
      </c>
    </row>
    <row r="180" spans="2:43">
      <c r="B180" s="122"/>
      <c r="C180" s="37">
        <f t="shared" si="23"/>
        <v>44</v>
      </c>
      <c r="D180" s="115">
        <f t="shared" si="32"/>
        <v>0</v>
      </c>
      <c r="E180" s="115">
        <f t="shared" si="32"/>
        <v>0</v>
      </c>
      <c r="F180" s="115">
        <f t="shared" si="32"/>
        <v>0</v>
      </c>
      <c r="G180" s="115">
        <f t="shared" si="32"/>
        <v>0</v>
      </c>
      <c r="H180" s="115">
        <f t="shared" si="32"/>
        <v>0</v>
      </c>
      <c r="I180" s="115">
        <f t="shared" si="32"/>
        <v>0</v>
      </c>
      <c r="J180" s="115">
        <f t="shared" si="32"/>
        <v>0</v>
      </c>
      <c r="K180" s="115">
        <f t="shared" si="32"/>
        <v>0</v>
      </c>
      <c r="L180" s="115">
        <f t="shared" si="32"/>
        <v>0</v>
      </c>
      <c r="M180" s="115">
        <f t="shared" si="32"/>
        <v>0</v>
      </c>
      <c r="N180" s="115">
        <f t="shared" si="32"/>
        <v>0</v>
      </c>
      <c r="O180" s="115">
        <f t="shared" si="32"/>
        <v>0</v>
      </c>
      <c r="P180" s="115">
        <f t="shared" si="32"/>
        <v>0</v>
      </c>
      <c r="Q180" s="115">
        <f t="shared" si="32"/>
        <v>0</v>
      </c>
      <c r="R180" s="115">
        <f t="shared" si="32"/>
        <v>0</v>
      </c>
      <c r="S180" s="115">
        <f t="shared" si="32"/>
        <v>0</v>
      </c>
      <c r="T180" s="115">
        <f t="shared" si="32"/>
        <v>0</v>
      </c>
      <c r="U180" s="115">
        <f t="shared" si="32"/>
        <v>0</v>
      </c>
      <c r="V180" s="115">
        <f t="shared" si="32"/>
        <v>0</v>
      </c>
      <c r="W180" s="115">
        <f t="shared" si="32"/>
        <v>0</v>
      </c>
      <c r="X180" s="115">
        <f t="shared" si="32"/>
        <v>0</v>
      </c>
      <c r="Y180" s="115">
        <f t="shared" si="32"/>
        <v>0</v>
      </c>
      <c r="Z180" s="115">
        <f t="shared" si="32"/>
        <v>0</v>
      </c>
      <c r="AA180" s="115">
        <f t="shared" si="32"/>
        <v>0</v>
      </c>
      <c r="AB180" s="115">
        <f t="shared" si="32"/>
        <v>0</v>
      </c>
      <c r="AC180" s="115">
        <f t="shared" si="32"/>
        <v>0</v>
      </c>
      <c r="AD180" s="115">
        <f t="shared" si="32"/>
        <v>0</v>
      </c>
      <c r="AE180" s="115">
        <f t="shared" si="32"/>
        <v>0</v>
      </c>
      <c r="AF180" s="115">
        <f t="shared" si="32"/>
        <v>0</v>
      </c>
      <c r="AG180" s="115">
        <f t="shared" si="32"/>
        <v>0</v>
      </c>
      <c r="AH180" s="115">
        <f t="shared" si="32"/>
        <v>0</v>
      </c>
      <c r="AI180" s="115">
        <f t="shared" si="32"/>
        <v>0</v>
      </c>
      <c r="AJ180" s="37" t="str">
        <f t="shared" si="21"/>
        <v/>
      </c>
      <c r="AK180" s="50"/>
      <c r="AL180" s="50" t="str">
        <f t="shared" si="24"/>
        <v>00</v>
      </c>
      <c r="AM180" s="52" t="str">
        <f t="shared" si="25"/>
        <v>00</v>
      </c>
      <c r="AN180" s="52" t="str">
        <f t="shared" si="26"/>
        <v>00</v>
      </c>
      <c r="AO180" s="52" t="str">
        <f t="shared" si="27"/>
        <v>00</v>
      </c>
      <c r="AQ180" t="str">
        <f t="shared" si="22"/>
        <v/>
      </c>
    </row>
    <row r="181" spans="2:43">
      <c r="B181" s="122"/>
      <c r="C181" s="37">
        <f t="shared" si="23"/>
        <v>45</v>
      </c>
      <c r="D181" s="115">
        <f t="shared" si="32"/>
        <v>0</v>
      </c>
      <c r="E181" s="115">
        <f t="shared" si="32"/>
        <v>0</v>
      </c>
      <c r="F181" s="115">
        <f t="shared" si="32"/>
        <v>0</v>
      </c>
      <c r="G181" s="115">
        <f t="shared" si="32"/>
        <v>0</v>
      </c>
      <c r="H181" s="115">
        <f t="shared" si="32"/>
        <v>0</v>
      </c>
      <c r="I181" s="115">
        <f t="shared" si="32"/>
        <v>0</v>
      </c>
      <c r="J181" s="115">
        <f t="shared" si="32"/>
        <v>0</v>
      </c>
      <c r="K181" s="115">
        <f t="shared" si="32"/>
        <v>0</v>
      </c>
      <c r="L181" s="115">
        <f t="shared" si="32"/>
        <v>0</v>
      </c>
      <c r="M181" s="115">
        <f t="shared" si="32"/>
        <v>0</v>
      </c>
      <c r="N181" s="115">
        <f t="shared" si="32"/>
        <v>0</v>
      </c>
      <c r="O181" s="115">
        <f t="shared" si="32"/>
        <v>0</v>
      </c>
      <c r="P181" s="115">
        <f t="shared" si="32"/>
        <v>0</v>
      </c>
      <c r="Q181" s="115">
        <f t="shared" si="32"/>
        <v>0</v>
      </c>
      <c r="R181" s="115">
        <f t="shared" si="32"/>
        <v>0</v>
      </c>
      <c r="S181" s="115">
        <f t="shared" si="32"/>
        <v>0</v>
      </c>
      <c r="T181" s="115">
        <f t="shared" si="32"/>
        <v>0</v>
      </c>
      <c r="U181" s="115">
        <f t="shared" si="32"/>
        <v>0</v>
      </c>
      <c r="V181" s="115">
        <f t="shared" si="32"/>
        <v>0</v>
      </c>
      <c r="W181" s="115">
        <f t="shared" si="32"/>
        <v>0</v>
      </c>
      <c r="X181" s="115">
        <f t="shared" si="32"/>
        <v>0</v>
      </c>
      <c r="Y181" s="115">
        <f t="shared" si="32"/>
        <v>0</v>
      </c>
      <c r="Z181" s="115">
        <f t="shared" si="32"/>
        <v>0</v>
      </c>
      <c r="AA181" s="115">
        <f t="shared" si="32"/>
        <v>0</v>
      </c>
      <c r="AB181" s="115">
        <f t="shared" si="32"/>
        <v>0</v>
      </c>
      <c r="AC181" s="115">
        <f t="shared" si="32"/>
        <v>0</v>
      </c>
      <c r="AD181" s="115">
        <f t="shared" si="32"/>
        <v>0</v>
      </c>
      <c r="AE181" s="115">
        <f t="shared" si="32"/>
        <v>0</v>
      </c>
      <c r="AF181" s="115">
        <f t="shared" si="32"/>
        <v>0</v>
      </c>
      <c r="AG181" s="115">
        <f t="shared" si="32"/>
        <v>0</v>
      </c>
      <c r="AH181" s="115">
        <f t="shared" si="32"/>
        <v>0</v>
      </c>
      <c r="AI181" s="115">
        <f t="shared" si="32"/>
        <v>0</v>
      </c>
      <c r="AJ181" s="37" t="str">
        <f t="shared" si="21"/>
        <v/>
      </c>
      <c r="AK181" s="50"/>
      <c r="AL181" s="50" t="str">
        <f t="shared" si="24"/>
        <v>00</v>
      </c>
      <c r="AM181" s="52" t="str">
        <f t="shared" si="25"/>
        <v>00</v>
      </c>
      <c r="AN181" s="52" t="str">
        <f t="shared" si="26"/>
        <v>00</v>
      </c>
      <c r="AO181" s="52" t="str">
        <f t="shared" si="27"/>
        <v>00</v>
      </c>
      <c r="AQ181" t="str">
        <f t="shared" si="22"/>
        <v/>
      </c>
    </row>
    <row r="182" spans="2:43">
      <c r="B182" s="122"/>
      <c r="C182" s="37">
        <f t="shared" si="23"/>
        <v>46</v>
      </c>
      <c r="D182" s="115">
        <f t="shared" si="32"/>
        <v>0</v>
      </c>
      <c r="E182" s="115">
        <f t="shared" si="32"/>
        <v>0</v>
      </c>
      <c r="F182" s="115">
        <f t="shared" si="32"/>
        <v>0</v>
      </c>
      <c r="G182" s="115">
        <f t="shared" si="32"/>
        <v>0</v>
      </c>
      <c r="H182" s="115">
        <f t="shared" si="32"/>
        <v>0</v>
      </c>
      <c r="I182" s="115">
        <f t="shared" si="32"/>
        <v>0</v>
      </c>
      <c r="J182" s="115">
        <f t="shared" si="32"/>
        <v>0</v>
      </c>
      <c r="K182" s="115">
        <f t="shared" si="32"/>
        <v>0</v>
      </c>
      <c r="L182" s="115">
        <f t="shared" si="32"/>
        <v>0</v>
      </c>
      <c r="M182" s="115">
        <f t="shared" si="32"/>
        <v>0</v>
      </c>
      <c r="N182" s="115">
        <f t="shared" si="32"/>
        <v>0</v>
      </c>
      <c r="O182" s="115">
        <f t="shared" si="32"/>
        <v>0</v>
      </c>
      <c r="P182" s="115">
        <f t="shared" si="32"/>
        <v>0</v>
      </c>
      <c r="Q182" s="115">
        <f t="shared" si="32"/>
        <v>0</v>
      </c>
      <c r="R182" s="115">
        <f t="shared" si="32"/>
        <v>0</v>
      </c>
      <c r="S182" s="115">
        <f t="shared" si="32"/>
        <v>0</v>
      </c>
      <c r="T182" s="115">
        <f t="shared" si="32"/>
        <v>0</v>
      </c>
      <c r="U182" s="115">
        <f t="shared" si="32"/>
        <v>0</v>
      </c>
      <c r="V182" s="115">
        <f t="shared" si="32"/>
        <v>0</v>
      </c>
      <c r="W182" s="115">
        <f t="shared" si="32"/>
        <v>0</v>
      </c>
      <c r="X182" s="115">
        <f t="shared" si="32"/>
        <v>0</v>
      </c>
      <c r="Y182" s="115">
        <f t="shared" si="32"/>
        <v>0</v>
      </c>
      <c r="Z182" s="115">
        <f t="shared" si="32"/>
        <v>0</v>
      </c>
      <c r="AA182" s="115">
        <f t="shared" si="32"/>
        <v>0</v>
      </c>
      <c r="AB182" s="115">
        <f t="shared" si="32"/>
        <v>0</v>
      </c>
      <c r="AC182" s="115">
        <f t="shared" si="32"/>
        <v>0</v>
      </c>
      <c r="AD182" s="115">
        <f t="shared" si="32"/>
        <v>0</v>
      </c>
      <c r="AE182" s="115">
        <f t="shared" si="32"/>
        <v>0</v>
      </c>
      <c r="AF182" s="115">
        <f t="shared" si="32"/>
        <v>0</v>
      </c>
      <c r="AG182" s="115">
        <f t="shared" si="32"/>
        <v>0</v>
      </c>
      <c r="AH182" s="115">
        <f t="shared" si="32"/>
        <v>0</v>
      </c>
      <c r="AI182" s="115">
        <f t="shared" si="32"/>
        <v>0</v>
      </c>
      <c r="AJ182" s="37" t="str">
        <f t="shared" si="21"/>
        <v/>
      </c>
      <c r="AK182" s="50"/>
      <c r="AL182" s="50" t="str">
        <f t="shared" si="24"/>
        <v>00</v>
      </c>
      <c r="AM182" s="52" t="str">
        <f t="shared" si="25"/>
        <v>00</v>
      </c>
      <c r="AN182" s="52" t="str">
        <f t="shared" si="26"/>
        <v>00</v>
      </c>
      <c r="AO182" s="52" t="str">
        <f t="shared" si="27"/>
        <v>00</v>
      </c>
      <c r="AQ182" t="str">
        <f t="shared" si="22"/>
        <v/>
      </c>
    </row>
    <row r="183" spans="2:43">
      <c r="B183" s="122"/>
      <c r="C183" s="37">
        <f t="shared" si="23"/>
        <v>47</v>
      </c>
      <c r="D183" s="115">
        <f t="shared" si="32"/>
        <v>0</v>
      </c>
      <c r="E183" s="115">
        <f t="shared" si="32"/>
        <v>0</v>
      </c>
      <c r="F183" s="115">
        <f t="shared" si="32"/>
        <v>0</v>
      </c>
      <c r="G183" s="115">
        <f t="shared" si="32"/>
        <v>0</v>
      </c>
      <c r="H183" s="115">
        <f t="shared" si="32"/>
        <v>0</v>
      </c>
      <c r="I183" s="115">
        <f t="shared" si="32"/>
        <v>0</v>
      </c>
      <c r="J183" s="115">
        <f t="shared" si="32"/>
        <v>0</v>
      </c>
      <c r="K183" s="115">
        <f t="shared" si="32"/>
        <v>0</v>
      </c>
      <c r="L183" s="115">
        <f t="shared" si="32"/>
        <v>0</v>
      </c>
      <c r="M183" s="115">
        <f t="shared" si="32"/>
        <v>0</v>
      </c>
      <c r="N183" s="115">
        <f t="shared" si="32"/>
        <v>0</v>
      </c>
      <c r="O183" s="115">
        <f t="shared" si="32"/>
        <v>0</v>
      </c>
      <c r="P183" s="115">
        <f t="shared" si="32"/>
        <v>0</v>
      </c>
      <c r="Q183" s="115">
        <f t="shared" si="32"/>
        <v>0</v>
      </c>
      <c r="R183" s="115">
        <f t="shared" si="32"/>
        <v>0</v>
      </c>
      <c r="S183" s="115">
        <f t="shared" si="32"/>
        <v>0</v>
      </c>
      <c r="T183" s="115">
        <f t="shared" si="32"/>
        <v>0</v>
      </c>
      <c r="U183" s="115">
        <f t="shared" si="32"/>
        <v>0</v>
      </c>
      <c r="V183" s="115">
        <f t="shared" si="32"/>
        <v>0</v>
      </c>
      <c r="W183" s="115">
        <f t="shared" si="32"/>
        <v>0</v>
      </c>
      <c r="X183" s="115">
        <f t="shared" si="32"/>
        <v>0</v>
      </c>
      <c r="Y183" s="115">
        <f t="shared" si="32"/>
        <v>0</v>
      </c>
      <c r="Z183" s="115">
        <f t="shared" si="32"/>
        <v>0</v>
      </c>
      <c r="AA183" s="115">
        <f t="shared" si="32"/>
        <v>0</v>
      </c>
      <c r="AB183" s="115">
        <f t="shared" si="32"/>
        <v>0</v>
      </c>
      <c r="AC183" s="115">
        <f t="shared" si="32"/>
        <v>0</v>
      </c>
      <c r="AD183" s="115">
        <f t="shared" si="32"/>
        <v>0</v>
      </c>
      <c r="AE183" s="115">
        <f t="shared" si="32"/>
        <v>0</v>
      </c>
      <c r="AF183" s="115">
        <f t="shared" si="32"/>
        <v>0</v>
      </c>
      <c r="AG183" s="115">
        <f t="shared" si="32"/>
        <v>0</v>
      </c>
      <c r="AH183" s="115">
        <f t="shared" si="32"/>
        <v>0</v>
      </c>
      <c r="AI183" s="115">
        <f>IF(OR(AI53=0,AI53=1),1,0)</f>
        <v>0</v>
      </c>
      <c r="AJ183" s="37" t="str">
        <f t="shared" si="21"/>
        <v/>
      </c>
      <c r="AK183" s="50"/>
      <c r="AL183" s="50" t="str">
        <f t="shared" si="24"/>
        <v>00</v>
      </c>
      <c r="AM183" s="52" t="str">
        <f t="shared" si="25"/>
        <v>00</v>
      </c>
      <c r="AN183" s="52" t="str">
        <f t="shared" si="26"/>
        <v>00</v>
      </c>
      <c r="AO183" s="52" t="str">
        <f t="shared" si="27"/>
        <v>00</v>
      </c>
      <c r="AQ183" t="str">
        <f t="shared" si="22"/>
        <v/>
      </c>
    </row>
    <row r="184" spans="2:43">
      <c r="B184" s="122"/>
      <c r="C184" s="37">
        <f t="shared" si="23"/>
        <v>48</v>
      </c>
      <c r="D184" s="115">
        <f t="shared" ref="D184:AI191" si="33">IF(OR(D54=0,D54=1),1,0)</f>
        <v>0</v>
      </c>
      <c r="E184" s="115">
        <f t="shared" si="33"/>
        <v>0</v>
      </c>
      <c r="F184" s="115">
        <f t="shared" si="33"/>
        <v>0</v>
      </c>
      <c r="G184" s="115">
        <f t="shared" si="33"/>
        <v>0</v>
      </c>
      <c r="H184" s="115">
        <f t="shared" si="33"/>
        <v>0</v>
      </c>
      <c r="I184" s="115">
        <f t="shared" si="33"/>
        <v>0</v>
      </c>
      <c r="J184" s="115">
        <f t="shared" si="33"/>
        <v>0</v>
      </c>
      <c r="K184" s="115">
        <f t="shared" si="33"/>
        <v>0</v>
      </c>
      <c r="L184" s="115">
        <f t="shared" si="33"/>
        <v>0</v>
      </c>
      <c r="M184" s="115">
        <f t="shared" si="33"/>
        <v>0</v>
      </c>
      <c r="N184" s="115">
        <f t="shared" si="33"/>
        <v>0</v>
      </c>
      <c r="O184" s="115">
        <f t="shared" si="33"/>
        <v>0</v>
      </c>
      <c r="P184" s="115">
        <f t="shared" si="33"/>
        <v>0</v>
      </c>
      <c r="Q184" s="115">
        <f t="shared" si="33"/>
        <v>0</v>
      </c>
      <c r="R184" s="115">
        <f t="shared" si="33"/>
        <v>0</v>
      </c>
      <c r="S184" s="115">
        <f t="shared" si="33"/>
        <v>0</v>
      </c>
      <c r="T184" s="115">
        <f t="shared" si="33"/>
        <v>0</v>
      </c>
      <c r="U184" s="115">
        <f t="shared" si="33"/>
        <v>0</v>
      </c>
      <c r="V184" s="115">
        <f t="shared" si="33"/>
        <v>0</v>
      </c>
      <c r="W184" s="115">
        <f t="shared" si="33"/>
        <v>0</v>
      </c>
      <c r="X184" s="115">
        <f t="shared" si="33"/>
        <v>0</v>
      </c>
      <c r="Y184" s="115">
        <f t="shared" si="33"/>
        <v>0</v>
      </c>
      <c r="Z184" s="115">
        <f t="shared" si="33"/>
        <v>0</v>
      </c>
      <c r="AA184" s="115">
        <f t="shared" si="33"/>
        <v>0</v>
      </c>
      <c r="AB184" s="115">
        <f t="shared" si="33"/>
        <v>0</v>
      </c>
      <c r="AC184" s="115">
        <f t="shared" si="33"/>
        <v>0</v>
      </c>
      <c r="AD184" s="115">
        <f t="shared" si="33"/>
        <v>0</v>
      </c>
      <c r="AE184" s="115">
        <f t="shared" si="33"/>
        <v>0</v>
      </c>
      <c r="AF184" s="115">
        <f t="shared" si="33"/>
        <v>0</v>
      </c>
      <c r="AG184" s="115">
        <f t="shared" si="33"/>
        <v>0</v>
      </c>
      <c r="AH184" s="115">
        <f t="shared" si="33"/>
        <v>0</v>
      </c>
      <c r="AI184" s="115">
        <f t="shared" si="33"/>
        <v>0</v>
      </c>
      <c r="AJ184" s="37" t="str">
        <f t="shared" si="21"/>
        <v/>
      </c>
      <c r="AK184" s="50"/>
      <c r="AL184" s="50" t="str">
        <f t="shared" si="24"/>
        <v>00</v>
      </c>
      <c r="AM184" s="52" t="str">
        <f t="shared" si="25"/>
        <v>00</v>
      </c>
      <c r="AN184" s="52" t="str">
        <f t="shared" si="26"/>
        <v>00</v>
      </c>
      <c r="AO184" s="52" t="str">
        <f t="shared" si="27"/>
        <v>00</v>
      </c>
      <c r="AQ184" t="str">
        <f t="shared" si="22"/>
        <v/>
      </c>
    </row>
    <row r="185" spans="2:43">
      <c r="B185" s="122"/>
      <c r="C185" s="37">
        <f t="shared" si="23"/>
        <v>49</v>
      </c>
      <c r="D185" s="115">
        <f t="shared" si="33"/>
        <v>0</v>
      </c>
      <c r="E185" s="115">
        <f t="shared" si="33"/>
        <v>0</v>
      </c>
      <c r="F185" s="115">
        <f t="shared" si="33"/>
        <v>0</v>
      </c>
      <c r="G185" s="115">
        <f t="shared" si="33"/>
        <v>0</v>
      </c>
      <c r="H185" s="115">
        <f t="shared" si="33"/>
        <v>0</v>
      </c>
      <c r="I185" s="115">
        <f t="shared" si="33"/>
        <v>0</v>
      </c>
      <c r="J185" s="115">
        <f t="shared" si="33"/>
        <v>0</v>
      </c>
      <c r="K185" s="115">
        <f t="shared" si="33"/>
        <v>0</v>
      </c>
      <c r="L185" s="115">
        <f t="shared" si="33"/>
        <v>0</v>
      </c>
      <c r="M185" s="115">
        <f t="shared" si="33"/>
        <v>0</v>
      </c>
      <c r="N185" s="115">
        <f t="shared" si="33"/>
        <v>0</v>
      </c>
      <c r="O185" s="115">
        <f t="shared" si="33"/>
        <v>0</v>
      </c>
      <c r="P185" s="115">
        <f t="shared" si="33"/>
        <v>0</v>
      </c>
      <c r="Q185" s="115">
        <f t="shared" si="33"/>
        <v>0</v>
      </c>
      <c r="R185" s="115">
        <f t="shared" si="33"/>
        <v>0</v>
      </c>
      <c r="S185" s="115">
        <f t="shared" si="33"/>
        <v>0</v>
      </c>
      <c r="T185" s="115">
        <f t="shared" si="33"/>
        <v>0</v>
      </c>
      <c r="U185" s="115">
        <f t="shared" si="33"/>
        <v>0</v>
      </c>
      <c r="V185" s="115">
        <f t="shared" si="33"/>
        <v>0</v>
      </c>
      <c r="W185" s="115">
        <f t="shared" si="33"/>
        <v>0</v>
      </c>
      <c r="X185" s="115">
        <f t="shared" si="33"/>
        <v>0</v>
      </c>
      <c r="Y185" s="115">
        <f t="shared" si="33"/>
        <v>0</v>
      </c>
      <c r="Z185" s="115">
        <f t="shared" si="33"/>
        <v>0</v>
      </c>
      <c r="AA185" s="115">
        <f t="shared" si="33"/>
        <v>0</v>
      </c>
      <c r="AB185" s="115">
        <f t="shared" si="33"/>
        <v>0</v>
      </c>
      <c r="AC185" s="115">
        <f t="shared" si="33"/>
        <v>0</v>
      </c>
      <c r="AD185" s="115">
        <f t="shared" si="33"/>
        <v>0</v>
      </c>
      <c r="AE185" s="115">
        <f t="shared" si="33"/>
        <v>0</v>
      </c>
      <c r="AF185" s="115">
        <f t="shared" si="33"/>
        <v>0</v>
      </c>
      <c r="AG185" s="115">
        <f t="shared" si="33"/>
        <v>0</v>
      </c>
      <c r="AH185" s="115">
        <f t="shared" si="33"/>
        <v>0</v>
      </c>
      <c r="AI185" s="115">
        <f t="shared" si="33"/>
        <v>0</v>
      </c>
      <c r="AJ185" s="37" t="str">
        <f t="shared" si="21"/>
        <v/>
      </c>
      <c r="AK185" s="50"/>
      <c r="AL185" s="50" t="str">
        <f t="shared" si="24"/>
        <v>00</v>
      </c>
      <c r="AM185" s="52" t="str">
        <f t="shared" si="25"/>
        <v>00</v>
      </c>
      <c r="AN185" s="52" t="str">
        <f t="shared" si="26"/>
        <v>00</v>
      </c>
      <c r="AO185" s="52" t="str">
        <f t="shared" si="27"/>
        <v>00</v>
      </c>
      <c r="AQ185" t="str">
        <f t="shared" si="22"/>
        <v/>
      </c>
    </row>
    <row r="186" spans="2:43">
      <c r="B186" s="122"/>
      <c r="C186" s="37">
        <f t="shared" si="23"/>
        <v>50</v>
      </c>
      <c r="D186" s="115">
        <f t="shared" si="33"/>
        <v>0</v>
      </c>
      <c r="E186" s="115">
        <f t="shared" si="33"/>
        <v>0</v>
      </c>
      <c r="F186" s="115">
        <f t="shared" si="33"/>
        <v>0</v>
      </c>
      <c r="G186" s="115">
        <f t="shared" si="33"/>
        <v>0</v>
      </c>
      <c r="H186" s="115">
        <f t="shared" si="33"/>
        <v>0</v>
      </c>
      <c r="I186" s="115">
        <f t="shared" si="33"/>
        <v>0</v>
      </c>
      <c r="J186" s="115">
        <f t="shared" si="33"/>
        <v>0</v>
      </c>
      <c r="K186" s="115">
        <f t="shared" si="33"/>
        <v>0</v>
      </c>
      <c r="L186" s="115">
        <f t="shared" si="33"/>
        <v>0</v>
      </c>
      <c r="M186" s="115">
        <f t="shared" si="33"/>
        <v>0</v>
      </c>
      <c r="N186" s="115">
        <f t="shared" si="33"/>
        <v>0</v>
      </c>
      <c r="O186" s="115">
        <f t="shared" si="33"/>
        <v>0</v>
      </c>
      <c r="P186" s="115">
        <f t="shared" si="33"/>
        <v>0</v>
      </c>
      <c r="Q186" s="115">
        <f t="shared" si="33"/>
        <v>0</v>
      </c>
      <c r="R186" s="115">
        <f t="shared" si="33"/>
        <v>0</v>
      </c>
      <c r="S186" s="115">
        <f t="shared" si="33"/>
        <v>0</v>
      </c>
      <c r="T186" s="115">
        <f t="shared" si="33"/>
        <v>0</v>
      </c>
      <c r="U186" s="115">
        <f t="shared" si="33"/>
        <v>0</v>
      </c>
      <c r="V186" s="115">
        <f t="shared" si="33"/>
        <v>0</v>
      </c>
      <c r="W186" s="115">
        <f t="shared" si="33"/>
        <v>0</v>
      </c>
      <c r="X186" s="115">
        <f t="shared" si="33"/>
        <v>0</v>
      </c>
      <c r="Y186" s="115">
        <f t="shared" si="33"/>
        <v>0</v>
      </c>
      <c r="Z186" s="115">
        <f t="shared" si="33"/>
        <v>0</v>
      </c>
      <c r="AA186" s="115">
        <f t="shared" si="33"/>
        <v>0</v>
      </c>
      <c r="AB186" s="115">
        <f t="shared" si="33"/>
        <v>0</v>
      </c>
      <c r="AC186" s="115">
        <f t="shared" si="33"/>
        <v>0</v>
      </c>
      <c r="AD186" s="115">
        <f t="shared" si="33"/>
        <v>0</v>
      </c>
      <c r="AE186" s="115">
        <f t="shared" si="33"/>
        <v>0</v>
      </c>
      <c r="AF186" s="115">
        <f t="shared" si="33"/>
        <v>0</v>
      </c>
      <c r="AG186" s="115">
        <f t="shared" si="33"/>
        <v>0</v>
      </c>
      <c r="AH186" s="115">
        <f t="shared" si="33"/>
        <v>0</v>
      </c>
      <c r="AI186" s="115">
        <f t="shared" si="33"/>
        <v>0</v>
      </c>
      <c r="AJ186" s="37" t="str">
        <f t="shared" si="21"/>
        <v/>
      </c>
      <c r="AK186" s="50"/>
      <c r="AL186" s="50" t="str">
        <f t="shared" si="24"/>
        <v>00</v>
      </c>
      <c r="AM186" s="52" t="str">
        <f t="shared" si="25"/>
        <v>00</v>
      </c>
      <c r="AN186" s="52" t="str">
        <f t="shared" si="26"/>
        <v>00</v>
      </c>
      <c r="AO186" s="52" t="str">
        <f t="shared" si="27"/>
        <v>00</v>
      </c>
      <c r="AQ186" t="str">
        <f t="shared" si="22"/>
        <v/>
      </c>
    </row>
    <row r="187" spans="2:43">
      <c r="B187" s="122"/>
      <c r="C187" s="37">
        <f t="shared" si="23"/>
        <v>51</v>
      </c>
      <c r="D187" s="115">
        <f t="shared" si="33"/>
        <v>0</v>
      </c>
      <c r="E187" s="115">
        <f t="shared" si="33"/>
        <v>0</v>
      </c>
      <c r="F187" s="115">
        <f t="shared" si="33"/>
        <v>0</v>
      </c>
      <c r="G187" s="115">
        <f t="shared" si="33"/>
        <v>0</v>
      </c>
      <c r="H187" s="115">
        <f t="shared" si="33"/>
        <v>0</v>
      </c>
      <c r="I187" s="115">
        <f t="shared" si="33"/>
        <v>0</v>
      </c>
      <c r="J187" s="115">
        <f t="shared" si="33"/>
        <v>0</v>
      </c>
      <c r="K187" s="115">
        <f t="shared" si="33"/>
        <v>0</v>
      </c>
      <c r="L187" s="115">
        <f t="shared" si="33"/>
        <v>0</v>
      </c>
      <c r="M187" s="115">
        <f t="shared" si="33"/>
        <v>0</v>
      </c>
      <c r="N187" s="115">
        <f t="shared" si="33"/>
        <v>0</v>
      </c>
      <c r="O187" s="115">
        <f t="shared" si="33"/>
        <v>0</v>
      </c>
      <c r="P187" s="115">
        <f t="shared" si="33"/>
        <v>0</v>
      </c>
      <c r="Q187" s="115">
        <f t="shared" si="33"/>
        <v>0</v>
      </c>
      <c r="R187" s="115">
        <f t="shared" si="33"/>
        <v>0</v>
      </c>
      <c r="S187" s="115">
        <f t="shared" si="33"/>
        <v>0</v>
      </c>
      <c r="T187" s="115">
        <f t="shared" si="33"/>
        <v>0</v>
      </c>
      <c r="U187" s="115">
        <f t="shared" si="33"/>
        <v>0</v>
      </c>
      <c r="V187" s="115">
        <f t="shared" si="33"/>
        <v>0</v>
      </c>
      <c r="W187" s="115">
        <f t="shared" si="33"/>
        <v>0</v>
      </c>
      <c r="X187" s="115">
        <f t="shared" si="33"/>
        <v>0</v>
      </c>
      <c r="Y187" s="115">
        <f t="shared" si="33"/>
        <v>0</v>
      </c>
      <c r="Z187" s="115">
        <f t="shared" si="33"/>
        <v>0</v>
      </c>
      <c r="AA187" s="115">
        <f t="shared" si="33"/>
        <v>0</v>
      </c>
      <c r="AB187" s="115">
        <f t="shared" si="33"/>
        <v>0</v>
      </c>
      <c r="AC187" s="115">
        <f t="shared" si="33"/>
        <v>0</v>
      </c>
      <c r="AD187" s="115">
        <f t="shared" si="33"/>
        <v>0</v>
      </c>
      <c r="AE187" s="115">
        <f t="shared" si="33"/>
        <v>0</v>
      </c>
      <c r="AF187" s="115">
        <f t="shared" si="33"/>
        <v>0</v>
      </c>
      <c r="AG187" s="115">
        <f t="shared" si="33"/>
        <v>0</v>
      </c>
      <c r="AH187" s="115">
        <f t="shared" si="33"/>
        <v>0</v>
      </c>
      <c r="AI187" s="115">
        <f t="shared" si="33"/>
        <v>0</v>
      </c>
      <c r="AJ187" s="37" t="str">
        <f t="shared" si="21"/>
        <v/>
      </c>
      <c r="AK187" s="50"/>
      <c r="AL187" s="50" t="str">
        <f t="shared" si="24"/>
        <v>00</v>
      </c>
      <c r="AM187" s="52" t="str">
        <f t="shared" si="25"/>
        <v>00</v>
      </c>
      <c r="AN187" s="52" t="str">
        <f t="shared" si="26"/>
        <v>00</v>
      </c>
      <c r="AO187" s="52" t="str">
        <f t="shared" si="27"/>
        <v>00</v>
      </c>
      <c r="AQ187" t="str">
        <f t="shared" si="22"/>
        <v/>
      </c>
    </row>
    <row r="188" spans="2:43">
      <c r="B188" s="122"/>
      <c r="C188" s="37">
        <f t="shared" si="23"/>
        <v>52</v>
      </c>
      <c r="D188" s="115">
        <f t="shared" si="33"/>
        <v>0</v>
      </c>
      <c r="E188" s="115">
        <f t="shared" si="33"/>
        <v>0</v>
      </c>
      <c r="F188" s="115">
        <f t="shared" si="33"/>
        <v>0</v>
      </c>
      <c r="G188" s="115">
        <f t="shared" si="33"/>
        <v>0</v>
      </c>
      <c r="H188" s="115">
        <f t="shared" si="33"/>
        <v>0</v>
      </c>
      <c r="I188" s="115">
        <f t="shared" si="33"/>
        <v>0</v>
      </c>
      <c r="J188" s="115">
        <f t="shared" si="33"/>
        <v>0</v>
      </c>
      <c r="K188" s="115">
        <f t="shared" si="33"/>
        <v>0</v>
      </c>
      <c r="L188" s="115">
        <f t="shared" si="33"/>
        <v>0</v>
      </c>
      <c r="M188" s="115">
        <f t="shared" si="33"/>
        <v>0</v>
      </c>
      <c r="N188" s="115">
        <f t="shared" si="33"/>
        <v>0</v>
      </c>
      <c r="O188" s="115">
        <f t="shared" si="33"/>
        <v>0</v>
      </c>
      <c r="P188" s="115">
        <f t="shared" si="33"/>
        <v>0</v>
      </c>
      <c r="Q188" s="115">
        <f t="shared" si="33"/>
        <v>0</v>
      </c>
      <c r="R188" s="115">
        <f t="shared" si="33"/>
        <v>0</v>
      </c>
      <c r="S188" s="115">
        <f t="shared" si="33"/>
        <v>0</v>
      </c>
      <c r="T188" s="115">
        <f t="shared" si="33"/>
        <v>0</v>
      </c>
      <c r="U188" s="115">
        <f t="shared" si="33"/>
        <v>0</v>
      </c>
      <c r="V188" s="115">
        <f t="shared" si="33"/>
        <v>0</v>
      </c>
      <c r="W188" s="115">
        <f t="shared" si="33"/>
        <v>0</v>
      </c>
      <c r="X188" s="115">
        <f t="shared" si="33"/>
        <v>0</v>
      </c>
      <c r="Y188" s="115">
        <f t="shared" si="33"/>
        <v>0</v>
      </c>
      <c r="Z188" s="115">
        <f t="shared" si="33"/>
        <v>0</v>
      </c>
      <c r="AA188" s="115">
        <f t="shared" si="33"/>
        <v>0</v>
      </c>
      <c r="AB188" s="115">
        <f t="shared" si="33"/>
        <v>0</v>
      </c>
      <c r="AC188" s="115">
        <f t="shared" si="33"/>
        <v>0</v>
      </c>
      <c r="AD188" s="115">
        <f t="shared" si="33"/>
        <v>0</v>
      </c>
      <c r="AE188" s="115">
        <f t="shared" si="33"/>
        <v>0</v>
      </c>
      <c r="AF188" s="115">
        <f t="shared" si="33"/>
        <v>0</v>
      </c>
      <c r="AG188" s="115">
        <f t="shared" si="33"/>
        <v>0</v>
      </c>
      <c r="AH188" s="115">
        <f t="shared" si="33"/>
        <v>0</v>
      </c>
      <c r="AI188" s="115">
        <f t="shared" si="33"/>
        <v>0</v>
      </c>
      <c r="AJ188" s="37" t="str">
        <f t="shared" si="21"/>
        <v/>
      </c>
      <c r="AK188" s="50"/>
      <c r="AL188" s="50" t="str">
        <f t="shared" si="24"/>
        <v>00</v>
      </c>
      <c r="AM188" s="52" t="str">
        <f t="shared" si="25"/>
        <v>00</v>
      </c>
      <c r="AN188" s="52" t="str">
        <f t="shared" si="26"/>
        <v>00</v>
      </c>
      <c r="AO188" s="52" t="str">
        <f t="shared" si="27"/>
        <v>00</v>
      </c>
      <c r="AQ188" t="str">
        <f t="shared" si="22"/>
        <v/>
      </c>
    </row>
    <row r="189" spans="2:43">
      <c r="B189" s="122"/>
      <c r="C189" s="37">
        <f t="shared" si="23"/>
        <v>53</v>
      </c>
      <c r="D189" s="115">
        <f t="shared" si="33"/>
        <v>0</v>
      </c>
      <c r="E189" s="115">
        <f t="shared" si="33"/>
        <v>0</v>
      </c>
      <c r="F189" s="115">
        <f t="shared" si="33"/>
        <v>0</v>
      </c>
      <c r="G189" s="115">
        <f t="shared" si="33"/>
        <v>0</v>
      </c>
      <c r="H189" s="115">
        <f t="shared" si="33"/>
        <v>0</v>
      </c>
      <c r="I189" s="115">
        <f t="shared" si="33"/>
        <v>0</v>
      </c>
      <c r="J189" s="115">
        <f t="shared" si="33"/>
        <v>0</v>
      </c>
      <c r="K189" s="115">
        <f t="shared" si="33"/>
        <v>0</v>
      </c>
      <c r="L189" s="115">
        <f t="shared" si="33"/>
        <v>0</v>
      </c>
      <c r="M189" s="115">
        <f t="shared" si="33"/>
        <v>0</v>
      </c>
      <c r="N189" s="115">
        <f t="shared" si="33"/>
        <v>0</v>
      </c>
      <c r="O189" s="115">
        <f t="shared" si="33"/>
        <v>0</v>
      </c>
      <c r="P189" s="115">
        <f t="shared" si="33"/>
        <v>0</v>
      </c>
      <c r="Q189" s="115">
        <f t="shared" si="33"/>
        <v>0</v>
      </c>
      <c r="R189" s="115">
        <f t="shared" si="33"/>
        <v>0</v>
      </c>
      <c r="S189" s="115">
        <f t="shared" si="33"/>
        <v>0</v>
      </c>
      <c r="T189" s="115">
        <f t="shared" si="33"/>
        <v>0</v>
      </c>
      <c r="U189" s="115">
        <f t="shared" si="33"/>
        <v>0</v>
      </c>
      <c r="V189" s="115">
        <f t="shared" si="33"/>
        <v>0</v>
      </c>
      <c r="W189" s="115">
        <f t="shared" si="33"/>
        <v>0</v>
      </c>
      <c r="X189" s="115">
        <f t="shared" si="33"/>
        <v>0</v>
      </c>
      <c r="Y189" s="115">
        <f t="shared" si="33"/>
        <v>0</v>
      </c>
      <c r="Z189" s="115">
        <f t="shared" si="33"/>
        <v>0</v>
      </c>
      <c r="AA189" s="115">
        <f t="shared" si="33"/>
        <v>0</v>
      </c>
      <c r="AB189" s="115">
        <f t="shared" si="33"/>
        <v>0</v>
      </c>
      <c r="AC189" s="115">
        <f t="shared" si="33"/>
        <v>0</v>
      </c>
      <c r="AD189" s="115">
        <f t="shared" si="33"/>
        <v>0</v>
      </c>
      <c r="AE189" s="115">
        <f t="shared" si="33"/>
        <v>0</v>
      </c>
      <c r="AF189" s="115">
        <f t="shared" si="33"/>
        <v>0</v>
      </c>
      <c r="AG189" s="115">
        <f t="shared" si="33"/>
        <v>0</v>
      </c>
      <c r="AH189" s="115">
        <f t="shared" si="33"/>
        <v>0</v>
      </c>
      <c r="AI189" s="115">
        <f t="shared" si="33"/>
        <v>0</v>
      </c>
      <c r="AJ189" s="37" t="str">
        <f t="shared" si="21"/>
        <v/>
      </c>
      <c r="AK189" s="50"/>
      <c r="AL189" s="50" t="str">
        <f t="shared" si="24"/>
        <v>00</v>
      </c>
      <c r="AM189" s="52" t="str">
        <f t="shared" si="25"/>
        <v>00</v>
      </c>
      <c r="AN189" s="52" t="str">
        <f t="shared" si="26"/>
        <v>00</v>
      </c>
      <c r="AO189" s="52" t="str">
        <f t="shared" si="27"/>
        <v>00</v>
      </c>
      <c r="AQ189" t="str">
        <f t="shared" si="22"/>
        <v/>
      </c>
    </row>
    <row r="190" spans="2:43">
      <c r="B190" s="122"/>
      <c r="C190" s="37">
        <f t="shared" si="23"/>
        <v>54</v>
      </c>
      <c r="D190" s="115">
        <f t="shared" si="33"/>
        <v>0</v>
      </c>
      <c r="E190" s="115">
        <f t="shared" si="33"/>
        <v>0</v>
      </c>
      <c r="F190" s="115">
        <f t="shared" si="33"/>
        <v>0</v>
      </c>
      <c r="G190" s="115">
        <f t="shared" si="33"/>
        <v>0</v>
      </c>
      <c r="H190" s="115">
        <f t="shared" si="33"/>
        <v>0</v>
      </c>
      <c r="I190" s="115">
        <f t="shared" si="33"/>
        <v>0</v>
      </c>
      <c r="J190" s="115">
        <f t="shared" si="33"/>
        <v>0</v>
      </c>
      <c r="K190" s="115">
        <f t="shared" si="33"/>
        <v>0</v>
      </c>
      <c r="L190" s="115">
        <f t="shared" si="33"/>
        <v>0</v>
      </c>
      <c r="M190" s="115">
        <f t="shared" si="33"/>
        <v>0</v>
      </c>
      <c r="N190" s="115">
        <f t="shared" si="33"/>
        <v>0</v>
      </c>
      <c r="O190" s="115">
        <f t="shared" si="33"/>
        <v>0</v>
      </c>
      <c r="P190" s="115">
        <f t="shared" si="33"/>
        <v>0</v>
      </c>
      <c r="Q190" s="115">
        <f t="shared" si="33"/>
        <v>0</v>
      </c>
      <c r="R190" s="115">
        <f t="shared" si="33"/>
        <v>0</v>
      </c>
      <c r="S190" s="115">
        <f t="shared" si="33"/>
        <v>0</v>
      </c>
      <c r="T190" s="115">
        <f t="shared" si="33"/>
        <v>0</v>
      </c>
      <c r="U190" s="115">
        <f t="shared" si="33"/>
        <v>0</v>
      </c>
      <c r="V190" s="115">
        <f t="shared" si="33"/>
        <v>0</v>
      </c>
      <c r="W190" s="115">
        <f t="shared" si="33"/>
        <v>0</v>
      </c>
      <c r="X190" s="115">
        <f t="shared" si="33"/>
        <v>0</v>
      </c>
      <c r="Y190" s="115">
        <f t="shared" si="33"/>
        <v>0</v>
      </c>
      <c r="Z190" s="115">
        <f t="shared" si="33"/>
        <v>0</v>
      </c>
      <c r="AA190" s="115">
        <f t="shared" si="33"/>
        <v>0</v>
      </c>
      <c r="AB190" s="115">
        <f t="shared" si="33"/>
        <v>0</v>
      </c>
      <c r="AC190" s="115">
        <f t="shared" si="33"/>
        <v>0</v>
      </c>
      <c r="AD190" s="115">
        <f t="shared" si="33"/>
        <v>0</v>
      </c>
      <c r="AE190" s="115">
        <f t="shared" si="33"/>
        <v>0</v>
      </c>
      <c r="AF190" s="115">
        <f t="shared" si="33"/>
        <v>0</v>
      </c>
      <c r="AG190" s="115">
        <f t="shared" si="33"/>
        <v>0</v>
      </c>
      <c r="AH190" s="115">
        <f t="shared" si="33"/>
        <v>0</v>
      </c>
      <c r="AI190" s="115">
        <f t="shared" si="33"/>
        <v>0</v>
      </c>
      <c r="AJ190" s="37" t="str">
        <f t="shared" si="21"/>
        <v/>
      </c>
      <c r="AK190" s="50"/>
      <c r="AL190" s="50" t="str">
        <f t="shared" si="24"/>
        <v>00</v>
      </c>
      <c r="AM190" s="52" t="str">
        <f t="shared" si="25"/>
        <v>00</v>
      </c>
      <c r="AN190" s="52" t="str">
        <f t="shared" si="26"/>
        <v>00</v>
      </c>
      <c r="AO190" s="52" t="str">
        <f t="shared" si="27"/>
        <v>00</v>
      </c>
      <c r="AQ190" t="str">
        <f t="shared" si="22"/>
        <v/>
      </c>
    </row>
    <row r="191" spans="2:43">
      <c r="B191" s="122"/>
      <c r="C191" s="37">
        <f t="shared" si="23"/>
        <v>55</v>
      </c>
      <c r="D191" s="115">
        <f t="shared" si="33"/>
        <v>0</v>
      </c>
      <c r="E191" s="115">
        <f t="shared" si="33"/>
        <v>0</v>
      </c>
      <c r="F191" s="115">
        <f t="shared" si="33"/>
        <v>0</v>
      </c>
      <c r="G191" s="115">
        <f t="shared" si="33"/>
        <v>0</v>
      </c>
      <c r="H191" s="115">
        <f t="shared" si="33"/>
        <v>0</v>
      </c>
      <c r="I191" s="115">
        <f t="shared" si="33"/>
        <v>0</v>
      </c>
      <c r="J191" s="115">
        <f t="shared" si="33"/>
        <v>0</v>
      </c>
      <c r="K191" s="115">
        <f t="shared" si="33"/>
        <v>0</v>
      </c>
      <c r="L191" s="115">
        <f t="shared" si="33"/>
        <v>0</v>
      </c>
      <c r="M191" s="115">
        <f t="shared" si="33"/>
        <v>0</v>
      </c>
      <c r="N191" s="115">
        <f t="shared" si="33"/>
        <v>0</v>
      </c>
      <c r="O191" s="115">
        <f t="shared" si="33"/>
        <v>0</v>
      </c>
      <c r="P191" s="115">
        <f t="shared" si="33"/>
        <v>0</v>
      </c>
      <c r="Q191" s="115">
        <f t="shared" si="33"/>
        <v>0</v>
      </c>
      <c r="R191" s="115">
        <f t="shared" si="33"/>
        <v>0</v>
      </c>
      <c r="S191" s="115">
        <f t="shared" si="33"/>
        <v>0</v>
      </c>
      <c r="T191" s="115">
        <f t="shared" si="33"/>
        <v>0</v>
      </c>
      <c r="U191" s="115">
        <f t="shared" si="33"/>
        <v>0</v>
      </c>
      <c r="V191" s="115">
        <f t="shared" si="33"/>
        <v>0</v>
      </c>
      <c r="W191" s="115">
        <f t="shared" si="33"/>
        <v>0</v>
      </c>
      <c r="X191" s="115">
        <f t="shared" si="33"/>
        <v>0</v>
      </c>
      <c r="Y191" s="115">
        <f t="shared" si="33"/>
        <v>0</v>
      </c>
      <c r="Z191" s="115">
        <f t="shared" si="33"/>
        <v>0</v>
      </c>
      <c r="AA191" s="115">
        <f t="shared" si="33"/>
        <v>0</v>
      </c>
      <c r="AB191" s="115">
        <f t="shared" si="33"/>
        <v>0</v>
      </c>
      <c r="AC191" s="115">
        <f t="shared" si="33"/>
        <v>0</v>
      </c>
      <c r="AD191" s="115">
        <f t="shared" si="33"/>
        <v>0</v>
      </c>
      <c r="AE191" s="115">
        <f t="shared" si="33"/>
        <v>0</v>
      </c>
      <c r="AF191" s="115">
        <f t="shared" si="33"/>
        <v>0</v>
      </c>
      <c r="AG191" s="115">
        <f t="shared" si="33"/>
        <v>0</v>
      </c>
      <c r="AH191" s="115">
        <f t="shared" si="33"/>
        <v>0</v>
      </c>
      <c r="AI191" s="115">
        <f>IF(OR(AI61=0,AI61=1),1,0)</f>
        <v>0</v>
      </c>
      <c r="AJ191" s="37" t="str">
        <f t="shared" si="21"/>
        <v/>
      </c>
      <c r="AK191" s="50"/>
      <c r="AL191" s="50" t="str">
        <f t="shared" si="24"/>
        <v>00</v>
      </c>
      <c r="AM191" s="52" t="str">
        <f t="shared" si="25"/>
        <v>00</v>
      </c>
      <c r="AN191" s="52" t="str">
        <f t="shared" si="26"/>
        <v>00</v>
      </c>
      <c r="AO191" s="52" t="str">
        <f t="shared" si="27"/>
        <v>00</v>
      </c>
      <c r="AQ191" t="str">
        <f t="shared" si="22"/>
        <v/>
      </c>
    </row>
    <row r="192" spans="2:43">
      <c r="B192" s="122"/>
      <c r="C192" s="37">
        <f t="shared" si="23"/>
        <v>56</v>
      </c>
      <c r="D192" s="115">
        <f t="shared" ref="D192:AI199" si="34">IF(OR(D62=0,D62=1),1,0)</f>
        <v>0</v>
      </c>
      <c r="E192" s="115">
        <f t="shared" si="34"/>
        <v>0</v>
      </c>
      <c r="F192" s="115">
        <f t="shared" si="34"/>
        <v>0</v>
      </c>
      <c r="G192" s="115">
        <f t="shared" si="34"/>
        <v>0</v>
      </c>
      <c r="H192" s="115">
        <f t="shared" si="34"/>
        <v>0</v>
      </c>
      <c r="I192" s="115">
        <f t="shared" si="34"/>
        <v>0</v>
      </c>
      <c r="J192" s="115">
        <f t="shared" si="34"/>
        <v>0</v>
      </c>
      <c r="K192" s="115">
        <f t="shared" si="34"/>
        <v>0</v>
      </c>
      <c r="L192" s="115">
        <f t="shared" si="34"/>
        <v>0</v>
      </c>
      <c r="M192" s="115">
        <f t="shared" si="34"/>
        <v>0</v>
      </c>
      <c r="N192" s="115">
        <f t="shared" si="34"/>
        <v>0</v>
      </c>
      <c r="O192" s="115">
        <f t="shared" si="34"/>
        <v>0</v>
      </c>
      <c r="P192" s="115">
        <f t="shared" si="34"/>
        <v>0</v>
      </c>
      <c r="Q192" s="115">
        <f t="shared" si="34"/>
        <v>0</v>
      </c>
      <c r="R192" s="115">
        <f t="shared" si="34"/>
        <v>0</v>
      </c>
      <c r="S192" s="115">
        <f t="shared" si="34"/>
        <v>0</v>
      </c>
      <c r="T192" s="115">
        <f t="shared" si="34"/>
        <v>0</v>
      </c>
      <c r="U192" s="115">
        <f t="shared" si="34"/>
        <v>0</v>
      </c>
      <c r="V192" s="115">
        <f t="shared" si="34"/>
        <v>0</v>
      </c>
      <c r="W192" s="115">
        <f t="shared" si="34"/>
        <v>0</v>
      </c>
      <c r="X192" s="115">
        <f t="shared" si="34"/>
        <v>0</v>
      </c>
      <c r="Y192" s="115">
        <f t="shared" si="34"/>
        <v>0</v>
      </c>
      <c r="Z192" s="115">
        <f t="shared" si="34"/>
        <v>0</v>
      </c>
      <c r="AA192" s="115">
        <f t="shared" si="34"/>
        <v>0</v>
      </c>
      <c r="AB192" s="115">
        <f t="shared" si="34"/>
        <v>0</v>
      </c>
      <c r="AC192" s="115">
        <f t="shared" si="34"/>
        <v>0</v>
      </c>
      <c r="AD192" s="115">
        <f t="shared" si="34"/>
        <v>0</v>
      </c>
      <c r="AE192" s="115">
        <f t="shared" si="34"/>
        <v>0</v>
      </c>
      <c r="AF192" s="115">
        <f t="shared" si="34"/>
        <v>0</v>
      </c>
      <c r="AG192" s="115">
        <f t="shared" si="34"/>
        <v>0</v>
      </c>
      <c r="AH192" s="115">
        <f t="shared" si="34"/>
        <v>0</v>
      </c>
      <c r="AI192" s="115">
        <f t="shared" si="34"/>
        <v>0</v>
      </c>
      <c r="AJ192" s="37" t="str">
        <f t="shared" si="21"/>
        <v/>
      </c>
      <c r="AK192" s="50"/>
      <c r="AL192" s="50" t="str">
        <f t="shared" si="24"/>
        <v>00</v>
      </c>
      <c r="AM192" s="52" t="str">
        <f t="shared" si="25"/>
        <v>00</v>
      </c>
      <c r="AN192" s="52" t="str">
        <f t="shared" si="26"/>
        <v>00</v>
      </c>
      <c r="AO192" s="52" t="str">
        <f t="shared" si="27"/>
        <v>00</v>
      </c>
      <c r="AQ192" t="str">
        <f t="shared" si="22"/>
        <v/>
      </c>
    </row>
    <row r="193" spans="2:43">
      <c r="B193" s="122"/>
      <c r="C193" s="37">
        <f t="shared" si="23"/>
        <v>57</v>
      </c>
      <c r="D193" s="115">
        <f t="shared" si="34"/>
        <v>0</v>
      </c>
      <c r="E193" s="115">
        <f t="shared" si="34"/>
        <v>0</v>
      </c>
      <c r="F193" s="115">
        <f t="shared" si="34"/>
        <v>0</v>
      </c>
      <c r="G193" s="115">
        <f t="shared" si="34"/>
        <v>0</v>
      </c>
      <c r="H193" s="115">
        <f t="shared" si="34"/>
        <v>0</v>
      </c>
      <c r="I193" s="115">
        <f t="shared" si="34"/>
        <v>0</v>
      </c>
      <c r="J193" s="115">
        <f t="shared" si="34"/>
        <v>0</v>
      </c>
      <c r="K193" s="115">
        <f t="shared" si="34"/>
        <v>0</v>
      </c>
      <c r="L193" s="115">
        <f t="shared" si="34"/>
        <v>0</v>
      </c>
      <c r="M193" s="115">
        <f t="shared" si="34"/>
        <v>0</v>
      </c>
      <c r="N193" s="115">
        <f t="shared" si="34"/>
        <v>0</v>
      </c>
      <c r="O193" s="115">
        <f t="shared" si="34"/>
        <v>0</v>
      </c>
      <c r="P193" s="115">
        <f t="shared" si="34"/>
        <v>0</v>
      </c>
      <c r="Q193" s="115">
        <f t="shared" si="34"/>
        <v>0</v>
      </c>
      <c r="R193" s="115">
        <f t="shared" si="34"/>
        <v>0</v>
      </c>
      <c r="S193" s="115">
        <f t="shared" si="34"/>
        <v>0</v>
      </c>
      <c r="T193" s="115">
        <f t="shared" si="34"/>
        <v>0</v>
      </c>
      <c r="U193" s="115">
        <f t="shared" si="34"/>
        <v>0</v>
      </c>
      <c r="V193" s="115">
        <f t="shared" si="34"/>
        <v>0</v>
      </c>
      <c r="W193" s="115">
        <f t="shared" si="34"/>
        <v>0</v>
      </c>
      <c r="X193" s="115">
        <f t="shared" si="34"/>
        <v>0</v>
      </c>
      <c r="Y193" s="115">
        <f t="shared" si="34"/>
        <v>0</v>
      </c>
      <c r="Z193" s="115">
        <f t="shared" si="34"/>
        <v>0</v>
      </c>
      <c r="AA193" s="115">
        <f t="shared" si="34"/>
        <v>0</v>
      </c>
      <c r="AB193" s="115">
        <f t="shared" si="34"/>
        <v>0</v>
      </c>
      <c r="AC193" s="115">
        <f t="shared" si="34"/>
        <v>0</v>
      </c>
      <c r="AD193" s="115">
        <f t="shared" si="34"/>
        <v>0</v>
      </c>
      <c r="AE193" s="115">
        <f t="shared" si="34"/>
        <v>0</v>
      </c>
      <c r="AF193" s="115">
        <f t="shared" si="34"/>
        <v>0</v>
      </c>
      <c r="AG193" s="115">
        <f t="shared" si="34"/>
        <v>0</v>
      </c>
      <c r="AH193" s="115">
        <f t="shared" si="34"/>
        <v>0</v>
      </c>
      <c r="AI193" s="115">
        <f t="shared" si="34"/>
        <v>0</v>
      </c>
      <c r="AJ193" s="37" t="str">
        <f t="shared" si="21"/>
        <v/>
      </c>
      <c r="AK193" s="50"/>
      <c r="AL193" s="50" t="str">
        <f t="shared" si="24"/>
        <v>00</v>
      </c>
      <c r="AM193" s="52" t="str">
        <f t="shared" si="25"/>
        <v>00</v>
      </c>
      <c r="AN193" s="52" t="str">
        <f t="shared" si="26"/>
        <v>00</v>
      </c>
      <c r="AO193" s="52" t="str">
        <f t="shared" si="27"/>
        <v>00</v>
      </c>
      <c r="AQ193" t="str">
        <f t="shared" si="22"/>
        <v/>
      </c>
    </row>
    <row r="194" spans="2:43">
      <c r="B194" s="122"/>
      <c r="C194" s="37">
        <f t="shared" si="23"/>
        <v>58</v>
      </c>
      <c r="D194" s="115">
        <f t="shared" si="34"/>
        <v>0</v>
      </c>
      <c r="E194" s="115">
        <f t="shared" si="34"/>
        <v>0</v>
      </c>
      <c r="F194" s="115">
        <f t="shared" si="34"/>
        <v>0</v>
      </c>
      <c r="G194" s="115">
        <f t="shared" si="34"/>
        <v>0</v>
      </c>
      <c r="H194" s="115">
        <f t="shared" si="34"/>
        <v>0</v>
      </c>
      <c r="I194" s="115">
        <f t="shared" si="34"/>
        <v>0</v>
      </c>
      <c r="J194" s="115">
        <f t="shared" si="34"/>
        <v>0</v>
      </c>
      <c r="K194" s="115">
        <f t="shared" si="34"/>
        <v>0</v>
      </c>
      <c r="L194" s="115">
        <f t="shared" si="34"/>
        <v>0</v>
      </c>
      <c r="M194" s="115">
        <f t="shared" si="34"/>
        <v>0</v>
      </c>
      <c r="N194" s="115">
        <f t="shared" si="34"/>
        <v>0</v>
      </c>
      <c r="O194" s="115">
        <f t="shared" si="34"/>
        <v>0</v>
      </c>
      <c r="P194" s="115">
        <f t="shared" si="34"/>
        <v>0</v>
      </c>
      <c r="Q194" s="115">
        <f t="shared" si="34"/>
        <v>0</v>
      </c>
      <c r="R194" s="115">
        <f t="shared" si="34"/>
        <v>0</v>
      </c>
      <c r="S194" s="115">
        <f t="shared" si="34"/>
        <v>0</v>
      </c>
      <c r="T194" s="115">
        <f t="shared" si="34"/>
        <v>0</v>
      </c>
      <c r="U194" s="115">
        <f t="shared" si="34"/>
        <v>0</v>
      </c>
      <c r="V194" s="115">
        <f t="shared" si="34"/>
        <v>0</v>
      </c>
      <c r="W194" s="115">
        <f t="shared" si="34"/>
        <v>0</v>
      </c>
      <c r="X194" s="115">
        <f t="shared" si="34"/>
        <v>0</v>
      </c>
      <c r="Y194" s="115">
        <f t="shared" si="34"/>
        <v>0</v>
      </c>
      <c r="Z194" s="115">
        <f t="shared" si="34"/>
        <v>0</v>
      </c>
      <c r="AA194" s="115">
        <f t="shared" si="34"/>
        <v>0</v>
      </c>
      <c r="AB194" s="115">
        <f t="shared" si="34"/>
        <v>0</v>
      </c>
      <c r="AC194" s="115">
        <f t="shared" si="34"/>
        <v>0</v>
      </c>
      <c r="AD194" s="115">
        <f t="shared" si="34"/>
        <v>0</v>
      </c>
      <c r="AE194" s="115">
        <f t="shared" si="34"/>
        <v>0</v>
      </c>
      <c r="AF194" s="115">
        <f t="shared" si="34"/>
        <v>0</v>
      </c>
      <c r="AG194" s="115">
        <f t="shared" si="34"/>
        <v>0</v>
      </c>
      <c r="AH194" s="115">
        <f t="shared" si="34"/>
        <v>0</v>
      </c>
      <c r="AI194" s="115">
        <f t="shared" si="34"/>
        <v>0</v>
      </c>
      <c r="AJ194" s="37" t="str">
        <f t="shared" si="21"/>
        <v/>
      </c>
      <c r="AK194" s="50"/>
      <c r="AL194" s="50" t="str">
        <f t="shared" si="24"/>
        <v>00</v>
      </c>
      <c r="AM194" s="52" t="str">
        <f t="shared" si="25"/>
        <v>00</v>
      </c>
      <c r="AN194" s="52" t="str">
        <f t="shared" si="26"/>
        <v>00</v>
      </c>
      <c r="AO194" s="52" t="str">
        <f t="shared" si="27"/>
        <v>00</v>
      </c>
      <c r="AQ194" t="str">
        <f t="shared" si="22"/>
        <v/>
      </c>
    </row>
    <row r="195" spans="2:43">
      <c r="B195" s="122"/>
      <c r="C195" s="37">
        <f t="shared" si="23"/>
        <v>59</v>
      </c>
      <c r="D195" s="115">
        <f t="shared" si="34"/>
        <v>0</v>
      </c>
      <c r="E195" s="115">
        <f t="shared" si="34"/>
        <v>0</v>
      </c>
      <c r="F195" s="115">
        <f t="shared" si="34"/>
        <v>0</v>
      </c>
      <c r="G195" s="115">
        <f t="shared" si="34"/>
        <v>0</v>
      </c>
      <c r="H195" s="115">
        <f t="shared" si="34"/>
        <v>0</v>
      </c>
      <c r="I195" s="115">
        <f t="shared" si="34"/>
        <v>0</v>
      </c>
      <c r="J195" s="115">
        <f t="shared" si="34"/>
        <v>0</v>
      </c>
      <c r="K195" s="115">
        <f t="shared" si="34"/>
        <v>0</v>
      </c>
      <c r="L195" s="115">
        <f t="shared" si="34"/>
        <v>0</v>
      </c>
      <c r="M195" s="115">
        <f t="shared" si="34"/>
        <v>0</v>
      </c>
      <c r="N195" s="115">
        <f t="shared" si="34"/>
        <v>0</v>
      </c>
      <c r="O195" s="115">
        <f t="shared" si="34"/>
        <v>0</v>
      </c>
      <c r="P195" s="115">
        <f t="shared" si="34"/>
        <v>0</v>
      </c>
      <c r="Q195" s="115">
        <f t="shared" si="34"/>
        <v>0</v>
      </c>
      <c r="R195" s="115">
        <f t="shared" si="34"/>
        <v>0</v>
      </c>
      <c r="S195" s="115">
        <f t="shared" si="34"/>
        <v>0</v>
      </c>
      <c r="T195" s="115">
        <f t="shared" si="34"/>
        <v>0</v>
      </c>
      <c r="U195" s="115">
        <f t="shared" si="34"/>
        <v>0</v>
      </c>
      <c r="V195" s="115">
        <f t="shared" si="34"/>
        <v>0</v>
      </c>
      <c r="W195" s="115">
        <f t="shared" si="34"/>
        <v>0</v>
      </c>
      <c r="X195" s="115">
        <f t="shared" si="34"/>
        <v>0</v>
      </c>
      <c r="Y195" s="115">
        <f t="shared" si="34"/>
        <v>0</v>
      </c>
      <c r="Z195" s="115">
        <f t="shared" si="34"/>
        <v>0</v>
      </c>
      <c r="AA195" s="115">
        <f t="shared" si="34"/>
        <v>0</v>
      </c>
      <c r="AB195" s="115">
        <f t="shared" si="34"/>
        <v>0</v>
      </c>
      <c r="AC195" s="115">
        <f t="shared" si="34"/>
        <v>0</v>
      </c>
      <c r="AD195" s="115">
        <f t="shared" si="34"/>
        <v>0</v>
      </c>
      <c r="AE195" s="115">
        <f t="shared" si="34"/>
        <v>0</v>
      </c>
      <c r="AF195" s="115">
        <f t="shared" si="34"/>
        <v>0</v>
      </c>
      <c r="AG195" s="115">
        <f t="shared" si="34"/>
        <v>0</v>
      </c>
      <c r="AH195" s="115">
        <f t="shared" si="34"/>
        <v>0</v>
      </c>
      <c r="AI195" s="115">
        <f t="shared" si="34"/>
        <v>0</v>
      </c>
      <c r="AJ195" s="37" t="str">
        <f t="shared" si="21"/>
        <v/>
      </c>
      <c r="AK195" s="50"/>
      <c r="AL195" s="50" t="str">
        <f t="shared" si="24"/>
        <v>00</v>
      </c>
      <c r="AM195" s="52" t="str">
        <f t="shared" si="25"/>
        <v>00</v>
      </c>
      <c r="AN195" s="52" t="str">
        <f t="shared" si="26"/>
        <v>00</v>
      </c>
      <c r="AO195" s="52" t="str">
        <f t="shared" si="27"/>
        <v>00</v>
      </c>
      <c r="AQ195" t="str">
        <f t="shared" si="22"/>
        <v/>
      </c>
    </row>
    <row r="196" spans="2:43">
      <c r="B196" s="122"/>
      <c r="C196" s="37">
        <f t="shared" si="23"/>
        <v>60</v>
      </c>
      <c r="D196" s="115">
        <f t="shared" si="34"/>
        <v>0</v>
      </c>
      <c r="E196" s="115">
        <f t="shared" si="34"/>
        <v>0</v>
      </c>
      <c r="F196" s="115">
        <f t="shared" si="34"/>
        <v>0</v>
      </c>
      <c r="G196" s="115">
        <f t="shared" si="34"/>
        <v>0</v>
      </c>
      <c r="H196" s="115">
        <f t="shared" si="34"/>
        <v>0</v>
      </c>
      <c r="I196" s="115">
        <f t="shared" si="34"/>
        <v>0</v>
      </c>
      <c r="J196" s="115">
        <f t="shared" si="34"/>
        <v>0</v>
      </c>
      <c r="K196" s="115">
        <f t="shared" si="34"/>
        <v>0</v>
      </c>
      <c r="L196" s="115">
        <f t="shared" si="34"/>
        <v>0</v>
      </c>
      <c r="M196" s="115">
        <f t="shared" si="34"/>
        <v>0</v>
      </c>
      <c r="N196" s="115">
        <f t="shared" si="34"/>
        <v>0</v>
      </c>
      <c r="O196" s="115">
        <f t="shared" si="34"/>
        <v>0</v>
      </c>
      <c r="P196" s="115">
        <f t="shared" si="34"/>
        <v>0</v>
      </c>
      <c r="Q196" s="115">
        <f t="shared" si="34"/>
        <v>0</v>
      </c>
      <c r="R196" s="115">
        <f t="shared" si="34"/>
        <v>0</v>
      </c>
      <c r="S196" s="115">
        <f t="shared" si="34"/>
        <v>0</v>
      </c>
      <c r="T196" s="115">
        <f t="shared" si="34"/>
        <v>0</v>
      </c>
      <c r="U196" s="115">
        <f t="shared" si="34"/>
        <v>0</v>
      </c>
      <c r="V196" s="115">
        <f t="shared" si="34"/>
        <v>0</v>
      </c>
      <c r="W196" s="115">
        <f t="shared" si="34"/>
        <v>0</v>
      </c>
      <c r="X196" s="115">
        <f t="shared" si="34"/>
        <v>0</v>
      </c>
      <c r="Y196" s="115">
        <f t="shared" si="34"/>
        <v>0</v>
      </c>
      <c r="Z196" s="115">
        <f t="shared" si="34"/>
        <v>0</v>
      </c>
      <c r="AA196" s="115">
        <f t="shared" si="34"/>
        <v>0</v>
      </c>
      <c r="AB196" s="115">
        <f t="shared" si="34"/>
        <v>0</v>
      </c>
      <c r="AC196" s="115">
        <f t="shared" si="34"/>
        <v>0</v>
      </c>
      <c r="AD196" s="115">
        <f t="shared" si="34"/>
        <v>0</v>
      </c>
      <c r="AE196" s="115">
        <f t="shared" si="34"/>
        <v>0</v>
      </c>
      <c r="AF196" s="115">
        <f t="shared" si="34"/>
        <v>0</v>
      </c>
      <c r="AG196" s="115">
        <f t="shared" si="34"/>
        <v>0</v>
      </c>
      <c r="AH196" s="115">
        <f t="shared" si="34"/>
        <v>0</v>
      </c>
      <c r="AI196" s="115">
        <f t="shared" si="34"/>
        <v>0</v>
      </c>
      <c r="AJ196" s="37" t="str">
        <f t="shared" si="21"/>
        <v/>
      </c>
      <c r="AK196" s="50"/>
      <c r="AL196" s="50" t="str">
        <f t="shared" si="24"/>
        <v>00</v>
      </c>
      <c r="AM196" s="52" t="str">
        <f t="shared" si="25"/>
        <v>00</v>
      </c>
      <c r="AN196" s="52" t="str">
        <f t="shared" si="26"/>
        <v>00</v>
      </c>
      <c r="AO196" s="52" t="str">
        <f t="shared" si="27"/>
        <v>00</v>
      </c>
      <c r="AQ196" t="str">
        <f t="shared" si="22"/>
        <v/>
      </c>
    </row>
    <row r="197" spans="2:43">
      <c r="B197" s="122"/>
      <c r="C197" s="37">
        <f t="shared" si="23"/>
        <v>61</v>
      </c>
      <c r="D197" s="115">
        <f t="shared" si="34"/>
        <v>0</v>
      </c>
      <c r="E197" s="115">
        <f t="shared" si="34"/>
        <v>0</v>
      </c>
      <c r="F197" s="115">
        <f t="shared" si="34"/>
        <v>0</v>
      </c>
      <c r="G197" s="115">
        <f t="shared" si="34"/>
        <v>0</v>
      </c>
      <c r="H197" s="115">
        <f t="shared" si="34"/>
        <v>0</v>
      </c>
      <c r="I197" s="115">
        <f t="shared" si="34"/>
        <v>0</v>
      </c>
      <c r="J197" s="115">
        <f t="shared" si="34"/>
        <v>0</v>
      </c>
      <c r="K197" s="115">
        <f t="shared" si="34"/>
        <v>0</v>
      </c>
      <c r="L197" s="115">
        <f t="shared" si="34"/>
        <v>0</v>
      </c>
      <c r="M197" s="115">
        <f t="shared" si="34"/>
        <v>0</v>
      </c>
      <c r="N197" s="115">
        <f t="shared" si="34"/>
        <v>0</v>
      </c>
      <c r="O197" s="115">
        <f t="shared" si="34"/>
        <v>0</v>
      </c>
      <c r="P197" s="115">
        <f t="shared" si="34"/>
        <v>0</v>
      </c>
      <c r="Q197" s="115">
        <f t="shared" si="34"/>
        <v>0</v>
      </c>
      <c r="R197" s="115">
        <f t="shared" si="34"/>
        <v>0</v>
      </c>
      <c r="S197" s="115">
        <f t="shared" si="34"/>
        <v>0</v>
      </c>
      <c r="T197" s="115">
        <f t="shared" si="34"/>
        <v>0</v>
      </c>
      <c r="U197" s="115">
        <f t="shared" si="34"/>
        <v>0</v>
      </c>
      <c r="V197" s="115">
        <f t="shared" si="34"/>
        <v>0</v>
      </c>
      <c r="W197" s="115">
        <f t="shared" si="34"/>
        <v>0</v>
      </c>
      <c r="X197" s="115">
        <f t="shared" si="34"/>
        <v>0</v>
      </c>
      <c r="Y197" s="115">
        <f t="shared" si="34"/>
        <v>0</v>
      </c>
      <c r="Z197" s="115">
        <f t="shared" si="34"/>
        <v>0</v>
      </c>
      <c r="AA197" s="115">
        <f t="shared" si="34"/>
        <v>0</v>
      </c>
      <c r="AB197" s="115">
        <f t="shared" si="34"/>
        <v>0</v>
      </c>
      <c r="AC197" s="115">
        <f t="shared" si="34"/>
        <v>0</v>
      </c>
      <c r="AD197" s="115">
        <f t="shared" si="34"/>
        <v>0</v>
      </c>
      <c r="AE197" s="115">
        <f t="shared" si="34"/>
        <v>0</v>
      </c>
      <c r="AF197" s="115">
        <f t="shared" si="34"/>
        <v>0</v>
      </c>
      <c r="AG197" s="115">
        <f t="shared" si="34"/>
        <v>0</v>
      </c>
      <c r="AH197" s="115">
        <f t="shared" si="34"/>
        <v>0</v>
      </c>
      <c r="AI197" s="115">
        <f t="shared" si="34"/>
        <v>0</v>
      </c>
      <c r="AJ197" s="37" t="str">
        <f t="shared" si="21"/>
        <v/>
      </c>
      <c r="AK197" s="50"/>
      <c r="AL197" s="50" t="str">
        <f t="shared" si="24"/>
        <v>00</v>
      </c>
      <c r="AM197" s="52" t="str">
        <f t="shared" si="25"/>
        <v>00</v>
      </c>
      <c r="AN197" s="52" t="str">
        <f t="shared" si="26"/>
        <v>00</v>
      </c>
      <c r="AO197" s="52" t="str">
        <f t="shared" si="27"/>
        <v>00</v>
      </c>
      <c r="AQ197" t="str">
        <f t="shared" si="22"/>
        <v/>
      </c>
    </row>
    <row r="198" spans="2:43">
      <c r="B198" s="122"/>
      <c r="C198" s="37">
        <f t="shared" si="23"/>
        <v>62</v>
      </c>
      <c r="D198" s="115">
        <f t="shared" si="34"/>
        <v>0</v>
      </c>
      <c r="E198" s="115">
        <f t="shared" si="34"/>
        <v>0</v>
      </c>
      <c r="F198" s="115">
        <f t="shared" si="34"/>
        <v>0</v>
      </c>
      <c r="G198" s="115">
        <f t="shared" si="34"/>
        <v>0</v>
      </c>
      <c r="H198" s="115">
        <f t="shared" si="34"/>
        <v>0</v>
      </c>
      <c r="I198" s="115">
        <f t="shared" si="34"/>
        <v>0</v>
      </c>
      <c r="J198" s="115">
        <f t="shared" si="34"/>
        <v>0</v>
      </c>
      <c r="K198" s="115">
        <f t="shared" si="34"/>
        <v>0</v>
      </c>
      <c r="L198" s="115">
        <f t="shared" si="34"/>
        <v>0</v>
      </c>
      <c r="M198" s="115">
        <f t="shared" si="34"/>
        <v>0</v>
      </c>
      <c r="N198" s="115">
        <f t="shared" si="34"/>
        <v>0</v>
      </c>
      <c r="O198" s="115">
        <f t="shared" si="34"/>
        <v>0</v>
      </c>
      <c r="P198" s="115">
        <f t="shared" si="34"/>
        <v>0</v>
      </c>
      <c r="Q198" s="115">
        <f t="shared" si="34"/>
        <v>0</v>
      </c>
      <c r="R198" s="115">
        <f t="shared" si="34"/>
        <v>0</v>
      </c>
      <c r="S198" s="115">
        <f t="shared" si="34"/>
        <v>0</v>
      </c>
      <c r="T198" s="115">
        <f t="shared" si="34"/>
        <v>0</v>
      </c>
      <c r="U198" s="115">
        <f t="shared" si="34"/>
        <v>0</v>
      </c>
      <c r="V198" s="115">
        <f t="shared" si="34"/>
        <v>0</v>
      </c>
      <c r="W198" s="115">
        <f t="shared" si="34"/>
        <v>0</v>
      </c>
      <c r="X198" s="115">
        <f t="shared" si="34"/>
        <v>0</v>
      </c>
      <c r="Y198" s="115">
        <f t="shared" si="34"/>
        <v>0</v>
      </c>
      <c r="Z198" s="115">
        <f t="shared" si="34"/>
        <v>0</v>
      </c>
      <c r="AA198" s="115">
        <f t="shared" si="34"/>
        <v>0</v>
      </c>
      <c r="AB198" s="115">
        <f t="shared" si="34"/>
        <v>0</v>
      </c>
      <c r="AC198" s="115">
        <f t="shared" si="34"/>
        <v>0</v>
      </c>
      <c r="AD198" s="115">
        <f t="shared" si="34"/>
        <v>0</v>
      </c>
      <c r="AE198" s="115">
        <f t="shared" si="34"/>
        <v>0</v>
      </c>
      <c r="AF198" s="115">
        <f t="shared" si="34"/>
        <v>0</v>
      </c>
      <c r="AG198" s="115">
        <f t="shared" si="34"/>
        <v>0</v>
      </c>
      <c r="AH198" s="115">
        <f t="shared" si="34"/>
        <v>0</v>
      </c>
      <c r="AI198" s="115">
        <f t="shared" si="34"/>
        <v>0</v>
      </c>
      <c r="AJ198" s="37" t="str">
        <f t="shared" si="21"/>
        <v/>
      </c>
      <c r="AK198" s="50"/>
      <c r="AL198" s="50" t="str">
        <f t="shared" si="24"/>
        <v>00</v>
      </c>
      <c r="AM198" s="52" t="str">
        <f t="shared" si="25"/>
        <v>00</v>
      </c>
      <c r="AN198" s="52" t="str">
        <f t="shared" si="26"/>
        <v>00</v>
      </c>
      <c r="AO198" s="52" t="str">
        <f t="shared" si="27"/>
        <v>00</v>
      </c>
      <c r="AQ198" t="str">
        <f t="shared" si="22"/>
        <v/>
      </c>
    </row>
    <row r="199" spans="2:43">
      <c r="B199" s="123"/>
      <c r="C199" s="37">
        <f t="shared" si="23"/>
        <v>63</v>
      </c>
      <c r="D199" s="115">
        <f t="shared" si="34"/>
        <v>0</v>
      </c>
      <c r="E199" s="115">
        <f t="shared" si="34"/>
        <v>0</v>
      </c>
      <c r="F199" s="115">
        <f t="shared" si="34"/>
        <v>0</v>
      </c>
      <c r="G199" s="115">
        <f t="shared" si="34"/>
        <v>0</v>
      </c>
      <c r="H199" s="115">
        <f t="shared" si="34"/>
        <v>0</v>
      </c>
      <c r="I199" s="115">
        <f t="shared" si="34"/>
        <v>0</v>
      </c>
      <c r="J199" s="115">
        <f t="shared" si="34"/>
        <v>0</v>
      </c>
      <c r="K199" s="115">
        <f t="shared" si="34"/>
        <v>0</v>
      </c>
      <c r="L199" s="115">
        <f t="shared" si="34"/>
        <v>0</v>
      </c>
      <c r="M199" s="115">
        <f t="shared" si="34"/>
        <v>0</v>
      </c>
      <c r="N199" s="115">
        <f t="shared" si="34"/>
        <v>0</v>
      </c>
      <c r="O199" s="115">
        <f t="shared" si="34"/>
        <v>0</v>
      </c>
      <c r="P199" s="115">
        <f t="shared" si="34"/>
        <v>0</v>
      </c>
      <c r="Q199" s="115">
        <f t="shared" si="34"/>
        <v>0</v>
      </c>
      <c r="R199" s="115">
        <f t="shared" si="34"/>
        <v>0</v>
      </c>
      <c r="S199" s="115">
        <f t="shared" si="34"/>
        <v>0</v>
      </c>
      <c r="T199" s="115">
        <f t="shared" si="34"/>
        <v>0</v>
      </c>
      <c r="U199" s="115">
        <f t="shared" si="34"/>
        <v>0</v>
      </c>
      <c r="V199" s="115">
        <f t="shared" si="34"/>
        <v>0</v>
      </c>
      <c r="W199" s="115">
        <f t="shared" si="34"/>
        <v>0</v>
      </c>
      <c r="X199" s="115">
        <f t="shared" si="34"/>
        <v>0</v>
      </c>
      <c r="Y199" s="115">
        <f t="shared" si="34"/>
        <v>0</v>
      </c>
      <c r="Z199" s="115">
        <f t="shared" si="34"/>
        <v>0</v>
      </c>
      <c r="AA199" s="115">
        <f t="shared" si="34"/>
        <v>0</v>
      </c>
      <c r="AB199" s="115">
        <f t="shared" si="34"/>
        <v>0</v>
      </c>
      <c r="AC199" s="115">
        <f t="shared" si="34"/>
        <v>0</v>
      </c>
      <c r="AD199" s="115">
        <f t="shared" si="34"/>
        <v>0</v>
      </c>
      <c r="AE199" s="115">
        <f t="shared" si="34"/>
        <v>0</v>
      </c>
      <c r="AF199" s="115">
        <f t="shared" si="34"/>
        <v>0</v>
      </c>
      <c r="AG199" s="115">
        <f t="shared" si="34"/>
        <v>0</v>
      </c>
      <c r="AH199" s="115">
        <f t="shared" si="34"/>
        <v>0</v>
      </c>
      <c r="AI199" s="115">
        <f>IF(OR(AI69=0,AI69=1),1,0)</f>
        <v>0</v>
      </c>
      <c r="AJ199" s="37" t="str">
        <f t="shared" si="21"/>
        <v/>
      </c>
      <c r="AK199" s="50"/>
      <c r="AL199" s="50" t="str">
        <f t="shared" si="24"/>
        <v>00</v>
      </c>
      <c r="AM199" s="52" t="str">
        <f t="shared" si="25"/>
        <v>00</v>
      </c>
      <c r="AN199" s="52" t="str">
        <f t="shared" si="26"/>
        <v>00</v>
      </c>
      <c r="AO199" s="52" t="str">
        <f t="shared" si="27"/>
        <v>00</v>
      </c>
      <c r="AQ199" t="str">
        <f t="shared" si="22"/>
        <v/>
      </c>
    </row>
  </sheetData>
  <protectedRanges>
    <protectedRange sqref="D42:AJ69 L3:AA3 D10:AA41" name="Table作成編集範囲"/>
    <protectedRange sqref="D6:AA9" name="Table作成編集範囲_4"/>
    <protectedRange sqref="B3" name="Table作成編集範囲_1"/>
    <protectedRange sqref="AD3:AF3 AG10:AH10 AI11:AI14 AG14:AH14 AG38:AH38 AF15:AF22 AG18:AH18 AI19:AI22 AG22:AH22 AG26:AH26 AI27:AI30 AG30:AH30 AE31:AF38 AG34:AH34 AI35:AI38 AB39:AI41" name="Table作成編集範囲_5"/>
    <protectedRange sqref="AG3:AI3 AB3:AC3" name="Table作成編集範囲_3_1"/>
    <protectedRange sqref="AC6:AI9 AI10 AG11:AH13 AB6:AB14 AC10:AF14 AG15:AI17 AI18 AG19:AH21 AB15:AE30 AF23:AF30 AG23:AI25 AI26 AG27:AH29 AB31:AD38 AG31:AI33 AI34 AG35:AH37 AJ6:AJ41" name="Table作成編集範囲_4_1"/>
  </protectedRanges>
  <autoFilter ref="AB5:AJ199" xr:uid="{9EE73454-D856-4574-BC02-87E6A9F12373}"/>
  <mergeCells count="6">
    <mergeCell ref="C2:C3"/>
    <mergeCell ref="AJ2:AJ3"/>
    <mergeCell ref="A4:B5"/>
    <mergeCell ref="AB3:AC3"/>
    <mergeCell ref="AD3:AF3"/>
    <mergeCell ref="AG3:AH3"/>
  </mergeCells>
  <phoneticPr fontId="2"/>
  <conditionalFormatting sqref="D6:AI69">
    <cfRule type="cellIs" dxfId="30" priority="1" operator="equal">
      <formula>1</formula>
    </cfRule>
    <cfRule type="cellIs" dxfId="29" priority="2" operator="equal">
      <formula>"×"</formula>
    </cfRule>
  </conditionalFormatting>
  <conditionalFormatting sqref="AR5:AS70">
    <cfRule type="expression" dxfId="28" priority="67">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ADB18E55-9C66-4A75-9013-BA1FF0D85EB2}">
          <x14:formula1>
            <xm:f>CH_Design!$C$3:$C$103</xm:f>
          </x14:formula1>
          <xm:sqref>AJ6:AJ69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25" bestFit="1" customWidth="1"/>
    <col min="37" max="37" width="4.125" customWidth="1"/>
    <col min="38" max="42" width="9" hidden="1" customWidth="1"/>
    <col min="43" max="43" width="20.75" hidden="1" customWidth="1"/>
    <col min="44" max="47" width="41.125" customWidth="1"/>
    <col min="48" max="48" width="23.75" customWidth="1"/>
    <col min="49" max="49" width="29" bestFit="1" customWidth="1"/>
  </cols>
  <sheetData>
    <row r="1" spans="1:49">
      <c r="AH1" t="s">
        <v>59</v>
      </c>
      <c r="AI1" t="s">
        <v>60</v>
      </c>
    </row>
    <row r="2" spans="1:49">
      <c r="B2" s="114" t="s">
        <v>121</v>
      </c>
      <c r="C2" s="433" t="s">
        <v>83</v>
      </c>
      <c r="D2" s="48">
        <v>31</v>
      </c>
      <c r="E2" s="48">
        <v>30</v>
      </c>
      <c r="F2" s="48">
        <v>29</v>
      </c>
      <c r="G2" s="48">
        <v>28</v>
      </c>
      <c r="H2" s="48">
        <v>27</v>
      </c>
      <c r="I2" s="48">
        <v>26</v>
      </c>
      <c r="J2" s="48">
        <v>25</v>
      </c>
      <c r="K2" s="48">
        <v>24</v>
      </c>
      <c r="L2" s="48">
        <v>23</v>
      </c>
      <c r="M2" s="48">
        <v>22</v>
      </c>
      <c r="N2" s="48">
        <v>21</v>
      </c>
      <c r="O2" s="48">
        <v>20</v>
      </c>
      <c r="P2" s="48">
        <v>19</v>
      </c>
      <c r="Q2" s="48">
        <v>18</v>
      </c>
      <c r="R2" s="48">
        <v>17</v>
      </c>
      <c r="S2" s="48">
        <v>16</v>
      </c>
      <c r="T2" s="48">
        <v>15</v>
      </c>
      <c r="U2" s="48">
        <v>14</v>
      </c>
      <c r="V2" s="48">
        <v>13</v>
      </c>
      <c r="W2" s="48">
        <v>12</v>
      </c>
      <c r="X2" s="48">
        <v>11</v>
      </c>
      <c r="Y2" s="48">
        <v>10</v>
      </c>
      <c r="Z2" s="48">
        <v>9</v>
      </c>
      <c r="AA2" s="48">
        <v>8</v>
      </c>
      <c r="AB2" s="48">
        <v>7</v>
      </c>
      <c r="AC2" s="48">
        <v>6</v>
      </c>
      <c r="AD2" s="48">
        <v>5</v>
      </c>
      <c r="AE2" s="48">
        <v>4</v>
      </c>
      <c r="AF2" s="48">
        <v>3</v>
      </c>
      <c r="AG2" s="48">
        <v>2</v>
      </c>
      <c r="AH2" s="48">
        <v>1</v>
      </c>
      <c r="AI2" s="48">
        <v>0</v>
      </c>
      <c r="AJ2" s="435" t="s">
        <v>120</v>
      </c>
    </row>
    <row r="3" spans="1:49" ht="213" customHeight="1" thickBot="1">
      <c r="B3" s="226" t="str">
        <f>IF(OR(IF(COUNTIF(D6:AC69,"0")&lt;&gt;0,TRUE,FALSE),IF(COUNTIF(D6:AC69,"1")&lt;&gt;0,TRUE,FALSE)),"Search Table","Index Table")</f>
        <v>Index Table</v>
      </c>
      <c r="C3" s="434"/>
      <c r="D3" s="116" t="s">
        <v>61</v>
      </c>
      <c r="E3" s="116" t="s">
        <v>66</v>
      </c>
      <c r="F3" s="116" t="s">
        <v>49</v>
      </c>
      <c r="G3" s="116" t="s">
        <v>48</v>
      </c>
      <c r="H3" s="116" t="s">
        <v>119</v>
      </c>
      <c r="I3" s="116" t="s">
        <v>118</v>
      </c>
      <c r="J3" s="116" t="s">
        <v>123</v>
      </c>
      <c r="K3" s="116" t="s">
        <v>122</v>
      </c>
      <c r="L3" s="117" t="s">
        <v>66</v>
      </c>
      <c r="M3" s="117" t="s">
        <v>62</v>
      </c>
      <c r="N3" s="117" t="s">
        <v>62</v>
      </c>
      <c r="O3" s="117" t="s">
        <v>62</v>
      </c>
      <c r="P3" s="117" t="s">
        <v>62</v>
      </c>
      <c r="Q3" s="117" t="s">
        <v>62</v>
      </c>
      <c r="R3" s="117" t="s">
        <v>62</v>
      </c>
      <c r="S3" s="117" t="s">
        <v>62</v>
      </c>
      <c r="T3" s="117" t="s">
        <v>62</v>
      </c>
      <c r="U3" s="117" t="s">
        <v>62</v>
      </c>
      <c r="V3" s="117" t="s">
        <v>62</v>
      </c>
      <c r="W3" s="117" t="s">
        <v>62</v>
      </c>
      <c r="X3" s="117" t="s">
        <v>62</v>
      </c>
      <c r="Y3" s="117" t="s">
        <v>62</v>
      </c>
      <c r="Z3" s="117" t="s">
        <v>62</v>
      </c>
      <c r="AA3" s="117" t="s">
        <v>62</v>
      </c>
      <c r="AB3" s="117" t="s">
        <v>62</v>
      </c>
      <c r="AC3" s="117" t="s">
        <v>62</v>
      </c>
      <c r="AD3" s="443" t="s">
        <v>258</v>
      </c>
      <c r="AE3" s="449"/>
      <c r="AF3" s="441" t="s">
        <v>459</v>
      </c>
      <c r="AG3" s="450"/>
      <c r="AH3" s="450"/>
      <c r="AI3" s="442"/>
      <c r="AJ3" s="436"/>
      <c r="AR3" s="80" t="s">
        <v>94</v>
      </c>
    </row>
    <row r="4" spans="1:49" ht="14.25" thickBot="1">
      <c r="A4" s="437" t="s">
        <v>63</v>
      </c>
      <c r="B4" s="438"/>
      <c r="C4" s="215"/>
      <c r="D4" s="215"/>
      <c r="E4" s="215"/>
      <c r="F4" s="215"/>
      <c r="G4" s="215"/>
      <c r="H4" s="215"/>
      <c r="I4" s="215"/>
      <c r="J4" s="215"/>
      <c r="K4" s="215"/>
      <c r="L4" s="215"/>
      <c r="M4" s="215"/>
      <c r="N4" s="215"/>
      <c r="O4" s="215"/>
      <c r="P4" s="215"/>
      <c r="Q4" s="215"/>
      <c r="R4" s="215"/>
      <c r="S4" s="215"/>
      <c r="T4" s="215"/>
      <c r="U4" s="215"/>
      <c r="V4" s="215"/>
      <c r="W4" s="215"/>
      <c r="X4" s="215"/>
      <c r="Y4" s="215"/>
      <c r="Z4" s="215"/>
      <c r="AA4" s="215"/>
      <c r="AB4" s="215"/>
      <c r="AC4" s="215"/>
      <c r="AD4" s="215"/>
      <c r="AE4" s="215"/>
      <c r="AF4" s="215"/>
      <c r="AG4" s="215"/>
      <c r="AH4" s="215"/>
      <c r="AI4" s="215"/>
      <c r="AJ4" s="119"/>
      <c r="AR4" s="68" t="s">
        <v>81</v>
      </c>
      <c r="AS4" s="69"/>
      <c r="AT4" s="69"/>
      <c r="AU4" s="69"/>
      <c r="AV4" s="69"/>
      <c r="AW4" s="70"/>
    </row>
    <row r="5" spans="1:49" ht="14.25" thickBot="1">
      <c r="A5" s="439"/>
      <c r="B5" s="440"/>
      <c r="C5" s="216"/>
      <c r="D5" s="216"/>
      <c r="E5" s="216"/>
      <c r="F5" s="216"/>
      <c r="G5" s="216"/>
      <c r="H5" s="216"/>
      <c r="I5" s="216"/>
      <c r="J5" s="216"/>
      <c r="K5" s="216"/>
      <c r="L5" s="216"/>
      <c r="M5" s="216"/>
      <c r="N5" s="216"/>
      <c r="O5" s="216"/>
      <c r="P5" s="216"/>
      <c r="Q5" s="216"/>
      <c r="R5" s="216"/>
      <c r="S5" s="216"/>
      <c r="T5" s="216"/>
      <c r="U5" s="216"/>
      <c r="V5" s="216"/>
      <c r="W5" s="216"/>
      <c r="X5" s="216"/>
      <c r="Y5" s="216"/>
      <c r="Z5" s="216"/>
      <c r="AA5" s="216"/>
      <c r="AB5" s="216"/>
      <c r="AC5" s="216"/>
      <c r="AD5" s="216"/>
      <c r="AE5" s="216"/>
      <c r="AF5" s="216"/>
      <c r="AG5" s="216"/>
      <c r="AH5" s="216"/>
      <c r="AI5" s="216"/>
      <c r="AJ5" s="120"/>
      <c r="AR5" s="71" t="str">
        <f ca="1">"static const U4  "&amp;AW8&amp;"["&amp;AW10&amp;"]"&amp;" = {"</f>
        <v>static const U4  u4_sp_ALERT_S_ACC_BC_CRIT[ALERT_S_ACC_BC_NUM_DST] = {</v>
      </c>
      <c r="AS5" s="71" t="str">
        <f ca="1">"static const U4  "&amp;$AW$9&amp;"["&amp;$AW$10&amp;"] = {"</f>
        <v>static const U4  u4_sp_ALERT_S_ACC_BC_MASK[ALERT_S_ACC_BC_NUM_DST] = {</v>
      </c>
      <c r="AT5" s="71" t="str">
        <f ca="1">"static const U1  "&amp;$AW$11&amp;"["&amp;$AW$10&amp;"] = {"</f>
        <v>static const U1  u1_sp_ALERT_S_ACC_BC_DST[ALERT_S_ACC_BC_NUM_DST] = {</v>
      </c>
      <c r="AU5" s="71" t="str">
        <f ca="1">"const ST_ALERT_MTRX "&amp;$AW$12&amp;" = {"</f>
        <v>const ST_ALERT_MTRX st_gp_ALERT_S_ACC_MTRX[5] = {</v>
      </c>
      <c r="AV5" s="55" t="str">
        <f ca="1">"#define "&amp;AW10&amp;REPT(" ",41-LEN(AW10))&amp;"("&amp;AW13&amp;"U)"</f>
        <v>#define ALERT_S_ACC_BC_NUM_DST                   (64U)</v>
      </c>
      <c r="AW5" s="56"/>
    </row>
    <row r="6" spans="1:49">
      <c r="B6" s="122" t="str">
        <f ca="1">"Table "&amp;$AW$6</f>
        <v>Table BC</v>
      </c>
      <c r="C6" s="42">
        <f>ROW()-ROW($C$6)</f>
        <v>0</v>
      </c>
      <c r="D6" s="118" t="s">
        <v>67</v>
      </c>
      <c r="E6" s="118" t="s">
        <v>67</v>
      </c>
      <c r="F6" s="118" t="s">
        <v>67</v>
      </c>
      <c r="G6" s="118" t="s">
        <v>67</v>
      </c>
      <c r="H6" s="118" t="s">
        <v>67</v>
      </c>
      <c r="I6" s="118" t="s">
        <v>67</v>
      </c>
      <c r="J6" s="118" t="s">
        <v>67</v>
      </c>
      <c r="K6" s="118" t="s">
        <v>67</v>
      </c>
      <c r="L6" s="118" t="s">
        <v>67</v>
      </c>
      <c r="M6" s="118" t="s">
        <v>67</v>
      </c>
      <c r="N6" s="118" t="s">
        <v>67</v>
      </c>
      <c r="O6" s="118" t="s">
        <v>67</v>
      </c>
      <c r="P6" s="118" t="s">
        <v>67</v>
      </c>
      <c r="Q6" s="118" t="s">
        <v>67</v>
      </c>
      <c r="R6" s="118" t="s">
        <v>67</v>
      </c>
      <c r="S6" s="118" t="s">
        <v>67</v>
      </c>
      <c r="T6" s="118" t="s">
        <v>67</v>
      </c>
      <c r="U6" s="118" t="s">
        <v>67</v>
      </c>
      <c r="V6" s="118" t="s">
        <v>67</v>
      </c>
      <c r="W6" s="118" t="s">
        <v>67</v>
      </c>
      <c r="X6" s="118" t="s">
        <v>67</v>
      </c>
      <c r="Y6" s="118" t="s">
        <v>67</v>
      </c>
      <c r="Z6" s="118" t="s">
        <v>67</v>
      </c>
      <c r="AA6" s="118" t="s">
        <v>67</v>
      </c>
      <c r="AB6" s="118" t="s">
        <v>67</v>
      </c>
      <c r="AC6" s="118" t="s">
        <v>67</v>
      </c>
      <c r="AD6" s="118">
        <v>0</v>
      </c>
      <c r="AE6" s="118">
        <v>0</v>
      </c>
      <c r="AF6" s="118">
        <v>0</v>
      </c>
      <c r="AG6" s="118">
        <v>0</v>
      </c>
      <c r="AH6" s="180">
        <v>0</v>
      </c>
      <c r="AI6" s="180">
        <v>0</v>
      </c>
      <c r="AJ6" s="41" t="s">
        <v>32</v>
      </c>
      <c r="AL6" t="str">
        <f t="shared" ref="AL6:AL69" si="0">IF($AJ6="UNKNOWN","    (U1)ALERT_REQ_UNKNOWN","    (U1)"&amp;"ALERT_REQ_"&amp;$AW$17&amp;"_"&amp;IF($AW$6&lt;&gt;$AW$17,$AW$6&amp;"_","")&amp;AJ6)</f>
        <v xml:space="preserve">    (U1)ALERT_REQ_UNKNOWN</v>
      </c>
      <c r="AR6" s="53" t="str">
        <f>IF(AQ71&lt;&gt;"",AQ71,IF(AQ70&lt;&gt;"","};",""))</f>
        <v xml:space="preserve">    (U4)0x00000000U,                                                           /* 00 UNKNOWN                                         */</v>
      </c>
      <c r="AS6" s="53" t="str">
        <f>IF(AQ136&lt;&gt;"",AQ136,IF(AQ135&lt;&gt;"","};",""))</f>
        <v xml:space="preserve">    (U4)0x0000003FU,                                                           /* 00 UNKNOWN                                         */</v>
      </c>
      <c r="AT6" s="53" t="str">
        <f t="shared" ref="AT6:AT69" si="1">IF(AJ6&lt;&gt;"",AL6&amp;IF(AJ7&lt;&gt;"",","," ")&amp;REPT(" ",78-LEN(AL6))&amp;"/* "&amp;IF(C6&lt;10,"0"&amp;C6,C6)&amp;" "&amp;AJ6&amp;REPT(" ",48-LEN(AJ6))&amp;"*/",IF(AJ5&lt;&gt;"","};",""))</f>
        <v xml:space="preserve">    (U1)ALERT_REQ_UNKNOWN,                                                     /* 00 UNKNOWN                                         */</v>
      </c>
      <c r="AU6" s="53" t="s">
        <v>521</v>
      </c>
      <c r="AV6" s="38" t="s">
        <v>69</v>
      </c>
      <c r="AW6" s="57" t="str">
        <f ca="1">UPPER(RIGHT(CELL("filename",A1),LEN(CELL("filename",A1))-FIND("]",CELL("filename",A1))))</f>
        <v>BC</v>
      </c>
    </row>
    <row r="7" spans="1:49">
      <c r="B7" s="122"/>
      <c r="C7" s="37">
        <f t="shared" ref="C7:C69" si="2">ROW()-ROW($C$6)</f>
        <v>1</v>
      </c>
      <c r="D7" s="51" t="s">
        <v>67</v>
      </c>
      <c r="E7" s="51" t="s">
        <v>67</v>
      </c>
      <c r="F7" s="51" t="s">
        <v>67</v>
      </c>
      <c r="G7" s="51" t="s">
        <v>67</v>
      </c>
      <c r="H7" s="51" t="s">
        <v>67</v>
      </c>
      <c r="I7" s="51" t="s">
        <v>67</v>
      </c>
      <c r="J7" s="118" t="s">
        <v>67</v>
      </c>
      <c r="K7" s="118" t="s">
        <v>67</v>
      </c>
      <c r="L7" s="51" t="s">
        <v>67</v>
      </c>
      <c r="M7" s="51" t="s">
        <v>67</v>
      </c>
      <c r="N7" s="51" t="s">
        <v>67</v>
      </c>
      <c r="O7" s="51" t="s">
        <v>67</v>
      </c>
      <c r="P7" s="51" t="s">
        <v>67</v>
      </c>
      <c r="Q7" s="51" t="s">
        <v>67</v>
      </c>
      <c r="R7" s="51" t="s">
        <v>67</v>
      </c>
      <c r="S7" s="51" t="s">
        <v>67</v>
      </c>
      <c r="T7" s="51" t="s">
        <v>67</v>
      </c>
      <c r="U7" s="51" t="s">
        <v>67</v>
      </c>
      <c r="V7" s="51" t="s">
        <v>67</v>
      </c>
      <c r="W7" s="51" t="s">
        <v>67</v>
      </c>
      <c r="X7" s="51" t="s">
        <v>67</v>
      </c>
      <c r="Y7" s="118" t="s">
        <v>67</v>
      </c>
      <c r="Z7" s="118" t="s">
        <v>67</v>
      </c>
      <c r="AA7" s="118" t="s">
        <v>67</v>
      </c>
      <c r="AB7" s="118" t="s">
        <v>67</v>
      </c>
      <c r="AC7" s="118" t="s">
        <v>67</v>
      </c>
      <c r="AD7" s="118">
        <v>0</v>
      </c>
      <c r="AE7" s="118">
        <v>0</v>
      </c>
      <c r="AF7" s="118">
        <v>0</v>
      </c>
      <c r="AG7" s="118">
        <v>0</v>
      </c>
      <c r="AH7" s="180">
        <v>0</v>
      </c>
      <c r="AI7" s="180">
        <v>1</v>
      </c>
      <c r="AJ7" s="41" t="s">
        <v>270</v>
      </c>
      <c r="AL7" t="str">
        <f t="shared" ca="1" si="0"/>
        <v xml:space="preserve">    (U1)ALERT_REQ_S_ACC_BC_WARN</v>
      </c>
      <c r="AR7" s="53" t="str">
        <f t="shared" ref="AR7:AR70" si="3">IF(AQ72&lt;&gt;"",AQ72,IF(AQ71&lt;&gt;"","};",""))</f>
        <v xml:space="preserve">    (U4)0x00000001U,                                                           /* 01 WARN                                            */</v>
      </c>
      <c r="AS7" s="53" t="str">
        <f t="shared" ref="AS7:AS70" si="4">IF(AQ137&lt;&gt;"",AQ137,IF(AQ136&lt;&gt;"","};",""))</f>
        <v xml:space="preserve">    (U4)0x0000003FU,                                                           /* 01 WARN                                            */</v>
      </c>
      <c r="AT7" s="53" t="str">
        <f t="shared" ca="1" si="1"/>
        <v xml:space="preserve">    (U1)ALERT_REQ_S_ACC_BC_WARN,                                               /* 01 WARN                                            */</v>
      </c>
      <c r="AU7" s="53" t="str">
        <f ca="1">"        &amp;"&amp;$AW$14&amp;","&amp;REPT(" ",69-LEN($AW$14))&amp;"/* fp_u4_SRC_CHK                                      */"</f>
        <v xml:space="preserve">        &amp;u4_s_AlertS_accBcSrcchk,                                              /* fp_u4_SRC_CHK                                      */</v>
      </c>
      <c r="AV7" s="39" t="s">
        <v>70</v>
      </c>
      <c r="AW7" s="121">
        <f>IF(B3="Search Table",1,0)</f>
        <v>0</v>
      </c>
    </row>
    <row r="8" spans="1:49">
      <c r="B8" s="122"/>
      <c r="C8" s="37">
        <f t="shared" si="2"/>
        <v>2</v>
      </c>
      <c r="D8" s="51" t="s">
        <v>67</v>
      </c>
      <c r="E8" s="51" t="s">
        <v>67</v>
      </c>
      <c r="F8" s="51" t="s">
        <v>67</v>
      </c>
      <c r="G8" s="51" t="s">
        <v>67</v>
      </c>
      <c r="H8" s="51" t="s">
        <v>67</v>
      </c>
      <c r="I8" s="51" t="s">
        <v>67</v>
      </c>
      <c r="J8" s="118" t="s">
        <v>67</v>
      </c>
      <c r="K8" s="51" t="s">
        <v>67</v>
      </c>
      <c r="L8" s="51" t="s">
        <v>67</v>
      </c>
      <c r="M8" s="51" t="s">
        <v>67</v>
      </c>
      <c r="N8" s="51" t="s">
        <v>67</v>
      </c>
      <c r="O8" s="51" t="s">
        <v>67</v>
      </c>
      <c r="P8" s="51" t="s">
        <v>67</v>
      </c>
      <c r="Q8" s="51" t="s">
        <v>67</v>
      </c>
      <c r="R8" s="51" t="s">
        <v>67</v>
      </c>
      <c r="S8" s="51" t="s">
        <v>67</v>
      </c>
      <c r="T8" s="51" t="s">
        <v>67</v>
      </c>
      <c r="U8" s="51" t="s">
        <v>67</v>
      </c>
      <c r="V8" s="51" t="s">
        <v>67</v>
      </c>
      <c r="W8" s="51" t="s">
        <v>67</v>
      </c>
      <c r="X8" s="51" t="s">
        <v>67</v>
      </c>
      <c r="Y8" s="118" t="s">
        <v>67</v>
      </c>
      <c r="Z8" s="118" t="s">
        <v>67</v>
      </c>
      <c r="AA8" s="118" t="s">
        <v>67</v>
      </c>
      <c r="AB8" s="118" t="s">
        <v>67</v>
      </c>
      <c r="AC8" s="118" t="s">
        <v>67</v>
      </c>
      <c r="AD8" s="118">
        <v>0</v>
      </c>
      <c r="AE8" s="118">
        <v>0</v>
      </c>
      <c r="AF8" s="118">
        <v>0</v>
      </c>
      <c r="AG8" s="118">
        <v>0</v>
      </c>
      <c r="AH8" s="180">
        <v>1</v>
      </c>
      <c r="AI8" s="180">
        <v>0</v>
      </c>
      <c r="AJ8" s="20" t="s">
        <v>271</v>
      </c>
      <c r="AL8" t="str">
        <f t="shared" ca="1" si="0"/>
        <v xml:space="preserve">    (U1)ALERT_REQ_S_ACC_BC_CANCEL</v>
      </c>
      <c r="AR8" s="53" t="str">
        <f t="shared" si="3"/>
        <v xml:space="preserve">    (U4)0x00000002U,                                                           /* 02 CANCEL                                          */</v>
      </c>
      <c r="AS8" s="53" t="str">
        <f t="shared" si="4"/>
        <v xml:space="preserve">    (U4)0x0000003FU,                                                           /* 02 CANCEL                                          */</v>
      </c>
      <c r="AT8" s="53" t="str">
        <f ca="1">IF(AJ8&lt;&gt;"",AL8&amp;IF(AJ9&lt;&gt;"",","," ")&amp;REPT(" ",78-LEN(AL8))&amp;"/* "&amp;IF(C8&lt;10,"0"&amp;C8,C8)&amp;" "&amp;AJ8&amp;REPT(" ",48-LEN(AJ8))&amp;"*/",IF(AJ7&lt;&gt;"","};",""))</f>
        <v xml:space="preserve">    (U1)ALERT_REQ_S_ACC_BC_CANCEL,                                             /* 02 CANCEL                                          */</v>
      </c>
      <c r="AU8" s="53" t="str">
        <f ca="1">IF($AW$15&lt;&gt;"NULL","        &amp;"&amp;$AW$15&amp;","&amp;REPT(" ",69-LEN($AW$15))&amp;"/* fp_vd_XDST                                         */","        vdp_PTR_NA,                                                            /* fp_vd_XDST                                         */")</f>
        <v xml:space="preserve">        vdp_PTR_NA,                                                            /* fp_vd_XDST                                         */</v>
      </c>
      <c r="AV8" s="39" t="s">
        <v>71</v>
      </c>
      <c r="AW8" s="58" t="str">
        <f ca="1">"u4_sp_ALERT_"&amp;IF(AW6&lt;&gt;AW17,$AW$17&amp;"_"&amp;$AW$6,AW17)&amp;"_CRIT"</f>
        <v>u4_sp_ALERT_S_ACC_BC_CRIT</v>
      </c>
    </row>
    <row r="9" spans="1:49">
      <c r="B9" s="122"/>
      <c r="C9" s="37">
        <f t="shared" si="2"/>
        <v>3</v>
      </c>
      <c r="D9" s="51" t="s">
        <v>67</v>
      </c>
      <c r="E9" s="51" t="s">
        <v>67</v>
      </c>
      <c r="F9" s="51" t="s">
        <v>67</v>
      </c>
      <c r="G9" s="51" t="s">
        <v>67</v>
      </c>
      <c r="H9" s="51" t="s">
        <v>67</v>
      </c>
      <c r="I9" s="51" t="s">
        <v>67</v>
      </c>
      <c r="J9" s="118" t="s">
        <v>67</v>
      </c>
      <c r="K9" s="51" t="s">
        <v>67</v>
      </c>
      <c r="L9" s="51" t="s">
        <v>67</v>
      </c>
      <c r="M9" s="51" t="s">
        <v>67</v>
      </c>
      <c r="N9" s="51" t="s">
        <v>67</v>
      </c>
      <c r="O9" s="51" t="s">
        <v>67</v>
      </c>
      <c r="P9" s="51" t="s">
        <v>67</v>
      </c>
      <c r="Q9" s="51" t="s">
        <v>67</v>
      </c>
      <c r="R9" s="51" t="s">
        <v>67</v>
      </c>
      <c r="S9" s="51" t="s">
        <v>67</v>
      </c>
      <c r="T9" s="51" t="s">
        <v>67</v>
      </c>
      <c r="U9" s="51" t="s">
        <v>67</v>
      </c>
      <c r="V9" s="51" t="s">
        <v>67</v>
      </c>
      <c r="W9" s="51" t="s">
        <v>67</v>
      </c>
      <c r="X9" s="51" t="s">
        <v>67</v>
      </c>
      <c r="Y9" s="118" t="s">
        <v>67</v>
      </c>
      <c r="Z9" s="118" t="s">
        <v>67</v>
      </c>
      <c r="AA9" s="118" t="s">
        <v>67</v>
      </c>
      <c r="AB9" s="118" t="s">
        <v>67</v>
      </c>
      <c r="AC9" s="118" t="s">
        <v>67</v>
      </c>
      <c r="AD9" s="118">
        <v>0</v>
      </c>
      <c r="AE9" s="118">
        <v>0</v>
      </c>
      <c r="AF9" s="118">
        <v>0</v>
      </c>
      <c r="AG9" s="118">
        <v>0</v>
      </c>
      <c r="AH9" s="51">
        <v>1</v>
      </c>
      <c r="AI9" s="51">
        <v>1</v>
      </c>
      <c r="AJ9" s="41" t="s">
        <v>246</v>
      </c>
      <c r="AL9" t="str">
        <f t="shared" ca="1" si="0"/>
        <v xml:space="preserve">    (U1)ALERT_REQ_S_ACC_BC_REQ_BRK</v>
      </c>
      <c r="AR9" s="53" t="str">
        <f t="shared" si="3"/>
        <v xml:space="preserve">    (U4)0x00000003U,                                                           /* 03 REQ_BRK                                         */</v>
      </c>
      <c r="AS9" s="53" t="str">
        <f t="shared" si="4"/>
        <v xml:space="preserve">    (U4)0x0000003FU,                                                           /* 03 REQ_BRK                                         */</v>
      </c>
      <c r="AT9" s="53" t="str">
        <f t="shared" ca="1" si="1"/>
        <v xml:space="preserve">    (U1)ALERT_REQ_S_ACC_BC_REQ_BRK,                                            /* 03 REQ_BRK                                         */</v>
      </c>
      <c r="AU9" s="53"/>
      <c r="AV9" s="39" t="s">
        <v>72</v>
      </c>
      <c r="AW9" s="58" t="str">
        <f ca="1">"u4_sp_ALERT_"&amp;IF(AW6&lt;&gt;AW17,$AW$17&amp;"_"&amp;$AW$6,AW17)&amp;"_MASK"</f>
        <v>u4_sp_ALERT_S_ACC_BC_MASK</v>
      </c>
    </row>
    <row r="10" spans="1:49">
      <c r="B10" s="122"/>
      <c r="C10" s="37">
        <f t="shared" si="2"/>
        <v>4</v>
      </c>
      <c r="D10" s="51" t="s">
        <v>67</v>
      </c>
      <c r="E10" s="51" t="s">
        <v>67</v>
      </c>
      <c r="F10" s="51" t="s">
        <v>67</v>
      </c>
      <c r="G10" s="51" t="s">
        <v>67</v>
      </c>
      <c r="H10" s="51" t="s">
        <v>67</v>
      </c>
      <c r="I10" s="51" t="s">
        <v>67</v>
      </c>
      <c r="J10" s="51" t="s">
        <v>67</v>
      </c>
      <c r="K10" s="51" t="s">
        <v>67</v>
      </c>
      <c r="L10" s="51" t="s">
        <v>67</v>
      </c>
      <c r="M10" s="51" t="s">
        <v>67</v>
      </c>
      <c r="N10" s="51" t="s">
        <v>67</v>
      </c>
      <c r="O10" s="51" t="s">
        <v>67</v>
      </c>
      <c r="P10" s="51" t="s">
        <v>67</v>
      </c>
      <c r="Q10" s="51" t="s">
        <v>67</v>
      </c>
      <c r="R10" s="51" t="s">
        <v>67</v>
      </c>
      <c r="S10" s="51" t="s">
        <v>67</v>
      </c>
      <c r="T10" s="51" t="s">
        <v>67</v>
      </c>
      <c r="U10" s="51" t="s">
        <v>67</v>
      </c>
      <c r="V10" s="51" t="s">
        <v>67</v>
      </c>
      <c r="W10" s="51" t="s">
        <v>67</v>
      </c>
      <c r="X10" s="51" t="s">
        <v>67</v>
      </c>
      <c r="Y10" s="51" t="s">
        <v>67</v>
      </c>
      <c r="Z10" s="51" t="s">
        <v>67</v>
      </c>
      <c r="AA10" s="51" t="s">
        <v>67</v>
      </c>
      <c r="AB10" s="51" t="s">
        <v>67</v>
      </c>
      <c r="AC10" s="51" t="s">
        <v>67</v>
      </c>
      <c r="AD10" s="118">
        <v>0</v>
      </c>
      <c r="AE10" s="118">
        <v>0</v>
      </c>
      <c r="AF10" s="118">
        <v>0</v>
      </c>
      <c r="AG10" s="118">
        <v>1</v>
      </c>
      <c r="AH10" s="118">
        <v>0</v>
      </c>
      <c r="AI10" s="118">
        <v>0</v>
      </c>
      <c r="AJ10" s="20" t="s">
        <v>272</v>
      </c>
      <c r="AL10" t="str">
        <f t="shared" ca="1" si="0"/>
        <v xml:space="preserve">    (U1)ALERT_REQ_S_ACC_BC_OVER_SPD</v>
      </c>
      <c r="AR10" s="53" t="str">
        <f t="shared" si="3"/>
        <v xml:space="preserve">    (U4)0x00000004U,                                                           /* 04 OVER_SPD                                        */</v>
      </c>
      <c r="AS10" s="53" t="str">
        <f t="shared" si="4"/>
        <v xml:space="preserve">    (U4)0x0000003FU,                                                           /* 04 OVER_SPD                                        */</v>
      </c>
      <c r="AT10" s="53" t="str">
        <f t="shared" ca="1" si="1"/>
        <v xml:space="preserve">    (U1)ALERT_REQ_S_ACC_BC_OVER_SPD,                                           /* 04 OVER_SPD                                        */</v>
      </c>
      <c r="AU10" s="53" t="str">
        <f>IF($AW$7=1,"        &amp;"&amp;$AW$9&amp;"[0],"&amp;REPT(" ",66-LEN($AW$9))&amp;"/* u4p_MASK                                           */","        (const U4 *)vdp_PTR_NA,                                                /* u4p_MASK                                           */")</f>
        <v xml:space="preserve">        (const U4 *)vdp_PTR_NA,                                                /* u4p_MASK                                           */</v>
      </c>
      <c r="AV10" s="39" t="s">
        <v>73</v>
      </c>
      <c r="AW10" s="58" t="str">
        <f ca="1">"ALERT_"&amp;IF(AW6&lt;&gt;AW17,$AW$17&amp;"_"&amp;$AW$6,AW17)&amp;"_NUM_DST"</f>
        <v>ALERT_S_ACC_BC_NUM_DST</v>
      </c>
    </row>
    <row r="11" spans="1:49">
      <c r="B11" s="122"/>
      <c r="C11" s="37">
        <f t="shared" si="2"/>
        <v>5</v>
      </c>
      <c r="D11" s="51" t="s">
        <v>67</v>
      </c>
      <c r="E11" s="51" t="s">
        <v>67</v>
      </c>
      <c r="F11" s="51" t="s">
        <v>67</v>
      </c>
      <c r="G11" s="51" t="s">
        <v>67</v>
      </c>
      <c r="H11" s="51" t="s">
        <v>67</v>
      </c>
      <c r="I11" s="51" t="s">
        <v>67</v>
      </c>
      <c r="J11" s="51" t="s">
        <v>67</v>
      </c>
      <c r="K11" s="51" t="s">
        <v>67</v>
      </c>
      <c r="L11" s="51" t="s">
        <v>67</v>
      </c>
      <c r="M11" s="51" t="s">
        <v>67</v>
      </c>
      <c r="N11" s="51" t="s">
        <v>67</v>
      </c>
      <c r="O11" s="51" t="s">
        <v>67</v>
      </c>
      <c r="P11" s="51" t="s">
        <v>67</v>
      </c>
      <c r="Q11" s="51" t="s">
        <v>67</v>
      </c>
      <c r="R11" s="51" t="s">
        <v>67</v>
      </c>
      <c r="S11" s="51" t="s">
        <v>67</v>
      </c>
      <c r="T11" s="51" t="s">
        <v>67</v>
      </c>
      <c r="U11" s="51" t="s">
        <v>67</v>
      </c>
      <c r="V11" s="51" t="s">
        <v>67</v>
      </c>
      <c r="W11" s="51" t="s">
        <v>67</v>
      </c>
      <c r="X11" s="51" t="s">
        <v>67</v>
      </c>
      <c r="Y11" s="51" t="s">
        <v>67</v>
      </c>
      <c r="Z11" s="51" t="s">
        <v>67</v>
      </c>
      <c r="AA11" s="51" t="s">
        <v>67</v>
      </c>
      <c r="AB11" s="51" t="s">
        <v>67</v>
      </c>
      <c r="AC11" s="51" t="s">
        <v>67</v>
      </c>
      <c r="AD11" s="118">
        <v>0</v>
      </c>
      <c r="AE11" s="118">
        <v>0</v>
      </c>
      <c r="AF11" s="118">
        <v>0</v>
      </c>
      <c r="AG11" s="118">
        <v>1</v>
      </c>
      <c r="AH11" s="118">
        <v>0</v>
      </c>
      <c r="AI11" s="118">
        <v>1</v>
      </c>
      <c r="AJ11" s="20" t="s">
        <v>273</v>
      </c>
      <c r="AL11" t="str">
        <f t="shared" ca="1" si="0"/>
        <v xml:space="preserve">    (U1)ALERT_REQ_S_ACC_BC_START_APRVAL</v>
      </c>
      <c r="AR11" s="53" t="str">
        <f t="shared" si="3"/>
        <v xml:space="preserve">    (U4)0x00000005U,                                                           /* 05 START_APRVAL                                    */</v>
      </c>
      <c r="AS11" s="53" t="str">
        <f t="shared" si="4"/>
        <v xml:space="preserve">    (U4)0x0000003FU,                                                           /* 05 START_APRVAL                                    */</v>
      </c>
      <c r="AT11" s="53" t="str">
        <f t="shared" ca="1" si="1"/>
        <v xml:space="preserve">    (U1)ALERT_REQ_S_ACC_BC_START_APRVAL,                                       /* 05 START_APRVAL                                    */</v>
      </c>
      <c r="AU11" s="53" t="str">
        <f>IF($AW$7=1,"        &amp;"&amp;$AW$8&amp;"[0],"&amp;REPT(" ",66-LEN($AW$8))&amp;"/* u4p_CRIT                                           */","        (const U4 *)vdp_PTR_NA,                                                /* u4p_CRIT                                           */")</f>
        <v xml:space="preserve">        (const U4 *)vdp_PTR_NA,                                                /* u4p_CRIT                                           */</v>
      </c>
      <c r="AV11" s="39" t="s">
        <v>74</v>
      </c>
      <c r="AW11" s="58" t="str">
        <f ca="1">"u1_sp_ALERT_"&amp;IF(AW6&lt;&gt;AW17,$AW$17&amp;"_"&amp;$AW$6,AW17)&amp;"_DST"</f>
        <v>u1_sp_ALERT_S_ACC_BC_DST</v>
      </c>
    </row>
    <row r="12" spans="1:49">
      <c r="B12" s="122"/>
      <c r="C12" s="37">
        <f t="shared" si="2"/>
        <v>6</v>
      </c>
      <c r="D12" s="51" t="s">
        <v>67</v>
      </c>
      <c r="E12" s="51" t="s">
        <v>67</v>
      </c>
      <c r="F12" s="51" t="s">
        <v>67</v>
      </c>
      <c r="G12" s="51" t="s">
        <v>67</v>
      </c>
      <c r="H12" s="51" t="s">
        <v>67</v>
      </c>
      <c r="I12" s="51" t="s">
        <v>67</v>
      </c>
      <c r="J12" s="51" t="s">
        <v>67</v>
      </c>
      <c r="K12" s="51" t="s">
        <v>67</v>
      </c>
      <c r="L12" s="51" t="s">
        <v>67</v>
      </c>
      <c r="M12" s="51" t="s">
        <v>67</v>
      </c>
      <c r="N12" s="51" t="s">
        <v>67</v>
      </c>
      <c r="O12" s="51" t="s">
        <v>67</v>
      </c>
      <c r="P12" s="51" t="s">
        <v>67</v>
      </c>
      <c r="Q12" s="51" t="s">
        <v>67</v>
      </c>
      <c r="R12" s="51" t="s">
        <v>67</v>
      </c>
      <c r="S12" s="51" t="s">
        <v>67</v>
      </c>
      <c r="T12" s="51" t="s">
        <v>67</v>
      </c>
      <c r="U12" s="51" t="s">
        <v>67</v>
      </c>
      <c r="V12" s="51" t="s">
        <v>67</v>
      </c>
      <c r="W12" s="51" t="s">
        <v>67</v>
      </c>
      <c r="X12" s="51" t="s">
        <v>67</v>
      </c>
      <c r="Y12" s="51" t="s">
        <v>67</v>
      </c>
      <c r="Z12" s="51" t="s">
        <v>67</v>
      </c>
      <c r="AA12" s="51" t="s">
        <v>67</v>
      </c>
      <c r="AB12" s="51" t="s">
        <v>67</v>
      </c>
      <c r="AC12" s="51" t="s">
        <v>67</v>
      </c>
      <c r="AD12" s="118">
        <v>0</v>
      </c>
      <c r="AE12" s="118">
        <v>0</v>
      </c>
      <c r="AF12" s="118">
        <v>0</v>
      </c>
      <c r="AG12" s="118">
        <v>1</v>
      </c>
      <c r="AH12" s="118">
        <v>1</v>
      </c>
      <c r="AI12" s="118">
        <v>0</v>
      </c>
      <c r="AJ12" s="20" t="s">
        <v>274</v>
      </c>
      <c r="AL12" t="str">
        <f t="shared" ca="1" si="0"/>
        <v xml:space="preserve">    (U1)ALERT_REQ_S_ACC_BC_START</v>
      </c>
      <c r="AR12" s="53" t="str">
        <f t="shared" si="3"/>
        <v xml:space="preserve">    (U4)0x00000006U,                                                           /* 06 START                                           */</v>
      </c>
      <c r="AS12" s="53" t="str">
        <f t="shared" si="4"/>
        <v xml:space="preserve">    (U4)0x0000003FU,                                                           /* 06 START                                           */</v>
      </c>
      <c r="AT12" s="53" t="str">
        <f t="shared" ca="1" si="1"/>
        <v xml:space="preserve">    (U1)ALERT_REQ_S_ACC_BC_START,                                              /* 06 START                                           */</v>
      </c>
      <c r="AU12" s="53"/>
      <c r="AV12" s="39" t="s">
        <v>87</v>
      </c>
      <c r="AW12" s="58" t="str">
        <f ca="1">Matrix!D8&amp;"["&amp;Matrix!D7&amp;"]"</f>
        <v>st_gp_ALERT_S_ACC_MTRX[5]</v>
      </c>
    </row>
    <row r="13" spans="1:49">
      <c r="B13" s="122"/>
      <c r="C13" s="37">
        <f t="shared" si="2"/>
        <v>7</v>
      </c>
      <c r="D13" s="51" t="s">
        <v>67</v>
      </c>
      <c r="E13" s="51" t="s">
        <v>67</v>
      </c>
      <c r="F13" s="51" t="s">
        <v>67</v>
      </c>
      <c r="G13" s="51" t="s">
        <v>67</v>
      </c>
      <c r="H13" s="51" t="s">
        <v>67</v>
      </c>
      <c r="I13" s="51" t="s">
        <v>67</v>
      </c>
      <c r="J13" s="51" t="s">
        <v>67</v>
      </c>
      <c r="K13" s="51" t="s">
        <v>67</v>
      </c>
      <c r="L13" s="51" t="s">
        <v>67</v>
      </c>
      <c r="M13" s="51" t="s">
        <v>67</v>
      </c>
      <c r="N13" s="51" t="s">
        <v>67</v>
      </c>
      <c r="O13" s="51" t="s">
        <v>67</v>
      </c>
      <c r="P13" s="51" t="s">
        <v>67</v>
      </c>
      <c r="Q13" s="51" t="s">
        <v>67</v>
      </c>
      <c r="R13" s="51" t="s">
        <v>67</v>
      </c>
      <c r="S13" s="51" t="s">
        <v>67</v>
      </c>
      <c r="T13" s="51" t="s">
        <v>67</v>
      </c>
      <c r="U13" s="51" t="s">
        <v>67</v>
      </c>
      <c r="V13" s="51" t="s">
        <v>67</v>
      </c>
      <c r="W13" s="51" t="s">
        <v>67</v>
      </c>
      <c r="X13" s="51" t="s">
        <v>67</v>
      </c>
      <c r="Y13" s="51" t="s">
        <v>67</v>
      </c>
      <c r="Z13" s="51" t="s">
        <v>67</v>
      </c>
      <c r="AA13" s="51" t="s">
        <v>67</v>
      </c>
      <c r="AB13" s="51" t="s">
        <v>67</v>
      </c>
      <c r="AC13" s="51" t="s">
        <v>67</v>
      </c>
      <c r="AD13" s="118">
        <v>0</v>
      </c>
      <c r="AE13" s="118">
        <v>0</v>
      </c>
      <c r="AF13" s="118">
        <v>0</v>
      </c>
      <c r="AG13" s="118">
        <v>1</v>
      </c>
      <c r="AH13" s="118">
        <v>1</v>
      </c>
      <c r="AI13" s="118">
        <v>1</v>
      </c>
      <c r="AJ13" s="20" t="s">
        <v>275</v>
      </c>
      <c r="AL13" t="str">
        <f t="shared" ca="1" si="0"/>
        <v xml:space="preserve">    (U1)ALERT_REQ_S_ACC_BC_REQ_OPE</v>
      </c>
      <c r="AR13" s="53" t="str">
        <f t="shared" si="3"/>
        <v xml:space="preserve">    (U4)0x00000007U,                                                           /* 07 REQ_OPE                                         */</v>
      </c>
      <c r="AS13" s="53" t="str">
        <f t="shared" si="4"/>
        <v xml:space="preserve">    (U4)0x0000003FU,                                                           /* 07 REQ_OPE                                         */</v>
      </c>
      <c r="AT13" s="53" t="str">
        <f t="shared" ca="1" si="1"/>
        <v xml:space="preserve">    (U1)ALERT_REQ_S_ACC_BC_REQ_OPE,                                            /* 07 REQ_OPE                                         */</v>
      </c>
      <c r="AU13" s="53" t="str">
        <f ca="1">"        &amp;"&amp;$AW$11&amp;"[0],"&amp;REPT(" ",66-LEN($AW$11))&amp;"/* u1p_DST                                            */"</f>
        <v xml:space="preserve">        &amp;u1_sp_ALERT_S_ACC_BC_DST[0],                                          /* u1p_DST                                            */</v>
      </c>
      <c r="AV13" s="39" t="s">
        <v>75</v>
      </c>
      <c r="AW13" s="121">
        <f>COUNTA($AJ$6:$AJ$69)</f>
        <v>64</v>
      </c>
    </row>
    <row r="14" spans="1:49">
      <c r="B14" s="122"/>
      <c r="C14" s="37">
        <f t="shared" si="2"/>
        <v>8</v>
      </c>
      <c r="D14" s="51" t="s">
        <v>67</v>
      </c>
      <c r="E14" s="51" t="s">
        <v>67</v>
      </c>
      <c r="F14" s="51" t="s">
        <v>67</v>
      </c>
      <c r="G14" s="51" t="s">
        <v>67</v>
      </c>
      <c r="H14" s="51" t="s">
        <v>67</v>
      </c>
      <c r="I14" s="51" t="s">
        <v>67</v>
      </c>
      <c r="J14" s="51" t="s">
        <v>67</v>
      </c>
      <c r="K14" s="51" t="s">
        <v>67</v>
      </c>
      <c r="L14" s="51" t="s">
        <v>67</v>
      </c>
      <c r="M14" s="51" t="s">
        <v>67</v>
      </c>
      <c r="N14" s="51" t="s">
        <v>67</v>
      </c>
      <c r="O14" s="51" t="s">
        <v>67</v>
      </c>
      <c r="P14" s="51" t="s">
        <v>67</v>
      </c>
      <c r="Q14" s="51" t="s">
        <v>67</v>
      </c>
      <c r="R14" s="51" t="s">
        <v>67</v>
      </c>
      <c r="S14" s="51" t="s">
        <v>67</v>
      </c>
      <c r="T14" s="51" t="s">
        <v>67</v>
      </c>
      <c r="U14" s="51" t="s">
        <v>67</v>
      </c>
      <c r="V14" s="51" t="s">
        <v>67</v>
      </c>
      <c r="W14" s="51" t="s">
        <v>67</v>
      </c>
      <c r="X14" s="51" t="s">
        <v>67</v>
      </c>
      <c r="Y14" s="51" t="s">
        <v>67</v>
      </c>
      <c r="Z14" s="51" t="s">
        <v>67</v>
      </c>
      <c r="AA14" s="51" t="s">
        <v>67</v>
      </c>
      <c r="AB14" s="51" t="s">
        <v>67</v>
      </c>
      <c r="AC14" s="51" t="s">
        <v>67</v>
      </c>
      <c r="AD14" s="118">
        <v>0</v>
      </c>
      <c r="AE14" s="118">
        <v>0</v>
      </c>
      <c r="AF14" s="118">
        <v>1</v>
      </c>
      <c r="AG14" s="118">
        <v>0</v>
      </c>
      <c r="AH14" s="118">
        <v>0</v>
      </c>
      <c r="AI14" s="118">
        <v>0</v>
      </c>
      <c r="AJ14" s="41" t="s">
        <v>32</v>
      </c>
      <c r="AL14" t="str">
        <f t="shared" si="0"/>
        <v xml:space="preserve">    (U1)ALERT_REQ_UNKNOWN</v>
      </c>
      <c r="AR14" s="53" t="str">
        <f t="shared" si="3"/>
        <v xml:space="preserve">    (U4)0x00000008U,                                                           /* 08 UNKNOWN                                         */</v>
      </c>
      <c r="AS14" s="53" t="str">
        <f t="shared" si="4"/>
        <v xml:space="preserve">    (U4)0x0000003FU,                                                           /* 08 UNKNOWN                                         */</v>
      </c>
      <c r="AT14" s="53" t="str">
        <f t="shared" si="1"/>
        <v xml:space="preserve">    (U1)ALERT_REQ_UNKNOWN,                                                     /* 08 UNKNOWN                                         */</v>
      </c>
      <c r="AU14" s="53" t="str">
        <f ca="1">"        (U2)"&amp;$AW$10&amp;","&amp;REPT(" ",66-LEN($AW$10))&amp;"/* u2_num_srch                                        */"</f>
        <v xml:space="preserve">        (U2)ALERT_S_ACC_BC_NUM_DST,                                            /* u2_num_srch                                        */</v>
      </c>
      <c r="AV14" s="39" t="s">
        <v>76</v>
      </c>
      <c r="AW14" s="58" t="str">
        <f ca="1">IF(AW6&lt;&gt;AW17,VLOOKUP(AW6,Matrix!$C$13:$G$37,4,FALSE),Matrix!F13)</f>
        <v>u4_s_AlertS_accBcSrcchk</v>
      </c>
    </row>
    <row r="15" spans="1:49">
      <c r="B15" s="122"/>
      <c r="C15" s="37">
        <f t="shared" si="2"/>
        <v>9</v>
      </c>
      <c r="D15" s="51" t="s">
        <v>67</v>
      </c>
      <c r="E15" s="51" t="s">
        <v>67</v>
      </c>
      <c r="F15" s="51" t="s">
        <v>67</v>
      </c>
      <c r="G15" s="51" t="s">
        <v>67</v>
      </c>
      <c r="H15" s="51" t="s">
        <v>67</v>
      </c>
      <c r="I15" s="51" t="s">
        <v>67</v>
      </c>
      <c r="J15" s="51" t="s">
        <v>67</v>
      </c>
      <c r="K15" s="51" t="s">
        <v>67</v>
      </c>
      <c r="L15" s="51" t="s">
        <v>67</v>
      </c>
      <c r="M15" s="51" t="s">
        <v>67</v>
      </c>
      <c r="N15" s="51" t="s">
        <v>67</v>
      </c>
      <c r="O15" s="51" t="s">
        <v>67</v>
      </c>
      <c r="P15" s="51" t="s">
        <v>67</v>
      </c>
      <c r="Q15" s="51" t="s">
        <v>67</v>
      </c>
      <c r="R15" s="51" t="s">
        <v>67</v>
      </c>
      <c r="S15" s="51" t="s">
        <v>67</v>
      </c>
      <c r="T15" s="51" t="s">
        <v>67</v>
      </c>
      <c r="U15" s="51" t="s">
        <v>67</v>
      </c>
      <c r="V15" s="51" t="s">
        <v>67</v>
      </c>
      <c r="W15" s="51" t="s">
        <v>67</v>
      </c>
      <c r="X15" s="51" t="s">
        <v>67</v>
      </c>
      <c r="Y15" s="51" t="s">
        <v>67</v>
      </c>
      <c r="Z15" s="51" t="s">
        <v>67</v>
      </c>
      <c r="AA15" s="51" t="s">
        <v>67</v>
      </c>
      <c r="AB15" s="51" t="s">
        <v>67</v>
      </c>
      <c r="AC15" s="51" t="s">
        <v>67</v>
      </c>
      <c r="AD15" s="118">
        <v>0</v>
      </c>
      <c r="AE15" s="118">
        <v>0</v>
      </c>
      <c r="AF15" s="118">
        <v>1</v>
      </c>
      <c r="AG15" s="118">
        <v>0</v>
      </c>
      <c r="AH15" s="180">
        <v>0</v>
      </c>
      <c r="AI15" s="180">
        <v>1</v>
      </c>
      <c r="AJ15" s="41" t="s">
        <v>32</v>
      </c>
      <c r="AL15" t="str">
        <f t="shared" si="0"/>
        <v xml:space="preserve">    (U1)ALERT_REQ_UNKNOWN</v>
      </c>
      <c r="AR15" s="53" t="str">
        <f t="shared" si="3"/>
        <v xml:space="preserve">    (U4)0x00000009U,                                                           /* 09 UNKNOWN                                         */</v>
      </c>
      <c r="AS15" s="53" t="str">
        <f t="shared" si="4"/>
        <v xml:space="preserve">    (U4)0x0000003FU,                                                           /* 09 UNKNOWN                                         */</v>
      </c>
      <c r="AT15" s="53" t="str">
        <f t="shared" si="1"/>
        <v xml:space="preserve">    (U1)ALERT_REQ_UNKNOWN,                                                     /* 09 UNKNOWN                                         */</v>
      </c>
      <c r="AU15" s="53" t="str">
        <f ca="1">"        (U1)"&amp;$AW$16&amp;REPT(" ",67-LEN($AW$16))&amp;"/* u1_vom_act                                         */"</f>
        <v xml:space="preserve">        (U1)ALERT_VOM_IGN_ON                                                   /* u1_vom_act                                         */</v>
      </c>
      <c r="AV15" s="39" t="s">
        <v>79</v>
      </c>
      <c r="AW15" s="58" t="str">
        <f ca="1">IF(AW6&lt;&gt;AW17,VLOOKUP(AW6,Matrix!$C$13:$G$37,5,FALSE),Matrix!G13)</f>
        <v>NULL</v>
      </c>
    </row>
    <row r="16" spans="1:49">
      <c r="B16" s="122"/>
      <c r="C16" s="37">
        <f t="shared" si="2"/>
        <v>10</v>
      </c>
      <c r="D16" s="51" t="s">
        <v>67</v>
      </c>
      <c r="E16" s="51" t="s">
        <v>67</v>
      </c>
      <c r="F16" s="51" t="s">
        <v>67</v>
      </c>
      <c r="G16" s="51" t="s">
        <v>67</v>
      </c>
      <c r="H16" s="51" t="s">
        <v>67</v>
      </c>
      <c r="I16" s="51" t="s">
        <v>67</v>
      </c>
      <c r="J16" s="51" t="s">
        <v>67</v>
      </c>
      <c r="K16" s="51" t="s">
        <v>67</v>
      </c>
      <c r="L16" s="51" t="s">
        <v>67</v>
      </c>
      <c r="M16" s="51" t="s">
        <v>67</v>
      </c>
      <c r="N16" s="51" t="s">
        <v>67</v>
      </c>
      <c r="O16" s="51" t="s">
        <v>67</v>
      </c>
      <c r="P16" s="51" t="s">
        <v>67</v>
      </c>
      <c r="Q16" s="51" t="s">
        <v>67</v>
      </c>
      <c r="R16" s="51" t="s">
        <v>67</v>
      </c>
      <c r="S16" s="51" t="s">
        <v>67</v>
      </c>
      <c r="T16" s="51" t="s">
        <v>67</v>
      </c>
      <c r="U16" s="51" t="s">
        <v>67</v>
      </c>
      <c r="V16" s="51" t="s">
        <v>67</v>
      </c>
      <c r="W16" s="51" t="s">
        <v>67</v>
      </c>
      <c r="X16" s="51" t="s">
        <v>67</v>
      </c>
      <c r="Y16" s="51" t="s">
        <v>67</v>
      </c>
      <c r="Z16" s="51" t="s">
        <v>67</v>
      </c>
      <c r="AA16" s="51" t="s">
        <v>67</v>
      </c>
      <c r="AB16" s="51" t="s">
        <v>67</v>
      </c>
      <c r="AC16" s="51" t="s">
        <v>67</v>
      </c>
      <c r="AD16" s="118">
        <v>0</v>
      </c>
      <c r="AE16" s="118">
        <v>0</v>
      </c>
      <c r="AF16" s="118">
        <v>1</v>
      </c>
      <c r="AG16" s="118">
        <v>0</v>
      </c>
      <c r="AH16" s="180">
        <v>1</v>
      </c>
      <c r="AI16" s="180">
        <v>0</v>
      </c>
      <c r="AJ16" s="41" t="s">
        <v>32</v>
      </c>
      <c r="AL16" t="str">
        <f t="shared" si="0"/>
        <v xml:space="preserve">    (U1)ALERT_REQ_UNKNOWN</v>
      </c>
      <c r="AR16" s="53" t="str">
        <f t="shared" si="3"/>
        <v xml:space="preserve">    (U4)0x0000000AU,                                                           /* 10 UNKNOWN                                         */</v>
      </c>
      <c r="AS16" s="53" t="str">
        <f t="shared" si="4"/>
        <v xml:space="preserve">    (U4)0x0000003FU,                                                           /* 10 UNKNOWN                                         */</v>
      </c>
      <c r="AT16" s="53" t="str">
        <f t="shared" si="1"/>
        <v xml:space="preserve">    (U1)ALERT_REQ_UNKNOWN,                                                     /* 10 UNKNOWN                                         */</v>
      </c>
      <c r="AU16" s="53" t="s">
        <v>68</v>
      </c>
      <c r="AV16" s="39" t="s">
        <v>77</v>
      </c>
      <c r="AW16" s="58" t="str">
        <f ca="1">IF(AW6&lt;&gt;AW17,VLOOKUP(AW6,Matrix!$C$13:$G$37,2,FALSE),Matrix!D13)</f>
        <v>ALERT_VOM_IGN_ON</v>
      </c>
    </row>
    <row r="17" spans="2:49" ht="14.25" thickBot="1">
      <c r="B17" s="122"/>
      <c r="C17" s="37">
        <f t="shared" si="2"/>
        <v>11</v>
      </c>
      <c r="D17" s="51" t="s">
        <v>67</v>
      </c>
      <c r="E17" s="51" t="s">
        <v>67</v>
      </c>
      <c r="F17" s="51" t="s">
        <v>67</v>
      </c>
      <c r="G17" s="51" t="s">
        <v>67</v>
      </c>
      <c r="H17" s="51" t="s">
        <v>67</v>
      </c>
      <c r="I17" s="51" t="s">
        <v>67</v>
      </c>
      <c r="J17" s="51" t="s">
        <v>67</v>
      </c>
      <c r="K17" s="51" t="s">
        <v>67</v>
      </c>
      <c r="L17" s="51" t="s">
        <v>67</v>
      </c>
      <c r="M17" s="51" t="s">
        <v>67</v>
      </c>
      <c r="N17" s="51" t="s">
        <v>67</v>
      </c>
      <c r="O17" s="51" t="s">
        <v>67</v>
      </c>
      <c r="P17" s="51" t="s">
        <v>67</v>
      </c>
      <c r="Q17" s="51" t="s">
        <v>67</v>
      </c>
      <c r="R17" s="51" t="s">
        <v>67</v>
      </c>
      <c r="S17" s="51" t="s">
        <v>67</v>
      </c>
      <c r="T17" s="51" t="s">
        <v>67</v>
      </c>
      <c r="U17" s="51" t="s">
        <v>67</v>
      </c>
      <c r="V17" s="51" t="s">
        <v>67</v>
      </c>
      <c r="W17" s="51" t="s">
        <v>67</v>
      </c>
      <c r="X17" s="51" t="s">
        <v>67</v>
      </c>
      <c r="Y17" s="51" t="s">
        <v>67</v>
      </c>
      <c r="Z17" s="51" t="s">
        <v>67</v>
      </c>
      <c r="AA17" s="51" t="s">
        <v>67</v>
      </c>
      <c r="AB17" s="51" t="s">
        <v>67</v>
      </c>
      <c r="AC17" s="51" t="s">
        <v>67</v>
      </c>
      <c r="AD17" s="118">
        <v>0</v>
      </c>
      <c r="AE17" s="118">
        <v>0</v>
      </c>
      <c r="AF17" s="118">
        <v>1</v>
      </c>
      <c r="AG17" s="118">
        <v>0</v>
      </c>
      <c r="AH17" s="51">
        <v>1</v>
      </c>
      <c r="AI17" s="51">
        <v>1</v>
      </c>
      <c r="AJ17" s="41" t="s">
        <v>32</v>
      </c>
      <c r="AL17" t="str">
        <f t="shared" si="0"/>
        <v xml:space="preserve">    (U1)ALERT_REQ_UNKNOWN</v>
      </c>
      <c r="AR17" s="53" t="str">
        <f t="shared" si="3"/>
        <v xml:space="preserve">    (U4)0x0000000BU,                                                           /* 11 UNKNOWN                                         */</v>
      </c>
      <c r="AS17" s="53" t="str">
        <f t="shared" si="4"/>
        <v xml:space="preserve">    (U4)0x0000003FU,                                                           /* 11 UNKNOWN                                         */</v>
      </c>
      <c r="AT17" s="53" t="str">
        <f t="shared" si="1"/>
        <v xml:space="preserve">    (U1)ALERT_REQ_UNKNOWN,                                                     /* 11 UNKNOWN                                         */</v>
      </c>
      <c r="AU17" s="54" t="s">
        <v>80</v>
      </c>
      <c r="AV17" s="40" t="s">
        <v>78</v>
      </c>
      <c r="AW17" s="59" t="str">
        <f ca="1">UPPER(Matrix!$D$6)</f>
        <v>S_ACC</v>
      </c>
    </row>
    <row r="18" spans="2:49">
      <c r="B18" s="122"/>
      <c r="C18" s="37">
        <f t="shared" si="2"/>
        <v>12</v>
      </c>
      <c r="D18" s="51" t="s">
        <v>67</v>
      </c>
      <c r="E18" s="51" t="s">
        <v>67</v>
      </c>
      <c r="F18" s="51" t="s">
        <v>67</v>
      </c>
      <c r="G18" s="51" t="s">
        <v>67</v>
      </c>
      <c r="H18" s="51" t="s">
        <v>67</v>
      </c>
      <c r="I18" s="51" t="s">
        <v>67</v>
      </c>
      <c r="J18" s="51" t="s">
        <v>67</v>
      </c>
      <c r="K18" s="51" t="s">
        <v>67</v>
      </c>
      <c r="L18" s="51" t="s">
        <v>67</v>
      </c>
      <c r="M18" s="51" t="s">
        <v>67</v>
      </c>
      <c r="N18" s="51" t="s">
        <v>67</v>
      </c>
      <c r="O18" s="51" t="s">
        <v>67</v>
      </c>
      <c r="P18" s="51" t="s">
        <v>67</v>
      </c>
      <c r="Q18" s="51" t="s">
        <v>67</v>
      </c>
      <c r="R18" s="51" t="s">
        <v>67</v>
      </c>
      <c r="S18" s="51" t="s">
        <v>67</v>
      </c>
      <c r="T18" s="51" t="s">
        <v>67</v>
      </c>
      <c r="U18" s="51" t="s">
        <v>67</v>
      </c>
      <c r="V18" s="51" t="s">
        <v>67</v>
      </c>
      <c r="W18" s="51" t="s">
        <v>67</v>
      </c>
      <c r="X18" s="51" t="s">
        <v>67</v>
      </c>
      <c r="Y18" s="51" t="s">
        <v>67</v>
      </c>
      <c r="Z18" s="51" t="s">
        <v>67</v>
      </c>
      <c r="AA18" s="51" t="s">
        <v>67</v>
      </c>
      <c r="AB18" s="51" t="s">
        <v>67</v>
      </c>
      <c r="AC18" s="51" t="s">
        <v>67</v>
      </c>
      <c r="AD18" s="118">
        <v>0</v>
      </c>
      <c r="AE18" s="118">
        <v>0</v>
      </c>
      <c r="AF18" s="118">
        <v>1</v>
      </c>
      <c r="AG18" s="118">
        <v>1</v>
      </c>
      <c r="AH18" s="118">
        <v>0</v>
      </c>
      <c r="AI18" s="118">
        <v>0</v>
      </c>
      <c r="AJ18" s="41" t="s">
        <v>32</v>
      </c>
      <c r="AL18" t="str">
        <f t="shared" si="0"/>
        <v xml:space="preserve">    (U1)ALERT_REQ_UNKNOWN</v>
      </c>
      <c r="AR18" s="53" t="str">
        <f t="shared" si="3"/>
        <v xml:space="preserve">    (U4)0x0000000CU,                                                           /* 12 UNKNOWN                                         */</v>
      </c>
      <c r="AS18" s="53" t="str">
        <f t="shared" si="4"/>
        <v xml:space="preserve">    (U4)0x0000003FU,                                                           /* 12 UNKNOWN                                         */</v>
      </c>
      <c r="AT18" s="53" t="str">
        <f t="shared" si="1"/>
        <v xml:space="preserve">    (U1)ALERT_REQ_UNKNOWN,                                                     /* 12 UNKNOWN                                         */</v>
      </c>
    </row>
    <row r="19" spans="2:49">
      <c r="B19" s="122"/>
      <c r="C19" s="37">
        <f t="shared" si="2"/>
        <v>13</v>
      </c>
      <c r="D19" s="51" t="s">
        <v>67</v>
      </c>
      <c r="E19" s="51" t="s">
        <v>67</v>
      </c>
      <c r="F19" s="51" t="s">
        <v>67</v>
      </c>
      <c r="G19" s="51" t="s">
        <v>67</v>
      </c>
      <c r="H19" s="51" t="s">
        <v>67</v>
      </c>
      <c r="I19" s="51" t="s">
        <v>67</v>
      </c>
      <c r="J19" s="51" t="s">
        <v>67</v>
      </c>
      <c r="K19" s="51" t="s">
        <v>67</v>
      </c>
      <c r="L19" s="51" t="s">
        <v>67</v>
      </c>
      <c r="M19" s="51" t="s">
        <v>67</v>
      </c>
      <c r="N19" s="51" t="s">
        <v>67</v>
      </c>
      <c r="O19" s="51" t="s">
        <v>67</v>
      </c>
      <c r="P19" s="51" t="s">
        <v>67</v>
      </c>
      <c r="Q19" s="51" t="s">
        <v>67</v>
      </c>
      <c r="R19" s="51" t="s">
        <v>67</v>
      </c>
      <c r="S19" s="51" t="s">
        <v>67</v>
      </c>
      <c r="T19" s="51" t="s">
        <v>67</v>
      </c>
      <c r="U19" s="51" t="s">
        <v>67</v>
      </c>
      <c r="V19" s="51" t="s">
        <v>67</v>
      </c>
      <c r="W19" s="51" t="s">
        <v>67</v>
      </c>
      <c r="X19" s="51" t="s">
        <v>67</v>
      </c>
      <c r="Y19" s="51" t="s">
        <v>67</v>
      </c>
      <c r="Z19" s="51" t="s">
        <v>67</v>
      </c>
      <c r="AA19" s="51" t="s">
        <v>67</v>
      </c>
      <c r="AB19" s="51" t="s">
        <v>67</v>
      </c>
      <c r="AC19" s="51" t="s">
        <v>67</v>
      </c>
      <c r="AD19" s="118">
        <v>0</v>
      </c>
      <c r="AE19" s="118">
        <v>0</v>
      </c>
      <c r="AF19" s="118">
        <v>1</v>
      </c>
      <c r="AG19" s="118">
        <v>1</v>
      </c>
      <c r="AH19" s="118">
        <v>0</v>
      </c>
      <c r="AI19" s="118">
        <v>1</v>
      </c>
      <c r="AJ19" s="41" t="s">
        <v>32</v>
      </c>
      <c r="AL19" t="str">
        <f t="shared" si="0"/>
        <v xml:space="preserve">    (U1)ALERT_REQ_UNKNOWN</v>
      </c>
      <c r="AR19" s="53" t="str">
        <f t="shared" si="3"/>
        <v xml:space="preserve">    (U4)0x0000000DU,                                                           /* 13 UNKNOWN                                         */</v>
      </c>
      <c r="AS19" s="53" t="str">
        <f t="shared" si="4"/>
        <v xml:space="preserve">    (U4)0x0000003FU,                                                           /* 13 UNKNOWN                                         */</v>
      </c>
      <c r="AT19" s="53" t="str">
        <f t="shared" si="1"/>
        <v xml:space="preserve">    (U1)ALERT_REQ_UNKNOWN,                                                     /* 13 UNKNOWN                                         */</v>
      </c>
    </row>
    <row r="20" spans="2:49">
      <c r="B20" s="122"/>
      <c r="C20" s="37">
        <f t="shared" si="2"/>
        <v>14</v>
      </c>
      <c r="D20" s="51" t="s">
        <v>67</v>
      </c>
      <c r="E20" s="51" t="s">
        <v>67</v>
      </c>
      <c r="F20" s="51" t="s">
        <v>67</v>
      </c>
      <c r="G20" s="51" t="s">
        <v>67</v>
      </c>
      <c r="H20" s="51" t="s">
        <v>67</v>
      </c>
      <c r="I20" s="51" t="s">
        <v>67</v>
      </c>
      <c r="J20" s="51" t="s">
        <v>67</v>
      </c>
      <c r="K20" s="51" t="s">
        <v>67</v>
      </c>
      <c r="L20" s="51" t="s">
        <v>67</v>
      </c>
      <c r="M20" s="51" t="s">
        <v>67</v>
      </c>
      <c r="N20" s="51" t="s">
        <v>67</v>
      </c>
      <c r="O20" s="51" t="s">
        <v>67</v>
      </c>
      <c r="P20" s="51" t="s">
        <v>67</v>
      </c>
      <c r="Q20" s="51" t="s">
        <v>67</v>
      </c>
      <c r="R20" s="51" t="s">
        <v>67</v>
      </c>
      <c r="S20" s="51" t="s">
        <v>67</v>
      </c>
      <c r="T20" s="51" t="s">
        <v>67</v>
      </c>
      <c r="U20" s="51" t="s">
        <v>67</v>
      </c>
      <c r="V20" s="51" t="s">
        <v>67</v>
      </c>
      <c r="W20" s="51" t="s">
        <v>67</v>
      </c>
      <c r="X20" s="51" t="s">
        <v>67</v>
      </c>
      <c r="Y20" s="51" t="s">
        <v>67</v>
      </c>
      <c r="Z20" s="51" t="s">
        <v>67</v>
      </c>
      <c r="AA20" s="51" t="s">
        <v>67</v>
      </c>
      <c r="AB20" s="51" t="s">
        <v>67</v>
      </c>
      <c r="AC20" s="51" t="s">
        <v>67</v>
      </c>
      <c r="AD20" s="118">
        <v>0</v>
      </c>
      <c r="AE20" s="118">
        <v>0</v>
      </c>
      <c r="AF20" s="118">
        <v>1</v>
      </c>
      <c r="AG20" s="118">
        <v>1</v>
      </c>
      <c r="AH20" s="118">
        <v>1</v>
      </c>
      <c r="AI20" s="118">
        <v>0</v>
      </c>
      <c r="AJ20" s="41" t="s">
        <v>32</v>
      </c>
      <c r="AL20" t="str">
        <f t="shared" si="0"/>
        <v xml:space="preserve">    (U1)ALERT_REQ_UNKNOWN</v>
      </c>
      <c r="AR20" s="53" t="str">
        <f t="shared" si="3"/>
        <v xml:space="preserve">    (U4)0x0000000EU,                                                           /* 14 UNKNOWN                                         */</v>
      </c>
      <c r="AS20" s="53" t="str">
        <f t="shared" si="4"/>
        <v xml:space="preserve">    (U4)0x0000003FU,                                                           /* 14 UNKNOWN                                         */</v>
      </c>
      <c r="AT20" s="53" t="str">
        <f t="shared" si="1"/>
        <v xml:space="preserve">    (U1)ALERT_REQ_UNKNOWN,                                                     /* 14 UNKNOWN                                         */</v>
      </c>
    </row>
    <row r="21" spans="2:49">
      <c r="B21" s="122"/>
      <c r="C21" s="37">
        <f t="shared" si="2"/>
        <v>15</v>
      </c>
      <c r="D21" s="51" t="s">
        <v>67</v>
      </c>
      <c r="E21" s="51" t="s">
        <v>67</v>
      </c>
      <c r="F21" s="51" t="s">
        <v>67</v>
      </c>
      <c r="G21" s="51" t="s">
        <v>67</v>
      </c>
      <c r="H21" s="51" t="s">
        <v>67</v>
      </c>
      <c r="I21" s="51" t="s">
        <v>67</v>
      </c>
      <c r="J21" s="51" t="s">
        <v>67</v>
      </c>
      <c r="K21" s="51" t="s">
        <v>67</v>
      </c>
      <c r="L21" s="51" t="s">
        <v>67</v>
      </c>
      <c r="M21" s="51" t="s">
        <v>67</v>
      </c>
      <c r="N21" s="51" t="s">
        <v>67</v>
      </c>
      <c r="O21" s="51" t="s">
        <v>67</v>
      </c>
      <c r="P21" s="51" t="s">
        <v>67</v>
      </c>
      <c r="Q21" s="51" t="s">
        <v>67</v>
      </c>
      <c r="R21" s="51" t="s">
        <v>67</v>
      </c>
      <c r="S21" s="51" t="s">
        <v>67</v>
      </c>
      <c r="T21" s="51" t="s">
        <v>67</v>
      </c>
      <c r="U21" s="51" t="s">
        <v>67</v>
      </c>
      <c r="V21" s="51" t="s">
        <v>67</v>
      </c>
      <c r="W21" s="51" t="s">
        <v>67</v>
      </c>
      <c r="X21" s="51" t="s">
        <v>67</v>
      </c>
      <c r="Y21" s="51" t="s">
        <v>67</v>
      </c>
      <c r="Z21" s="51" t="s">
        <v>67</v>
      </c>
      <c r="AA21" s="51" t="s">
        <v>67</v>
      </c>
      <c r="AB21" s="51" t="s">
        <v>67</v>
      </c>
      <c r="AC21" s="51" t="s">
        <v>67</v>
      </c>
      <c r="AD21" s="118">
        <v>0</v>
      </c>
      <c r="AE21" s="118">
        <v>0</v>
      </c>
      <c r="AF21" s="118">
        <v>1</v>
      </c>
      <c r="AG21" s="118">
        <v>1</v>
      </c>
      <c r="AH21" s="118">
        <v>1</v>
      </c>
      <c r="AI21" s="118">
        <v>1</v>
      </c>
      <c r="AJ21" s="41" t="s">
        <v>32</v>
      </c>
      <c r="AL21" t="str">
        <f t="shared" si="0"/>
        <v xml:space="preserve">    (U1)ALERT_REQ_UNKNOWN</v>
      </c>
      <c r="AR21" s="53" t="str">
        <f t="shared" si="3"/>
        <v xml:space="preserve">    (U4)0x0000000FU,                                                           /* 15 UNKNOWN                                         */</v>
      </c>
      <c r="AS21" s="53" t="str">
        <f t="shared" si="4"/>
        <v xml:space="preserve">    (U4)0x0000003FU,                                                           /* 15 UNKNOWN                                         */</v>
      </c>
      <c r="AT21" s="53" t="str">
        <f t="shared" si="1"/>
        <v xml:space="preserve">    (U1)ALERT_REQ_UNKNOWN,                                                     /* 15 UNKNOWN                                         */</v>
      </c>
    </row>
    <row r="22" spans="2:49">
      <c r="B22" s="122"/>
      <c r="C22" s="37">
        <f t="shared" si="2"/>
        <v>16</v>
      </c>
      <c r="D22" s="51" t="s">
        <v>67</v>
      </c>
      <c r="E22" s="51" t="s">
        <v>67</v>
      </c>
      <c r="F22" s="51" t="s">
        <v>67</v>
      </c>
      <c r="G22" s="51" t="s">
        <v>67</v>
      </c>
      <c r="H22" s="51" t="s">
        <v>67</v>
      </c>
      <c r="I22" s="51" t="s">
        <v>67</v>
      </c>
      <c r="J22" s="51" t="s">
        <v>67</v>
      </c>
      <c r="K22" s="51" t="s">
        <v>67</v>
      </c>
      <c r="L22" s="51" t="s">
        <v>67</v>
      </c>
      <c r="M22" s="51" t="s">
        <v>67</v>
      </c>
      <c r="N22" s="51" t="s">
        <v>67</v>
      </c>
      <c r="O22" s="51" t="s">
        <v>67</v>
      </c>
      <c r="P22" s="51" t="s">
        <v>67</v>
      </c>
      <c r="Q22" s="51" t="s">
        <v>67</v>
      </c>
      <c r="R22" s="51" t="s">
        <v>67</v>
      </c>
      <c r="S22" s="51" t="s">
        <v>67</v>
      </c>
      <c r="T22" s="51" t="s">
        <v>67</v>
      </c>
      <c r="U22" s="51" t="s">
        <v>67</v>
      </c>
      <c r="V22" s="51" t="s">
        <v>67</v>
      </c>
      <c r="W22" s="51" t="s">
        <v>67</v>
      </c>
      <c r="X22" s="51" t="s">
        <v>67</v>
      </c>
      <c r="Y22" s="51" t="s">
        <v>67</v>
      </c>
      <c r="Z22" s="51" t="s">
        <v>67</v>
      </c>
      <c r="AA22" s="51" t="s">
        <v>67</v>
      </c>
      <c r="AB22" s="51" t="s">
        <v>67</v>
      </c>
      <c r="AC22" s="51" t="s">
        <v>67</v>
      </c>
      <c r="AD22" s="51">
        <v>0</v>
      </c>
      <c r="AE22" s="51">
        <v>1</v>
      </c>
      <c r="AF22" s="118">
        <v>0</v>
      </c>
      <c r="AG22" s="118">
        <v>0</v>
      </c>
      <c r="AH22" s="180">
        <v>0</v>
      </c>
      <c r="AI22" s="180">
        <v>0</v>
      </c>
      <c r="AJ22" s="41" t="s">
        <v>32</v>
      </c>
      <c r="AL22" t="str">
        <f t="shared" si="0"/>
        <v xml:space="preserve">    (U1)ALERT_REQ_UNKNOWN</v>
      </c>
      <c r="AR22" s="53" t="str">
        <f t="shared" si="3"/>
        <v xml:space="preserve">    (U4)0x00000010U,                                                           /* 16 UNKNOWN                                         */</v>
      </c>
      <c r="AS22" s="53" t="str">
        <f t="shared" si="4"/>
        <v xml:space="preserve">    (U4)0x0000003FU,                                                           /* 16 UNKNOWN                                         */</v>
      </c>
      <c r="AT22" s="53" t="str">
        <f t="shared" si="1"/>
        <v xml:space="preserve">    (U1)ALERT_REQ_UNKNOWN,                                                     /* 16 UNKNOWN                                         */</v>
      </c>
    </row>
    <row r="23" spans="2:49">
      <c r="B23" s="122"/>
      <c r="C23" s="37">
        <f t="shared" si="2"/>
        <v>17</v>
      </c>
      <c r="D23" s="51" t="s">
        <v>67</v>
      </c>
      <c r="E23" s="51" t="s">
        <v>67</v>
      </c>
      <c r="F23" s="51" t="s">
        <v>67</v>
      </c>
      <c r="G23" s="51" t="s">
        <v>67</v>
      </c>
      <c r="H23" s="51" t="s">
        <v>67</v>
      </c>
      <c r="I23" s="51" t="s">
        <v>67</v>
      </c>
      <c r="J23" s="51" t="s">
        <v>67</v>
      </c>
      <c r="K23" s="51" t="s">
        <v>67</v>
      </c>
      <c r="L23" s="51" t="s">
        <v>67</v>
      </c>
      <c r="M23" s="51" t="s">
        <v>67</v>
      </c>
      <c r="N23" s="51" t="s">
        <v>67</v>
      </c>
      <c r="O23" s="51" t="s">
        <v>67</v>
      </c>
      <c r="P23" s="51" t="s">
        <v>67</v>
      </c>
      <c r="Q23" s="51" t="s">
        <v>67</v>
      </c>
      <c r="R23" s="51" t="s">
        <v>67</v>
      </c>
      <c r="S23" s="51" t="s">
        <v>67</v>
      </c>
      <c r="T23" s="51" t="s">
        <v>67</v>
      </c>
      <c r="U23" s="51" t="s">
        <v>67</v>
      </c>
      <c r="V23" s="51" t="s">
        <v>67</v>
      </c>
      <c r="W23" s="51" t="s">
        <v>67</v>
      </c>
      <c r="X23" s="51" t="s">
        <v>67</v>
      </c>
      <c r="Y23" s="51" t="s">
        <v>67</v>
      </c>
      <c r="Z23" s="51" t="s">
        <v>67</v>
      </c>
      <c r="AA23" s="51" t="s">
        <v>67</v>
      </c>
      <c r="AB23" s="51" t="s">
        <v>67</v>
      </c>
      <c r="AC23" s="51" t="s">
        <v>67</v>
      </c>
      <c r="AD23" s="51">
        <v>0</v>
      </c>
      <c r="AE23" s="51">
        <v>1</v>
      </c>
      <c r="AF23" s="118">
        <v>0</v>
      </c>
      <c r="AG23" s="118">
        <v>0</v>
      </c>
      <c r="AH23" s="180">
        <v>0</v>
      </c>
      <c r="AI23" s="180">
        <v>1</v>
      </c>
      <c r="AJ23" s="41" t="s">
        <v>32</v>
      </c>
      <c r="AL23" t="str">
        <f t="shared" si="0"/>
        <v xml:space="preserve">    (U1)ALERT_REQ_UNKNOWN</v>
      </c>
      <c r="AR23" s="53" t="str">
        <f t="shared" si="3"/>
        <v xml:space="preserve">    (U4)0x00000011U,                                                           /* 17 UNKNOWN                                         */</v>
      </c>
      <c r="AS23" s="53" t="str">
        <f t="shared" si="4"/>
        <v xml:space="preserve">    (U4)0x0000003FU,                                                           /* 17 UNKNOWN                                         */</v>
      </c>
      <c r="AT23" s="53" t="str">
        <f t="shared" si="1"/>
        <v xml:space="preserve">    (U1)ALERT_REQ_UNKNOWN,                                                     /* 17 UNKNOWN                                         */</v>
      </c>
    </row>
    <row r="24" spans="2:49">
      <c r="B24" s="122"/>
      <c r="C24" s="37">
        <f t="shared" si="2"/>
        <v>18</v>
      </c>
      <c r="D24" s="51" t="s">
        <v>67</v>
      </c>
      <c r="E24" s="51" t="s">
        <v>67</v>
      </c>
      <c r="F24" s="51" t="s">
        <v>67</v>
      </c>
      <c r="G24" s="51" t="s">
        <v>67</v>
      </c>
      <c r="H24" s="51" t="s">
        <v>67</v>
      </c>
      <c r="I24" s="51" t="s">
        <v>67</v>
      </c>
      <c r="J24" s="51" t="s">
        <v>67</v>
      </c>
      <c r="K24" s="51" t="s">
        <v>67</v>
      </c>
      <c r="L24" s="51" t="s">
        <v>67</v>
      </c>
      <c r="M24" s="51" t="s">
        <v>67</v>
      </c>
      <c r="N24" s="51" t="s">
        <v>67</v>
      </c>
      <c r="O24" s="51" t="s">
        <v>67</v>
      </c>
      <c r="P24" s="51" t="s">
        <v>67</v>
      </c>
      <c r="Q24" s="51" t="s">
        <v>67</v>
      </c>
      <c r="R24" s="51" t="s">
        <v>67</v>
      </c>
      <c r="S24" s="51" t="s">
        <v>67</v>
      </c>
      <c r="T24" s="51" t="s">
        <v>67</v>
      </c>
      <c r="U24" s="51" t="s">
        <v>67</v>
      </c>
      <c r="V24" s="51" t="s">
        <v>67</v>
      </c>
      <c r="W24" s="51" t="s">
        <v>67</v>
      </c>
      <c r="X24" s="51" t="s">
        <v>67</v>
      </c>
      <c r="Y24" s="51" t="s">
        <v>67</v>
      </c>
      <c r="Z24" s="51" t="s">
        <v>67</v>
      </c>
      <c r="AA24" s="51" t="s">
        <v>67</v>
      </c>
      <c r="AB24" s="51" t="s">
        <v>67</v>
      </c>
      <c r="AC24" s="51" t="s">
        <v>67</v>
      </c>
      <c r="AD24" s="51">
        <v>0</v>
      </c>
      <c r="AE24" s="51">
        <v>1</v>
      </c>
      <c r="AF24" s="118">
        <v>0</v>
      </c>
      <c r="AG24" s="118">
        <v>0</v>
      </c>
      <c r="AH24" s="180">
        <v>1</v>
      </c>
      <c r="AI24" s="180">
        <v>0</v>
      </c>
      <c r="AJ24" s="41" t="s">
        <v>32</v>
      </c>
      <c r="AL24" t="str">
        <f t="shared" si="0"/>
        <v xml:space="preserve">    (U1)ALERT_REQ_UNKNOWN</v>
      </c>
      <c r="AR24" s="53" t="str">
        <f t="shared" si="3"/>
        <v xml:space="preserve">    (U4)0x00000012U,                                                           /* 18 UNKNOWN                                         */</v>
      </c>
      <c r="AS24" s="53" t="str">
        <f t="shared" si="4"/>
        <v xml:space="preserve">    (U4)0x0000003FU,                                                           /* 18 UNKNOWN                                         */</v>
      </c>
      <c r="AT24" s="53" t="str">
        <f t="shared" si="1"/>
        <v xml:space="preserve">    (U1)ALERT_REQ_UNKNOWN,                                                     /* 18 UNKNOWN                                         */</v>
      </c>
    </row>
    <row r="25" spans="2:49">
      <c r="B25" s="122"/>
      <c r="C25" s="37">
        <f t="shared" si="2"/>
        <v>19</v>
      </c>
      <c r="D25" s="51" t="s">
        <v>67</v>
      </c>
      <c r="E25" s="51" t="s">
        <v>67</v>
      </c>
      <c r="F25" s="51" t="s">
        <v>67</v>
      </c>
      <c r="G25" s="51" t="s">
        <v>67</v>
      </c>
      <c r="H25" s="51" t="s">
        <v>67</v>
      </c>
      <c r="I25" s="51" t="s">
        <v>67</v>
      </c>
      <c r="J25" s="51" t="s">
        <v>67</v>
      </c>
      <c r="K25" s="51" t="s">
        <v>67</v>
      </c>
      <c r="L25" s="51" t="s">
        <v>67</v>
      </c>
      <c r="M25" s="51" t="s">
        <v>67</v>
      </c>
      <c r="N25" s="51" t="s">
        <v>67</v>
      </c>
      <c r="O25" s="51" t="s">
        <v>67</v>
      </c>
      <c r="P25" s="51" t="s">
        <v>67</v>
      </c>
      <c r="Q25" s="51" t="s">
        <v>67</v>
      </c>
      <c r="R25" s="51" t="s">
        <v>67</v>
      </c>
      <c r="S25" s="51" t="s">
        <v>67</v>
      </c>
      <c r="T25" s="51" t="s">
        <v>67</v>
      </c>
      <c r="U25" s="51" t="s">
        <v>67</v>
      </c>
      <c r="V25" s="51" t="s">
        <v>67</v>
      </c>
      <c r="W25" s="51" t="s">
        <v>67</v>
      </c>
      <c r="X25" s="51" t="s">
        <v>67</v>
      </c>
      <c r="Y25" s="51" t="s">
        <v>67</v>
      </c>
      <c r="Z25" s="51" t="s">
        <v>67</v>
      </c>
      <c r="AA25" s="51" t="s">
        <v>67</v>
      </c>
      <c r="AB25" s="51" t="s">
        <v>67</v>
      </c>
      <c r="AC25" s="51" t="s">
        <v>67</v>
      </c>
      <c r="AD25" s="51">
        <v>0</v>
      </c>
      <c r="AE25" s="51">
        <v>1</v>
      </c>
      <c r="AF25" s="118">
        <v>0</v>
      </c>
      <c r="AG25" s="118">
        <v>0</v>
      </c>
      <c r="AH25" s="51">
        <v>1</v>
      </c>
      <c r="AI25" s="51">
        <v>1</v>
      </c>
      <c r="AJ25" s="41" t="s">
        <v>32</v>
      </c>
      <c r="AL25" t="str">
        <f t="shared" si="0"/>
        <v xml:space="preserve">    (U1)ALERT_REQ_UNKNOWN</v>
      </c>
      <c r="AR25" s="53" t="str">
        <f t="shared" si="3"/>
        <v xml:space="preserve">    (U4)0x00000013U,                                                           /* 19 UNKNOWN                                         */</v>
      </c>
      <c r="AS25" s="53" t="str">
        <f t="shared" si="4"/>
        <v xml:space="preserve">    (U4)0x0000003FU,                                                           /* 19 UNKNOWN                                         */</v>
      </c>
      <c r="AT25" s="53" t="str">
        <f t="shared" si="1"/>
        <v xml:space="preserve">    (U1)ALERT_REQ_UNKNOWN,                                                     /* 19 UNKNOWN                                         */</v>
      </c>
    </row>
    <row r="26" spans="2:49">
      <c r="B26" s="122"/>
      <c r="C26" s="37">
        <f t="shared" si="2"/>
        <v>20</v>
      </c>
      <c r="D26" s="51" t="s">
        <v>67</v>
      </c>
      <c r="E26" s="51" t="s">
        <v>67</v>
      </c>
      <c r="F26" s="51" t="s">
        <v>67</v>
      </c>
      <c r="G26" s="51" t="s">
        <v>67</v>
      </c>
      <c r="H26" s="51" t="s">
        <v>67</v>
      </c>
      <c r="I26" s="51" t="s">
        <v>67</v>
      </c>
      <c r="J26" s="51" t="s">
        <v>67</v>
      </c>
      <c r="K26" s="51" t="s">
        <v>67</v>
      </c>
      <c r="L26" s="51" t="s">
        <v>67</v>
      </c>
      <c r="M26" s="51" t="s">
        <v>67</v>
      </c>
      <c r="N26" s="51" t="s">
        <v>67</v>
      </c>
      <c r="O26" s="51" t="s">
        <v>67</v>
      </c>
      <c r="P26" s="51" t="s">
        <v>67</v>
      </c>
      <c r="Q26" s="51" t="s">
        <v>67</v>
      </c>
      <c r="R26" s="51" t="s">
        <v>67</v>
      </c>
      <c r="S26" s="51" t="s">
        <v>67</v>
      </c>
      <c r="T26" s="51" t="s">
        <v>67</v>
      </c>
      <c r="U26" s="51" t="s">
        <v>67</v>
      </c>
      <c r="V26" s="51" t="s">
        <v>67</v>
      </c>
      <c r="W26" s="51" t="s">
        <v>67</v>
      </c>
      <c r="X26" s="51" t="s">
        <v>67</v>
      </c>
      <c r="Y26" s="51" t="s">
        <v>67</v>
      </c>
      <c r="Z26" s="51" t="s">
        <v>67</v>
      </c>
      <c r="AA26" s="51" t="s">
        <v>67</v>
      </c>
      <c r="AB26" s="51" t="s">
        <v>67</v>
      </c>
      <c r="AC26" s="51" t="s">
        <v>67</v>
      </c>
      <c r="AD26" s="51">
        <v>0</v>
      </c>
      <c r="AE26" s="51">
        <v>1</v>
      </c>
      <c r="AF26" s="118">
        <v>0</v>
      </c>
      <c r="AG26" s="118">
        <v>1</v>
      </c>
      <c r="AH26" s="118">
        <v>0</v>
      </c>
      <c r="AI26" s="118">
        <v>0</v>
      </c>
      <c r="AJ26" s="41" t="s">
        <v>32</v>
      </c>
      <c r="AL26" t="str">
        <f t="shared" si="0"/>
        <v xml:space="preserve">    (U1)ALERT_REQ_UNKNOWN</v>
      </c>
      <c r="AR26" s="53" t="str">
        <f t="shared" si="3"/>
        <v xml:space="preserve">    (U4)0x00000014U,                                                           /* 20 UNKNOWN                                         */</v>
      </c>
      <c r="AS26" s="53" t="str">
        <f t="shared" si="4"/>
        <v xml:space="preserve">    (U4)0x0000003FU,                                                           /* 20 UNKNOWN                                         */</v>
      </c>
      <c r="AT26" s="53" t="str">
        <f t="shared" si="1"/>
        <v xml:space="preserve">    (U1)ALERT_REQ_UNKNOWN,                                                     /* 20 UNKNOWN                                         */</v>
      </c>
    </row>
    <row r="27" spans="2:49">
      <c r="B27" s="122"/>
      <c r="C27" s="37">
        <f t="shared" si="2"/>
        <v>21</v>
      </c>
      <c r="D27" s="51" t="s">
        <v>67</v>
      </c>
      <c r="E27" s="51" t="s">
        <v>67</v>
      </c>
      <c r="F27" s="51" t="s">
        <v>67</v>
      </c>
      <c r="G27" s="51" t="s">
        <v>67</v>
      </c>
      <c r="H27" s="51" t="s">
        <v>67</v>
      </c>
      <c r="I27" s="51" t="s">
        <v>67</v>
      </c>
      <c r="J27" s="51" t="s">
        <v>67</v>
      </c>
      <c r="K27" s="51" t="s">
        <v>67</v>
      </c>
      <c r="L27" s="51" t="s">
        <v>67</v>
      </c>
      <c r="M27" s="51" t="s">
        <v>67</v>
      </c>
      <c r="N27" s="51" t="s">
        <v>67</v>
      </c>
      <c r="O27" s="51" t="s">
        <v>67</v>
      </c>
      <c r="P27" s="51" t="s">
        <v>67</v>
      </c>
      <c r="Q27" s="51" t="s">
        <v>67</v>
      </c>
      <c r="R27" s="51" t="s">
        <v>67</v>
      </c>
      <c r="S27" s="51" t="s">
        <v>67</v>
      </c>
      <c r="T27" s="51" t="s">
        <v>67</v>
      </c>
      <c r="U27" s="51" t="s">
        <v>67</v>
      </c>
      <c r="V27" s="51" t="s">
        <v>67</v>
      </c>
      <c r="W27" s="51" t="s">
        <v>67</v>
      </c>
      <c r="X27" s="51" t="s">
        <v>67</v>
      </c>
      <c r="Y27" s="51" t="s">
        <v>67</v>
      </c>
      <c r="Z27" s="51" t="s">
        <v>67</v>
      </c>
      <c r="AA27" s="51" t="s">
        <v>67</v>
      </c>
      <c r="AB27" s="51" t="s">
        <v>67</v>
      </c>
      <c r="AC27" s="51" t="s">
        <v>67</v>
      </c>
      <c r="AD27" s="51">
        <v>0</v>
      </c>
      <c r="AE27" s="51">
        <v>1</v>
      </c>
      <c r="AF27" s="118">
        <v>0</v>
      </c>
      <c r="AG27" s="118">
        <v>1</v>
      </c>
      <c r="AH27" s="118">
        <v>0</v>
      </c>
      <c r="AI27" s="118">
        <v>1</v>
      </c>
      <c r="AJ27" s="41" t="s">
        <v>32</v>
      </c>
      <c r="AL27" t="str">
        <f t="shared" si="0"/>
        <v xml:space="preserve">    (U1)ALERT_REQ_UNKNOWN</v>
      </c>
      <c r="AR27" s="53" t="str">
        <f t="shared" si="3"/>
        <v xml:space="preserve">    (U4)0x00000015U,                                                           /* 21 UNKNOWN                                         */</v>
      </c>
      <c r="AS27" s="53" t="str">
        <f t="shared" si="4"/>
        <v xml:space="preserve">    (U4)0x0000003FU,                                                           /* 21 UNKNOWN                                         */</v>
      </c>
      <c r="AT27" s="53" t="str">
        <f t="shared" si="1"/>
        <v xml:space="preserve">    (U1)ALERT_REQ_UNKNOWN,                                                     /* 21 UNKNOWN                                         */</v>
      </c>
    </row>
    <row r="28" spans="2:49">
      <c r="B28" s="122"/>
      <c r="C28" s="37">
        <f t="shared" si="2"/>
        <v>22</v>
      </c>
      <c r="D28" s="51" t="s">
        <v>67</v>
      </c>
      <c r="E28" s="51" t="s">
        <v>67</v>
      </c>
      <c r="F28" s="51" t="s">
        <v>67</v>
      </c>
      <c r="G28" s="51" t="s">
        <v>67</v>
      </c>
      <c r="H28" s="51" t="s">
        <v>67</v>
      </c>
      <c r="I28" s="51" t="s">
        <v>67</v>
      </c>
      <c r="J28" s="51" t="s">
        <v>67</v>
      </c>
      <c r="K28" s="51" t="s">
        <v>67</v>
      </c>
      <c r="L28" s="51" t="s">
        <v>67</v>
      </c>
      <c r="M28" s="51" t="s">
        <v>67</v>
      </c>
      <c r="N28" s="51" t="s">
        <v>67</v>
      </c>
      <c r="O28" s="51" t="s">
        <v>67</v>
      </c>
      <c r="P28" s="51" t="s">
        <v>67</v>
      </c>
      <c r="Q28" s="51" t="s">
        <v>67</v>
      </c>
      <c r="R28" s="51" t="s">
        <v>67</v>
      </c>
      <c r="S28" s="51" t="s">
        <v>67</v>
      </c>
      <c r="T28" s="51" t="s">
        <v>67</v>
      </c>
      <c r="U28" s="51" t="s">
        <v>67</v>
      </c>
      <c r="V28" s="51" t="s">
        <v>67</v>
      </c>
      <c r="W28" s="51" t="s">
        <v>67</v>
      </c>
      <c r="X28" s="51" t="s">
        <v>67</v>
      </c>
      <c r="Y28" s="51" t="s">
        <v>67</v>
      </c>
      <c r="Z28" s="51" t="s">
        <v>67</v>
      </c>
      <c r="AA28" s="51" t="s">
        <v>67</v>
      </c>
      <c r="AB28" s="51" t="s">
        <v>67</v>
      </c>
      <c r="AC28" s="51" t="s">
        <v>67</v>
      </c>
      <c r="AD28" s="51">
        <v>0</v>
      </c>
      <c r="AE28" s="51">
        <v>1</v>
      </c>
      <c r="AF28" s="118">
        <v>0</v>
      </c>
      <c r="AG28" s="118">
        <v>1</v>
      </c>
      <c r="AH28" s="118">
        <v>1</v>
      </c>
      <c r="AI28" s="118">
        <v>0</v>
      </c>
      <c r="AJ28" s="41" t="s">
        <v>32</v>
      </c>
      <c r="AL28" t="str">
        <f t="shared" si="0"/>
        <v xml:space="preserve">    (U1)ALERT_REQ_UNKNOWN</v>
      </c>
      <c r="AR28" s="53" t="str">
        <f t="shared" si="3"/>
        <v xml:space="preserve">    (U4)0x00000016U,                                                           /* 22 UNKNOWN                                         */</v>
      </c>
      <c r="AS28" s="53" t="str">
        <f t="shared" si="4"/>
        <v xml:space="preserve">    (U4)0x0000003FU,                                                           /* 22 UNKNOWN                                         */</v>
      </c>
      <c r="AT28" s="53" t="str">
        <f t="shared" si="1"/>
        <v xml:space="preserve">    (U1)ALERT_REQ_UNKNOWN,                                                     /* 22 UNKNOWN                                         */</v>
      </c>
    </row>
    <row r="29" spans="2:49">
      <c r="B29" s="122"/>
      <c r="C29" s="37">
        <f t="shared" si="2"/>
        <v>23</v>
      </c>
      <c r="D29" s="51" t="s">
        <v>67</v>
      </c>
      <c r="E29" s="51" t="s">
        <v>67</v>
      </c>
      <c r="F29" s="51" t="s">
        <v>67</v>
      </c>
      <c r="G29" s="51" t="s">
        <v>67</v>
      </c>
      <c r="H29" s="51" t="s">
        <v>67</v>
      </c>
      <c r="I29" s="51" t="s">
        <v>67</v>
      </c>
      <c r="J29" s="51" t="s">
        <v>67</v>
      </c>
      <c r="K29" s="51" t="s">
        <v>67</v>
      </c>
      <c r="L29" s="51" t="s">
        <v>67</v>
      </c>
      <c r="M29" s="51" t="s">
        <v>67</v>
      </c>
      <c r="N29" s="51" t="s">
        <v>67</v>
      </c>
      <c r="O29" s="51" t="s">
        <v>67</v>
      </c>
      <c r="P29" s="51" t="s">
        <v>67</v>
      </c>
      <c r="Q29" s="51" t="s">
        <v>67</v>
      </c>
      <c r="R29" s="51" t="s">
        <v>67</v>
      </c>
      <c r="S29" s="51" t="s">
        <v>67</v>
      </c>
      <c r="T29" s="51" t="s">
        <v>67</v>
      </c>
      <c r="U29" s="51" t="s">
        <v>67</v>
      </c>
      <c r="V29" s="51" t="s">
        <v>67</v>
      </c>
      <c r="W29" s="51" t="s">
        <v>67</v>
      </c>
      <c r="X29" s="51" t="s">
        <v>67</v>
      </c>
      <c r="Y29" s="51" t="s">
        <v>67</v>
      </c>
      <c r="Z29" s="51" t="s">
        <v>67</v>
      </c>
      <c r="AA29" s="51" t="s">
        <v>67</v>
      </c>
      <c r="AB29" s="51" t="s">
        <v>67</v>
      </c>
      <c r="AC29" s="51" t="s">
        <v>67</v>
      </c>
      <c r="AD29" s="51">
        <v>0</v>
      </c>
      <c r="AE29" s="51">
        <v>1</v>
      </c>
      <c r="AF29" s="118">
        <v>0</v>
      </c>
      <c r="AG29" s="118">
        <v>1</v>
      </c>
      <c r="AH29" s="118">
        <v>1</v>
      </c>
      <c r="AI29" s="118">
        <v>1</v>
      </c>
      <c r="AJ29" s="41" t="s">
        <v>32</v>
      </c>
      <c r="AL29" t="str">
        <f t="shared" si="0"/>
        <v xml:space="preserve">    (U1)ALERT_REQ_UNKNOWN</v>
      </c>
      <c r="AR29" s="53" t="str">
        <f t="shared" si="3"/>
        <v xml:space="preserve">    (U4)0x00000017U,                                                           /* 23 UNKNOWN                                         */</v>
      </c>
      <c r="AS29" s="53" t="str">
        <f t="shared" si="4"/>
        <v xml:space="preserve">    (U4)0x0000003FU,                                                           /* 23 UNKNOWN                                         */</v>
      </c>
      <c r="AT29" s="53" t="str">
        <f t="shared" si="1"/>
        <v xml:space="preserve">    (U1)ALERT_REQ_UNKNOWN,                                                     /* 23 UNKNOWN                                         */</v>
      </c>
    </row>
    <row r="30" spans="2:49">
      <c r="B30" s="122"/>
      <c r="C30" s="37">
        <f t="shared" si="2"/>
        <v>24</v>
      </c>
      <c r="D30" s="51" t="s">
        <v>67</v>
      </c>
      <c r="E30" s="51" t="s">
        <v>67</v>
      </c>
      <c r="F30" s="51" t="s">
        <v>67</v>
      </c>
      <c r="G30" s="51" t="s">
        <v>67</v>
      </c>
      <c r="H30" s="51" t="s">
        <v>67</v>
      </c>
      <c r="I30" s="51" t="s">
        <v>67</v>
      </c>
      <c r="J30" s="51" t="s">
        <v>67</v>
      </c>
      <c r="K30" s="51" t="s">
        <v>67</v>
      </c>
      <c r="L30" s="51" t="s">
        <v>67</v>
      </c>
      <c r="M30" s="51" t="s">
        <v>67</v>
      </c>
      <c r="N30" s="51" t="s">
        <v>67</v>
      </c>
      <c r="O30" s="51" t="s">
        <v>67</v>
      </c>
      <c r="P30" s="51" t="s">
        <v>67</v>
      </c>
      <c r="Q30" s="51" t="s">
        <v>67</v>
      </c>
      <c r="R30" s="51" t="s">
        <v>67</v>
      </c>
      <c r="S30" s="51" t="s">
        <v>67</v>
      </c>
      <c r="T30" s="51" t="s">
        <v>67</v>
      </c>
      <c r="U30" s="51" t="s">
        <v>67</v>
      </c>
      <c r="V30" s="51" t="s">
        <v>67</v>
      </c>
      <c r="W30" s="51" t="s">
        <v>67</v>
      </c>
      <c r="X30" s="51" t="s">
        <v>67</v>
      </c>
      <c r="Y30" s="51" t="s">
        <v>67</v>
      </c>
      <c r="Z30" s="51" t="s">
        <v>67</v>
      </c>
      <c r="AA30" s="51" t="s">
        <v>67</v>
      </c>
      <c r="AB30" s="51" t="s">
        <v>67</v>
      </c>
      <c r="AC30" s="51" t="s">
        <v>67</v>
      </c>
      <c r="AD30" s="51">
        <v>0</v>
      </c>
      <c r="AE30" s="51">
        <v>1</v>
      </c>
      <c r="AF30" s="118">
        <v>1</v>
      </c>
      <c r="AG30" s="118">
        <v>0</v>
      </c>
      <c r="AH30" s="118">
        <v>0</v>
      </c>
      <c r="AI30" s="118">
        <v>0</v>
      </c>
      <c r="AJ30" s="41" t="s">
        <v>32</v>
      </c>
      <c r="AL30" t="str">
        <f t="shared" si="0"/>
        <v xml:space="preserve">    (U1)ALERT_REQ_UNKNOWN</v>
      </c>
      <c r="AR30" s="53" t="str">
        <f t="shared" si="3"/>
        <v xml:space="preserve">    (U4)0x00000018U,                                                           /* 24 UNKNOWN                                         */</v>
      </c>
      <c r="AS30" s="53" t="str">
        <f t="shared" si="4"/>
        <v xml:space="preserve">    (U4)0x0000003FU,                                                           /* 24 UNKNOWN                                         */</v>
      </c>
      <c r="AT30" s="53" t="str">
        <f t="shared" si="1"/>
        <v xml:space="preserve">    (U1)ALERT_REQ_UNKNOWN,                                                     /* 24 UNKNOWN                                         */</v>
      </c>
    </row>
    <row r="31" spans="2:49">
      <c r="B31" s="122"/>
      <c r="C31" s="37">
        <f t="shared" si="2"/>
        <v>25</v>
      </c>
      <c r="D31" s="51" t="s">
        <v>67</v>
      </c>
      <c r="E31" s="51" t="s">
        <v>67</v>
      </c>
      <c r="F31" s="51" t="s">
        <v>67</v>
      </c>
      <c r="G31" s="51" t="s">
        <v>67</v>
      </c>
      <c r="H31" s="51" t="s">
        <v>67</v>
      </c>
      <c r="I31" s="51" t="s">
        <v>67</v>
      </c>
      <c r="J31" s="51" t="s">
        <v>67</v>
      </c>
      <c r="K31" s="51" t="s">
        <v>67</v>
      </c>
      <c r="L31" s="51" t="s">
        <v>67</v>
      </c>
      <c r="M31" s="51" t="s">
        <v>67</v>
      </c>
      <c r="N31" s="51" t="s">
        <v>67</v>
      </c>
      <c r="O31" s="51" t="s">
        <v>67</v>
      </c>
      <c r="P31" s="51" t="s">
        <v>67</v>
      </c>
      <c r="Q31" s="51" t="s">
        <v>67</v>
      </c>
      <c r="R31" s="51" t="s">
        <v>67</v>
      </c>
      <c r="S31" s="51" t="s">
        <v>67</v>
      </c>
      <c r="T31" s="51" t="s">
        <v>67</v>
      </c>
      <c r="U31" s="51" t="s">
        <v>67</v>
      </c>
      <c r="V31" s="51" t="s">
        <v>67</v>
      </c>
      <c r="W31" s="51" t="s">
        <v>67</v>
      </c>
      <c r="X31" s="51" t="s">
        <v>67</v>
      </c>
      <c r="Y31" s="51" t="s">
        <v>67</v>
      </c>
      <c r="Z31" s="51" t="s">
        <v>67</v>
      </c>
      <c r="AA31" s="51" t="s">
        <v>67</v>
      </c>
      <c r="AB31" s="51" t="s">
        <v>67</v>
      </c>
      <c r="AC31" s="51" t="s">
        <v>67</v>
      </c>
      <c r="AD31" s="51">
        <v>0</v>
      </c>
      <c r="AE31" s="51">
        <v>1</v>
      </c>
      <c r="AF31" s="118">
        <v>1</v>
      </c>
      <c r="AG31" s="118">
        <v>0</v>
      </c>
      <c r="AH31" s="180">
        <v>0</v>
      </c>
      <c r="AI31" s="180">
        <v>1</v>
      </c>
      <c r="AJ31" s="41" t="s">
        <v>32</v>
      </c>
      <c r="AL31" t="str">
        <f t="shared" si="0"/>
        <v xml:space="preserve">    (U1)ALERT_REQ_UNKNOWN</v>
      </c>
      <c r="AR31" s="53" t="str">
        <f t="shared" si="3"/>
        <v xml:space="preserve">    (U4)0x00000019U,                                                           /* 25 UNKNOWN                                         */</v>
      </c>
      <c r="AS31" s="53" t="str">
        <f t="shared" si="4"/>
        <v xml:space="preserve">    (U4)0x0000003FU,                                                           /* 25 UNKNOWN                                         */</v>
      </c>
      <c r="AT31" s="53" t="str">
        <f t="shared" si="1"/>
        <v xml:space="preserve">    (U1)ALERT_REQ_UNKNOWN,                                                     /* 25 UNKNOWN                                         */</v>
      </c>
    </row>
    <row r="32" spans="2:49">
      <c r="B32" s="122"/>
      <c r="C32" s="37">
        <f t="shared" si="2"/>
        <v>26</v>
      </c>
      <c r="D32" s="51" t="s">
        <v>67</v>
      </c>
      <c r="E32" s="51" t="s">
        <v>67</v>
      </c>
      <c r="F32" s="51" t="s">
        <v>67</v>
      </c>
      <c r="G32" s="51" t="s">
        <v>67</v>
      </c>
      <c r="H32" s="51" t="s">
        <v>67</v>
      </c>
      <c r="I32" s="51" t="s">
        <v>67</v>
      </c>
      <c r="J32" s="51" t="s">
        <v>67</v>
      </c>
      <c r="K32" s="51" t="s">
        <v>67</v>
      </c>
      <c r="L32" s="51" t="s">
        <v>67</v>
      </c>
      <c r="M32" s="51" t="s">
        <v>67</v>
      </c>
      <c r="N32" s="51" t="s">
        <v>67</v>
      </c>
      <c r="O32" s="51" t="s">
        <v>67</v>
      </c>
      <c r="P32" s="51" t="s">
        <v>67</v>
      </c>
      <c r="Q32" s="51" t="s">
        <v>67</v>
      </c>
      <c r="R32" s="51" t="s">
        <v>67</v>
      </c>
      <c r="S32" s="51" t="s">
        <v>67</v>
      </c>
      <c r="T32" s="51" t="s">
        <v>67</v>
      </c>
      <c r="U32" s="51" t="s">
        <v>67</v>
      </c>
      <c r="V32" s="51" t="s">
        <v>67</v>
      </c>
      <c r="W32" s="51" t="s">
        <v>67</v>
      </c>
      <c r="X32" s="51" t="s">
        <v>67</v>
      </c>
      <c r="Y32" s="51" t="s">
        <v>67</v>
      </c>
      <c r="Z32" s="51" t="s">
        <v>67</v>
      </c>
      <c r="AA32" s="51" t="s">
        <v>67</v>
      </c>
      <c r="AB32" s="51" t="s">
        <v>67</v>
      </c>
      <c r="AC32" s="51" t="s">
        <v>67</v>
      </c>
      <c r="AD32" s="51">
        <v>0</v>
      </c>
      <c r="AE32" s="51">
        <v>1</v>
      </c>
      <c r="AF32" s="118">
        <v>1</v>
      </c>
      <c r="AG32" s="118">
        <v>0</v>
      </c>
      <c r="AH32" s="180">
        <v>1</v>
      </c>
      <c r="AI32" s="180">
        <v>0</v>
      </c>
      <c r="AJ32" s="41" t="s">
        <v>32</v>
      </c>
      <c r="AL32" t="str">
        <f t="shared" si="0"/>
        <v xml:space="preserve">    (U1)ALERT_REQ_UNKNOWN</v>
      </c>
      <c r="AR32" s="53" t="str">
        <f t="shared" si="3"/>
        <v xml:space="preserve">    (U4)0x0000001AU,                                                           /* 26 UNKNOWN                                         */</v>
      </c>
      <c r="AS32" s="53" t="str">
        <f t="shared" si="4"/>
        <v xml:space="preserve">    (U4)0x0000003FU,                                                           /* 26 UNKNOWN                                         */</v>
      </c>
      <c r="AT32" s="53" t="str">
        <f t="shared" si="1"/>
        <v xml:space="preserve">    (U1)ALERT_REQ_UNKNOWN,                                                     /* 26 UNKNOWN                                         */</v>
      </c>
    </row>
    <row r="33" spans="2:46">
      <c r="B33" s="122"/>
      <c r="C33" s="37">
        <f t="shared" si="2"/>
        <v>27</v>
      </c>
      <c r="D33" s="51" t="s">
        <v>67</v>
      </c>
      <c r="E33" s="51" t="s">
        <v>67</v>
      </c>
      <c r="F33" s="51" t="s">
        <v>67</v>
      </c>
      <c r="G33" s="51" t="s">
        <v>67</v>
      </c>
      <c r="H33" s="51" t="s">
        <v>67</v>
      </c>
      <c r="I33" s="51" t="s">
        <v>67</v>
      </c>
      <c r="J33" s="51" t="s">
        <v>67</v>
      </c>
      <c r="K33" s="51" t="s">
        <v>67</v>
      </c>
      <c r="L33" s="51" t="s">
        <v>67</v>
      </c>
      <c r="M33" s="51" t="s">
        <v>67</v>
      </c>
      <c r="N33" s="51" t="s">
        <v>67</v>
      </c>
      <c r="O33" s="51" t="s">
        <v>67</v>
      </c>
      <c r="P33" s="51" t="s">
        <v>67</v>
      </c>
      <c r="Q33" s="51" t="s">
        <v>67</v>
      </c>
      <c r="R33" s="51" t="s">
        <v>67</v>
      </c>
      <c r="S33" s="51" t="s">
        <v>67</v>
      </c>
      <c r="T33" s="51" t="s">
        <v>67</v>
      </c>
      <c r="U33" s="51" t="s">
        <v>67</v>
      </c>
      <c r="V33" s="51" t="s">
        <v>67</v>
      </c>
      <c r="W33" s="51" t="s">
        <v>67</v>
      </c>
      <c r="X33" s="51" t="s">
        <v>67</v>
      </c>
      <c r="Y33" s="51" t="s">
        <v>67</v>
      </c>
      <c r="Z33" s="51" t="s">
        <v>67</v>
      </c>
      <c r="AA33" s="51" t="s">
        <v>67</v>
      </c>
      <c r="AB33" s="51" t="s">
        <v>67</v>
      </c>
      <c r="AC33" s="51" t="s">
        <v>67</v>
      </c>
      <c r="AD33" s="51">
        <v>0</v>
      </c>
      <c r="AE33" s="51">
        <v>1</v>
      </c>
      <c r="AF33" s="118">
        <v>1</v>
      </c>
      <c r="AG33" s="118">
        <v>0</v>
      </c>
      <c r="AH33" s="51">
        <v>1</v>
      </c>
      <c r="AI33" s="51">
        <v>1</v>
      </c>
      <c r="AJ33" s="41" t="s">
        <v>32</v>
      </c>
      <c r="AL33" t="str">
        <f t="shared" si="0"/>
        <v xml:space="preserve">    (U1)ALERT_REQ_UNKNOWN</v>
      </c>
      <c r="AR33" s="53" t="str">
        <f t="shared" si="3"/>
        <v xml:space="preserve">    (U4)0x0000001BU,                                                           /* 27 UNKNOWN                                         */</v>
      </c>
      <c r="AS33" s="53" t="str">
        <f t="shared" si="4"/>
        <v xml:space="preserve">    (U4)0x0000003FU,                                                           /* 27 UNKNOWN                                         */</v>
      </c>
      <c r="AT33" s="53" t="str">
        <f t="shared" si="1"/>
        <v xml:space="preserve">    (U1)ALERT_REQ_UNKNOWN,                                                     /* 27 UNKNOWN                                         */</v>
      </c>
    </row>
    <row r="34" spans="2:46">
      <c r="B34" s="122"/>
      <c r="C34" s="37">
        <f t="shared" si="2"/>
        <v>28</v>
      </c>
      <c r="D34" s="51" t="s">
        <v>67</v>
      </c>
      <c r="E34" s="51" t="s">
        <v>67</v>
      </c>
      <c r="F34" s="51" t="s">
        <v>67</v>
      </c>
      <c r="G34" s="51" t="s">
        <v>67</v>
      </c>
      <c r="H34" s="51" t="s">
        <v>67</v>
      </c>
      <c r="I34" s="51" t="s">
        <v>67</v>
      </c>
      <c r="J34" s="51" t="s">
        <v>67</v>
      </c>
      <c r="K34" s="51" t="s">
        <v>67</v>
      </c>
      <c r="L34" s="51" t="s">
        <v>67</v>
      </c>
      <c r="M34" s="51" t="s">
        <v>67</v>
      </c>
      <c r="N34" s="51" t="s">
        <v>67</v>
      </c>
      <c r="O34" s="51" t="s">
        <v>67</v>
      </c>
      <c r="P34" s="51" t="s">
        <v>67</v>
      </c>
      <c r="Q34" s="51" t="s">
        <v>67</v>
      </c>
      <c r="R34" s="51" t="s">
        <v>67</v>
      </c>
      <c r="S34" s="51" t="s">
        <v>67</v>
      </c>
      <c r="T34" s="51" t="s">
        <v>67</v>
      </c>
      <c r="U34" s="51" t="s">
        <v>67</v>
      </c>
      <c r="V34" s="51" t="s">
        <v>67</v>
      </c>
      <c r="W34" s="51" t="s">
        <v>67</v>
      </c>
      <c r="X34" s="51" t="s">
        <v>67</v>
      </c>
      <c r="Y34" s="51" t="s">
        <v>67</v>
      </c>
      <c r="Z34" s="51" t="s">
        <v>67</v>
      </c>
      <c r="AA34" s="51" t="s">
        <v>67</v>
      </c>
      <c r="AB34" s="51" t="s">
        <v>67</v>
      </c>
      <c r="AC34" s="51" t="s">
        <v>67</v>
      </c>
      <c r="AD34" s="51">
        <v>0</v>
      </c>
      <c r="AE34" s="51">
        <v>1</v>
      </c>
      <c r="AF34" s="118">
        <v>1</v>
      </c>
      <c r="AG34" s="118">
        <v>1</v>
      </c>
      <c r="AH34" s="118">
        <v>0</v>
      </c>
      <c r="AI34" s="118">
        <v>0</v>
      </c>
      <c r="AJ34" s="41" t="s">
        <v>32</v>
      </c>
      <c r="AL34" t="str">
        <f t="shared" si="0"/>
        <v xml:space="preserve">    (U1)ALERT_REQ_UNKNOWN</v>
      </c>
      <c r="AR34" s="53" t="str">
        <f t="shared" si="3"/>
        <v xml:space="preserve">    (U4)0x0000001CU,                                                           /* 28 UNKNOWN                                         */</v>
      </c>
      <c r="AS34" s="53" t="str">
        <f t="shared" si="4"/>
        <v xml:space="preserve">    (U4)0x0000003FU,                                                           /* 28 UNKNOWN                                         */</v>
      </c>
      <c r="AT34" s="53" t="str">
        <f t="shared" si="1"/>
        <v xml:space="preserve">    (U1)ALERT_REQ_UNKNOWN,                                                     /* 28 UNKNOWN                                         */</v>
      </c>
    </row>
    <row r="35" spans="2:46">
      <c r="B35" s="122"/>
      <c r="C35" s="37">
        <f t="shared" si="2"/>
        <v>29</v>
      </c>
      <c r="D35" s="51" t="s">
        <v>67</v>
      </c>
      <c r="E35" s="51" t="s">
        <v>67</v>
      </c>
      <c r="F35" s="51" t="s">
        <v>67</v>
      </c>
      <c r="G35" s="51" t="s">
        <v>67</v>
      </c>
      <c r="H35" s="51" t="s">
        <v>67</v>
      </c>
      <c r="I35" s="51" t="s">
        <v>67</v>
      </c>
      <c r="J35" s="51" t="s">
        <v>67</v>
      </c>
      <c r="K35" s="51" t="s">
        <v>67</v>
      </c>
      <c r="L35" s="51" t="s">
        <v>67</v>
      </c>
      <c r="M35" s="51" t="s">
        <v>67</v>
      </c>
      <c r="N35" s="51" t="s">
        <v>67</v>
      </c>
      <c r="O35" s="51" t="s">
        <v>67</v>
      </c>
      <c r="P35" s="51" t="s">
        <v>67</v>
      </c>
      <c r="Q35" s="51" t="s">
        <v>67</v>
      </c>
      <c r="R35" s="51" t="s">
        <v>67</v>
      </c>
      <c r="S35" s="51" t="s">
        <v>67</v>
      </c>
      <c r="T35" s="51" t="s">
        <v>67</v>
      </c>
      <c r="U35" s="51" t="s">
        <v>67</v>
      </c>
      <c r="V35" s="51" t="s">
        <v>67</v>
      </c>
      <c r="W35" s="51" t="s">
        <v>67</v>
      </c>
      <c r="X35" s="51" t="s">
        <v>67</v>
      </c>
      <c r="Y35" s="51" t="s">
        <v>67</v>
      </c>
      <c r="Z35" s="51" t="s">
        <v>67</v>
      </c>
      <c r="AA35" s="51" t="s">
        <v>67</v>
      </c>
      <c r="AB35" s="51" t="s">
        <v>67</v>
      </c>
      <c r="AC35" s="51" t="s">
        <v>67</v>
      </c>
      <c r="AD35" s="51">
        <v>0</v>
      </c>
      <c r="AE35" s="51">
        <v>1</v>
      </c>
      <c r="AF35" s="118">
        <v>1</v>
      </c>
      <c r="AG35" s="118">
        <v>1</v>
      </c>
      <c r="AH35" s="118">
        <v>0</v>
      </c>
      <c r="AI35" s="118">
        <v>1</v>
      </c>
      <c r="AJ35" s="41" t="s">
        <v>32</v>
      </c>
      <c r="AL35" t="str">
        <f t="shared" si="0"/>
        <v xml:space="preserve">    (U1)ALERT_REQ_UNKNOWN</v>
      </c>
      <c r="AR35" s="53" t="str">
        <f t="shared" si="3"/>
        <v xml:space="preserve">    (U4)0x0000001DU,                                                           /* 29 UNKNOWN                                         */</v>
      </c>
      <c r="AS35" s="53" t="str">
        <f t="shared" si="4"/>
        <v xml:space="preserve">    (U4)0x0000003FU,                                                           /* 29 UNKNOWN                                         */</v>
      </c>
      <c r="AT35" s="53" t="str">
        <f t="shared" si="1"/>
        <v xml:space="preserve">    (U1)ALERT_REQ_UNKNOWN,                                                     /* 29 UNKNOWN                                         */</v>
      </c>
    </row>
    <row r="36" spans="2:46">
      <c r="B36" s="122"/>
      <c r="C36" s="37">
        <f t="shared" si="2"/>
        <v>30</v>
      </c>
      <c r="D36" s="51" t="s">
        <v>67</v>
      </c>
      <c r="E36" s="51" t="s">
        <v>67</v>
      </c>
      <c r="F36" s="51" t="s">
        <v>67</v>
      </c>
      <c r="G36" s="51" t="s">
        <v>67</v>
      </c>
      <c r="H36" s="51" t="s">
        <v>67</v>
      </c>
      <c r="I36" s="51" t="s">
        <v>67</v>
      </c>
      <c r="J36" s="51" t="s">
        <v>67</v>
      </c>
      <c r="K36" s="51" t="s">
        <v>67</v>
      </c>
      <c r="L36" s="51" t="s">
        <v>67</v>
      </c>
      <c r="M36" s="51" t="s">
        <v>67</v>
      </c>
      <c r="N36" s="51" t="s">
        <v>67</v>
      </c>
      <c r="O36" s="51" t="s">
        <v>67</v>
      </c>
      <c r="P36" s="51" t="s">
        <v>67</v>
      </c>
      <c r="Q36" s="51" t="s">
        <v>67</v>
      </c>
      <c r="R36" s="51" t="s">
        <v>67</v>
      </c>
      <c r="S36" s="51" t="s">
        <v>67</v>
      </c>
      <c r="T36" s="51" t="s">
        <v>67</v>
      </c>
      <c r="U36" s="51" t="s">
        <v>67</v>
      </c>
      <c r="V36" s="51" t="s">
        <v>67</v>
      </c>
      <c r="W36" s="51" t="s">
        <v>67</v>
      </c>
      <c r="X36" s="51" t="s">
        <v>67</v>
      </c>
      <c r="Y36" s="51" t="s">
        <v>67</v>
      </c>
      <c r="Z36" s="51" t="s">
        <v>67</v>
      </c>
      <c r="AA36" s="51" t="s">
        <v>67</v>
      </c>
      <c r="AB36" s="51" t="s">
        <v>67</v>
      </c>
      <c r="AC36" s="51" t="s">
        <v>67</v>
      </c>
      <c r="AD36" s="51">
        <v>0</v>
      </c>
      <c r="AE36" s="51">
        <v>1</v>
      </c>
      <c r="AF36" s="118">
        <v>1</v>
      </c>
      <c r="AG36" s="118">
        <v>1</v>
      </c>
      <c r="AH36" s="118">
        <v>1</v>
      </c>
      <c r="AI36" s="118">
        <v>0</v>
      </c>
      <c r="AJ36" s="41" t="s">
        <v>32</v>
      </c>
      <c r="AL36" t="str">
        <f t="shared" si="0"/>
        <v xml:space="preserve">    (U1)ALERT_REQ_UNKNOWN</v>
      </c>
      <c r="AR36" s="53" t="str">
        <f t="shared" si="3"/>
        <v xml:space="preserve">    (U4)0x0000001EU,                                                           /* 30 UNKNOWN                                         */</v>
      </c>
      <c r="AS36" s="53" t="str">
        <f t="shared" si="4"/>
        <v xml:space="preserve">    (U4)0x0000003FU,                                                           /* 30 UNKNOWN                                         */</v>
      </c>
      <c r="AT36" s="53" t="str">
        <f t="shared" si="1"/>
        <v xml:space="preserve">    (U1)ALERT_REQ_UNKNOWN,                                                     /* 30 UNKNOWN                                         */</v>
      </c>
    </row>
    <row r="37" spans="2:46">
      <c r="B37" s="122"/>
      <c r="C37" s="37">
        <f t="shared" si="2"/>
        <v>31</v>
      </c>
      <c r="D37" s="51" t="s">
        <v>67</v>
      </c>
      <c r="E37" s="51" t="s">
        <v>67</v>
      </c>
      <c r="F37" s="51" t="s">
        <v>67</v>
      </c>
      <c r="G37" s="51" t="s">
        <v>67</v>
      </c>
      <c r="H37" s="51" t="s">
        <v>67</v>
      </c>
      <c r="I37" s="51" t="s">
        <v>67</v>
      </c>
      <c r="J37" s="51" t="s">
        <v>67</v>
      </c>
      <c r="K37" s="51" t="s">
        <v>67</v>
      </c>
      <c r="L37" s="51" t="s">
        <v>67</v>
      </c>
      <c r="M37" s="51" t="s">
        <v>67</v>
      </c>
      <c r="N37" s="51" t="s">
        <v>67</v>
      </c>
      <c r="O37" s="51" t="s">
        <v>67</v>
      </c>
      <c r="P37" s="51" t="s">
        <v>67</v>
      </c>
      <c r="Q37" s="51" t="s">
        <v>67</v>
      </c>
      <c r="R37" s="51" t="s">
        <v>67</v>
      </c>
      <c r="S37" s="51" t="s">
        <v>67</v>
      </c>
      <c r="T37" s="51" t="s">
        <v>67</v>
      </c>
      <c r="U37" s="51" t="s">
        <v>67</v>
      </c>
      <c r="V37" s="51" t="s">
        <v>67</v>
      </c>
      <c r="W37" s="51" t="s">
        <v>67</v>
      </c>
      <c r="X37" s="51" t="s">
        <v>67</v>
      </c>
      <c r="Y37" s="51" t="s">
        <v>67</v>
      </c>
      <c r="Z37" s="51" t="s">
        <v>67</v>
      </c>
      <c r="AA37" s="51" t="s">
        <v>67</v>
      </c>
      <c r="AB37" s="51" t="s">
        <v>67</v>
      </c>
      <c r="AC37" s="51" t="s">
        <v>67</v>
      </c>
      <c r="AD37" s="51">
        <v>0</v>
      </c>
      <c r="AE37" s="51">
        <v>1</v>
      </c>
      <c r="AF37" s="118">
        <v>1</v>
      </c>
      <c r="AG37" s="118">
        <v>1</v>
      </c>
      <c r="AH37" s="118">
        <v>1</v>
      </c>
      <c r="AI37" s="118">
        <v>1</v>
      </c>
      <c r="AJ37" s="41" t="s">
        <v>32</v>
      </c>
      <c r="AL37" t="str">
        <f t="shared" si="0"/>
        <v xml:space="preserve">    (U1)ALERT_REQ_UNKNOWN</v>
      </c>
      <c r="AR37" s="53" t="str">
        <f t="shared" si="3"/>
        <v xml:space="preserve">    (U4)0x0000001FU,                                                           /* 31 UNKNOWN                                         */</v>
      </c>
      <c r="AS37" s="53" t="str">
        <f t="shared" si="4"/>
        <v xml:space="preserve">    (U4)0x0000003FU,                                                           /* 31 UNKNOWN                                         */</v>
      </c>
      <c r="AT37" s="53" t="str">
        <f t="shared" si="1"/>
        <v xml:space="preserve">    (U1)ALERT_REQ_UNKNOWN,                                                     /* 31 UNKNOWN                                         */</v>
      </c>
    </row>
    <row r="38" spans="2:46">
      <c r="B38" s="122"/>
      <c r="C38" s="37">
        <f t="shared" si="2"/>
        <v>32</v>
      </c>
      <c r="D38" s="51" t="s">
        <v>67</v>
      </c>
      <c r="E38" s="51" t="s">
        <v>67</v>
      </c>
      <c r="F38" s="51" t="s">
        <v>67</v>
      </c>
      <c r="G38" s="51" t="s">
        <v>67</v>
      </c>
      <c r="H38" s="51" t="s">
        <v>67</v>
      </c>
      <c r="I38" s="51" t="s">
        <v>67</v>
      </c>
      <c r="J38" s="51" t="s">
        <v>67</v>
      </c>
      <c r="K38" s="51" t="s">
        <v>67</v>
      </c>
      <c r="L38" s="51" t="s">
        <v>67</v>
      </c>
      <c r="M38" s="51" t="s">
        <v>67</v>
      </c>
      <c r="N38" s="51" t="s">
        <v>67</v>
      </c>
      <c r="O38" s="51" t="s">
        <v>67</v>
      </c>
      <c r="P38" s="51" t="s">
        <v>67</v>
      </c>
      <c r="Q38" s="51" t="s">
        <v>67</v>
      </c>
      <c r="R38" s="51" t="s">
        <v>67</v>
      </c>
      <c r="S38" s="51" t="s">
        <v>67</v>
      </c>
      <c r="T38" s="51" t="s">
        <v>67</v>
      </c>
      <c r="U38" s="51" t="s">
        <v>67</v>
      </c>
      <c r="V38" s="51" t="s">
        <v>67</v>
      </c>
      <c r="W38" s="51" t="s">
        <v>67</v>
      </c>
      <c r="X38" s="51" t="s">
        <v>67</v>
      </c>
      <c r="Y38" s="51" t="s">
        <v>67</v>
      </c>
      <c r="Z38" s="51" t="s">
        <v>67</v>
      </c>
      <c r="AA38" s="51" t="s">
        <v>67</v>
      </c>
      <c r="AB38" s="51" t="s">
        <v>67</v>
      </c>
      <c r="AC38" s="51" t="s">
        <v>67</v>
      </c>
      <c r="AD38" s="51">
        <v>1</v>
      </c>
      <c r="AE38" s="51">
        <v>0</v>
      </c>
      <c r="AF38" s="118">
        <v>0</v>
      </c>
      <c r="AG38" s="118">
        <v>0</v>
      </c>
      <c r="AH38" s="180">
        <v>0</v>
      </c>
      <c r="AI38" s="180">
        <v>0</v>
      </c>
      <c r="AJ38" s="41" t="s">
        <v>32</v>
      </c>
      <c r="AL38" t="str">
        <f t="shared" si="0"/>
        <v xml:space="preserve">    (U1)ALERT_REQ_UNKNOWN</v>
      </c>
      <c r="AR38" s="53" t="str">
        <f t="shared" si="3"/>
        <v xml:space="preserve">    (U4)0x00000020U,                                                           /* 32 UNKNOWN                                         */</v>
      </c>
      <c r="AS38" s="53" t="str">
        <f t="shared" si="4"/>
        <v xml:space="preserve">    (U4)0x0000003FU,                                                           /* 32 UNKNOWN                                         */</v>
      </c>
      <c r="AT38" s="53" t="str">
        <f t="shared" si="1"/>
        <v xml:space="preserve">    (U1)ALERT_REQ_UNKNOWN,                                                     /* 32 UNKNOWN                                         */</v>
      </c>
    </row>
    <row r="39" spans="2:46">
      <c r="B39" s="122"/>
      <c r="C39" s="37">
        <f t="shared" si="2"/>
        <v>33</v>
      </c>
      <c r="D39" s="51" t="s">
        <v>67</v>
      </c>
      <c r="E39" s="51" t="s">
        <v>67</v>
      </c>
      <c r="F39" s="51" t="s">
        <v>67</v>
      </c>
      <c r="G39" s="51" t="s">
        <v>67</v>
      </c>
      <c r="H39" s="51" t="s">
        <v>67</v>
      </c>
      <c r="I39" s="51" t="s">
        <v>67</v>
      </c>
      <c r="J39" s="51" t="s">
        <v>67</v>
      </c>
      <c r="K39" s="51" t="s">
        <v>67</v>
      </c>
      <c r="L39" s="51" t="s">
        <v>67</v>
      </c>
      <c r="M39" s="51" t="s">
        <v>67</v>
      </c>
      <c r="N39" s="51" t="s">
        <v>67</v>
      </c>
      <c r="O39" s="51" t="s">
        <v>67</v>
      </c>
      <c r="P39" s="51" t="s">
        <v>67</v>
      </c>
      <c r="Q39" s="51" t="s">
        <v>67</v>
      </c>
      <c r="R39" s="51" t="s">
        <v>67</v>
      </c>
      <c r="S39" s="51" t="s">
        <v>67</v>
      </c>
      <c r="T39" s="51" t="s">
        <v>67</v>
      </c>
      <c r="U39" s="51" t="s">
        <v>67</v>
      </c>
      <c r="V39" s="51" t="s">
        <v>67</v>
      </c>
      <c r="W39" s="51" t="s">
        <v>67</v>
      </c>
      <c r="X39" s="51" t="s">
        <v>67</v>
      </c>
      <c r="Y39" s="51" t="s">
        <v>67</v>
      </c>
      <c r="Z39" s="51" t="s">
        <v>67</v>
      </c>
      <c r="AA39" s="51" t="s">
        <v>67</v>
      </c>
      <c r="AB39" s="51" t="s">
        <v>67</v>
      </c>
      <c r="AC39" s="51" t="s">
        <v>67</v>
      </c>
      <c r="AD39" s="51">
        <v>1</v>
      </c>
      <c r="AE39" s="51">
        <v>0</v>
      </c>
      <c r="AF39" s="118">
        <v>0</v>
      </c>
      <c r="AG39" s="118">
        <v>0</v>
      </c>
      <c r="AH39" s="180">
        <v>0</v>
      </c>
      <c r="AI39" s="180">
        <v>1</v>
      </c>
      <c r="AJ39" s="41" t="s">
        <v>32</v>
      </c>
      <c r="AL39" t="str">
        <f t="shared" si="0"/>
        <v xml:space="preserve">    (U1)ALERT_REQ_UNKNOWN</v>
      </c>
      <c r="AR39" s="53" t="str">
        <f t="shared" si="3"/>
        <v xml:space="preserve">    (U4)0x00000021U,                                                           /* 33 UNKNOWN                                         */</v>
      </c>
      <c r="AS39" s="53" t="str">
        <f t="shared" si="4"/>
        <v xml:space="preserve">    (U4)0x0000003FU,                                                           /* 33 UNKNOWN                                         */</v>
      </c>
      <c r="AT39" s="53" t="str">
        <f t="shared" si="1"/>
        <v xml:space="preserve">    (U1)ALERT_REQ_UNKNOWN,                                                     /* 33 UNKNOWN                                         */</v>
      </c>
    </row>
    <row r="40" spans="2:46">
      <c r="B40" s="122"/>
      <c r="C40" s="37">
        <f t="shared" si="2"/>
        <v>34</v>
      </c>
      <c r="D40" s="51" t="s">
        <v>67</v>
      </c>
      <c r="E40" s="51" t="s">
        <v>67</v>
      </c>
      <c r="F40" s="51" t="s">
        <v>67</v>
      </c>
      <c r="G40" s="51" t="s">
        <v>67</v>
      </c>
      <c r="H40" s="51" t="s">
        <v>67</v>
      </c>
      <c r="I40" s="51" t="s">
        <v>67</v>
      </c>
      <c r="J40" s="51" t="s">
        <v>67</v>
      </c>
      <c r="K40" s="51" t="s">
        <v>67</v>
      </c>
      <c r="L40" s="51" t="s">
        <v>67</v>
      </c>
      <c r="M40" s="51" t="s">
        <v>67</v>
      </c>
      <c r="N40" s="51" t="s">
        <v>67</v>
      </c>
      <c r="O40" s="51" t="s">
        <v>67</v>
      </c>
      <c r="P40" s="51" t="s">
        <v>67</v>
      </c>
      <c r="Q40" s="51" t="s">
        <v>67</v>
      </c>
      <c r="R40" s="51" t="s">
        <v>67</v>
      </c>
      <c r="S40" s="51" t="s">
        <v>67</v>
      </c>
      <c r="T40" s="51" t="s">
        <v>67</v>
      </c>
      <c r="U40" s="51" t="s">
        <v>67</v>
      </c>
      <c r="V40" s="51" t="s">
        <v>67</v>
      </c>
      <c r="W40" s="51" t="s">
        <v>67</v>
      </c>
      <c r="X40" s="51" t="s">
        <v>67</v>
      </c>
      <c r="Y40" s="51" t="s">
        <v>67</v>
      </c>
      <c r="Z40" s="51" t="s">
        <v>67</v>
      </c>
      <c r="AA40" s="51" t="s">
        <v>67</v>
      </c>
      <c r="AB40" s="51" t="s">
        <v>67</v>
      </c>
      <c r="AC40" s="51" t="s">
        <v>67</v>
      </c>
      <c r="AD40" s="51">
        <v>1</v>
      </c>
      <c r="AE40" s="51">
        <v>0</v>
      </c>
      <c r="AF40" s="118">
        <v>0</v>
      </c>
      <c r="AG40" s="118">
        <v>0</v>
      </c>
      <c r="AH40" s="180">
        <v>1</v>
      </c>
      <c r="AI40" s="180">
        <v>0</v>
      </c>
      <c r="AJ40" s="41" t="s">
        <v>32</v>
      </c>
      <c r="AL40" t="str">
        <f t="shared" si="0"/>
        <v xml:space="preserve">    (U1)ALERT_REQ_UNKNOWN</v>
      </c>
      <c r="AR40" s="53" t="str">
        <f t="shared" si="3"/>
        <v xml:space="preserve">    (U4)0x00000022U,                                                           /* 34 UNKNOWN                                         */</v>
      </c>
      <c r="AS40" s="53" t="str">
        <f t="shared" si="4"/>
        <v xml:space="preserve">    (U4)0x0000003FU,                                                           /* 34 UNKNOWN                                         */</v>
      </c>
      <c r="AT40" s="53" t="str">
        <f t="shared" si="1"/>
        <v xml:space="preserve">    (U1)ALERT_REQ_UNKNOWN,                                                     /* 34 UNKNOWN                                         */</v>
      </c>
    </row>
    <row r="41" spans="2:46">
      <c r="B41" s="122"/>
      <c r="C41" s="37">
        <f t="shared" si="2"/>
        <v>35</v>
      </c>
      <c r="D41" s="51" t="s">
        <v>67</v>
      </c>
      <c r="E41" s="51" t="s">
        <v>67</v>
      </c>
      <c r="F41" s="51" t="s">
        <v>67</v>
      </c>
      <c r="G41" s="51" t="s">
        <v>67</v>
      </c>
      <c r="H41" s="51" t="s">
        <v>67</v>
      </c>
      <c r="I41" s="51" t="s">
        <v>67</v>
      </c>
      <c r="J41" s="51" t="s">
        <v>67</v>
      </c>
      <c r="K41" s="51" t="s">
        <v>67</v>
      </c>
      <c r="L41" s="51" t="s">
        <v>67</v>
      </c>
      <c r="M41" s="51" t="s">
        <v>67</v>
      </c>
      <c r="N41" s="51" t="s">
        <v>67</v>
      </c>
      <c r="O41" s="51" t="s">
        <v>67</v>
      </c>
      <c r="P41" s="51" t="s">
        <v>67</v>
      </c>
      <c r="Q41" s="51" t="s">
        <v>67</v>
      </c>
      <c r="R41" s="51" t="s">
        <v>67</v>
      </c>
      <c r="S41" s="51" t="s">
        <v>67</v>
      </c>
      <c r="T41" s="51" t="s">
        <v>67</v>
      </c>
      <c r="U41" s="51" t="s">
        <v>67</v>
      </c>
      <c r="V41" s="51" t="s">
        <v>67</v>
      </c>
      <c r="W41" s="51" t="s">
        <v>67</v>
      </c>
      <c r="X41" s="51" t="s">
        <v>67</v>
      </c>
      <c r="Y41" s="51" t="s">
        <v>67</v>
      </c>
      <c r="Z41" s="51" t="s">
        <v>67</v>
      </c>
      <c r="AA41" s="51" t="s">
        <v>67</v>
      </c>
      <c r="AB41" s="51" t="s">
        <v>67</v>
      </c>
      <c r="AC41" s="51" t="s">
        <v>67</v>
      </c>
      <c r="AD41" s="51">
        <v>1</v>
      </c>
      <c r="AE41" s="51">
        <v>0</v>
      </c>
      <c r="AF41" s="118">
        <v>0</v>
      </c>
      <c r="AG41" s="118">
        <v>0</v>
      </c>
      <c r="AH41" s="51">
        <v>1</v>
      </c>
      <c r="AI41" s="51">
        <v>1</v>
      </c>
      <c r="AJ41" s="41" t="s">
        <v>32</v>
      </c>
      <c r="AL41" t="str">
        <f t="shared" si="0"/>
        <v xml:space="preserve">    (U1)ALERT_REQ_UNKNOWN</v>
      </c>
      <c r="AR41" s="53" t="str">
        <f t="shared" si="3"/>
        <v xml:space="preserve">    (U4)0x00000023U,                                                           /* 35 UNKNOWN                                         */</v>
      </c>
      <c r="AS41" s="53" t="str">
        <f t="shared" si="4"/>
        <v xml:space="preserve">    (U4)0x0000003FU,                                                           /* 35 UNKNOWN                                         */</v>
      </c>
      <c r="AT41" s="53" t="str">
        <f t="shared" si="1"/>
        <v xml:space="preserve">    (U1)ALERT_REQ_UNKNOWN,                                                     /* 35 UNKNOWN                                         */</v>
      </c>
    </row>
    <row r="42" spans="2:46">
      <c r="B42" s="122"/>
      <c r="C42" s="37">
        <f t="shared" si="2"/>
        <v>36</v>
      </c>
      <c r="D42" s="51" t="s">
        <v>67</v>
      </c>
      <c r="E42" s="51" t="s">
        <v>67</v>
      </c>
      <c r="F42" s="51" t="s">
        <v>67</v>
      </c>
      <c r="G42" s="51" t="s">
        <v>67</v>
      </c>
      <c r="H42" s="51" t="s">
        <v>67</v>
      </c>
      <c r="I42" s="51" t="s">
        <v>67</v>
      </c>
      <c r="J42" s="51" t="s">
        <v>67</v>
      </c>
      <c r="K42" s="51" t="s">
        <v>67</v>
      </c>
      <c r="L42" s="51" t="s">
        <v>67</v>
      </c>
      <c r="M42" s="51" t="s">
        <v>67</v>
      </c>
      <c r="N42" s="51" t="s">
        <v>67</v>
      </c>
      <c r="O42" s="51" t="s">
        <v>67</v>
      </c>
      <c r="P42" s="51" t="s">
        <v>67</v>
      </c>
      <c r="Q42" s="51" t="s">
        <v>67</v>
      </c>
      <c r="R42" s="51" t="s">
        <v>67</v>
      </c>
      <c r="S42" s="51" t="s">
        <v>67</v>
      </c>
      <c r="T42" s="51" t="s">
        <v>67</v>
      </c>
      <c r="U42" s="51" t="s">
        <v>67</v>
      </c>
      <c r="V42" s="51" t="s">
        <v>67</v>
      </c>
      <c r="W42" s="51" t="s">
        <v>67</v>
      </c>
      <c r="X42" s="51" t="s">
        <v>67</v>
      </c>
      <c r="Y42" s="51" t="s">
        <v>67</v>
      </c>
      <c r="Z42" s="51" t="s">
        <v>67</v>
      </c>
      <c r="AA42" s="51" t="s">
        <v>67</v>
      </c>
      <c r="AB42" s="51" t="s">
        <v>67</v>
      </c>
      <c r="AC42" s="51" t="s">
        <v>67</v>
      </c>
      <c r="AD42" s="51">
        <v>1</v>
      </c>
      <c r="AE42" s="51">
        <v>0</v>
      </c>
      <c r="AF42" s="118">
        <v>0</v>
      </c>
      <c r="AG42" s="118">
        <v>1</v>
      </c>
      <c r="AH42" s="118">
        <v>0</v>
      </c>
      <c r="AI42" s="118">
        <v>0</v>
      </c>
      <c r="AJ42" s="41" t="s">
        <v>32</v>
      </c>
      <c r="AL42" t="str">
        <f t="shared" si="0"/>
        <v xml:space="preserve">    (U1)ALERT_REQ_UNKNOWN</v>
      </c>
      <c r="AR42" s="53" t="str">
        <f t="shared" si="3"/>
        <v xml:space="preserve">    (U4)0x00000024U,                                                           /* 36 UNKNOWN                                         */</v>
      </c>
      <c r="AS42" s="53" t="str">
        <f t="shared" si="4"/>
        <v xml:space="preserve">    (U4)0x0000003FU,                                                           /* 36 UNKNOWN                                         */</v>
      </c>
      <c r="AT42" s="53" t="str">
        <f t="shared" si="1"/>
        <v xml:space="preserve">    (U1)ALERT_REQ_UNKNOWN,                                                     /* 36 UNKNOWN                                         */</v>
      </c>
    </row>
    <row r="43" spans="2:46">
      <c r="B43" s="122"/>
      <c r="C43" s="37">
        <f t="shared" si="2"/>
        <v>37</v>
      </c>
      <c r="D43" s="51" t="s">
        <v>67</v>
      </c>
      <c r="E43" s="51" t="s">
        <v>67</v>
      </c>
      <c r="F43" s="51" t="s">
        <v>67</v>
      </c>
      <c r="G43" s="51" t="s">
        <v>67</v>
      </c>
      <c r="H43" s="51" t="s">
        <v>67</v>
      </c>
      <c r="I43" s="51" t="s">
        <v>67</v>
      </c>
      <c r="J43" s="51" t="s">
        <v>67</v>
      </c>
      <c r="K43" s="51" t="s">
        <v>67</v>
      </c>
      <c r="L43" s="51" t="s">
        <v>67</v>
      </c>
      <c r="M43" s="51" t="s">
        <v>67</v>
      </c>
      <c r="N43" s="51" t="s">
        <v>67</v>
      </c>
      <c r="O43" s="51" t="s">
        <v>67</v>
      </c>
      <c r="P43" s="51" t="s">
        <v>67</v>
      </c>
      <c r="Q43" s="51" t="s">
        <v>67</v>
      </c>
      <c r="R43" s="51" t="s">
        <v>67</v>
      </c>
      <c r="S43" s="51" t="s">
        <v>67</v>
      </c>
      <c r="T43" s="51" t="s">
        <v>67</v>
      </c>
      <c r="U43" s="51" t="s">
        <v>67</v>
      </c>
      <c r="V43" s="51" t="s">
        <v>67</v>
      </c>
      <c r="W43" s="51" t="s">
        <v>67</v>
      </c>
      <c r="X43" s="51" t="s">
        <v>67</v>
      </c>
      <c r="Y43" s="51" t="s">
        <v>67</v>
      </c>
      <c r="Z43" s="51" t="s">
        <v>67</v>
      </c>
      <c r="AA43" s="51" t="s">
        <v>67</v>
      </c>
      <c r="AB43" s="51" t="s">
        <v>67</v>
      </c>
      <c r="AC43" s="51" t="s">
        <v>67</v>
      </c>
      <c r="AD43" s="51">
        <v>1</v>
      </c>
      <c r="AE43" s="51">
        <v>0</v>
      </c>
      <c r="AF43" s="118">
        <v>0</v>
      </c>
      <c r="AG43" s="118">
        <v>1</v>
      </c>
      <c r="AH43" s="118">
        <v>0</v>
      </c>
      <c r="AI43" s="118">
        <v>1</v>
      </c>
      <c r="AJ43" s="41" t="s">
        <v>32</v>
      </c>
      <c r="AL43" t="str">
        <f t="shared" si="0"/>
        <v xml:space="preserve">    (U1)ALERT_REQ_UNKNOWN</v>
      </c>
      <c r="AR43" s="53" t="str">
        <f t="shared" si="3"/>
        <v xml:space="preserve">    (U4)0x00000025U,                                                           /* 37 UNKNOWN                                         */</v>
      </c>
      <c r="AS43" s="53" t="str">
        <f t="shared" si="4"/>
        <v xml:space="preserve">    (U4)0x0000003FU,                                                           /* 37 UNKNOWN                                         */</v>
      </c>
      <c r="AT43" s="53" t="str">
        <f t="shared" si="1"/>
        <v xml:space="preserve">    (U1)ALERT_REQ_UNKNOWN,                                                     /* 37 UNKNOWN                                         */</v>
      </c>
    </row>
    <row r="44" spans="2:46">
      <c r="B44" s="122"/>
      <c r="C44" s="37">
        <f t="shared" si="2"/>
        <v>38</v>
      </c>
      <c r="D44" s="51" t="s">
        <v>67</v>
      </c>
      <c r="E44" s="51" t="s">
        <v>67</v>
      </c>
      <c r="F44" s="51" t="s">
        <v>67</v>
      </c>
      <c r="G44" s="51" t="s">
        <v>67</v>
      </c>
      <c r="H44" s="51" t="s">
        <v>67</v>
      </c>
      <c r="I44" s="51" t="s">
        <v>67</v>
      </c>
      <c r="J44" s="51" t="s">
        <v>67</v>
      </c>
      <c r="K44" s="51" t="s">
        <v>67</v>
      </c>
      <c r="L44" s="51" t="s">
        <v>67</v>
      </c>
      <c r="M44" s="51" t="s">
        <v>67</v>
      </c>
      <c r="N44" s="51" t="s">
        <v>67</v>
      </c>
      <c r="O44" s="51" t="s">
        <v>67</v>
      </c>
      <c r="P44" s="51" t="s">
        <v>67</v>
      </c>
      <c r="Q44" s="51" t="s">
        <v>67</v>
      </c>
      <c r="R44" s="51" t="s">
        <v>67</v>
      </c>
      <c r="S44" s="51" t="s">
        <v>67</v>
      </c>
      <c r="T44" s="51" t="s">
        <v>67</v>
      </c>
      <c r="U44" s="51" t="s">
        <v>67</v>
      </c>
      <c r="V44" s="51" t="s">
        <v>67</v>
      </c>
      <c r="W44" s="51" t="s">
        <v>67</v>
      </c>
      <c r="X44" s="51" t="s">
        <v>67</v>
      </c>
      <c r="Y44" s="51" t="s">
        <v>67</v>
      </c>
      <c r="Z44" s="51" t="s">
        <v>67</v>
      </c>
      <c r="AA44" s="51" t="s">
        <v>67</v>
      </c>
      <c r="AB44" s="51" t="s">
        <v>67</v>
      </c>
      <c r="AC44" s="51" t="s">
        <v>67</v>
      </c>
      <c r="AD44" s="51">
        <v>1</v>
      </c>
      <c r="AE44" s="51">
        <v>0</v>
      </c>
      <c r="AF44" s="118">
        <v>0</v>
      </c>
      <c r="AG44" s="118">
        <v>1</v>
      </c>
      <c r="AH44" s="118">
        <v>1</v>
      </c>
      <c r="AI44" s="118">
        <v>0</v>
      </c>
      <c r="AJ44" s="41" t="s">
        <v>32</v>
      </c>
      <c r="AL44" t="str">
        <f t="shared" si="0"/>
        <v xml:space="preserve">    (U1)ALERT_REQ_UNKNOWN</v>
      </c>
      <c r="AR44" s="53" t="str">
        <f t="shared" si="3"/>
        <v xml:space="preserve">    (U4)0x00000026U,                                                           /* 38 UNKNOWN                                         */</v>
      </c>
      <c r="AS44" s="53" t="str">
        <f t="shared" si="4"/>
        <v xml:space="preserve">    (U4)0x0000003FU,                                                           /* 38 UNKNOWN                                         */</v>
      </c>
      <c r="AT44" s="53" t="str">
        <f t="shared" si="1"/>
        <v xml:space="preserve">    (U1)ALERT_REQ_UNKNOWN,                                                     /* 38 UNKNOWN                                         */</v>
      </c>
    </row>
    <row r="45" spans="2:46">
      <c r="B45" s="122"/>
      <c r="C45" s="37">
        <f t="shared" si="2"/>
        <v>39</v>
      </c>
      <c r="D45" s="51" t="s">
        <v>67</v>
      </c>
      <c r="E45" s="51" t="s">
        <v>67</v>
      </c>
      <c r="F45" s="51" t="s">
        <v>67</v>
      </c>
      <c r="G45" s="51" t="s">
        <v>67</v>
      </c>
      <c r="H45" s="51" t="s">
        <v>67</v>
      </c>
      <c r="I45" s="51" t="s">
        <v>67</v>
      </c>
      <c r="J45" s="51" t="s">
        <v>67</v>
      </c>
      <c r="K45" s="51" t="s">
        <v>67</v>
      </c>
      <c r="L45" s="51" t="s">
        <v>67</v>
      </c>
      <c r="M45" s="51" t="s">
        <v>67</v>
      </c>
      <c r="N45" s="51" t="s">
        <v>67</v>
      </c>
      <c r="O45" s="51" t="s">
        <v>67</v>
      </c>
      <c r="P45" s="51" t="s">
        <v>67</v>
      </c>
      <c r="Q45" s="51" t="s">
        <v>67</v>
      </c>
      <c r="R45" s="51" t="s">
        <v>67</v>
      </c>
      <c r="S45" s="51" t="s">
        <v>67</v>
      </c>
      <c r="T45" s="51" t="s">
        <v>67</v>
      </c>
      <c r="U45" s="51" t="s">
        <v>67</v>
      </c>
      <c r="V45" s="51" t="s">
        <v>67</v>
      </c>
      <c r="W45" s="51" t="s">
        <v>67</v>
      </c>
      <c r="X45" s="51" t="s">
        <v>67</v>
      </c>
      <c r="Y45" s="51" t="s">
        <v>67</v>
      </c>
      <c r="Z45" s="51" t="s">
        <v>67</v>
      </c>
      <c r="AA45" s="51" t="s">
        <v>67</v>
      </c>
      <c r="AB45" s="51" t="s">
        <v>67</v>
      </c>
      <c r="AC45" s="51" t="s">
        <v>67</v>
      </c>
      <c r="AD45" s="51">
        <v>1</v>
      </c>
      <c r="AE45" s="51">
        <v>0</v>
      </c>
      <c r="AF45" s="118">
        <v>0</v>
      </c>
      <c r="AG45" s="118">
        <v>1</v>
      </c>
      <c r="AH45" s="118">
        <v>1</v>
      </c>
      <c r="AI45" s="118">
        <v>1</v>
      </c>
      <c r="AJ45" s="41" t="s">
        <v>32</v>
      </c>
      <c r="AL45" t="str">
        <f t="shared" si="0"/>
        <v xml:space="preserve">    (U1)ALERT_REQ_UNKNOWN</v>
      </c>
      <c r="AR45" s="53" t="str">
        <f t="shared" si="3"/>
        <v xml:space="preserve">    (U4)0x00000027U,                                                           /* 39 UNKNOWN                                         */</v>
      </c>
      <c r="AS45" s="53" t="str">
        <f t="shared" si="4"/>
        <v xml:space="preserve">    (U4)0x0000003FU,                                                           /* 39 UNKNOWN                                         */</v>
      </c>
      <c r="AT45" s="53" t="str">
        <f t="shared" si="1"/>
        <v xml:space="preserve">    (U1)ALERT_REQ_UNKNOWN,                                                     /* 39 UNKNOWN                                         */</v>
      </c>
    </row>
    <row r="46" spans="2:46">
      <c r="B46" s="122"/>
      <c r="C46" s="37">
        <f t="shared" si="2"/>
        <v>40</v>
      </c>
      <c r="D46" s="51" t="s">
        <v>67</v>
      </c>
      <c r="E46" s="51" t="s">
        <v>67</v>
      </c>
      <c r="F46" s="51" t="s">
        <v>67</v>
      </c>
      <c r="G46" s="51" t="s">
        <v>67</v>
      </c>
      <c r="H46" s="51" t="s">
        <v>67</v>
      </c>
      <c r="I46" s="51" t="s">
        <v>67</v>
      </c>
      <c r="J46" s="51" t="s">
        <v>67</v>
      </c>
      <c r="K46" s="51" t="s">
        <v>67</v>
      </c>
      <c r="L46" s="51" t="s">
        <v>67</v>
      </c>
      <c r="M46" s="51" t="s">
        <v>67</v>
      </c>
      <c r="N46" s="51" t="s">
        <v>67</v>
      </c>
      <c r="O46" s="51" t="s">
        <v>67</v>
      </c>
      <c r="P46" s="51" t="s">
        <v>67</v>
      </c>
      <c r="Q46" s="51" t="s">
        <v>67</v>
      </c>
      <c r="R46" s="51" t="s">
        <v>67</v>
      </c>
      <c r="S46" s="51" t="s">
        <v>67</v>
      </c>
      <c r="T46" s="51" t="s">
        <v>67</v>
      </c>
      <c r="U46" s="51" t="s">
        <v>67</v>
      </c>
      <c r="V46" s="51" t="s">
        <v>67</v>
      </c>
      <c r="W46" s="51" t="s">
        <v>67</v>
      </c>
      <c r="X46" s="51" t="s">
        <v>67</v>
      </c>
      <c r="Y46" s="51" t="s">
        <v>67</v>
      </c>
      <c r="Z46" s="51" t="s">
        <v>67</v>
      </c>
      <c r="AA46" s="51" t="s">
        <v>67</v>
      </c>
      <c r="AB46" s="51" t="s">
        <v>67</v>
      </c>
      <c r="AC46" s="51" t="s">
        <v>67</v>
      </c>
      <c r="AD46" s="51">
        <v>1</v>
      </c>
      <c r="AE46" s="51">
        <v>0</v>
      </c>
      <c r="AF46" s="118">
        <v>1</v>
      </c>
      <c r="AG46" s="118">
        <v>0</v>
      </c>
      <c r="AH46" s="118">
        <v>0</v>
      </c>
      <c r="AI46" s="118">
        <v>0</v>
      </c>
      <c r="AJ46" s="41" t="s">
        <v>32</v>
      </c>
      <c r="AL46" t="str">
        <f t="shared" si="0"/>
        <v xml:space="preserve">    (U1)ALERT_REQ_UNKNOWN</v>
      </c>
      <c r="AR46" s="53" t="str">
        <f t="shared" si="3"/>
        <v xml:space="preserve">    (U4)0x00000028U,                                                           /* 40 UNKNOWN                                         */</v>
      </c>
      <c r="AS46" s="53" t="str">
        <f t="shared" si="4"/>
        <v xml:space="preserve">    (U4)0x0000003FU,                                                           /* 40 UNKNOWN                                         */</v>
      </c>
      <c r="AT46" s="53" t="str">
        <f t="shared" si="1"/>
        <v xml:space="preserve">    (U1)ALERT_REQ_UNKNOWN,                                                     /* 40 UNKNOWN                                         */</v>
      </c>
    </row>
    <row r="47" spans="2:46">
      <c r="B47" s="122"/>
      <c r="C47" s="37">
        <f t="shared" si="2"/>
        <v>41</v>
      </c>
      <c r="D47" s="51" t="s">
        <v>67</v>
      </c>
      <c r="E47" s="51" t="s">
        <v>67</v>
      </c>
      <c r="F47" s="51" t="s">
        <v>67</v>
      </c>
      <c r="G47" s="51" t="s">
        <v>67</v>
      </c>
      <c r="H47" s="51" t="s">
        <v>67</v>
      </c>
      <c r="I47" s="51" t="s">
        <v>67</v>
      </c>
      <c r="J47" s="51" t="s">
        <v>67</v>
      </c>
      <c r="K47" s="51" t="s">
        <v>67</v>
      </c>
      <c r="L47" s="51" t="s">
        <v>67</v>
      </c>
      <c r="M47" s="51" t="s">
        <v>67</v>
      </c>
      <c r="N47" s="51" t="s">
        <v>67</v>
      </c>
      <c r="O47" s="51" t="s">
        <v>67</v>
      </c>
      <c r="P47" s="51" t="s">
        <v>67</v>
      </c>
      <c r="Q47" s="51" t="s">
        <v>67</v>
      </c>
      <c r="R47" s="51" t="s">
        <v>67</v>
      </c>
      <c r="S47" s="51" t="s">
        <v>67</v>
      </c>
      <c r="T47" s="51" t="s">
        <v>67</v>
      </c>
      <c r="U47" s="51" t="s">
        <v>67</v>
      </c>
      <c r="V47" s="51" t="s">
        <v>67</v>
      </c>
      <c r="W47" s="51" t="s">
        <v>67</v>
      </c>
      <c r="X47" s="51" t="s">
        <v>67</v>
      </c>
      <c r="Y47" s="51" t="s">
        <v>67</v>
      </c>
      <c r="Z47" s="51" t="s">
        <v>67</v>
      </c>
      <c r="AA47" s="51" t="s">
        <v>67</v>
      </c>
      <c r="AB47" s="51" t="s">
        <v>67</v>
      </c>
      <c r="AC47" s="51" t="s">
        <v>67</v>
      </c>
      <c r="AD47" s="51">
        <v>1</v>
      </c>
      <c r="AE47" s="51">
        <v>0</v>
      </c>
      <c r="AF47" s="118">
        <v>1</v>
      </c>
      <c r="AG47" s="118">
        <v>0</v>
      </c>
      <c r="AH47" s="180">
        <v>0</v>
      </c>
      <c r="AI47" s="180">
        <v>1</v>
      </c>
      <c r="AJ47" s="41" t="s">
        <v>32</v>
      </c>
      <c r="AL47" t="str">
        <f t="shared" si="0"/>
        <v xml:space="preserve">    (U1)ALERT_REQ_UNKNOWN</v>
      </c>
      <c r="AR47" s="53" t="str">
        <f t="shared" si="3"/>
        <v xml:space="preserve">    (U4)0x00000029U,                                                           /* 41 UNKNOWN                                         */</v>
      </c>
      <c r="AS47" s="53" t="str">
        <f t="shared" si="4"/>
        <v xml:space="preserve">    (U4)0x0000003FU,                                                           /* 41 UNKNOWN                                         */</v>
      </c>
      <c r="AT47" s="53" t="str">
        <f t="shared" si="1"/>
        <v xml:space="preserve">    (U1)ALERT_REQ_UNKNOWN,                                                     /* 41 UNKNOWN                                         */</v>
      </c>
    </row>
    <row r="48" spans="2:46">
      <c r="B48" s="122"/>
      <c r="C48" s="37">
        <f t="shared" si="2"/>
        <v>42</v>
      </c>
      <c r="D48" s="51" t="s">
        <v>67</v>
      </c>
      <c r="E48" s="51" t="s">
        <v>67</v>
      </c>
      <c r="F48" s="51" t="s">
        <v>67</v>
      </c>
      <c r="G48" s="51" t="s">
        <v>67</v>
      </c>
      <c r="H48" s="51" t="s">
        <v>67</v>
      </c>
      <c r="I48" s="51" t="s">
        <v>67</v>
      </c>
      <c r="J48" s="51" t="s">
        <v>67</v>
      </c>
      <c r="K48" s="51" t="s">
        <v>67</v>
      </c>
      <c r="L48" s="51" t="s">
        <v>67</v>
      </c>
      <c r="M48" s="51" t="s">
        <v>67</v>
      </c>
      <c r="N48" s="51" t="s">
        <v>67</v>
      </c>
      <c r="O48" s="51" t="s">
        <v>67</v>
      </c>
      <c r="P48" s="51" t="s">
        <v>67</v>
      </c>
      <c r="Q48" s="51" t="s">
        <v>67</v>
      </c>
      <c r="R48" s="51" t="s">
        <v>67</v>
      </c>
      <c r="S48" s="51" t="s">
        <v>67</v>
      </c>
      <c r="T48" s="51" t="s">
        <v>67</v>
      </c>
      <c r="U48" s="51" t="s">
        <v>67</v>
      </c>
      <c r="V48" s="51" t="s">
        <v>67</v>
      </c>
      <c r="W48" s="51" t="s">
        <v>67</v>
      </c>
      <c r="X48" s="51" t="s">
        <v>67</v>
      </c>
      <c r="Y48" s="51" t="s">
        <v>67</v>
      </c>
      <c r="Z48" s="51" t="s">
        <v>67</v>
      </c>
      <c r="AA48" s="51" t="s">
        <v>67</v>
      </c>
      <c r="AB48" s="51" t="s">
        <v>67</v>
      </c>
      <c r="AC48" s="51" t="s">
        <v>67</v>
      </c>
      <c r="AD48" s="51">
        <v>1</v>
      </c>
      <c r="AE48" s="51">
        <v>0</v>
      </c>
      <c r="AF48" s="118">
        <v>1</v>
      </c>
      <c r="AG48" s="118">
        <v>0</v>
      </c>
      <c r="AH48" s="180">
        <v>1</v>
      </c>
      <c r="AI48" s="180">
        <v>0</v>
      </c>
      <c r="AJ48" s="41" t="s">
        <v>32</v>
      </c>
      <c r="AL48" t="str">
        <f t="shared" si="0"/>
        <v xml:space="preserve">    (U1)ALERT_REQ_UNKNOWN</v>
      </c>
      <c r="AR48" s="53" t="str">
        <f t="shared" si="3"/>
        <v xml:space="preserve">    (U4)0x0000002AU,                                                           /* 42 UNKNOWN                                         */</v>
      </c>
      <c r="AS48" s="53" t="str">
        <f t="shared" si="4"/>
        <v xml:space="preserve">    (U4)0x0000003FU,                                                           /* 42 UNKNOWN                                         */</v>
      </c>
      <c r="AT48" s="53" t="str">
        <f t="shared" si="1"/>
        <v xml:space="preserve">    (U1)ALERT_REQ_UNKNOWN,                                                     /* 42 UNKNOWN                                         */</v>
      </c>
    </row>
    <row r="49" spans="2:46">
      <c r="B49" s="122"/>
      <c r="C49" s="37">
        <f t="shared" si="2"/>
        <v>43</v>
      </c>
      <c r="D49" s="51" t="s">
        <v>67</v>
      </c>
      <c r="E49" s="51" t="s">
        <v>67</v>
      </c>
      <c r="F49" s="51" t="s">
        <v>67</v>
      </c>
      <c r="G49" s="51" t="s">
        <v>67</v>
      </c>
      <c r="H49" s="51" t="s">
        <v>67</v>
      </c>
      <c r="I49" s="51" t="s">
        <v>67</v>
      </c>
      <c r="J49" s="51" t="s">
        <v>67</v>
      </c>
      <c r="K49" s="51" t="s">
        <v>67</v>
      </c>
      <c r="L49" s="51" t="s">
        <v>67</v>
      </c>
      <c r="M49" s="51" t="s">
        <v>67</v>
      </c>
      <c r="N49" s="51" t="s">
        <v>67</v>
      </c>
      <c r="O49" s="51" t="s">
        <v>67</v>
      </c>
      <c r="P49" s="51" t="s">
        <v>67</v>
      </c>
      <c r="Q49" s="51" t="s">
        <v>67</v>
      </c>
      <c r="R49" s="51" t="s">
        <v>67</v>
      </c>
      <c r="S49" s="51" t="s">
        <v>67</v>
      </c>
      <c r="T49" s="51" t="s">
        <v>67</v>
      </c>
      <c r="U49" s="51" t="s">
        <v>67</v>
      </c>
      <c r="V49" s="51" t="s">
        <v>67</v>
      </c>
      <c r="W49" s="51" t="s">
        <v>67</v>
      </c>
      <c r="X49" s="51" t="s">
        <v>67</v>
      </c>
      <c r="Y49" s="51" t="s">
        <v>67</v>
      </c>
      <c r="Z49" s="51" t="s">
        <v>67</v>
      </c>
      <c r="AA49" s="51" t="s">
        <v>67</v>
      </c>
      <c r="AB49" s="51" t="s">
        <v>67</v>
      </c>
      <c r="AC49" s="51" t="s">
        <v>67</v>
      </c>
      <c r="AD49" s="51">
        <v>1</v>
      </c>
      <c r="AE49" s="51">
        <v>0</v>
      </c>
      <c r="AF49" s="118">
        <v>1</v>
      </c>
      <c r="AG49" s="118">
        <v>0</v>
      </c>
      <c r="AH49" s="51">
        <v>1</v>
      </c>
      <c r="AI49" s="51">
        <v>1</v>
      </c>
      <c r="AJ49" s="41" t="s">
        <v>32</v>
      </c>
      <c r="AL49" t="str">
        <f t="shared" si="0"/>
        <v xml:space="preserve">    (U1)ALERT_REQ_UNKNOWN</v>
      </c>
      <c r="AR49" s="53" t="str">
        <f t="shared" si="3"/>
        <v xml:space="preserve">    (U4)0x0000002BU,                                                           /* 43 UNKNOWN                                         */</v>
      </c>
      <c r="AS49" s="53" t="str">
        <f t="shared" si="4"/>
        <v xml:space="preserve">    (U4)0x0000003FU,                                                           /* 43 UNKNOWN                                         */</v>
      </c>
      <c r="AT49" s="53" t="str">
        <f t="shared" si="1"/>
        <v xml:space="preserve">    (U1)ALERT_REQ_UNKNOWN,                                                     /* 43 UNKNOWN                                         */</v>
      </c>
    </row>
    <row r="50" spans="2:46">
      <c r="B50" s="122"/>
      <c r="C50" s="37">
        <f t="shared" si="2"/>
        <v>44</v>
      </c>
      <c r="D50" s="51" t="s">
        <v>67</v>
      </c>
      <c r="E50" s="51" t="s">
        <v>67</v>
      </c>
      <c r="F50" s="51" t="s">
        <v>67</v>
      </c>
      <c r="G50" s="51" t="s">
        <v>67</v>
      </c>
      <c r="H50" s="51" t="s">
        <v>67</v>
      </c>
      <c r="I50" s="51" t="s">
        <v>67</v>
      </c>
      <c r="J50" s="51" t="s">
        <v>67</v>
      </c>
      <c r="K50" s="51" t="s">
        <v>67</v>
      </c>
      <c r="L50" s="51" t="s">
        <v>67</v>
      </c>
      <c r="M50" s="51" t="s">
        <v>67</v>
      </c>
      <c r="N50" s="51" t="s">
        <v>67</v>
      </c>
      <c r="O50" s="51" t="s">
        <v>67</v>
      </c>
      <c r="P50" s="51" t="s">
        <v>67</v>
      </c>
      <c r="Q50" s="51" t="s">
        <v>67</v>
      </c>
      <c r="R50" s="51" t="s">
        <v>67</v>
      </c>
      <c r="S50" s="51" t="s">
        <v>67</v>
      </c>
      <c r="T50" s="51" t="s">
        <v>67</v>
      </c>
      <c r="U50" s="51" t="s">
        <v>67</v>
      </c>
      <c r="V50" s="51" t="s">
        <v>67</v>
      </c>
      <c r="W50" s="51" t="s">
        <v>67</v>
      </c>
      <c r="X50" s="51" t="s">
        <v>67</v>
      </c>
      <c r="Y50" s="51" t="s">
        <v>67</v>
      </c>
      <c r="Z50" s="51" t="s">
        <v>67</v>
      </c>
      <c r="AA50" s="51" t="s">
        <v>67</v>
      </c>
      <c r="AB50" s="51" t="s">
        <v>67</v>
      </c>
      <c r="AC50" s="51" t="s">
        <v>67</v>
      </c>
      <c r="AD50" s="51">
        <v>1</v>
      </c>
      <c r="AE50" s="51">
        <v>0</v>
      </c>
      <c r="AF50" s="118">
        <v>1</v>
      </c>
      <c r="AG50" s="118">
        <v>1</v>
      </c>
      <c r="AH50" s="118">
        <v>0</v>
      </c>
      <c r="AI50" s="118">
        <v>0</v>
      </c>
      <c r="AJ50" s="41" t="s">
        <v>32</v>
      </c>
      <c r="AL50" t="str">
        <f t="shared" si="0"/>
        <v xml:space="preserve">    (U1)ALERT_REQ_UNKNOWN</v>
      </c>
      <c r="AR50" s="53" t="str">
        <f t="shared" si="3"/>
        <v xml:space="preserve">    (U4)0x0000002CU,                                                           /* 44 UNKNOWN                                         */</v>
      </c>
      <c r="AS50" s="53" t="str">
        <f t="shared" si="4"/>
        <v xml:space="preserve">    (U4)0x0000003FU,                                                           /* 44 UNKNOWN                                         */</v>
      </c>
      <c r="AT50" s="53" t="str">
        <f t="shared" si="1"/>
        <v xml:space="preserve">    (U1)ALERT_REQ_UNKNOWN,                                                     /* 44 UNKNOWN                                         */</v>
      </c>
    </row>
    <row r="51" spans="2:46">
      <c r="B51" s="122"/>
      <c r="C51" s="37">
        <f t="shared" si="2"/>
        <v>45</v>
      </c>
      <c r="D51" s="51" t="s">
        <v>67</v>
      </c>
      <c r="E51" s="51" t="s">
        <v>67</v>
      </c>
      <c r="F51" s="51" t="s">
        <v>67</v>
      </c>
      <c r="G51" s="51" t="s">
        <v>67</v>
      </c>
      <c r="H51" s="51" t="s">
        <v>67</v>
      </c>
      <c r="I51" s="51" t="s">
        <v>67</v>
      </c>
      <c r="J51" s="51" t="s">
        <v>67</v>
      </c>
      <c r="K51" s="51" t="s">
        <v>67</v>
      </c>
      <c r="L51" s="51" t="s">
        <v>67</v>
      </c>
      <c r="M51" s="51" t="s">
        <v>67</v>
      </c>
      <c r="N51" s="51" t="s">
        <v>67</v>
      </c>
      <c r="O51" s="51" t="s">
        <v>67</v>
      </c>
      <c r="P51" s="51" t="s">
        <v>67</v>
      </c>
      <c r="Q51" s="51" t="s">
        <v>67</v>
      </c>
      <c r="R51" s="51" t="s">
        <v>67</v>
      </c>
      <c r="S51" s="51" t="s">
        <v>67</v>
      </c>
      <c r="T51" s="51" t="s">
        <v>67</v>
      </c>
      <c r="U51" s="51" t="s">
        <v>67</v>
      </c>
      <c r="V51" s="51" t="s">
        <v>67</v>
      </c>
      <c r="W51" s="51" t="s">
        <v>67</v>
      </c>
      <c r="X51" s="51" t="s">
        <v>67</v>
      </c>
      <c r="Y51" s="51" t="s">
        <v>67</v>
      </c>
      <c r="Z51" s="51" t="s">
        <v>67</v>
      </c>
      <c r="AA51" s="51" t="s">
        <v>67</v>
      </c>
      <c r="AB51" s="51" t="s">
        <v>67</v>
      </c>
      <c r="AC51" s="51" t="s">
        <v>67</v>
      </c>
      <c r="AD51" s="51">
        <v>1</v>
      </c>
      <c r="AE51" s="51">
        <v>0</v>
      </c>
      <c r="AF51" s="118">
        <v>1</v>
      </c>
      <c r="AG51" s="118">
        <v>1</v>
      </c>
      <c r="AH51" s="118">
        <v>0</v>
      </c>
      <c r="AI51" s="118">
        <v>1</v>
      </c>
      <c r="AJ51" s="41" t="s">
        <v>32</v>
      </c>
      <c r="AL51" t="str">
        <f t="shared" si="0"/>
        <v xml:space="preserve">    (U1)ALERT_REQ_UNKNOWN</v>
      </c>
      <c r="AR51" s="53" t="str">
        <f t="shared" si="3"/>
        <v xml:space="preserve">    (U4)0x0000002DU,                                                           /* 45 UNKNOWN                                         */</v>
      </c>
      <c r="AS51" s="53" t="str">
        <f t="shared" si="4"/>
        <v xml:space="preserve">    (U4)0x0000003FU,                                                           /* 45 UNKNOWN                                         */</v>
      </c>
      <c r="AT51" s="53" t="str">
        <f t="shared" si="1"/>
        <v xml:space="preserve">    (U1)ALERT_REQ_UNKNOWN,                                                     /* 45 UNKNOWN                                         */</v>
      </c>
    </row>
    <row r="52" spans="2:46">
      <c r="B52" s="122"/>
      <c r="C52" s="37">
        <f t="shared" si="2"/>
        <v>46</v>
      </c>
      <c r="D52" s="51" t="s">
        <v>67</v>
      </c>
      <c r="E52" s="51" t="s">
        <v>67</v>
      </c>
      <c r="F52" s="51" t="s">
        <v>67</v>
      </c>
      <c r="G52" s="51" t="s">
        <v>67</v>
      </c>
      <c r="H52" s="51" t="s">
        <v>67</v>
      </c>
      <c r="I52" s="51" t="s">
        <v>67</v>
      </c>
      <c r="J52" s="51" t="s">
        <v>67</v>
      </c>
      <c r="K52" s="51" t="s">
        <v>67</v>
      </c>
      <c r="L52" s="51" t="s">
        <v>67</v>
      </c>
      <c r="M52" s="51" t="s">
        <v>67</v>
      </c>
      <c r="N52" s="51" t="s">
        <v>67</v>
      </c>
      <c r="O52" s="51" t="s">
        <v>67</v>
      </c>
      <c r="P52" s="51" t="s">
        <v>67</v>
      </c>
      <c r="Q52" s="51" t="s">
        <v>67</v>
      </c>
      <c r="R52" s="51" t="s">
        <v>67</v>
      </c>
      <c r="S52" s="51" t="s">
        <v>67</v>
      </c>
      <c r="T52" s="51" t="s">
        <v>67</v>
      </c>
      <c r="U52" s="51" t="s">
        <v>67</v>
      </c>
      <c r="V52" s="51" t="s">
        <v>67</v>
      </c>
      <c r="W52" s="51" t="s">
        <v>67</v>
      </c>
      <c r="X52" s="51" t="s">
        <v>67</v>
      </c>
      <c r="Y52" s="51" t="s">
        <v>67</v>
      </c>
      <c r="Z52" s="51" t="s">
        <v>67</v>
      </c>
      <c r="AA52" s="51" t="s">
        <v>67</v>
      </c>
      <c r="AB52" s="51" t="s">
        <v>67</v>
      </c>
      <c r="AC52" s="51" t="s">
        <v>67</v>
      </c>
      <c r="AD52" s="51">
        <v>1</v>
      </c>
      <c r="AE52" s="51">
        <v>0</v>
      </c>
      <c r="AF52" s="118">
        <v>1</v>
      </c>
      <c r="AG52" s="118">
        <v>1</v>
      </c>
      <c r="AH52" s="118">
        <v>1</v>
      </c>
      <c r="AI52" s="118">
        <v>0</v>
      </c>
      <c r="AJ52" s="41" t="s">
        <v>32</v>
      </c>
      <c r="AL52" t="str">
        <f t="shared" si="0"/>
        <v xml:space="preserve">    (U1)ALERT_REQ_UNKNOWN</v>
      </c>
      <c r="AR52" s="53" t="str">
        <f t="shared" si="3"/>
        <v xml:space="preserve">    (U4)0x0000002EU,                                                           /* 46 UNKNOWN                                         */</v>
      </c>
      <c r="AS52" s="53" t="str">
        <f t="shared" si="4"/>
        <v xml:space="preserve">    (U4)0x0000003FU,                                                           /* 46 UNKNOWN                                         */</v>
      </c>
      <c r="AT52" s="53" t="str">
        <f t="shared" si="1"/>
        <v xml:space="preserve">    (U1)ALERT_REQ_UNKNOWN,                                                     /* 46 UNKNOWN                                         */</v>
      </c>
    </row>
    <row r="53" spans="2:46">
      <c r="B53" s="122"/>
      <c r="C53" s="37">
        <f t="shared" si="2"/>
        <v>47</v>
      </c>
      <c r="D53" s="51" t="s">
        <v>67</v>
      </c>
      <c r="E53" s="51" t="s">
        <v>67</v>
      </c>
      <c r="F53" s="51" t="s">
        <v>67</v>
      </c>
      <c r="G53" s="51" t="s">
        <v>67</v>
      </c>
      <c r="H53" s="51" t="s">
        <v>67</v>
      </c>
      <c r="I53" s="51" t="s">
        <v>67</v>
      </c>
      <c r="J53" s="51" t="s">
        <v>67</v>
      </c>
      <c r="K53" s="51" t="s">
        <v>67</v>
      </c>
      <c r="L53" s="51" t="s">
        <v>67</v>
      </c>
      <c r="M53" s="51" t="s">
        <v>67</v>
      </c>
      <c r="N53" s="51" t="s">
        <v>67</v>
      </c>
      <c r="O53" s="51" t="s">
        <v>67</v>
      </c>
      <c r="P53" s="51" t="s">
        <v>67</v>
      </c>
      <c r="Q53" s="51" t="s">
        <v>67</v>
      </c>
      <c r="R53" s="51" t="s">
        <v>67</v>
      </c>
      <c r="S53" s="51" t="s">
        <v>67</v>
      </c>
      <c r="T53" s="51" t="s">
        <v>67</v>
      </c>
      <c r="U53" s="51" t="s">
        <v>67</v>
      </c>
      <c r="V53" s="51" t="s">
        <v>67</v>
      </c>
      <c r="W53" s="51" t="s">
        <v>67</v>
      </c>
      <c r="X53" s="51" t="s">
        <v>67</v>
      </c>
      <c r="Y53" s="51" t="s">
        <v>67</v>
      </c>
      <c r="Z53" s="51" t="s">
        <v>67</v>
      </c>
      <c r="AA53" s="51" t="s">
        <v>67</v>
      </c>
      <c r="AB53" s="51" t="s">
        <v>67</v>
      </c>
      <c r="AC53" s="51" t="s">
        <v>67</v>
      </c>
      <c r="AD53" s="51">
        <v>1</v>
      </c>
      <c r="AE53" s="51">
        <v>0</v>
      </c>
      <c r="AF53" s="118">
        <v>1</v>
      </c>
      <c r="AG53" s="118">
        <v>1</v>
      </c>
      <c r="AH53" s="118">
        <v>1</v>
      </c>
      <c r="AI53" s="118">
        <v>1</v>
      </c>
      <c r="AJ53" s="41" t="s">
        <v>32</v>
      </c>
      <c r="AL53" t="str">
        <f t="shared" si="0"/>
        <v xml:space="preserve">    (U1)ALERT_REQ_UNKNOWN</v>
      </c>
      <c r="AR53" s="53" t="str">
        <f t="shared" si="3"/>
        <v xml:space="preserve">    (U4)0x0000002FU,                                                           /* 47 UNKNOWN                                         */</v>
      </c>
      <c r="AS53" s="53" t="str">
        <f t="shared" si="4"/>
        <v xml:space="preserve">    (U4)0x0000003FU,                                                           /* 47 UNKNOWN                                         */</v>
      </c>
      <c r="AT53" s="53" t="str">
        <f t="shared" si="1"/>
        <v xml:space="preserve">    (U1)ALERT_REQ_UNKNOWN,                                                     /* 47 UNKNOWN                                         */</v>
      </c>
    </row>
    <row r="54" spans="2:46">
      <c r="B54" s="122"/>
      <c r="C54" s="37">
        <f t="shared" si="2"/>
        <v>48</v>
      </c>
      <c r="D54" s="51" t="s">
        <v>67</v>
      </c>
      <c r="E54" s="51" t="s">
        <v>67</v>
      </c>
      <c r="F54" s="51" t="s">
        <v>67</v>
      </c>
      <c r="G54" s="51" t="s">
        <v>67</v>
      </c>
      <c r="H54" s="51" t="s">
        <v>67</v>
      </c>
      <c r="I54" s="51" t="s">
        <v>67</v>
      </c>
      <c r="J54" s="51" t="s">
        <v>67</v>
      </c>
      <c r="K54" s="51" t="s">
        <v>67</v>
      </c>
      <c r="L54" s="51" t="s">
        <v>67</v>
      </c>
      <c r="M54" s="51" t="s">
        <v>67</v>
      </c>
      <c r="N54" s="51" t="s">
        <v>67</v>
      </c>
      <c r="O54" s="51" t="s">
        <v>67</v>
      </c>
      <c r="P54" s="51" t="s">
        <v>67</v>
      </c>
      <c r="Q54" s="51" t="s">
        <v>67</v>
      </c>
      <c r="R54" s="51" t="s">
        <v>67</v>
      </c>
      <c r="S54" s="51" t="s">
        <v>67</v>
      </c>
      <c r="T54" s="51" t="s">
        <v>67</v>
      </c>
      <c r="U54" s="51" t="s">
        <v>67</v>
      </c>
      <c r="V54" s="51" t="s">
        <v>67</v>
      </c>
      <c r="W54" s="51" t="s">
        <v>67</v>
      </c>
      <c r="X54" s="51" t="s">
        <v>67</v>
      </c>
      <c r="Y54" s="51" t="s">
        <v>67</v>
      </c>
      <c r="Z54" s="51" t="s">
        <v>67</v>
      </c>
      <c r="AA54" s="51" t="s">
        <v>67</v>
      </c>
      <c r="AB54" s="51" t="s">
        <v>67</v>
      </c>
      <c r="AC54" s="51" t="s">
        <v>67</v>
      </c>
      <c r="AD54" s="51">
        <v>1</v>
      </c>
      <c r="AE54" s="51">
        <v>1</v>
      </c>
      <c r="AF54" s="118">
        <v>0</v>
      </c>
      <c r="AG54" s="118">
        <v>0</v>
      </c>
      <c r="AH54" s="180">
        <v>0</v>
      </c>
      <c r="AI54" s="180">
        <v>0</v>
      </c>
      <c r="AJ54" s="41" t="s">
        <v>32</v>
      </c>
      <c r="AL54" t="str">
        <f t="shared" si="0"/>
        <v xml:space="preserve">    (U1)ALERT_REQ_UNKNOWN</v>
      </c>
      <c r="AR54" s="53" t="str">
        <f t="shared" si="3"/>
        <v xml:space="preserve">    (U4)0x00000030U,                                                           /* 48 UNKNOWN                                         */</v>
      </c>
      <c r="AS54" s="53" t="str">
        <f t="shared" si="4"/>
        <v xml:space="preserve">    (U4)0x0000003FU,                                                           /* 48 UNKNOWN                                         */</v>
      </c>
      <c r="AT54" s="53" t="str">
        <f t="shared" si="1"/>
        <v xml:space="preserve">    (U1)ALERT_REQ_UNKNOWN,                                                     /* 48 UNKNOWN                                         */</v>
      </c>
    </row>
    <row r="55" spans="2:46">
      <c r="B55" s="122"/>
      <c r="C55" s="37">
        <f t="shared" si="2"/>
        <v>49</v>
      </c>
      <c r="D55" s="51" t="s">
        <v>67</v>
      </c>
      <c r="E55" s="51" t="s">
        <v>67</v>
      </c>
      <c r="F55" s="51" t="s">
        <v>67</v>
      </c>
      <c r="G55" s="51" t="s">
        <v>67</v>
      </c>
      <c r="H55" s="51" t="s">
        <v>67</v>
      </c>
      <c r="I55" s="51" t="s">
        <v>67</v>
      </c>
      <c r="J55" s="51" t="s">
        <v>67</v>
      </c>
      <c r="K55" s="51" t="s">
        <v>67</v>
      </c>
      <c r="L55" s="51" t="s">
        <v>67</v>
      </c>
      <c r="M55" s="51" t="s">
        <v>67</v>
      </c>
      <c r="N55" s="51" t="s">
        <v>67</v>
      </c>
      <c r="O55" s="51" t="s">
        <v>67</v>
      </c>
      <c r="P55" s="51" t="s">
        <v>67</v>
      </c>
      <c r="Q55" s="51" t="s">
        <v>67</v>
      </c>
      <c r="R55" s="51" t="s">
        <v>67</v>
      </c>
      <c r="S55" s="51" t="s">
        <v>67</v>
      </c>
      <c r="T55" s="51" t="s">
        <v>67</v>
      </c>
      <c r="U55" s="51" t="s">
        <v>67</v>
      </c>
      <c r="V55" s="51" t="s">
        <v>67</v>
      </c>
      <c r="W55" s="51" t="s">
        <v>67</v>
      </c>
      <c r="X55" s="51" t="s">
        <v>67</v>
      </c>
      <c r="Y55" s="51" t="s">
        <v>67</v>
      </c>
      <c r="Z55" s="51" t="s">
        <v>67</v>
      </c>
      <c r="AA55" s="51" t="s">
        <v>67</v>
      </c>
      <c r="AB55" s="51" t="s">
        <v>67</v>
      </c>
      <c r="AC55" s="51" t="s">
        <v>67</v>
      </c>
      <c r="AD55" s="51">
        <v>1</v>
      </c>
      <c r="AE55" s="51">
        <v>1</v>
      </c>
      <c r="AF55" s="118">
        <v>0</v>
      </c>
      <c r="AG55" s="118">
        <v>0</v>
      </c>
      <c r="AH55" s="180">
        <v>0</v>
      </c>
      <c r="AI55" s="180">
        <v>1</v>
      </c>
      <c r="AJ55" s="41" t="s">
        <v>32</v>
      </c>
      <c r="AL55" t="str">
        <f t="shared" si="0"/>
        <v xml:space="preserve">    (U1)ALERT_REQ_UNKNOWN</v>
      </c>
      <c r="AR55" s="53" t="str">
        <f t="shared" si="3"/>
        <v xml:space="preserve">    (U4)0x00000031U,                                                           /* 49 UNKNOWN                                         */</v>
      </c>
      <c r="AS55" s="53" t="str">
        <f t="shared" si="4"/>
        <v xml:space="preserve">    (U4)0x0000003FU,                                                           /* 49 UNKNOWN                                         */</v>
      </c>
      <c r="AT55" s="53" t="str">
        <f t="shared" si="1"/>
        <v xml:space="preserve">    (U1)ALERT_REQ_UNKNOWN,                                                     /* 49 UNKNOWN                                         */</v>
      </c>
    </row>
    <row r="56" spans="2:46">
      <c r="B56" s="122"/>
      <c r="C56" s="37">
        <f t="shared" si="2"/>
        <v>50</v>
      </c>
      <c r="D56" s="51" t="s">
        <v>67</v>
      </c>
      <c r="E56" s="51" t="s">
        <v>67</v>
      </c>
      <c r="F56" s="51" t="s">
        <v>67</v>
      </c>
      <c r="G56" s="51" t="s">
        <v>67</v>
      </c>
      <c r="H56" s="51" t="s">
        <v>67</v>
      </c>
      <c r="I56" s="51" t="s">
        <v>67</v>
      </c>
      <c r="J56" s="51" t="s">
        <v>67</v>
      </c>
      <c r="K56" s="51" t="s">
        <v>67</v>
      </c>
      <c r="L56" s="51" t="s">
        <v>67</v>
      </c>
      <c r="M56" s="51" t="s">
        <v>67</v>
      </c>
      <c r="N56" s="51" t="s">
        <v>67</v>
      </c>
      <c r="O56" s="51" t="s">
        <v>67</v>
      </c>
      <c r="P56" s="51" t="s">
        <v>67</v>
      </c>
      <c r="Q56" s="51" t="s">
        <v>67</v>
      </c>
      <c r="R56" s="51" t="s">
        <v>67</v>
      </c>
      <c r="S56" s="51" t="s">
        <v>67</v>
      </c>
      <c r="T56" s="51" t="s">
        <v>67</v>
      </c>
      <c r="U56" s="51" t="s">
        <v>67</v>
      </c>
      <c r="V56" s="51" t="s">
        <v>67</v>
      </c>
      <c r="W56" s="51" t="s">
        <v>67</v>
      </c>
      <c r="X56" s="51" t="s">
        <v>67</v>
      </c>
      <c r="Y56" s="51" t="s">
        <v>67</v>
      </c>
      <c r="Z56" s="51" t="s">
        <v>67</v>
      </c>
      <c r="AA56" s="51" t="s">
        <v>67</v>
      </c>
      <c r="AB56" s="51" t="s">
        <v>67</v>
      </c>
      <c r="AC56" s="51" t="s">
        <v>67</v>
      </c>
      <c r="AD56" s="51">
        <v>1</v>
      </c>
      <c r="AE56" s="51">
        <v>1</v>
      </c>
      <c r="AF56" s="118">
        <v>0</v>
      </c>
      <c r="AG56" s="118">
        <v>0</v>
      </c>
      <c r="AH56" s="180">
        <v>1</v>
      </c>
      <c r="AI56" s="180">
        <v>0</v>
      </c>
      <c r="AJ56" s="41" t="s">
        <v>32</v>
      </c>
      <c r="AL56" t="str">
        <f t="shared" si="0"/>
        <v xml:space="preserve">    (U1)ALERT_REQ_UNKNOWN</v>
      </c>
      <c r="AR56" s="53" t="str">
        <f t="shared" si="3"/>
        <v xml:space="preserve">    (U4)0x00000032U,                                                           /* 50 UNKNOWN                                         */</v>
      </c>
      <c r="AS56" s="53" t="str">
        <f t="shared" si="4"/>
        <v xml:space="preserve">    (U4)0x0000003FU,                                                           /* 50 UNKNOWN                                         */</v>
      </c>
      <c r="AT56" s="53" t="str">
        <f t="shared" si="1"/>
        <v xml:space="preserve">    (U1)ALERT_REQ_UNKNOWN,                                                     /* 50 UNKNOWN                                         */</v>
      </c>
    </row>
    <row r="57" spans="2:46">
      <c r="B57" s="122"/>
      <c r="C57" s="37">
        <f t="shared" si="2"/>
        <v>51</v>
      </c>
      <c r="D57" s="51" t="s">
        <v>67</v>
      </c>
      <c r="E57" s="51" t="s">
        <v>67</v>
      </c>
      <c r="F57" s="51" t="s">
        <v>67</v>
      </c>
      <c r="G57" s="51" t="s">
        <v>67</v>
      </c>
      <c r="H57" s="51" t="s">
        <v>67</v>
      </c>
      <c r="I57" s="51" t="s">
        <v>67</v>
      </c>
      <c r="J57" s="51" t="s">
        <v>67</v>
      </c>
      <c r="K57" s="51" t="s">
        <v>67</v>
      </c>
      <c r="L57" s="51" t="s">
        <v>67</v>
      </c>
      <c r="M57" s="51" t="s">
        <v>67</v>
      </c>
      <c r="N57" s="51" t="s">
        <v>67</v>
      </c>
      <c r="O57" s="51" t="s">
        <v>67</v>
      </c>
      <c r="P57" s="51" t="s">
        <v>67</v>
      </c>
      <c r="Q57" s="51" t="s">
        <v>67</v>
      </c>
      <c r="R57" s="51" t="s">
        <v>67</v>
      </c>
      <c r="S57" s="51" t="s">
        <v>67</v>
      </c>
      <c r="T57" s="51" t="s">
        <v>67</v>
      </c>
      <c r="U57" s="51" t="s">
        <v>67</v>
      </c>
      <c r="V57" s="51" t="s">
        <v>67</v>
      </c>
      <c r="W57" s="51" t="s">
        <v>67</v>
      </c>
      <c r="X57" s="51" t="s">
        <v>67</v>
      </c>
      <c r="Y57" s="51" t="s">
        <v>67</v>
      </c>
      <c r="Z57" s="51" t="s">
        <v>67</v>
      </c>
      <c r="AA57" s="51" t="s">
        <v>67</v>
      </c>
      <c r="AB57" s="51" t="s">
        <v>67</v>
      </c>
      <c r="AC57" s="51" t="s">
        <v>67</v>
      </c>
      <c r="AD57" s="51">
        <v>1</v>
      </c>
      <c r="AE57" s="51">
        <v>1</v>
      </c>
      <c r="AF57" s="118">
        <v>0</v>
      </c>
      <c r="AG57" s="118">
        <v>0</v>
      </c>
      <c r="AH57" s="51">
        <v>1</v>
      </c>
      <c r="AI57" s="51">
        <v>1</v>
      </c>
      <c r="AJ57" s="41" t="s">
        <v>32</v>
      </c>
      <c r="AL57" t="str">
        <f t="shared" si="0"/>
        <v xml:space="preserve">    (U1)ALERT_REQ_UNKNOWN</v>
      </c>
      <c r="AR57" s="53" t="str">
        <f t="shared" si="3"/>
        <v xml:space="preserve">    (U4)0x00000033U,                                                           /* 51 UNKNOWN                                         */</v>
      </c>
      <c r="AS57" s="53" t="str">
        <f t="shared" si="4"/>
        <v xml:space="preserve">    (U4)0x0000003FU,                                                           /* 51 UNKNOWN                                         */</v>
      </c>
      <c r="AT57" s="53" t="str">
        <f t="shared" si="1"/>
        <v xml:space="preserve">    (U1)ALERT_REQ_UNKNOWN,                                                     /* 51 UNKNOWN                                         */</v>
      </c>
    </row>
    <row r="58" spans="2:46">
      <c r="B58" s="122"/>
      <c r="C58" s="37">
        <f t="shared" si="2"/>
        <v>52</v>
      </c>
      <c r="D58" s="51" t="s">
        <v>67</v>
      </c>
      <c r="E58" s="51" t="s">
        <v>67</v>
      </c>
      <c r="F58" s="51" t="s">
        <v>67</v>
      </c>
      <c r="G58" s="51" t="s">
        <v>67</v>
      </c>
      <c r="H58" s="51" t="s">
        <v>67</v>
      </c>
      <c r="I58" s="51" t="s">
        <v>67</v>
      </c>
      <c r="J58" s="51" t="s">
        <v>67</v>
      </c>
      <c r="K58" s="51" t="s">
        <v>67</v>
      </c>
      <c r="L58" s="51" t="s">
        <v>67</v>
      </c>
      <c r="M58" s="51" t="s">
        <v>67</v>
      </c>
      <c r="N58" s="51" t="s">
        <v>67</v>
      </c>
      <c r="O58" s="51" t="s">
        <v>67</v>
      </c>
      <c r="P58" s="51" t="s">
        <v>67</v>
      </c>
      <c r="Q58" s="51" t="s">
        <v>67</v>
      </c>
      <c r="R58" s="51" t="s">
        <v>67</v>
      </c>
      <c r="S58" s="51" t="s">
        <v>67</v>
      </c>
      <c r="T58" s="51" t="s">
        <v>67</v>
      </c>
      <c r="U58" s="51" t="s">
        <v>67</v>
      </c>
      <c r="V58" s="51" t="s">
        <v>67</v>
      </c>
      <c r="W58" s="51" t="s">
        <v>67</v>
      </c>
      <c r="X58" s="51" t="s">
        <v>67</v>
      </c>
      <c r="Y58" s="51" t="s">
        <v>67</v>
      </c>
      <c r="Z58" s="51" t="s">
        <v>67</v>
      </c>
      <c r="AA58" s="51" t="s">
        <v>67</v>
      </c>
      <c r="AB58" s="51" t="s">
        <v>67</v>
      </c>
      <c r="AC58" s="51" t="s">
        <v>67</v>
      </c>
      <c r="AD58" s="51">
        <v>1</v>
      </c>
      <c r="AE58" s="51">
        <v>1</v>
      </c>
      <c r="AF58" s="118">
        <v>0</v>
      </c>
      <c r="AG58" s="118">
        <v>1</v>
      </c>
      <c r="AH58" s="118">
        <v>0</v>
      </c>
      <c r="AI58" s="118">
        <v>0</v>
      </c>
      <c r="AJ58" s="41" t="s">
        <v>32</v>
      </c>
      <c r="AL58" t="str">
        <f t="shared" si="0"/>
        <v xml:space="preserve">    (U1)ALERT_REQ_UNKNOWN</v>
      </c>
      <c r="AR58" s="53" t="str">
        <f t="shared" si="3"/>
        <v xml:space="preserve">    (U4)0x00000034U,                                                           /* 52 UNKNOWN                                         */</v>
      </c>
      <c r="AS58" s="53" t="str">
        <f t="shared" si="4"/>
        <v xml:space="preserve">    (U4)0x0000003FU,                                                           /* 52 UNKNOWN                                         */</v>
      </c>
      <c r="AT58" s="53" t="str">
        <f t="shared" si="1"/>
        <v xml:space="preserve">    (U1)ALERT_REQ_UNKNOWN,                                                     /* 52 UNKNOWN                                         */</v>
      </c>
    </row>
    <row r="59" spans="2:46">
      <c r="B59" s="122"/>
      <c r="C59" s="37">
        <f t="shared" si="2"/>
        <v>53</v>
      </c>
      <c r="D59" s="51" t="s">
        <v>67</v>
      </c>
      <c r="E59" s="51" t="s">
        <v>67</v>
      </c>
      <c r="F59" s="51" t="s">
        <v>67</v>
      </c>
      <c r="G59" s="51" t="s">
        <v>67</v>
      </c>
      <c r="H59" s="51" t="s">
        <v>67</v>
      </c>
      <c r="I59" s="51" t="s">
        <v>67</v>
      </c>
      <c r="J59" s="51" t="s">
        <v>67</v>
      </c>
      <c r="K59" s="51" t="s">
        <v>67</v>
      </c>
      <c r="L59" s="51" t="s">
        <v>67</v>
      </c>
      <c r="M59" s="51" t="s">
        <v>67</v>
      </c>
      <c r="N59" s="51" t="s">
        <v>67</v>
      </c>
      <c r="O59" s="51" t="s">
        <v>67</v>
      </c>
      <c r="P59" s="51" t="s">
        <v>67</v>
      </c>
      <c r="Q59" s="51" t="s">
        <v>67</v>
      </c>
      <c r="R59" s="51" t="s">
        <v>67</v>
      </c>
      <c r="S59" s="51" t="s">
        <v>67</v>
      </c>
      <c r="T59" s="51" t="s">
        <v>67</v>
      </c>
      <c r="U59" s="51" t="s">
        <v>67</v>
      </c>
      <c r="V59" s="51" t="s">
        <v>67</v>
      </c>
      <c r="W59" s="51" t="s">
        <v>67</v>
      </c>
      <c r="X59" s="51" t="s">
        <v>67</v>
      </c>
      <c r="Y59" s="51" t="s">
        <v>67</v>
      </c>
      <c r="Z59" s="51" t="s">
        <v>67</v>
      </c>
      <c r="AA59" s="51" t="s">
        <v>67</v>
      </c>
      <c r="AB59" s="51" t="s">
        <v>67</v>
      </c>
      <c r="AC59" s="51" t="s">
        <v>67</v>
      </c>
      <c r="AD59" s="51">
        <v>1</v>
      </c>
      <c r="AE59" s="51">
        <v>1</v>
      </c>
      <c r="AF59" s="118">
        <v>0</v>
      </c>
      <c r="AG59" s="118">
        <v>1</v>
      </c>
      <c r="AH59" s="118">
        <v>0</v>
      </c>
      <c r="AI59" s="118">
        <v>1</v>
      </c>
      <c r="AJ59" s="41" t="s">
        <v>32</v>
      </c>
      <c r="AL59" t="str">
        <f t="shared" si="0"/>
        <v xml:space="preserve">    (U1)ALERT_REQ_UNKNOWN</v>
      </c>
      <c r="AR59" s="53" t="str">
        <f t="shared" si="3"/>
        <v xml:space="preserve">    (U4)0x00000035U,                                                           /* 53 UNKNOWN                                         */</v>
      </c>
      <c r="AS59" s="53" t="str">
        <f t="shared" si="4"/>
        <v xml:space="preserve">    (U4)0x0000003FU,                                                           /* 53 UNKNOWN                                         */</v>
      </c>
      <c r="AT59" s="53" t="str">
        <f t="shared" si="1"/>
        <v xml:space="preserve">    (U1)ALERT_REQ_UNKNOWN,                                                     /* 53 UNKNOWN                                         */</v>
      </c>
    </row>
    <row r="60" spans="2:46">
      <c r="B60" s="122"/>
      <c r="C60" s="37">
        <f t="shared" si="2"/>
        <v>54</v>
      </c>
      <c r="D60" s="51" t="s">
        <v>67</v>
      </c>
      <c r="E60" s="51" t="s">
        <v>67</v>
      </c>
      <c r="F60" s="51" t="s">
        <v>67</v>
      </c>
      <c r="G60" s="51" t="s">
        <v>67</v>
      </c>
      <c r="H60" s="51" t="s">
        <v>67</v>
      </c>
      <c r="I60" s="51" t="s">
        <v>67</v>
      </c>
      <c r="J60" s="51" t="s">
        <v>67</v>
      </c>
      <c r="K60" s="51" t="s">
        <v>67</v>
      </c>
      <c r="L60" s="51" t="s">
        <v>67</v>
      </c>
      <c r="M60" s="51" t="s">
        <v>67</v>
      </c>
      <c r="N60" s="51" t="s">
        <v>67</v>
      </c>
      <c r="O60" s="51" t="s">
        <v>67</v>
      </c>
      <c r="P60" s="51" t="s">
        <v>67</v>
      </c>
      <c r="Q60" s="51" t="s">
        <v>67</v>
      </c>
      <c r="R60" s="51" t="s">
        <v>67</v>
      </c>
      <c r="S60" s="51" t="s">
        <v>67</v>
      </c>
      <c r="T60" s="51" t="s">
        <v>67</v>
      </c>
      <c r="U60" s="51" t="s">
        <v>67</v>
      </c>
      <c r="V60" s="51" t="s">
        <v>67</v>
      </c>
      <c r="W60" s="51" t="s">
        <v>67</v>
      </c>
      <c r="X60" s="51" t="s">
        <v>67</v>
      </c>
      <c r="Y60" s="51" t="s">
        <v>67</v>
      </c>
      <c r="Z60" s="51" t="s">
        <v>67</v>
      </c>
      <c r="AA60" s="51" t="s">
        <v>67</v>
      </c>
      <c r="AB60" s="51" t="s">
        <v>67</v>
      </c>
      <c r="AC60" s="51" t="s">
        <v>67</v>
      </c>
      <c r="AD60" s="51">
        <v>1</v>
      </c>
      <c r="AE60" s="51">
        <v>1</v>
      </c>
      <c r="AF60" s="118">
        <v>0</v>
      </c>
      <c r="AG60" s="118">
        <v>1</v>
      </c>
      <c r="AH60" s="118">
        <v>1</v>
      </c>
      <c r="AI60" s="118">
        <v>0</v>
      </c>
      <c r="AJ60" s="41" t="s">
        <v>32</v>
      </c>
      <c r="AL60" t="str">
        <f t="shared" si="0"/>
        <v xml:space="preserve">    (U1)ALERT_REQ_UNKNOWN</v>
      </c>
      <c r="AR60" s="53" t="str">
        <f t="shared" si="3"/>
        <v xml:space="preserve">    (U4)0x00000036U,                                                           /* 54 UNKNOWN                                         */</v>
      </c>
      <c r="AS60" s="53" t="str">
        <f t="shared" si="4"/>
        <v xml:space="preserve">    (U4)0x0000003FU,                                                           /* 54 UNKNOWN                                         */</v>
      </c>
      <c r="AT60" s="53" t="str">
        <f t="shared" si="1"/>
        <v xml:space="preserve">    (U1)ALERT_REQ_UNKNOWN,                                                     /* 54 UNKNOWN                                         */</v>
      </c>
    </row>
    <row r="61" spans="2:46">
      <c r="B61" s="122"/>
      <c r="C61" s="37">
        <f t="shared" si="2"/>
        <v>55</v>
      </c>
      <c r="D61" s="51" t="s">
        <v>67</v>
      </c>
      <c r="E61" s="51" t="s">
        <v>67</v>
      </c>
      <c r="F61" s="51" t="s">
        <v>67</v>
      </c>
      <c r="G61" s="51" t="s">
        <v>67</v>
      </c>
      <c r="H61" s="51" t="s">
        <v>67</v>
      </c>
      <c r="I61" s="51" t="s">
        <v>67</v>
      </c>
      <c r="J61" s="51" t="s">
        <v>67</v>
      </c>
      <c r="K61" s="51" t="s">
        <v>67</v>
      </c>
      <c r="L61" s="51" t="s">
        <v>67</v>
      </c>
      <c r="M61" s="51" t="s">
        <v>67</v>
      </c>
      <c r="N61" s="51" t="s">
        <v>67</v>
      </c>
      <c r="O61" s="51" t="s">
        <v>67</v>
      </c>
      <c r="P61" s="51" t="s">
        <v>67</v>
      </c>
      <c r="Q61" s="51" t="s">
        <v>67</v>
      </c>
      <c r="R61" s="51" t="s">
        <v>67</v>
      </c>
      <c r="S61" s="51" t="s">
        <v>67</v>
      </c>
      <c r="T61" s="51" t="s">
        <v>67</v>
      </c>
      <c r="U61" s="51" t="s">
        <v>67</v>
      </c>
      <c r="V61" s="51" t="s">
        <v>67</v>
      </c>
      <c r="W61" s="51" t="s">
        <v>67</v>
      </c>
      <c r="X61" s="51" t="s">
        <v>67</v>
      </c>
      <c r="Y61" s="51" t="s">
        <v>67</v>
      </c>
      <c r="Z61" s="51" t="s">
        <v>67</v>
      </c>
      <c r="AA61" s="51" t="s">
        <v>67</v>
      </c>
      <c r="AB61" s="51" t="s">
        <v>67</v>
      </c>
      <c r="AC61" s="51" t="s">
        <v>67</v>
      </c>
      <c r="AD61" s="51">
        <v>1</v>
      </c>
      <c r="AE61" s="51">
        <v>1</v>
      </c>
      <c r="AF61" s="118">
        <v>0</v>
      </c>
      <c r="AG61" s="118">
        <v>1</v>
      </c>
      <c r="AH61" s="118">
        <v>1</v>
      </c>
      <c r="AI61" s="118">
        <v>1</v>
      </c>
      <c r="AJ61" s="41" t="s">
        <v>32</v>
      </c>
      <c r="AL61" t="str">
        <f t="shared" si="0"/>
        <v xml:space="preserve">    (U1)ALERT_REQ_UNKNOWN</v>
      </c>
      <c r="AR61" s="53" t="str">
        <f t="shared" si="3"/>
        <v xml:space="preserve">    (U4)0x00000037U,                                                           /* 55 UNKNOWN                                         */</v>
      </c>
      <c r="AS61" s="53" t="str">
        <f t="shared" si="4"/>
        <v xml:space="preserve">    (U4)0x0000003FU,                                                           /* 55 UNKNOWN                                         */</v>
      </c>
      <c r="AT61" s="53" t="str">
        <f t="shared" si="1"/>
        <v xml:space="preserve">    (U1)ALERT_REQ_UNKNOWN,                                                     /* 55 UNKNOWN                                         */</v>
      </c>
    </row>
    <row r="62" spans="2:46">
      <c r="B62" s="122"/>
      <c r="C62" s="37">
        <f t="shared" si="2"/>
        <v>56</v>
      </c>
      <c r="D62" s="51" t="s">
        <v>67</v>
      </c>
      <c r="E62" s="51" t="s">
        <v>67</v>
      </c>
      <c r="F62" s="51" t="s">
        <v>67</v>
      </c>
      <c r="G62" s="51" t="s">
        <v>67</v>
      </c>
      <c r="H62" s="51" t="s">
        <v>67</v>
      </c>
      <c r="I62" s="51" t="s">
        <v>67</v>
      </c>
      <c r="J62" s="51" t="s">
        <v>67</v>
      </c>
      <c r="K62" s="51" t="s">
        <v>67</v>
      </c>
      <c r="L62" s="51" t="s">
        <v>67</v>
      </c>
      <c r="M62" s="51" t="s">
        <v>67</v>
      </c>
      <c r="N62" s="51" t="s">
        <v>67</v>
      </c>
      <c r="O62" s="51" t="s">
        <v>67</v>
      </c>
      <c r="P62" s="51" t="s">
        <v>67</v>
      </c>
      <c r="Q62" s="51" t="s">
        <v>67</v>
      </c>
      <c r="R62" s="51" t="s">
        <v>67</v>
      </c>
      <c r="S62" s="51" t="s">
        <v>67</v>
      </c>
      <c r="T62" s="51" t="s">
        <v>67</v>
      </c>
      <c r="U62" s="51" t="s">
        <v>67</v>
      </c>
      <c r="V62" s="51" t="s">
        <v>67</v>
      </c>
      <c r="W62" s="51" t="s">
        <v>67</v>
      </c>
      <c r="X62" s="51" t="s">
        <v>67</v>
      </c>
      <c r="Y62" s="51" t="s">
        <v>67</v>
      </c>
      <c r="Z62" s="51" t="s">
        <v>67</v>
      </c>
      <c r="AA62" s="51" t="s">
        <v>67</v>
      </c>
      <c r="AB62" s="51" t="s">
        <v>67</v>
      </c>
      <c r="AC62" s="51" t="s">
        <v>67</v>
      </c>
      <c r="AD62" s="51">
        <v>1</v>
      </c>
      <c r="AE62" s="51">
        <v>1</v>
      </c>
      <c r="AF62" s="118">
        <v>1</v>
      </c>
      <c r="AG62" s="118">
        <v>0</v>
      </c>
      <c r="AH62" s="118">
        <v>0</v>
      </c>
      <c r="AI62" s="118">
        <v>0</v>
      </c>
      <c r="AJ62" s="41" t="s">
        <v>32</v>
      </c>
      <c r="AL62" t="str">
        <f t="shared" si="0"/>
        <v xml:space="preserve">    (U1)ALERT_REQ_UNKNOWN</v>
      </c>
      <c r="AR62" s="53" t="str">
        <f t="shared" si="3"/>
        <v xml:space="preserve">    (U4)0x00000038U,                                                           /* 56 UNKNOWN                                         */</v>
      </c>
      <c r="AS62" s="53" t="str">
        <f t="shared" si="4"/>
        <v xml:space="preserve">    (U4)0x0000003FU,                                                           /* 56 UNKNOWN                                         */</v>
      </c>
      <c r="AT62" s="53" t="str">
        <f t="shared" si="1"/>
        <v xml:space="preserve">    (U1)ALERT_REQ_UNKNOWN,                                                     /* 56 UNKNOWN                                         */</v>
      </c>
    </row>
    <row r="63" spans="2:46">
      <c r="B63" s="122"/>
      <c r="C63" s="37">
        <f t="shared" si="2"/>
        <v>57</v>
      </c>
      <c r="D63" s="51" t="s">
        <v>67</v>
      </c>
      <c r="E63" s="51" t="s">
        <v>67</v>
      </c>
      <c r="F63" s="51" t="s">
        <v>67</v>
      </c>
      <c r="G63" s="51" t="s">
        <v>67</v>
      </c>
      <c r="H63" s="51" t="s">
        <v>67</v>
      </c>
      <c r="I63" s="51" t="s">
        <v>67</v>
      </c>
      <c r="J63" s="51" t="s">
        <v>67</v>
      </c>
      <c r="K63" s="51" t="s">
        <v>67</v>
      </c>
      <c r="L63" s="51" t="s">
        <v>67</v>
      </c>
      <c r="M63" s="51" t="s">
        <v>67</v>
      </c>
      <c r="N63" s="51" t="s">
        <v>67</v>
      </c>
      <c r="O63" s="51" t="s">
        <v>67</v>
      </c>
      <c r="P63" s="51" t="s">
        <v>67</v>
      </c>
      <c r="Q63" s="51" t="s">
        <v>67</v>
      </c>
      <c r="R63" s="51" t="s">
        <v>67</v>
      </c>
      <c r="S63" s="51" t="s">
        <v>67</v>
      </c>
      <c r="T63" s="51" t="s">
        <v>67</v>
      </c>
      <c r="U63" s="51" t="s">
        <v>67</v>
      </c>
      <c r="V63" s="51" t="s">
        <v>67</v>
      </c>
      <c r="W63" s="51" t="s">
        <v>67</v>
      </c>
      <c r="X63" s="51" t="s">
        <v>67</v>
      </c>
      <c r="Y63" s="51" t="s">
        <v>67</v>
      </c>
      <c r="Z63" s="51" t="s">
        <v>67</v>
      </c>
      <c r="AA63" s="51" t="s">
        <v>67</v>
      </c>
      <c r="AB63" s="51" t="s">
        <v>67</v>
      </c>
      <c r="AC63" s="51" t="s">
        <v>67</v>
      </c>
      <c r="AD63" s="51">
        <v>1</v>
      </c>
      <c r="AE63" s="51">
        <v>1</v>
      </c>
      <c r="AF63" s="118">
        <v>1</v>
      </c>
      <c r="AG63" s="118">
        <v>0</v>
      </c>
      <c r="AH63" s="180">
        <v>0</v>
      </c>
      <c r="AI63" s="180">
        <v>1</v>
      </c>
      <c r="AJ63" s="41" t="s">
        <v>32</v>
      </c>
      <c r="AL63" t="str">
        <f t="shared" si="0"/>
        <v xml:space="preserve">    (U1)ALERT_REQ_UNKNOWN</v>
      </c>
      <c r="AR63" s="53" t="str">
        <f t="shared" si="3"/>
        <v xml:space="preserve">    (U4)0x00000039U,                                                           /* 57 UNKNOWN                                         */</v>
      </c>
      <c r="AS63" s="53" t="str">
        <f t="shared" si="4"/>
        <v xml:space="preserve">    (U4)0x0000003FU,                                                           /* 57 UNKNOWN                                         */</v>
      </c>
      <c r="AT63" s="53" t="str">
        <f t="shared" si="1"/>
        <v xml:space="preserve">    (U1)ALERT_REQ_UNKNOWN,                                                     /* 57 UNKNOWN                                         */</v>
      </c>
    </row>
    <row r="64" spans="2:46">
      <c r="B64" s="122"/>
      <c r="C64" s="37">
        <f t="shared" si="2"/>
        <v>58</v>
      </c>
      <c r="D64" s="51" t="s">
        <v>67</v>
      </c>
      <c r="E64" s="51" t="s">
        <v>67</v>
      </c>
      <c r="F64" s="51" t="s">
        <v>67</v>
      </c>
      <c r="G64" s="51" t="s">
        <v>67</v>
      </c>
      <c r="H64" s="51" t="s">
        <v>67</v>
      </c>
      <c r="I64" s="51" t="s">
        <v>67</v>
      </c>
      <c r="J64" s="51" t="s">
        <v>67</v>
      </c>
      <c r="K64" s="51" t="s">
        <v>67</v>
      </c>
      <c r="L64" s="51" t="s">
        <v>67</v>
      </c>
      <c r="M64" s="51" t="s">
        <v>67</v>
      </c>
      <c r="N64" s="51" t="s">
        <v>67</v>
      </c>
      <c r="O64" s="51" t="s">
        <v>67</v>
      </c>
      <c r="P64" s="51" t="s">
        <v>67</v>
      </c>
      <c r="Q64" s="51" t="s">
        <v>67</v>
      </c>
      <c r="R64" s="51" t="s">
        <v>67</v>
      </c>
      <c r="S64" s="51" t="s">
        <v>67</v>
      </c>
      <c r="T64" s="51" t="s">
        <v>67</v>
      </c>
      <c r="U64" s="51" t="s">
        <v>67</v>
      </c>
      <c r="V64" s="51" t="s">
        <v>67</v>
      </c>
      <c r="W64" s="51" t="s">
        <v>67</v>
      </c>
      <c r="X64" s="51" t="s">
        <v>67</v>
      </c>
      <c r="Y64" s="51" t="s">
        <v>67</v>
      </c>
      <c r="Z64" s="51" t="s">
        <v>67</v>
      </c>
      <c r="AA64" s="51" t="s">
        <v>67</v>
      </c>
      <c r="AB64" s="51" t="s">
        <v>67</v>
      </c>
      <c r="AC64" s="51" t="s">
        <v>67</v>
      </c>
      <c r="AD64" s="51">
        <v>1</v>
      </c>
      <c r="AE64" s="51">
        <v>1</v>
      </c>
      <c r="AF64" s="118">
        <v>1</v>
      </c>
      <c r="AG64" s="118">
        <v>0</v>
      </c>
      <c r="AH64" s="180">
        <v>1</v>
      </c>
      <c r="AI64" s="180">
        <v>0</v>
      </c>
      <c r="AJ64" s="41" t="s">
        <v>32</v>
      </c>
      <c r="AL64" t="str">
        <f t="shared" si="0"/>
        <v xml:space="preserve">    (U1)ALERT_REQ_UNKNOWN</v>
      </c>
      <c r="AR64" s="53" t="str">
        <f t="shared" si="3"/>
        <v xml:space="preserve">    (U4)0x0000003AU,                                                           /* 58 UNKNOWN                                         */</v>
      </c>
      <c r="AS64" s="53" t="str">
        <f t="shared" si="4"/>
        <v xml:space="preserve">    (U4)0x0000003FU,                                                           /* 58 UNKNOWN                                         */</v>
      </c>
      <c r="AT64" s="53" t="str">
        <f t="shared" si="1"/>
        <v xml:space="preserve">    (U1)ALERT_REQ_UNKNOWN,                                                     /* 58 UNKNOWN                                         */</v>
      </c>
    </row>
    <row r="65" spans="1:46">
      <c r="B65" s="122"/>
      <c r="C65" s="37">
        <f t="shared" si="2"/>
        <v>59</v>
      </c>
      <c r="D65" s="51" t="s">
        <v>67</v>
      </c>
      <c r="E65" s="51" t="s">
        <v>67</v>
      </c>
      <c r="F65" s="51" t="s">
        <v>67</v>
      </c>
      <c r="G65" s="51" t="s">
        <v>67</v>
      </c>
      <c r="H65" s="51" t="s">
        <v>67</v>
      </c>
      <c r="I65" s="51" t="s">
        <v>67</v>
      </c>
      <c r="J65" s="51" t="s">
        <v>67</v>
      </c>
      <c r="K65" s="51" t="s">
        <v>67</v>
      </c>
      <c r="L65" s="51" t="s">
        <v>67</v>
      </c>
      <c r="M65" s="51" t="s">
        <v>67</v>
      </c>
      <c r="N65" s="51" t="s">
        <v>67</v>
      </c>
      <c r="O65" s="51" t="s">
        <v>67</v>
      </c>
      <c r="P65" s="51" t="s">
        <v>67</v>
      </c>
      <c r="Q65" s="51" t="s">
        <v>67</v>
      </c>
      <c r="R65" s="51" t="s">
        <v>67</v>
      </c>
      <c r="S65" s="51" t="s">
        <v>67</v>
      </c>
      <c r="T65" s="51" t="s">
        <v>67</v>
      </c>
      <c r="U65" s="51" t="s">
        <v>67</v>
      </c>
      <c r="V65" s="51" t="s">
        <v>67</v>
      </c>
      <c r="W65" s="51" t="s">
        <v>67</v>
      </c>
      <c r="X65" s="51" t="s">
        <v>67</v>
      </c>
      <c r="Y65" s="51" t="s">
        <v>67</v>
      </c>
      <c r="Z65" s="51" t="s">
        <v>67</v>
      </c>
      <c r="AA65" s="51" t="s">
        <v>67</v>
      </c>
      <c r="AB65" s="51" t="s">
        <v>67</v>
      </c>
      <c r="AC65" s="51" t="s">
        <v>67</v>
      </c>
      <c r="AD65" s="51">
        <v>1</v>
      </c>
      <c r="AE65" s="51">
        <v>1</v>
      </c>
      <c r="AF65" s="118">
        <v>1</v>
      </c>
      <c r="AG65" s="118">
        <v>0</v>
      </c>
      <c r="AH65" s="51">
        <v>1</v>
      </c>
      <c r="AI65" s="51">
        <v>1</v>
      </c>
      <c r="AJ65" s="41" t="s">
        <v>32</v>
      </c>
      <c r="AL65" t="str">
        <f t="shared" si="0"/>
        <v xml:space="preserve">    (U1)ALERT_REQ_UNKNOWN</v>
      </c>
      <c r="AR65" s="53" t="str">
        <f t="shared" si="3"/>
        <v xml:space="preserve">    (U4)0x0000003BU,                                                           /* 59 UNKNOWN                                         */</v>
      </c>
      <c r="AS65" s="53" t="str">
        <f t="shared" si="4"/>
        <v xml:space="preserve">    (U4)0x0000003FU,                                                           /* 59 UNKNOWN                                         */</v>
      </c>
      <c r="AT65" s="53" t="str">
        <f t="shared" si="1"/>
        <v xml:space="preserve">    (U1)ALERT_REQ_UNKNOWN,                                                     /* 59 UNKNOWN                                         */</v>
      </c>
    </row>
    <row r="66" spans="1:46">
      <c r="B66" s="122"/>
      <c r="C66" s="37">
        <f t="shared" si="2"/>
        <v>60</v>
      </c>
      <c r="D66" s="51" t="s">
        <v>67</v>
      </c>
      <c r="E66" s="51" t="s">
        <v>67</v>
      </c>
      <c r="F66" s="51" t="s">
        <v>67</v>
      </c>
      <c r="G66" s="51" t="s">
        <v>67</v>
      </c>
      <c r="H66" s="51" t="s">
        <v>67</v>
      </c>
      <c r="I66" s="51" t="s">
        <v>67</v>
      </c>
      <c r="J66" s="51" t="s">
        <v>67</v>
      </c>
      <c r="K66" s="51" t="s">
        <v>67</v>
      </c>
      <c r="L66" s="51" t="s">
        <v>67</v>
      </c>
      <c r="M66" s="51" t="s">
        <v>67</v>
      </c>
      <c r="N66" s="51" t="s">
        <v>67</v>
      </c>
      <c r="O66" s="51" t="s">
        <v>67</v>
      </c>
      <c r="P66" s="51" t="s">
        <v>67</v>
      </c>
      <c r="Q66" s="51" t="s">
        <v>67</v>
      </c>
      <c r="R66" s="51" t="s">
        <v>67</v>
      </c>
      <c r="S66" s="51" t="s">
        <v>67</v>
      </c>
      <c r="T66" s="51" t="s">
        <v>67</v>
      </c>
      <c r="U66" s="51" t="s">
        <v>67</v>
      </c>
      <c r="V66" s="51" t="s">
        <v>67</v>
      </c>
      <c r="W66" s="51" t="s">
        <v>67</v>
      </c>
      <c r="X66" s="51" t="s">
        <v>67</v>
      </c>
      <c r="Y66" s="51" t="s">
        <v>67</v>
      </c>
      <c r="Z66" s="51" t="s">
        <v>67</v>
      </c>
      <c r="AA66" s="51" t="s">
        <v>67</v>
      </c>
      <c r="AB66" s="51" t="s">
        <v>67</v>
      </c>
      <c r="AC66" s="51" t="s">
        <v>67</v>
      </c>
      <c r="AD66" s="51">
        <v>1</v>
      </c>
      <c r="AE66" s="51">
        <v>1</v>
      </c>
      <c r="AF66" s="118">
        <v>1</v>
      </c>
      <c r="AG66" s="118">
        <v>1</v>
      </c>
      <c r="AH66" s="118">
        <v>0</v>
      </c>
      <c r="AI66" s="118">
        <v>0</v>
      </c>
      <c r="AJ66" s="41" t="s">
        <v>32</v>
      </c>
      <c r="AL66" t="str">
        <f t="shared" si="0"/>
        <v xml:space="preserve">    (U1)ALERT_REQ_UNKNOWN</v>
      </c>
      <c r="AR66" s="53" t="str">
        <f t="shared" si="3"/>
        <v xml:space="preserve">    (U4)0x0000003CU,                                                           /* 60 UNKNOWN                                         */</v>
      </c>
      <c r="AS66" s="53" t="str">
        <f t="shared" si="4"/>
        <v xml:space="preserve">    (U4)0x0000003FU,                                                           /* 60 UNKNOWN                                         */</v>
      </c>
      <c r="AT66" s="53" t="str">
        <f t="shared" si="1"/>
        <v xml:space="preserve">    (U1)ALERT_REQ_UNKNOWN,                                                     /* 60 UNKNOWN                                         */</v>
      </c>
    </row>
    <row r="67" spans="1:46">
      <c r="B67" s="122"/>
      <c r="C67" s="37">
        <f t="shared" si="2"/>
        <v>61</v>
      </c>
      <c r="D67" s="51" t="s">
        <v>67</v>
      </c>
      <c r="E67" s="51" t="s">
        <v>67</v>
      </c>
      <c r="F67" s="51" t="s">
        <v>67</v>
      </c>
      <c r="G67" s="51" t="s">
        <v>67</v>
      </c>
      <c r="H67" s="51" t="s">
        <v>67</v>
      </c>
      <c r="I67" s="51" t="s">
        <v>67</v>
      </c>
      <c r="J67" s="51" t="s">
        <v>67</v>
      </c>
      <c r="K67" s="51" t="s">
        <v>67</v>
      </c>
      <c r="L67" s="51" t="s">
        <v>67</v>
      </c>
      <c r="M67" s="51" t="s">
        <v>67</v>
      </c>
      <c r="N67" s="51" t="s">
        <v>67</v>
      </c>
      <c r="O67" s="51" t="s">
        <v>67</v>
      </c>
      <c r="P67" s="51" t="s">
        <v>67</v>
      </c>
      <c r="Q67" s="51" t="s">
        <v>67</v>
      </c>
      <c r="R67" s="51" t="s">
        <v>67</v>
      </c>
      <c r="S67" s="51" t="s">
        <v>67</v>
      </c>
      <c r="T67" s="51" t="s">
        <v>67</v>
      </c>
      <c r="U67" s="51" t="s">
        <v>67</v>
      </c>
      <c r="V67" s="51" t="s">
        <v>67</v>
      </c>
      <c r="W67" s="51" t="s">
        <v>67</v>
      </c>
      <c r="X67" s="51" t="s">
        <v>67</v>
      </c>
      <c r="Y67" s="51" t="s">
        <v>67</v>
      </c>
      <c r="Z67" s="51" t="s">
        <v>67</v>
      </c>
      <c r="AA67" s="51" t="s">
        <v>67</v>
      </c>
      <c r="AB67" s="51" t="s">
        <v>67</v>
      </c>
      <c r="AC67" s="51" t="s">
        <v>67</v>
      </c>
      <c r="AD67" s="51">
        <v>1</v>
      </c>
      <c r="AE67" s="51">
        <v>1</v>
      </c>
      <c r="AF67" s="118">
        <v>1</v>
      </c>
      <c r="AG67" s="118">
        <v>1</v>
      </c>
      <c r="AH67" s="118">
        <v>0</v>
      </c>
      <c r="AI67" s="118">
        <v>1</v>
      </c>
      <c r="AJ67" s="41" t="s">
        <v>32</v>
      </c>
      <c r="AL67" t="str">
        <f t="shared" si="0"/>
        <v xml:space="preserve">    (U1)ALERT_REQ_UNKNOWN</v>
      </c>
      <c r="AR67" s="53" t="str">
        <f t="shared" si="3"/>
        <v xml:space="preserve">    (U4)0x0000003DU,                                                           /* 61 UNKNOWN                                         */</v>
      </c>
      <c r="AS67" s="53" t="str">
        <f t="shared" si="4"/>
        <v xml:space="preserve">    (U4)0x0000003FU,                                                           /* 61 UNKNOWN                                         */</v>
      </c>
      <c r="AT67" s="53" t="str">
        <f t="shared" si="1"/>
        <v xml:space="preserve">    (U1)ALERT_REQ_UNKNOWN,                                                     /* 61 UNKNOWN                                         */</v>
      </c>
    </row>
    <row r="68" spans="1:46">
      <c r="B68" s="122"/>
      <c r="C68" s="37">
        <f t="shared" si="2"/>
        <v>62</v>
      </c>
      <c r="D68" s="51" t="s">
        <v>67</v>
      </c>
      <c r="E68" s="51" t="s">
        <v>67</v>
      </c>
      <c r="F68" s="51" t="s">
        <v>67</v>
      </c>
      <c r="G68" s="51" t="s">
        <v>67</v>
      </c>
      <c r="H68" s="51" t="s">
        <v>67</v>
      </c>
      <c r="I68" s="51" t="s">
        <v>67</v>
      </c>
      <c r="J68" s="51" t="s">
        <v>67</v>
      </c>
      <c r="K68" s="51" t="s">
        <v>67</v>
      </c>
      <c r="L68" s="51" t="s">
        <v>67</v>
      </c>
      <c r="M68" s="51" t="s">
        <v>67</v>
      </c>
      <c r="N68" s="51" t="s">
        <v>67</v>
      </c>
      <c r="O68" s="51" t="s">
        <v>67</v>
      </c>
      <c r="P68" s="51" t="s">
        <v>67</v>
      </c>
      <c r="Q68" s="51" t="s">
        <v>67</v>
      </c>
      <c r="R68" s="51" t="s">
        <v>67</v>
      </c>
      <c r="S68" s="51" t="s">
        <v>67</v>
      </c>
      <c r="T68" s="51" t="s">
        <v>67</v>
      </c>
      <c r="U68" s="51" t="s">
        <v>67</v>
      </c>
      <c r="V68" s="51" t="s">
        <v>67</v>
      </c>
      <c r="W68" s="51" t="s">
        <v>67</v>
      </c>
      <c r="X68" s="51" t="s">
        <v>67</v>
      </c>
      <c r="Y68" s="51" t="s">
        <v>67</v>
      </c>
      <c r="Z68" s="51" t="s">
        <v>67</v>
      </c>
      <c r="AA68" s="51" t="s">
        <v>67</v>
      </c>
      <c r="AB68" s="51" t="s">
        <v>67</v>
      </c>
      <c r="AC68" s="51" t="s">
        <v>67</v>
      </c>
      <c r="AD68" s="51">
        <v>1</v>
      </c>
      <c r="AE68" s="51">
        <v>1</v>
      </c>
      <c r="AF68" s="118">
        <v>1</v>
      </c>
      <c r="AG68" s="118">
        <v>1</v>
      </c>
      <c r="AH68" s="118">
        <v>1</v>
      </c>
      <c r="AI68" s="118">
        <v>0</v>
      </c>
      <c r="AJ68" s="41" t="s">
        <v>32</v>
      </c>
      <c r="AL68" t="str">
        <f t="shared" si="0"/>
        <v xml:space="preserve">    (U1)ALERT_REQ_UNKNOWN</v>
      </c>
      <c r="AR68" s="53" t="str">
        <f t="shared" si="3"/>
        <v xml:space="preserve">    (U4)0x0000003EU,                                                           /* 62 UNKNOWN                                         */</v>
      </c>
      <c r="AS68" s="53" t="str">
        <f t="shared" si="4"/>
        <v xml:space="preserve">    (U4)0x0000003FU,                                                           /* 62 UNKNOWN                                         */</v>
      </c>
      <c r="AT68" s="53" t="str">
        <f t="shared" si="1"/>
        <v xml:space="preserve">    (U1)ALERT_REQ_UNKNOWN,                                                     /* 62 UNKNOWN                                         */</v>
      </c>
    </row>
    <row r="69" spans="1:46">
      <c r="B69" s="123"/>
      <c r="C69" s="37">
        <f t="shared" si="2"/>
        <v>63</v>
      </c>
      <c r="D69" s="51" t="s">
        <v>67</v>
      </c>
      <c r="E69" s="51" t="s">
        <v>67</v>
      </c>
      <c r="F69" s="51" t="s">
        <v>67</v>
      </c>
      <c r="G69" s="51" t="s">
        <v>67</v>
      </c>
      <c r="H69" s="51" t="s">
        <v>67</v>
      </c>
      <c r="I69" s="51" t="s">
        <v>67</v>
      </c>
      <c r="J69" s="51" t="s">
        <v>67</v>
      </c>
      <c r="K69" s="51" t="s">
        <v>67</v>
      </c>
      <c r="L69" s="51" t="s">
        <v>67</v>
      </c>
      <c r="M69" s="51" t="s">
        <v>67</v>
      </c>
      <c r="N69" s="51" t="s">
        <v>67</v>
      </c>
      <c r="O69" s="51" t="s">
        <v>67</v>
      </c>
      <c r="P69" s="51" t="s">
        <v>67</v>
      </c>
      <c r="Q69" s="51" t="s">
        <v>67</v>
      </c>
      <c r="R69" s="51" t="s">
        <v>67</v>
      </c>
      <c r="S69" s="51" t="s">
        <v>67</v>
      </c>
      <c r="T69" s="51" t="s">
        <v>67</v>
      </c>
      <c r="U69" s="51" t="s">
        <v>67</v>
      </c>
      <c r="V69" s="51" t="s">
        <v>67</v>
      </c>
      <c r="W69" s="51" t="s">
        <v>67</v>
      </c>
      <c r="X69" s="51" t="s">
        <v>67</v>
      </c>
      <c r="Y69" s="51" t="s">
        <v>67</v>
      </c>
      <c r="Z69" s="51" t="s">
        <v>67</v>
      </c>
      <c r="AA69" s="51" t="s">
        <v>67</v>
      </c>
      <c r="AB69" s="51" t="s">
        <v>67</v>
      </c>
      <c r="AC69" s="51" t="s">
        <v>67</v>
      </c>
      <c r="AD69" s="51">
        <v>1</v>
      </c>
      <c r="AE69" s="51">
        <v>1</v>
      </c>
      <c r="AF69" s="118">
        <v>1</v>
      </c>
      <c r="AG69" s="118">
        <v>1</v>
      </c>
      <c r="AH69" s="118">
        <v>1</v>
      </c>
      <c r="AI69" s="118">
        <v>1</v>
      </c>
      <c r="AJ69" s="41" t="s">
        <v>32</v>
      </c>
      <c r="AL69" t="str">
        <f t="shared" si="0"/>
        <v xml:space="preserve">    (U1)ALERT_REQ_UNKNOWN</v>
      </c>
      <c r="AR69" s="53" t="str">
        <f t="shared" si="3"/>
        <v xml:space="preserve">    (U4)0x0000003FU                                                            /* 63 UNKNOWN                                         */</v>
      </c>
      <c r="AS69" s="53" t="str">
        <f t="shared" si="4"/>
        <v xml:space="preserve">    (U4)0x0000003FU                                                            /* 63 UNKNOWN                                         */</v>
      </c>
      <c r="AT69" s="53" t="str">
        <f t="shared" si="1"/>
        <v xml:space="preserve">    (U1)ALERT_REQ_UNKNOWN                                                      /* 63 UNKNOWN                                         */</v>
      </c>
    </row>
    <row r="70" spans="1:46" ht="14.25" thickBot="1">
      <c r="A70" s="46" t="s">
        <v>64</v>
      </c>
      <c r="B70" s="47"/>
      <c r="C70" s="47"/>
      <c r="D70" s="49"/>
      <c r="E70" s="49"/>
      <c r="F70" s="49"/>
      <c r="G70" s="49"/>
      <c r="H70" s="49"/>
      <c r="I70" s="49"/>
      <c r="J70" s="49"/>
      <c r="K70" s="49"/>
      <c r="L70" s="49"/>
      <c r="M70" s="49"/>
      <c r="N70" s="49"/>
      <c r="O70" s="49"/>
      <c r="P70" s="49"/>
      <c r="Q70" s="49"/>
      <c r="R70" s="49"/>
      <c r="S70" s="49"/>
      <c r="T70" s="49"/>
      <c r="U70" s="49"/>
      <c r="V70" s="49"/>
      <c r="W70" s="49"/>
      <c r="X70" s="49"/>
      <c r="Y70" s="49"/>
      <c r="Z70" s="49"/>
      <c r="AA70" s="49"/>
      <c r="AB70" s="49"/>
      <c r="AC70" s="49"/>
      <c r="AD70" s="49"/>
      <c r="AE70" s="49"/>
      <c r="AF70" s="49"/>
      <c r="AG70" s="49"/>
      <c r="AH70" s="49"/>
      <c r="AI70" s="49"/>
      <c r="AJ70" s="47"/>
      <c r="AR70" s="54" t="str">
        <f t="shared" si="3"/>
        <v>};</v>
      </c>
      <c r="AS70" s="54" t="str">
        <f t="shared" si="4"/>
        <v>};</v>
      </c>
      <c r="AT70" s="54" t="str">
        <f>IF(AJ70&lt;&gt;"",AL70&amp;IF(AJ71&lt;&gt;"",","," ")&amp;REPT(" ",78-LEN(AL70))&amp;"/* "&amp;IF(C70&lt;10,"0"&amp;C70,C70)&amp;" "&amp;AJ70&amp;REPT(" ",48-LEN(AJ70))&amp;"*/",IF(AJ69&lt;&gt;"","};",""))</f>
        <v>};</v>
      </c>
    </row>
    <row r="71" spans="1:46">
      <c r="B71" s="124" t="str">
        <f ca="1">IF(B6&lt;&gt;"",B6,"")</f>
        <v>Table BC</v>
      </c>
      <c r="C71" s="37">
        <f>IF(C6&lt;&gt;"",C6,"")</f>
        <v>0</v>
      </c>
      <c r="D71" s="115">
        <f t="shared" ref="D71:AI78" si="5">IF(D6=1,1,0)</f>
        <v>0</v>
      </c>
      <c r="E71" s="115">
        <f t="shared" si="5"/>
        <v>0</v>
      </c>
      <c r="F71" s="115">
        <f t="shared" si="5"/>
        <v>0</v>
      </c>
      <c r="G71" s="115">
        <f t="shared" si="5"/>
        <v>0</v>
      </c>
      <c r="H71" s="115">
        <f t="shared" si="5"/>
        <v>0</v>
      </c>
      <c r="I71" s="115">
        <f t="shared" si="5"/>
        <v>0</v>
      </c>
      <c r="J71" s="115">
        <f t="shared" si="5"/>
        <v>0</v>
      </c>
      <c r="K71" s="115">
        <f t="shared" si="5"/>
        <v>0</v>
      </c>
      <c r="L71" s="115">
        <f t="shared" si="5"/>
        <v>0</v>
      </c>
      <c r="M71" s="115">
        <f t="shared" si="5"/>
        <v>0</v>
      </c>
      <c r="N71" s="115">
        <f t="shared" si="5"/>
        <v>0</v>
      </c>
      <c r="O71" s="115">
        <f t="shared" si="5"/>
        <v>0</v>
      </c>
      <c r="P71" s="115">
        <f t="shared" si="5"/>
        <v>0</v>
      </c>
      <c r="Q71" s="115">
        <f t="shared" si="5"/>
        <v>0</v>
      </c>
      <c r="R71" s="115">
        <f t="shared" si="5"/>
        <v>0</v>
      </c>
      <c r="S71" s="115">
        <f t="shared" si="5"/>
        <v>0</v>
      </c>
      <c r="T71" s="115">
        <f t="shared" si="5"/>
        <v>0</v>
      </c>
      <c r="U71" s="115">
        <f t="shared" si="5"/>
        <v>0</v>
      </c>
      <c r="V71" s="115">
        <f t="shared" si="5"/>
        <v>0</v>
      </c>
      <c r="W71" s="115">
        <f t="shared" si="5"/>
        <v>0</v>
      </c>
      <c r="X71" s="115">
        <f t="shared" si="5"/>
        <v>0</v>
      </c>
      <c r="Y71" s="115">
        <f t="shared" si="5"/>
        <v>0</v>
      </c>
      <c r="Z71" s="115">
        <f t="shared" si="5"/>
        <v>0</v>
      </c>
      <c r="AA71" s="115">
        <f t="shared" si="5"/>
        <v>0</v>
      </c>
      <c r="AB71" s="115">
        <f t="shared" si="5"/>
        <v>0</v>
      </c>
      <c r="AC71" s="115">
        <f t="shared" si="5"/>
        <v>0</v>
      </c>
      <c r="AD71" s="115">
        <f t="shared" si="5"/>
        <v>0</v>
      </c>
      <c r="AE71" s="115">
        <f t="shared" si="5"/>
        <v>0</v>
      </c>
      <c r="AF71" s="115">
        <f t="shared" si="5"/>
        <v>0</v>
      </c>
      <c r="AG71" s="115">
        <f t="shared" si="5"/>
        <v>0</v>
      </c>
      <c r="AH71" s="115">
        <f t="shared" si="5"/>
        <v>0</v>
      </c>
      <c r="AI71" s="115">
        <f t="shared" si="5"/>
        <v>0</v>
      </c>
      <c r="AJ71" s="37" t="str">
        <f t="shared" ref="AJ71:AJ134" si="6">IF(AJ6&lt;&gt;"",AJ6,"")</f>
        <v>UNKNOWN</v>
      </c>
      <c r="AK71" s="50"/>
      <c r="AL71" s="50" t="str">
        <f>BIN2HEX(AB71&amp;AC71&amp;AD71&amp;AE71&amp;AF71&amp;AG71&amp;AH71&amp;AI71,2)</f>
        <v>00</v>
      </c>
      <c r="AM71" s="52" t="str">
        <f>BIN2HEX(T71&amp;U71&amp;V71&amp;W71&amp;X71&amp;Y71&amp;Z71&amp;AA71,2)</f>
        <v>00</v>
      </c>
      <c r="AN71" s="52" t="str">
        <f>BIN2HEX(L71&amp;M71&amp;N71&amp;O71&amp;P71&amp;Q71&amp;R71&amp;S71,2)</f>
        <v>00</v>
      </c>
      <c r="AO71" s="52"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22"/>
      <c r="C72" s="37">
        <f t="shared" ref="C72:C134" si="8">IF(C7&lt;&gt;"",C7,"")</f>
        <v>1</v>
      </c>
      <c r="D72" s="115">
        <f t="shared" si="5"/>
        <v>0</v>
      </c>
      <c r="E72" s="115">
        <f t="shared" si="5"/>
        <v>0</v>
      </c>
      <c r="F72" s="115">
        <f t="shared" si="5"/>
        <v>0</v>
      </c>
      <c r="G72" s="115">
        <f t="shared" si="5"/>
        <v>0</v>
      </c>
      <c r="H72" s="115">
        <f t="shared" si="5"/>
        <v>0</v>
      </c>
      <c r="I72" s="115">
        <f t="shared" si="5"/>
        <v>0</v>
      </c>
      <c r="J72" s="115">
        <f t="shared" si="5"/>
        <v>0</v>
      </c>
      <c r="K72" s="115">
        <f t="shared" si="5"/>
        <v>0</v>
      </c>
      <c r="L72" s="115">
        <f t="shared" si="5"/>
        <v>0</v>
      </c>
      <c r="M72" s="115">
        <f t="shared" si="5"/>
        <v>0</v>
      </c>
      <c r="N72" s="115">
        <f t="shared" si="5"/>
        <v>0</v>
      </c>
      <c r="O72" s="115">
        <f t="shared" si="5"/>
        <v>0</v>
      </c>
      <c r="P72" s="115">
        <f t="shared" si="5"/>
        <v>0</v>
      </c>
      <c r="Q72" s="115">
        <f t="shared" si="5"/>
        <v>0</v>
      </c>
      <c r="R72" s="115">
        <f t="shared" si="5"/>
        <v>0</v>
      </c>
      <c r="S72" s="115">
        <f t="shared" si="5"/>
        <v>0</v>
      </c>
      <c r="T72" s="115">
        <f t="shared" si="5"/>
        <v>0</v>
      </c>
      <c r="U72" s="115">
        <f t="shared" si="5"/>
        <v>0</v>
      </c>
      <c r="V72" s="115">
        <f t="shared" si="5"/>
        <v>0</v>
      </c>
      <c r="W72" s="115">
        <f t="shared" si="5"/>
        <v>0</v>
      </c>
      <c r="X72" s="115">
        <f t="shared" si="5"/>
        <v>0</v>
      </c>
      <c r="Y72" s="115">
        <f t="shared" si="5"/>
        <v>0</v>
      </c>
      <c r="Z72" s="115">
        <f t="shared" si="5"/>
        <v>0</v>
      </c>
      <c r="AA72" s="115">
        <f t="shared" si="5"/>
        <v>0</v>
      </c>
      <c r="AB72" s="115">
        <f t="shared" si="5"/>
        <v>0</v>
      </c>
      <c r="AC72" s="115">
        <f t="shared" si="5"/>
        <v>0</v>
      </c>
      <c r="AD72" s="115">
        <f t="shared" si="5"/>
        <v>0</v>
      </c>
      <c r="AE72" s="115">
        <f t="shared" si="5"/>
        <v>0</v>
      </c>
      <c r="AF72" s="115">
        <f t="shared" si="5"/>
        <v>0</v>
      </c>
      <c r="AG72" s="115">
        <f t="shared" si="5"/>
        <v>0</v>
      </c>
      <c r="AH72" s="115">
        <f t="shared" si="5"/>
        <v>0</v>
      </c>
      <c r="AI72" s="115">
        <f t="shared" si="5"/>
        <v>1</v>
      </c>
      <c r="AJ72" s="37" t="str">
        <f t="shared" si="6"/>
        <v>WARN</v>
      </c>
      <c r="AK72" s="50"/>
      <c r="AL72" s="50" t="str">
        <f t="shared" ref="AL72:AL134" si="9">BIN2HEX(AB72&amp;AC72&amp;AD72&amp;AE72&amp;AF72&amp;AG72&amp;AH72&amp;AI72,2)</f>
        <v>01</v>
      </c>
      <c r="AM72" s="52" t="str">
        <f t="shared" ref="AM72:AM134" si="10">BIN2HEX(T72&amp;U72&amp;V72&amp;W72&amp;X72&amp;Y72&amp;Z72&amp;AA72,2)</f>
        <v>00</v>
      </c>
      <c r="AN72" s="52" t="str">
        <f t="shared" ref="AN72:AN134" si="11">BIN2HEX(L72&amp;M72&amp;N72&amp;O72&amp;P72&amp;Q72&amp;R72&amp;S72,2)</f>
        <v>00</v>
      </c>
      <c r="AO72" s="52" t="str">
        <f t="shared" ref="AO72:AO134" si="12">BIN2HEX(D72&amp;E72&amp;F72&amp;G72&amp;H72&amp;I72&amp;J72&amp;K72,2)</f>
        <v>00</v>
      </c>
      <c r="AQ72" t="str">
        <f t="shared" si="7"/>
        <v xml:space="preserve">    (U4)0x00000001U,                                                           /* 01 WARN                                            */</v>
      </c>
    </row>
    <row r="73" spans="1:46">
      <c r="B73" s="122"/>
      <c r="C73" s="37">
        <f t="shared" si="8"/>
        <v>2</v>
      </c>
      <c r="D73" s="115">
        <f t="shared" si="5"/>
        <v>0</v>
      </c>
      <c r="E73" s="115">
        <f t="shared" si="5"/>
        <v>0</v>
      </c>
      <c r="F73" s="115">
        <f t="shared" si="5"/>
        <v>0</v>
      </c>
      <c r="G73" s="115">
        <f t="shared" si="5"/>
        <v>0</v>
      </c>
      <c r="H73" s="115">
        <f t="shared" si="5"/>
        <v>0</v>
      </c>
      <c r="I73" s="115">
        <f t="shared" si="5"/>
        <v>0</v>
      </c>
      <c r="J73" s="115">
        <f t="shared" si="5"/>
        <v>0</v>
      </c>
      <c r="K73" s="115">
        <f t="shared" si="5"/>
        <v>0</v>
      </c>
      <c r="L73" s="115">
        <f t="shared" si="5"/>
        <v>0</v>
      </c>
      <c r="M73" s="115">
        <f t="shared" si="5"/>
        <v>0</v>
      </c>
      <c r="N73" s="115">
        <f t="shared" si="5"/>
        <v>0</v>
      </c>
      <c r="O73" s="115">
        <f t="shared" si="5"/>
        <v>0</v>
      </c>
      <c r="P73" s="115">
        <f t="shared" si="5"/>
        <v>0</v>
      </c>
      <c r="Q73" s="115">
        <f t="shared" si="5"/>
        <v>0</v>
      </c>
      <c r="R73" s="115">
        <f t="shared" si="5"/>
        <v>0</v>
      </c>
      <c r="S73" s="115">
        <f t="shared" si="5"/>
        <v>0</v>
      </c>
      <c r="T73" s="115">
        <f t="shared" si="5"/>
        <v>0</v>
      </c>
      <c r="U73" s="115">
        <f t="shared" si="5"/>
        <v>0</v>
      </c>
      <c r="V73" s="115">
        <f t="shared" si="5"/>
        <v>0</v>
      </c>
      <c r="W73" s="115">
        <f t="shared" si="5"/>
        <v>0</v>
      </c>
      <c r="X73" s="115">
        <f t="shared" si="5"/>
        <v>0</v>
      </c>
      <c r="Y73" s="115">
        <f t="shared" si="5"/>
        <v>0</v>
      </c>
      <c r="Z73" s="115">
        <f t="shared" si="5"/>
        <v>0</v>
      </c>
      <c r="AA73" s="115">
        <f t="shared" si="5"/>
        <v>0</v>
      </c>
      <c r="AB73" s="115">
        <f t="shared" si="5"/>
        <v>0</v>
      </c>
      <c r="AC73" s="115">
        <f t="shared" si="5"/>
        <v>0</v>
      </c>
      <c r="AD73" s="115">
        <f t="shared" si="5"/>
        <v>0</v>
      </c>
      <c r="AE73" s="115">
        <f t="shared" si="5"/>
        <v>0</v>
      </c>
      <c r="AF73" s="115">
        <f t="shared" si="5"/>
        <v>0</v>
      </c>
      <c r="AG73" s="115">
        <f t="shared" si="5"/>
        <v>0</v>
      </c>
      <c r="AH73" s="115">
        <f t="shared" si="5"/>
        <v>1</v>
      </c>
      <c r="AI73" s="115">
        <f t="shared" si="5"/>
        <v>0</v>
      </c>
      <c r="AJ73" s="37" t="str">
        <f t="shared" si="6"/>
        <v>CANCEL</v>
      </c>
      <c r="AK73" s="50"/>
      <c r="AL73" s="50" t="str">
        <f t="shared" si="9"/>
        <v>02</v>
      </c>
      <c r="AM73" s="52" t="str">
        <f t="shared" si="10"/>
        <v>00</v>
      </c>
      <c r="AN73" s="52" t="str">
        <f t="shared" si="11"/>
        <v>00</v>
      </c>
      <c r="AO73" s="52" t="str">
        <f t="shared" si="12"/>
        <v>00</v>
      </c>
      <c r="AQ73" t="str">
        <f t="shared" si="7"/>
        <v xml:space="preserve">    (U4)0x00000002U,                                                           /* 02 CANCEL                                          */</v>
      </c>
    </row>
    <row r="74" spans="1:46">
      <c r="B74" s="122"/>
      <c r="C74" s="37">
        <f t="shared" si="8"/>
        <v>3</v>
      </c>
      <c r="D74" s="115">
        <f t="shared" si="5"/>
        <v>0</v>
      </c>
      <c r="E74" s="115">
        <f t="shared" si="5"/>
        <v>0</v>
      </c>
      <c r="F74" s="115">
        <f t="shared" si="5"/>
        <v>0</v>
      </c>
      <c r="G74" s="115">
        <f t="shared" si="5"/>
        <v>0</v>
      </c>
      <c r="H74" s="115">
        <f t="shared" si="5"/>
        <v>0</v>
      </c>
      <c r="I74" s="115">
        <f t="shared" si="5"/>
        <v>0</v>
      </c>
      <c r="J74" s="115">
        <f t="shared" si="5"/>
        <v>0</v>
      </c>
      <c r="K74" s="115">
        <f t="shared" si="5"/>
        <v>0</v>
      </c>
      <c r="L74" s="115">
        <f t="shared" si="5"/>
        <v>0</v>
      </c>
      <c r="M74" s="115">
        <f t="shared" si="5"/>
        <v>0</v>
      </c>
      <c r="N74" s="115">
        <f t="shared" si="5"/>
        <v>0</v>
      </c>
      <c r="O74" s="115">
        <f t="shared" si="5"/>
        <v>0</v>
      </c>
      <c r="P74" s="115">
        <f t="shared" si="5"/>
        <v>0</v>
      </c>
      <c r="Q74" s="115">
        <f t="shared" si="5"/>
        <v>0</v>
      </c>
      <c r="R74" s="115">
        <f t="shared" si="5"/>
        <v>0</v>
      </c>
      <c r="S74" s="115">
        <f t="shared" si="5"/>
        <v>0</v>
      </c>
      <c r="T74" s="115">
        <f t="shared" si="5"/>
        <v>0</v>
      </c>
      <c r="U74" s="115">
        <f t="shared" si="5"/>
        <v>0</v>
      </c>
      <c r="V74" s="115">
        <f t="shared" si="5"/>
        <v>0</v>
      </c>
      <c r="W74" s="115">
        <f t="shared" si="5"/>
        <v>0</v>
      </c>
      <c r="X74" s="115">
        <f t="shared" si="5"/>
        <v>0</v>
      </c>
      <c r="Y74" s="115">
        <f t="shared" si="5"/>
        <v>0</v>
      </c>
      <c r="Z74" s="115">
        <f t="shared" si="5"/>
        <v>0</v>
      </c>
      <c r="AA74" s="115">
        <f t="shared" si="5"/>
        <v>0</v>
      </c>
      <c r="AB74" s="115">
        <f t="shared" si="5"/>
        <v>0</v>
      </c>
      <c r="AC74" s="115">
        <f t="shared" si="5"/>
        <v>0</v>
      </c>
      <c r="AD74" s="115">
        <f t="shared" si="5"/>
        <v>0</v>
      </c>
      <c r="AE74" s="115">
        <f t="shared" si="5"/>
        <v>0</v>
      </c>
      <c r="AF74" s="115">
        <f t="shared" si="5"/>
        <v>0</v>
      </c>
      <c r="AG74" s="115">
        <f t="shared" si="5"/>
        <v>0</v>
      </c>
      <c r="AH74" s="115">
        <f t="shared" si="5"/>
        <v>1</v>
      </c>
      <c r="AI74" s="115">
        <f t="shared" si="5"/>
        <v>1</v>
      </c>
      <c r="AJ74" s="37" t="str">
        <f t="shared" si="6"/>
        <v>REQ_BRK</v>
      </c>
      <c r="AK74" s="50"/>
      <c r="AL74" s="50" t="str">
        <f t="shared" si="9"/>
        <v>03</v>
      </c>
      <c r="AM74" s="52" t="str">
        <f t="shared" si="10"/>
        <v>00</v>
      </c>
      <c r="AN74" s="52" t="str">
        <f t="shared" si="11"/>
        <v>00</v>
      </c>
      <c r="AO74" s="52" t="str">
        <f t="shared" si="12"/>
        <v>00</v>
      </c>
      <c r="AQ74" t="str">
        <f t="shared" si="7"/>
        <v xml:space="preserve">    (U4)0x00000003U,                                                           /* 03 REQ_BRK                                         */</v>
      </c>
    </row>
    <row r="75" spans="1:46">
      <c r="B75" s="122"/>
      <c r="C75" s="37">
        <f t="shared" si="8"/>
        <v>4</v>
      </c>
      <c r="D75" s="115">
        <f t="shared" si="5"/>
        <v>0</v>
      </c>
      <c r="E75" s="115">
        <f t="shared" si="5"/>
        <v>0</v>
      </c>
      <c r="F75" s="115">
        <f t="shared" si="5"/>
        <v>0</v>
      </c>
      <c r="G75" s="115">
        <f t="shared" si="5"/>
        <v>0</v>
      </c>
      <c r="H75" s="115">
        <f t="shared" si="5"/>
        <v>0</v>
      </c>
      <c r="I75" s="115">
        <f t="shared" si="5"/>
        <v>0</v>
      </c>
      <c r="J75" s="115">
        <f t="shared" si="5"/>
        <v>0</v>
      </c>
      <c r="K75" s="115">
        <f t="shared" si="5"/>
        <v>0</v>
      </c>
      <c r="L75" s="115">
        <f t="shared" si="5"/>
        <v>0</v>
      </c>
      <c r="M75" s="115">
        <f t="shared" si="5"/>
        <v>0</v>
      </c>
      <c r="N75" s="115">
        <f t="shared" si="5"/>
        <v>0</v>
      </c>
      <c r="O75" s="115">
        <f t="shared" si="5"/>
        <v>0</v>
      </c>
      <c r="P75" s="115">
        <f t="shared" si="5"/>
        <v>0</v>
      </c>
      <c r="Q75" s="115">
        <f t="shared" si="5"/>
        <v>0</v>
      </c>
      <c r="R75" s="115">
        <f t="shared" si="5"/>
        <v>0</v>
      </c>
      <c r="S75" s="115">
        <f t="shared" si="5"/>
        <v>0</v>
      </c>
      <c r="T75" s="115">
        <f t="shared" si="5"/>
        <v>0</v>
      </c>
      <c r="U75" s="115">
        <f t="shared" si="5"/>
        <v>0</v>
      </c>
      <c r="V75" s="115">
        <f t="shared" si="5"/>
        <v>0</v>
      </c>
      <c r="W75" s="115">
        <f t="shared" si="5"/>
        <v>0</v>
      </c>
      <c r="X75" s="115">
        <f t="shared" si="5"/>
        <v>0</v>
      </c>
      <c r="Y75" s="115">
        <f t="shared" si="5"/>
        <v>0</v>
      </c>
      <c r="Z75" s="115">
        <f t="shared" si="5"/>
        <v>0</v>
      </c>
      <c r="AA75" s="115">
        <f t="shared" si="5"/>
        <v>0</v>
      </c>
      <c r="AB75" s="115">
        <f t="shared" si="5"/>
        <v>0</v>
      </c>
      <c r="AC75" s="115">
        <f t="shared" si="5"/>
        <v>0</v>
      </c>
      <c r="AD75" s="115">
        <f t="shared" si="5"/>
        <v>0</v>
      </c>
      <c r="AE75" s="115">
        <f t="shared" si="5"/>
        <v>0</v>
      </c>
      <c r="AF75" s="115">
        <f t="shared" si="5"/>
        <v>0</v>
      </c>
      <c r="AG75" s="115">
        <f t="shared" si="5"/>
        <v>1</v>
      </c>
      <c r="AH75" s="115">
        <f t="shared" si="5"/>
        <v>0</v>
      </c>
      <c r="AI75" s="115">
        <f t="shared" si="5"/>
        <v>0</v>
      </c>
      <c r="AJ75" s="37" t="str">
        <f t="shared" si="6"/>
        <v>OVER_SPD</v>
      </c>
      <c r="AK75" s="50"/>
      <c r="AL75" s="50" t="str">
        <f t="shared" si="9"/>
        <v>04</v>
      </c>
      <c r="AM75" s="52" t="str">
        <f t="shared" si="10"/>
        <v>00</v>
      </c>
      <c r="AN75" s="52" t="str">
        <f t="shared" si="11"/>
        <v>00</v>
      </c>
      <c r="AO75" s="52" t="str">
        <f t="shared" si="12"/>
        <v>00</v>
      </c>
      <c r="AQ75" t="str">
        <f t="shared" si="7"/>
        <v xml:space="preserve">    (U4)0x00000004U,                                                           /* 04 OVER_SPD                                        */</v>
      </c>
    </row>
    <row r="76" spans="1:46">
      <c r="B76" s="122"/>
      <c r="C76" s="37">
        <f t="shared" si="8"/>
        <v>5</v>
      </c>
      <c r="D76" s="115">
        <f t="shared" si="5"/>
        <v>0</v>
      </c>
      <c r="E76" s="115">
        <f t="shared" si="5"/>
        <v>0</v>
      </c>
      <c r="F76" s="115">
        <f t="shared" si="5"/>
        <v>0</v>
      </c>
      <c r="G76" s="115">
        <f t="shared" si="5"/>
        <v>0</v>
      </c>
      <c r="H76" s="115">
        <f t="shared" si="5"/>
        <v>0</v>
      </c>
      <c r="I76" s="115">
        <f t="shared" si="5"/>
        <v>0</v>
      </c>
      <c r="J76" s="115">
        <f t="shared" si="5"/>
        <v>0</v>
      </c>
      <c r="K76" s="115">
        <f t="shared" si="5"/>
        <v>0</v>
      </c>
      <c r="L76" s="115">
        <f t="shared" si="5"/>
        <v>0</v>
      </c>
      <c r="M76" s="115">
        <f t="shared" si="5"/>
        <v>0</v>
      </c>
      <c r="N76" s="115">
        <f t="shared" si="5"/>
        <v>0</v>
      </c>
      <c r="O76" s="115">
        <f t="shared" si="5"/>
        <v>0</v>
      </c>
      <c r="P76" s="115">
        <f t="shared" si="5"/>
        <v>0</v>
      </c>
      <c r="Q76" s="115">
        <f t="shared" si="5"/>
        <v>0</v>
      </c>
      <c r="R76" s="115">
        <f t="shared" si="5"/>
        <v>0</v>
      </c>
      <c r="S76" s="115">
        <f t="shared" si="5"/>
        <v>0</v>
      </c>
      <c r="T76" s="115">
        <f t="shared" si="5"/>
        <v>0</v>
      </c>
      <c r="U76" s="115">
        <f t="shared" si="5"/>
        <v>0</v>
      </c>
      <c r="V76" s="115">
        <f t="shared" si="5"/>
        <v>0</v>
      </c>
      <c r="W76" s="115">
        <f t="shared" si="5"/>
        <v>0</v>
      </c>
      <c r="X76" s="115">
        <f t="shared" si="5"/>
        <v>0</v>
      </c>
      <c r="Y76" s="115">
        <f t="shared" si="5"/>
        <v>0</v>
      </c>
      <c r="Z76" s="115">
        <f t="shared" si="5"/>
        <v>0</v>
      </c>
      <c r="AA76" s="115">
        <f t="shared" si="5"/>
        <v>0</v>
      </c>
      <c r="AB76" s="115">
        <f t="shared" si="5"/>
        <v>0</v>
      </c>
      <c r="AC76" s="115">
        <f t="shared" si="5"/>
        <v>0</v>
      </c>
      <c r="AD76" s="115">
        <f t="shared" si="5"/>
        <v>0</v>
      </c>
      <c r="AE76" s="115">
        <f t="shared" si="5"/>
        <v>0</v>
      </c>
      <c r="AF76" s="115">
        <f t="shared" si="5"/>
        <v>0</v>
      </c>
      <c r="AG76" s="115">
        <f t="shared" si="5"/>
        <v>1</v>
      </c>
      <c r="AH76" s="115">
        <f t="shared" si="5"/>
        <v>0</v>
      </c>
      <c r="AI76" s="115">
        <f t="shared" si="5"/>
        <v>1</v>
      </c>
      <c r="AJ76" s="37" t="str">
        <f t="shared" si="6"/>
        <v>START_APRVAL</v>
      </c>
      <c r="AK76" s="50"/>
      <c r="AL76" s="50" t="str">
        <f t="shared" si="9"/>
        <v>05</v>
      </c>
      <c r="AM76" s="52" t="str">
        <f t="shared" si="10"/>
        <v>00</v>
      </c>
      <c r="AN76" s="52" t="str">
        <f t="shared" si="11"/>
        <v>00</v>
      </c>
      <c r="AO76" s="52" t="str">
        <f t="shared" si="12"/>
        <v>00</v>
      </c>
      <c r="AQ76" t="str">
        <f t="shared" si="7"/>
        <v xml:space="preserve">    (U4)0x00000005U,                                                           /* 05 START_APRVAL                                    */</v>
      </c>
    </row>
    <row r="77" spans="1:46">
      <c r="B77" s="122"/>
      <c r="C77" s="37">
        <f t="shared" si="8"/>
        <v>6</v>
      </c>
      <c r="D77" s="115">
        <f t="shared" si="5"/>
        <v>0</v>
      </c>
      <c r="E77" s="115">
        <f t="shared" si="5"/>
        <v>0</v>
      </c>
      <c r="F77" s="115">
        <f t="shared" si="5"/>
        <v>0</v>
      </c>
      <c r="G77" s="115">
        <f t="shared" si="5"/>
        <v>0</v>
      </c>
      <c r="H77" s="115">
        <f t="shared" si="5"/>
        <v>0</v>
      </c>
      <c r="I77" s="115">
        <f t="shared" si="5"/>
        <v>0</v>
      </c>
      <c r="J77" s="115">
        <f t="shared" si="5"/>
        <v>0</v>
      </c>
      <c r="K77" s="115">
        <f t="shared" si="5"/>
        <v>0</v>
      </c>
      <c r="L77" s="115">
        <f t="shared" si="5"/>
        <v>0</v>
      </c>
      <c r="M77" s="115">
        <f t="shared" si="5"/>
        <v>0</v>
      </c>
      <c r="N77" s="115">
        <f t="shared" si="5"/>
        <v>0</v>
      </c>
      <c r="O77" s="115">
        <f t="shared" si="5"/>
        <v>0</v>
      </c>
      <c r="P77" s="115">
        <f t="shared" si="5"/>
        <v>0</v>
      </c>
      <c r="Q77" s="115">
        <f t="shared" si="5"/>
        <v>0</v>
      </c>
      <c r="R77" s="115">
        <f t="shared" si="5"/>
        <v>0</v>
      </c>
      <c r="S77" s="115">
        <f t="shared" si="5"/>
        <v>0</v>
      </c>
      <c r="T77" s="115">
        <f t="shared" si="5"/>
        <v>0</v>
      </c>
      <c r="U77" s="115">
        <f t="shared" si="5"/>
        <v>0</v>
      </c>
      <c r="V77" s="115">
        <f t="shared" si="5"/>
        <v>0</v>
      </c>
      <c r="W77" s="115">
        <f t="shared" si="5"/>
        <v>0</v>
      </c>
      <c r="X77" s="115">
        <f t="shared" si="5"/>
        <v>0</v>
      </c>
      <c r="Y77" s="115">
        <f t="shared" si="5"/>
        <v>0</v>
      </c>
      <c r="Z77" s="115">
        <f t="shared" si="5"/>
        <v>0</v>
      </c>
      <c r="AA77" s="115">
        <f t="shared" si="5"/>
        <v>0</v>
      </c>
      <c r="AB77" s="115">
        <f t="shared" si="5"/>
        <v>0</v>
      </c>
      <c r="AC77" s="115">
        <f t="shared" si="5"/>
        <v>0</v>
      </c>
      <c r="AD77" s="115">
        <f t="shared" si="5"/>
        <v>0</v>
      </c>
      <c r="AE77" s="115">
        <f t="shared" si="5"/>
        <v>0</v>
      </c>
      <c r="AF77" s="115">
        <f t="shared" si="5"/>
        <v>0</v>
      </c>
      <c r="AG77" s="115">
        <f t="shared" si="5"/>
        <v>1</v>
      </c>
      <c r="AH77" s="115">
        <f t="shared" si="5"/>
        <v>1</v>
      </c>
      <c r="AI77" s="115">
        <f t="shared" si="5"/>
        <v>0</v>
      </c>
      <c r="AJ77" s="37" t="str">
        <f t="shared" si="6"/>
        <v>START</v>
      </c>
      <c r="AK77" s="50"/>
      <c r="AL77" s="50" t="str">
        <f t="shared" si="9"/>
        <v>06</v>
      </c>
      <c r="AM77" s="52" t="str">
        <f t="shared" si="10"/>
        <v>00</v>
      </c>
      <c r="AN77" s="52" t="str">
        <f t="shared" si="11"/>
        <v>00</v>
      </c>
      <c r="AO77" s="52" t="str">
        <f t="shared" si="12"/>
        <v>00</v>
      </c>
      <c r="AQ77" t="str">
        <f t="shared" si="7"/>
        <v xml:space="preserve">    (U4)0x00000006U,                                                           /* 06 START                                           */</v>
      </c>
    </row>
    <row r="78" spans="1:46">
      <c r="B78" s="122"/>
      <c r="C78" s="37">
        <f t="shared" si="8"/>
        <v>7</v>
      </c>
      <c r="D78" s="115">
        <f t="shared" si="5"/>
        <v>0</v>
      </c>
      <c r="E78" s="115">
        <f t="shared" si="5"/>
        <v>0</v>
      </c>
      <c r="F78" s="115">
        <f t="shared" si="5"/>
        <v>0</v>
      </c>
      <c r="G78" s="115">
        <f t="shared" si="5"/>
        <v>0</v>
      </c>
      <c r="H78" s="115">
        <f t="shared" si="5"/>
        <v>0</v>
      </c>
      <c r="I78" s="115">
        <f t="shared" si="5"/>
        <v>0</v>
      </c>
      <c r="J78" s="115">
        <f t="shared" si="5"/>
        <v>0</v>
      </c>
      <c r="K78" s="115">
        <f t="shared" si="5"/>
        <v>0</v>
      </c>
      <c r="L78" s="115">
        <f t="shared" si="5"/>
        <v>0</v>
      </c>
      <c r="M78" s="115">
        <f t="shared" si="5"/>
        <v>0</v>
      </c>
      <c r="N78" s="115">
        <f t="shared" si="5"/>
        <v>0</v>
      </c>
      <c r="O78" s="115">
        <f t="shared" si="5"/>
        <v>0</v>
      </c>
      <c r="P78" s="115">
        <f t="shared" si="5"/>
        <v>0</v>
      </c>
      <c r="Q78" s="115">
        <f t="shared" si="5"/>
        <v>0</v>
      </c>
      <c r="R78" s="115">
        <f t="shared" si="5"/>
        <v>0</v>
      </c>
      <c r="S78" s="115">
        <f t="shared" si="5"/>
        <v>0</v>
      </c>
      <c r="T78" s="115">
        <f t="shared" si="5"/>
        <v>0</v>
      </c>
      <c r="U78" s="115">
        <f t="shared" si="5"/>
        <v>0</v>
      </c>
      <c r="V78" s="115">
        <f t="shared" si="5"/>
        <v>0</v>
      </c>
      <c r="W78" s="115">
        <f t="shared" si="5"/>
        <v>0</v>
      </c>
      <c r="X78" s="115">
        <f t="shared" si="5"/>
        <v>0</v>
      </c>
      <c r="Y78" s="115">
        <f t="shared" si="5"/>
        <v>0</v>
      </c>
      <c r="Z78" s="115">
        <f t="shared" si="5"/>
        <v>0</v>
      </c>
      <c r="AA78" s="115">
        <f t="shared" si="5"/>
        <v>0</v>
      </c>
      <c r="AB78" s="115">
        <f t="shared" si="5"/>
        <v>0</v>
      </c>
      <c r="AC78" s="115">
        <f t="shared" si="5"/>
        <v>0</v>
      </c>
      <c r="AD78" s="115">
        <f t="shared" si="5"/>
        <v>0</v>
      </c>
      <c r="AE78" s="115">
        <f t="shared" si="5"/>
        <v>0</v>
      </c>
      <c r="AF78" s="115">
        <f t="shared" si="5"/>
        <v>0</v>
      </c>
      <c r="AG78" s="115">
        <f t="shared" si="5"/>
        <v>1</v>
      </c>
      <c r="AH78" s="115">
        <f t="shared" si="5"/>
        <v>1</v>
      </c>
      <c r="AI78" s="115">
        <f>IF(AI13=1,1,0)</f>
        <v>1</v>
      </c>
      <c r="AJ78" s="37" t="str">
        <f t="shared" si="6"/>
        <v>REQ_OPE</v>
      </c>
      <c r="AK78" s="50"/>
      <c r="AL78" s="50" t="str">
        <f t="shared" si="9"/>
        <v>07</v>
      </c>
      <c r="AM78" s="52" t="str">
        <f t="shared" si="10"/>
        <v>00</v>
      </c>
      <c r="AN78" s="52" t="str">
        <f t="shared" si="11"/>
        <v>00</v>
      </c>
      <c r="AO78" s="52" t="str">
        <f t="shared" si="12"/>
        <v>00</v>
      </c>
      <c r="AQ78" t="str">
        <f t="shared" si="7"/>
        <v xml:space="preserve">    (U4)0x00000007U,                                                           /* 07 REQ_OPE                                         */</v>
      </c>
    </row>
    <row r="79" spans="1:46">
      <c r="B79" s="122"/>
      <c r="C79" s="37">
        <f t="shared" si="8"/>
        <v>8</v>
      </c>
      <c r="D79" s="115">
        <f t="shared" ref="D79:AI86" si="13">IF(D14=1,1,0)</f>
        <v>0</v>
      </c>
      <c r="E79" s="115">
        <f t="shared" si="13"/>
        <v>0</v>
      </c>
      <c r="F79" s="115">
        <f t="shared" si="13"/>
        <v>0</v>
      </c>
      <c r="G79" s="115">
        <f t="shared" si="13"/>
        <v>0</v>
      </c>
      <c r="H79" s="115">
        <f t="shared" si="13"/>
        <v>0</v>
      </c>
      <c r="I79" s="115">
        <f t="shared" si="13"/>
        <v>0</v>
      </c>
      <c r="J79" s="115">
        <f t="shared" si="13"/>
        <v>0</v>
      </c>
      <c r="K79" s="115">
        <f t="shared" si="13"/>
        <v>0</v>
      </c>
      <c r="L79" s="115">
        <f t="shared" si="13"/>
        <v>0</v>
      </c>
      <c r="M79" s="115">
        <f t="shared" si="13"/>
        <v>0</v>
      </c>
      <c r="N79" s="115">
        <f t="shared" si="13"/>
        <v>0</v>
      </c>
      <c r="O79" s="115">
        <f t="shared" si="13"/>
        <v>0</v>
      </c>
      <c r="P79" s="115">
        <f t="shared" si="13"/>
        <v>0</v>
      </c>
      <c r="Q79" s="115">
        <f t="shared" si="13"/>
        <v>0</v>
      </c>
      <c r="R79" s="115">
        <f t="shared" si="13"/>
        <v>0</v>
      </c>
      <c r="S79" s="115">
        <f t="shared" si="13"/>
        <v>0</v>
      </c>
      <c r="T79" s="115">
        <f t="shared" si="13"/>
        <v>0</v>
      </c>
      <c r="U79" s="115">
        <f t="shared" si="13"/>
        <v>0</v>
      </c>
      <c r="V79" s="115">
        <f t="shared" si="13"/>
        <v>0</v>
      </c>
      <c r="W79" s="115">
        <f t="shared" si="13"/>
        <v>0</v>
      </c>
      <c r="X79" s="115">
        <f t="shared" si="13"/>
        <v>0</v>
      </c>
      <c r="Y79" s="115">
        <f t="shared" si="13"/>
        <v>0</v>
      </c>
      <c r="Z79" s="115">
        <f t="shared" si="13"/>
        <v>0</v>
      </c>
      <c r="AA79" s="115">
        <f t="shared" si="13"/>
        <v>0</v>
      </c>
      <c r="AB79" s="115">
        <f t="shared" si="13"/>
        <v>0</v>
      </c>
      <c r="AC79" s="115">
        <f t="shared" si="13"/>
        <v>0</v>
      </c>
      <c r="AD79" s="115">
        <f t="shared" si="13"/>
        <v>0</v>
      </c>
      <c r="AE79" s="115">
        <f t="shared" si="13"/>
        <v>0</v>
      </c>
      <c r="AF79" s="115">
        <f t="shared" si="13"/>
        <v>1</v>
      </c>
      <c r="AG79" s="115">
        <f t="shared" si="13"/>
        <v>0</v>
      </c>
      <c r="AH79" s="115">
        <f t="shared" si="13"/>
        <v>0</v>
      </c>
      <c r="AI79" s="115">
        <f t="shared" si="13"/>
        <v>0</v>
      </c>
      <c r="AJ79" s="37" t="str">
        <f t="shared" si="6"/>
        <v>UNKNOWN</v>
      </c>
      <c r="AK79" s="50"/>
      <c r="AL79" s="50" t="str">
        <f t="shared" si="9"/>
        <v>08</v>
      </c>
      <c r="AM79" s="52" t="str">
        <f t="shared" si="10"/>
        <v>00</v>
      </c>
      <c r="AN79" s="52" t="str">
        <f t="shared" si="11"/>
        <v>00</v>
      </c>
      <c r="AO79" s="52" t="str">
        <f t="shared" si="12"/>
        <v>00</v>
      </c>
      <c r="AQ79" t="str">
        <f t="shared" si="7"/>
        <v xml:space="preserve">    (U4)0x00000008U,                                                           /* 08 UNKNOWN                                         */</v>
      </c>
    </row>
    <row r="80" spans="1:46">
      <c r="B80" s="122"/>
      <c r="C80" s="37">
        <f t="shared" si="8"/>
        <v>9</v>
      </c>
      <c r="D80" s="115">
        <f t="shared" si="13"/>
        <v>0</v>
      </c>
      <c r="E80" s="115">
        <f t="shared" si="13"/>
        <v>0</v>
      </c>
      <c r="F80" s="115">
        <f t="shared" si="13"/>
        <v>0</v>
      </c>
      <c r="G80" s="115">
        <f t="shared" si="13"/>
        <v>0</v>
      </c>
      <c r="H80" s="115">
        <f t="shared" si="13"/>
        <v>0</v>
      </c>
      <c r="I80" s="115">
        <f t="shared" si="13"/>
        <v>0</v>
      </c>
      <c r="J80" s="115">
        <f t="shared" si="13"/>
        <v>0</v>
      </c>
      <c r="K80" s="115">
        <f t="shared" si="13"/>
        <v>0</v>
      </c>
      <c r="L80" s="115">
        <f t="shared" si="13"/>
        <v>0</v>
      </c>
      <c r="M80" s="115">
        <f t="shared" si="13"/>
        <v>0</v>
      </c>
      <c r="N80" s="115">
        <f t="shared" si="13"/>
        <v>0</v>
      </c>
      <c r="O80" s="115">
        <f t="shared" si="13"/>
        <v>0</v>
      </c>
      <c r="P80" s="115">
        <f t="shared" si="13"/>
        <v>0</v>
      </c>
      <c r="Q80" s="115">
        <f t="shared" si="13"/>
        <v>0</v>
      </c>
      <c r="R80" s="115">
        <f t="shared" si="13"/>
        <v>0</v>
      </c>
      <c r="S80" s="115">
        <f t="shared" si="13"/>
        <v>0</v>
      </c>
      <c r="T80" s="115">
        <f t="shared" si="13"/>
        <v>0</v>
      </c>
      <c r="U80" s="115">
        <f t="shared" si="13"/>
        <v>0</v>
      </c>
      <c r="V80" s="115">
        <f t="shared" si="13"/>
        <v>0</v>
      </c>
      <c r="W80" s="115">
        <f t="shared" si="13"/>
        <v>0</v>
      </c>
      <c r="X80" s="115">
        <f t="shared" si="13"/>
        <v>0</v>
      </c>
      <c r="Y80" s="115">
        <f t="shared" si="13"/>
        <v>0</v>
      </c>
      <c r="Z80" s="115">
        <f t="shared" si="13"/>
        <v>0</v>
      </c>
      <c r="AA80" s="115">
        <f t="shared" si="13"/>
        <v>0</v>
      </c>
      <c r="AB80" s="115">
        <f t="shared" si="13"/>
        <v>0</v>
      </c>
      <c r="AC80" s="115">
        <f t="shared" si="13"/>
        <v>0</v>
      </c>
      <c r="AD80" s="115">
        <f t="shared" si="13"/>
        <v>0</v>
      </c>
      <c r="AE80" s="115">
        <f t="shared" si="13"/>
        <v>0</v>
      </c>
      <c r="AF80" s="115">
        <f t="shared" si="13"/>
        <v>1</v>
      </c>
      <c r="AG80" s="115">
        <f t="shared" si="13"/>
        <v>0</v>
      </c>
      <c r="AH80" s="115">
        <f t="shared" si="13"/>
        <v>0</v>
      </c>
      <c r="AI80" s="115">
        <f t="shared" si="13"/>
        <v>1</v>
      </c>
      <c r="AJ80" s="37" t="str">
        <f t="shared" si="6"/>
        <v>UNKNOWN</v>
      </c>
      <c r="AK80" s="50"/>
      <c r="AL80" s="50" t="str">
        <f t="shared" si="9"/>
        <v>09</v>
      </c>
      <c r="AM80" s="52" t="str">
        <f t="shared" si="10"/>
        <v>00</v>
      </c>
      <c r="AN80" s="52" t="str">
        <f t="shared" si="11"/>
        <v>00</v>
      </c>
      <c r="AO80" s="52" t="str">
        <f t="shared" si="12"/>
        <v>00</v>
      </c>
      <c r="AQ80" t="str">
        <f t="shared" si="7"/>
        <v xml:space="preserve">    (U4)0x00000009U,                                                           /* 09 UNKNOWN                                         */</v>
      </c>
    </row>
    <row r="81" spans="2:43">
      <c r="B81" s="122"/>
      <c r="C81" s="37">
        <f t="shared" si="8"/>
        <v>10</v>
      </c>
      <c r="D81" s="115">
        <f t="shared" si="13"/>
        <v>0</v>
      </c>
      <c r="E81" s="115">
        <f t="shared" si="13"/>
        <v>0</v>
      </c>
      <c r="F81" s="115">
        <f t="shared" si="13"/>
        <v>0</v>
      </c>
      <c r="G81" s="115">
        <f t="shared" si="13"/>
        <v>0</v>
      </c>
      <c r="H81" s="115">
        <f t="shared" si="13"/>
        <v>0</v>
      </c>
      <c r="I81" s="115">
        <f t="shared" si="13"/>
        <v>0</v>
      </c>
      <c r="J81" s="115">
        <f t="shared" si="13"/>
        <v>0</v>
      </c>
      <c r="K81" s="115">
        <f t="shared" si="13"/>
        <v>0</v>
      </c>
      <c r="L81" s="115">
        <f t="shared" si="13"/>
        <v>0</v>
      </c>
      <c r="M81" s="115">
        <f t="shared" si="13"/>
        <v>0</v>
      </c>
      <c r="N81" s="115">
        <f t="shared" si="13"/>
        <v>0</v>
      </c>
      <c r="O81" s="115">
        <f t="shared" si="13"/>
        <v>0</v>
      </c>
      <c r="P81" s="115">
        <f t="shared" si="13"/>
        <v>0</v>
      </c>
      <c r="Q81" s="115">
        <f t="shared" si="13"/>
        <v>0</v>
      </c>
      <c r="R81" s="115">
        <f t="shared" si="13"/>
        <v>0</v>
      </c>
      <c r="S81" s="115">
        <f t="shared" si="13"/>
        <v>0</v>
      </c>
      <c r="T81" s="115">
        <f t="shared" si="13"/>
        <v>0</v>
      </c>
      <c r="U81" s="115">
        <f t="shared" si="13"/>
        <v>0</v>
      </c>
      <c r="V81" s="115">
        <f t="shared" si="13"/>
        <v>0</v>
      </c>
      <c r="W81" s="115">
        <f t="shared" si="13"/>
        <v>0</v>
      </c>
      <c r="X81" s="115">
        <f t="shared" si="13"/>
        <v>0</v>
      </c>
      <c r="Y81" s="115">
        <f t="shared" si="13"/>
        <v>0</v>
      </c>
      <c r="Z81" s="115">
        <f t="shared" si="13"/>
        <v>0</v>
      </c>
      <c r="AA81" s="115">
        <f t="shared" si="13"/>
        <v>0</v>
      </c>
      <c r="AB81" s="115">
        <f t="shared" si="13"/>
        <v>0</v>
      </c>
      <c r="AC81" s="115">
        <f t="shared" si="13"/>
        <v>0</v>
      </c>
      <c r="AD81" s="115">
        <f t="shared" si="13"/>
        <v>0</v>
      </c>
      <c r="AE81" s="115">
        <f t="shared" si="13"/>
        <v>0</v>
      </c>
      <c r="AF81" s="115">
        <f t="shared" si="13"/>
        <v>1</v>
      </c>
      <c r="AG81" s="115">
        <f t="shared" si="13"/>
        <v>0</v>
      </c>
      <c r="AH81" s="115">
        <f t="shared" si="13"/>
        <v>1</v>
      </c>
      <c r="AI81" s="115">
        <f t="shared" si="13"/>
        <v>0</v>
      </c>
      <c r="AJ81" s="37" t="str">
        <f t="shared" si="6"/>
        <v>UNKNOWN</v>
      </c>
      <c r="AK81" s="50"/>
      <c r="AL81" s="50" t="str">
        <f t="shared" si="9"/>
        <v>0A</v>
      </c>
      <c r="AM81" s="52" t="str">
        <f t="shared" si="10"/>
        <v>00</v>
      </c>
      <c r="AN81" s="52" t="str">
        <f t="shared" si="11"/>
        <v>00</v>
      </c>
      <c r="AO81" s="52" t="str">
        <f t="shared" si="12"/>
        <v>00</v>
      </c>
      <c r="AQ81" t="str">
        <f t="shared" si="7"/>
        <v xml:space="preserve">    (U4)0x0000000AU,                                                           /* 10 UNKNOWN                                         */</v>
      </c>
    </row>
    <row r="82" spans="2:43">
      <c r="B82" s="122"/>
      <c r="C82" s="37">
        <f t="shared" si="8"/>
        <v>11</v>
      </c>
      <c r="D82" s="115">
        <f t="shared" si="13"/>
        <v>0</v>
      </c>
      <c r="E82" s="115">
        <f t="shared" si="13"/>
        <v>0</v>
      </c>
      <c r="F82" s="115">
        <f t="shared" si="13"/>
        <v>0</v>
      </c>
      <c r="G82" s="115">
        <f t="shared" si="13"/>
        <v>0</v>
      </c>
      <c r="H82" s="115">
        <f t="shared" si="13"/>
        <v>0</v>
      </c>
      <c r="I82" s="115">
        <f t="shared" si="13"/>
        <v>0</v>
      </c>
      <c r="J82" s="115">
        <f t="shared" si="13"/>
        <v>0</v>
      </c>
      <c r="K82" s="115">
        <f t="shared" si="13"/>
        <v>0</v>
      </c>
      <c r="L82" s="115">
        <f t="shared" si="13"/>
        <v>0</v>
      </c>
      <c r="M82" s="115">
        <f t="shared" si="13"/>
        <v>0</v>
      </c>
      <c r="N82" s="115">
        <f t="shared" si="13"/>
        <v>0</v>
      </c>
      <c r="O82" s="115">
        <f t="shared" si="13"/>
        <v>0</v>
      </c>
      <c r="P82" s="115">
        <f t="shared" si="13"/>
        <v>0</v>
      </c>
      <c r="Q82" s="115">
        <f t="shared" si="13"/>
        <v>0</v>
      </c>
      <c r="R82" s="115">
        <f t="shared" si="13"/>
        <v>0</v>
      </c>
      <c r="S82" s="115">
        <f t="shared" si="13"/>
        <v>0</v>
      </c>
      <c r="T82" s="115">
        <f t="shared" si="13"/>
        <v>0</v>
      </c>
      <c r="U82" s="115">
        <f t="shared" si="13"/>
        <v>0</v>
      </c>
      <c r="V82" s="115">
        <f t="shared" si="13"/>
        <v>0</v>
      </c>
      <c r="W82" s="115">
        <f t="shared" si="13"/>
        <v>0</v>
      </c>
      <c r="X82" s="115">
        <f t="shared" si="13"/>
        <v>0</v>
      </c>
      <c r="Y82" s="115">
        <f t="shared" si="13"/>
        <v>0</v>
      </c>
      <c r="Z82" s="115">
        <f t="shared" si="13"/>
        <v>0</v>
      </c>
      <c r="AA82" s="115">
        <f t="shared" si="13"/>
        <v>0</v>
      </c>
      <c r="AB82" s="115">
        <f t="shared" si="13"/>
        <v>0</v>
      </c>
      <c r="AC82" s="115">
        <f t="shared" si="13"/>
        <v>0</v>
      </c>
      <c r="AD82" s="115">
        <f t="shared" si="13"/>
        <v>0</v>
      </c>
      <c r="AE82" s="115">
        <f t="shared" si="13"/>
        <v>0</v>
      </c>
      <c r="AF82" s="115">
        <f t="shared" si="13"/>
        <v>1</v>
      </c>
      <c r="AG82" s="115">
        <f t="shared" si="13"/>
        <v>0</v>
      </c>
      <c r="AH82" s="115">
        <f t="shared" si="13"/>
        <v>1</v>
      </c>
      <c r="AI82" s="115">
        <f t="shared" si="13"/>
        <v>1</v>
      </c>
      <c r="AJ82" s="37" t="str">
        <f t="shared" si="6"/>
        <v>UNKNOWN</v>
      </c>
      <c r="AK82" s="50"/>
      <c r="AL82" s="50" t="str">
        <f t="shared" si="9"/>
        <v>0B</v>
      </c>
      <c r="AM82" s="52" t="str">
        <f t="shared" si="10"/>
        <v>00</v>
      </c>
      <c r="AN82" s="52" t="str">
        <f t="shared" si="11"/>
        <v>00</v>
      </c>
      <c r="AO82" s="52" t="str">
        <f t="shared" si="12"/>
        <v>00</v>
      </c>
      <c r="AQ82" t="str">
        <f t="shared" si="7"/>
        <v xml:space="preserve">    (U4)0x0000000BU,                                                           /* 11 UNKNOWN                                         */</v>
      </c>
    </row>
    <row r="83" spans="2:43">
      <c r="B83" s="122"/>
      <c r="C83" s="37">
        <f t="shared" si="8"/>
        <v>12</v>
      </c>
      <c r="D83" s="115">
        <f t="shared" si="13"/>
        <v>0</v>
      </c>
      <c r="E83" s="115">
        <f t="shared" si="13"/>
        <v>0</v>
      </c>
      <c r="F83" s="115">
        <f t="shared" si="13"/>
        <v>0</v>
      </c>
      <c r="G83" s="115">
        <f t="shared" si="13"/>
        <v>0</v>
      </c>
      <c r="H83" s="115">
        <f t="shared" si="13"/>
        <v>0</v>
      </c>
      <c r="I83" s="115">
        <f t="shared" si="13"/>
        <v>0</v>
      </c>
      <c r="J83" s="115">
        <f t="shared" si="13"/>
        <v>0</v>
      </c>
      <c r="K83" s="115">
        <f t="shared" si="13"/>
        <v>0</v>
      </c>
      <c r="L83" s="115">
        <f t="shared" si="13"/>
        <v>0</v>
      </c>
      <c r="M83" s="115">
        <f t="shared" si="13"/>
        <v>0</v>
      </c>
      <c r="N83" s="115">
        <f t="shared" si="13"/>
        <v>0</v>
      </c>
      <c r="O83" s="115">
        <f t="shared" si="13"/>
        <v>0</v>
      </c>
      <c r="P83" s="115">
        <f t="shared" si="13"/>
        <v>0</v>
      </c>
      <c r="Q83" s="115">
        <f t="shared" si="13"/>
        <v>0</v>
      </c>
      <c r="R83" s="115">
        <f t="shared" si="13"/>
        <v>0</v>
      </c>
      <c r="S83" s="115">
        <f t="shared" si="13"/>
        <v>0</v>
      </c>
      <c r="T83" s="115">
        <f t="shared" si="13"/>
        <v>0</v>
      </c>
      <c r="U83" s="115">
        <f t="shared" si="13"/>
        <v>0</v>
      </c>
      <c r="V83" s="115">
        <f t="shared" si="13"/>
        <v>0</v>
      </c>
      <c r="W83" s="115">
        <f t="shared" si="13"/>
        <v>0</v>
      </c>
      <c r="X83" s="115">
        <f t="shared" si="13"/>
        <v>0</v>
      </c>
      <c r="Y83" s="115">
        <f t="shared" si="13"/>
        <v>0</v>
      </c>
      <c r="Z83" s="115">
        <f t="shared" si="13"/>
        <v>0</v>
      </c>
      <c r="AA83" s="115">
        <f t="shared" si="13"/>
        <v>0</v>
      </c>
      <c r="AB83" s="115">
        <f t="shared" si="13"/>
        <v>0</v>
      </c>
      <c r="AC83" s="115">
        <f t="shared" si="13"/>
        <v>0</v>
      </c>
      <c r="AD83" s="115">
        <f t="shared" si="13"/>
        <v>0</v>
      </c>
      <c r="AE83" s="115">
        <f t="shared" si="13"/>
        <v>0</v>
      </c>
      <c r="AF83" s="115">
        <f t="shared" si="13"/>
        <v>1</v>
      </c>
      <c r="AG83" s="115">
        <f t="shared" si="13"/>
        <v>1</v>
      </c>
      <c r="AH83" s="115">
        <f t="shared" si="13"/>
        <v>0</v>
      </c>
      <c r="AI83" s="115">
        <f t="shared" si="13"/>
        <v>0</v>
      </c>
      <c r="AJ83" s="37" t="str">
        <f t="shared" si="6"/>
        <v>UNKNOWN</v>
      </c>
      <c r="AK83" s="50"/>
      <c r="AL83" s="50" t="str">
        <f t="shared" si="9"/>
        <v>0C</v>
      </c>
      <c r="AM83" s="52" t="str">
        <f t="shared" si="10"/>
        <v>00</v>
      </c>
      <c r="AN83" s="52" t="str">
        <f t="shared" si="11"/>
        <v>00</v>
      </c>
      <c r="AO83" s="52" t="str">
        <f t="shared" si="12"/>
        <v>00</v>
      </c>
      <c r="AQ83" t="str">
        <f t="shared" si="7"/>
        <v xml:space="preserve">    (U4)0x0000000CU,                                                           /* 12 UNKNOWN                                         */</v>
      </c>
    </row>
    <row r="84" spans="2:43">
      <c r="B84" s="122"/>
      <c r="C84" s="37">
        <f t="shared" si="8"/>
        <v>13</v>
      </c>
      <c r="D84" s="115">
        <f t="shared" si="13"/>
        <v>0</v>
      </c>
      <c r="E84" s="115">
        <f t="shared" si="13"/>
        <v>0</v>
      </c>
      <c r="F84" s="115">
        <f t="shared" si="13"/>
        <v>0</v>
      </c>
      <c r="G84" s="115">
        <f t="shared" si="13"/>
        <v>0</v>
      </c>
      <c r="H84" s="115">
        <f t="shared" si="13"/>
        <v>0</v>
      </c>
      <c r="I84" s="115">
        <f t="shared" si="13"/>
        <v>0</v>
      </c>
      <c r="J84" s="115">
        <f t="shared" si="13"/>
        <v>0</v>
      </c>
      <c r="K84" s="115">
        <f t="shared" si="13"/>
        <v>0</v>
      </c>
      <c r="L84" s="115">
        <f t="shared" si="13"/>
        <v>0</v>
      </c>
      <c r="M84" s="115">
        <f t="shared" si="13"/>
        <v>0</v>
      </c>
      <c r="N84" s="115">
        <f t="shared" si="13"/>
        <v>0</v>
      </c>
      <c r="O84" s="115">
        <f t="shared" si="13"/>
        <v>0</v>
      </c>
      <c r="P84" s="115">
        <f t="shared" si="13"/>
        <v>0</v>
      </c>
      <c r="Q84" s="115">
        <f t="shared" si="13"/>
        <v>0</v>
      </c>
      <c r="R84" s="115">
        <f t="shared" si="13"/>
        <v>0</v>
      </c>
      <c r="S84" s="115">
        <f t="shared" si="13"/>
        <v>0</v>
      </c>
      <c r="T84" s="115">
        <f t="shared" si="13"/>
        <v>0</v>
      </c>
      <c r="U84" s="115">
        <f t="shared" si="13"/>
        <v>0</v>
      </c>
      <c r="V84" s="115">
        <f t="shared" si="13"/>
        <v>0</v>
      </c>
      <c r="W84" s="115">
        <f t="shared" si="13"/>
        <v>0</v>
      </c>
      <c r="X84" s="115">
        <f t="shared" si="13"/>
        <v>0</v>
      </c>
      <c r="Y84" s="115">
        <f t="shared" si="13"/>
        <v>0</v>
      </c>
      <c r="Z84" s="115">
        <f t="shared" si="13"/>
        <v>0</v>
      </c>
      <c r="AA84" s="115">
        <f t="shared" si="13"/>
        <v>0</v>
      </c>
      <c r="AB84" s="115">
        <f t="shared" si="13"/>
        <v>0</v>
      </c>
      <c r="AC84" s="115">
        <f t="shared" si="13"/>
        <v>0</v>
      </c>
      <c r="AD84" s="115">
        <f t="shared" si="13"/>
        <v>0</v>
      </c>
      <c r="AE84" s="115">
        <f t="shared" si="13"/>
        <v>0</v>
      </c>
      <c r="AF84" s="115">
        <f t="shared" si="13"/>
        <v>1</v>
      </c>
      <c r="AG84" s="115">
        <f t="shared" si="13"/>
        <v>1</v>
      </c>
      <c r="AH84" s="115">
        <f t="shared" si="13"/>
        <v>0</v>
      </c>
      <c r="AI84" s="115">
        <f t="shared" si="13"/>
        <v>1</v>
      </c>
      <c r="AJ84" s="37" t="str">
        <f t="shared" si="6"/>
        <v>UNKNOWN</v>
      </c>
      <c r="AK84" s="50"/>
      <c r="AL84" s="50" t="str">
        <f t="shared" si="9"/>
        <v>0D</v>
      </c>
      <c r="AM84" s="52" t="str">
        <f t="shared" si="10"/>
        <v>00</v>
      </c>
      <c r="AN84" s="52" t="str">
        <f t="shared" si="11"/>
        <v>00</v>
      </c>
      <c r="AO84" s="52" t="str">
        <f t="shared" si="12"/>
        <v>00</v>
      </c>
      <c r="AQ84" t="str">
        <f t="shared" si="7"/>
        <v xml:space="preserve">    (U4)0x0000000DU,                                                           /* 13 UNKNOWN                                         */</v>
      </c>
    </row>
    <row r="85" spans="2:43">
      <c r="B85" s="122"/>
      <c r="C85" s="37">
        <f t="shared" si="8"/>
        <v>14</v>
      </c>
      <c r="D85" s="115">
        <f t="shared" si="13"/>
        <v>0</v>
      </c>
      <c r="E85" s="115">
        <f t="shared" si="13"/>
        <v>0</v>
      </c>
      <c r="F85" s="115">
        <f t="shared" si="13"/>
        <v>0</v>
      </c>
      <c r="G85" s="115">
        <f t="shared" si="13"/>
        <v>0</v>
      </c>
      <c r="H85" s="115">
        <f t="shared" si="13"/>
        <v>0</v>
      </c>
      <c r="I85" s="115">
        <f t="shared" si="13"/>
        <v>0</v>
      </c>
      <c r="J85" s="115">
        <f t="shared" si="13"/>
        <v>0</v>
      </c>
      <c r="K85" s="115">
        <f t="shared" si="13"/>
        <v>0</v>
      </c>
      <c r="L85" s="115">
        <f t="shared" si="13"/>
        <v>0</v>
      </c>
      <c r="M85" s="115">
        <f t="shared" si="13"/>
        <v>0</v>
      </c>
      <c r="N85" s="115">
        <f t="shared" si="13"/>
        <v>0</v>
      </c>
      <c r="O85" s="115">
        <f t="shared" si="13"/>
        <v>0</v>
      </c>
      <c r="P85" s="115">
        <f t="shared" si="13"/>
        <v>0</v>
      </c>
      <c r="Q85" s="115">
        <f t="shared" si="13"/>
        <v>0</v>
      </c>
      <c r="R85" s="115">
        <f t="shared" si="13"/>
        <v>0</v>
      </c>
      <c r="S85" s="115">
        <f t="shared" si="13"/>
        <v>0</v>
      </c>
      <c r="T85" s="115">
        <f t="shared" si="13"/>
        <v>0</v>
      </c>
      <c r="U85" s="115">
        <f t="shared" si="13"/>
        <v>0</v>
      </c>
      <c r="V85" s="115">
        <f t="shared" si="13"/>
        <v>0</v>
      </c>
      <c r="W85" s="115">
        <f t="shared" si="13"/>
        <v>0</v>
      </c>
      <c r="X85" s="115">
        <f t="shared" si="13"/>
        <v>0</v>
      </c>
      <c r="Y85" s="115">
        <f t="shared" si="13"/>
        <v>0</v>
      </c>
      <c r="Z85" s="115">
        <f t="shared" si="13"/>
        <v>0</v>
      </c>
      <c r="AA85" s="115">
        <f t="shared" si="13"/>
        <v>0</v>
      </c>
      <c r="AB85" s="115">
        <f t="shared" si="13"/>
        <v>0</v>
      </c>
      <c r="AC85" s="115">
        <f t="shared" si="13"/>
        <v>0</v>
      </c>
      <c r="AD85" s="115">
        <f t="shared" si="13"/>
        <v>0</v>
      </c>
      <c r="AE85" s="115">
        <f t="shared" si="13"/>
        <v>0</v>
      </c>
      <c r="AF85" s="115">
        <f t="shared" si="13"/>
        <v>1</v>
      </c>
      <c r="AG85" s="115">
        <f t="shared" si="13"/>
        <v>1</v>
      </c>
      <c r="AH85" s="115">
        <f t="shared" si="13"/>
        <v>1</v>
      </c>
      <c r="AI85" s="115">
        <f t="shared" si="13"/>
        <v>0</v>
      </c>
      <c r="AJ85" s="37" t="str">
        <f t="shared" si="6"/>
        <v>UNKNOWN</v>
      </c>
      <c r="AK85" s="50"/>
      <c r="AL85" s="50" t="str">
        <f t="shared" si="9"/>
        <v>0E</v>
      </c>
      <c r="AM85" s="52" t="str">
        <f t="shared" si="10"/>
        <v>00</v>
      </c>
      <c r="AN85" s="52" t="str">
        <f t="shared" si="11"/>
        <v>00</v>
      </c>
      <c r="AO85" s="52" t="str">
        <f t="shared" si="12"/>
        <v>00</v>
      </c>
      <c r="AQ85" t="str">
        <f t="shared" si="7"/>
        <v xml:space="preserve">    (U4)0x0000000EU,                                                           /* 14 UNKNOWN                                         */</v>
      </c>
    </row>
    <row r="86" spans="2:43">
      <c r="B86" s="122"/>
      <c r="C86" s="37">
        <f t="shared" si="8"/>
        <v>15</v>
      </c>
      <c r="D86" s="115">
        <f t="shared" si="13"/>
        <v>0</v>
      </c>
      <c r="E86" s="115">
        <f t="shared" si="13"/>
        <v>0</v>
      </c>
      <c r="F86" s="115">
        <f t="shared" si="13"/>
        <v>0</v>
      </c>
      <c r="G86" s="115">
        <f t="shared" si="13"/>
        <v>0</v>
      </c>
      <c r="H86" s="115">
        <f t="shared" si="13"/>
        <v>0</v>
      </c>
      <c r="I86" s="115">
        <f t="shared" si="13"/>
        <v>0</v>
      </c>
      <c r="J86" s="115">
        <f t="shared" si="13"/>
        <v>0</v>
      </c>
      <c r="K86" s="115">
        <f t="shared" si="13"/>
        <v>0</v>
      </c>
      <c r="L86" s="115">
        <f t="shared" si="13"/>
        <v>0</v>
      </c>
      <c r="M86" s="115">
        <f t="shared" si="13"/>
        <v>0</v>
      </c>
      <c r="N86" s="115">
        <f t="shared" si="13"/>
        <v>0</v>
      </c>
      <c r="O86" s="115">
        <f t="shared" si="13"/>
        <v>0</v>
      </c>
      <c r="P86" s="115">
        <f t="shared" si="13"/>
        <v>0</v>
      </c>
      <c r="Q86" s="115">
        <f t="shared" si="13"/>
        <v>0</v>
      </c>
      <c r="R86" s="115">
        <f t="shared" si="13"/>
        <v>0</v>
      </c>
      <c r="S86" s="115">
        <f t="shared" si="13"/>
        <v>0</v>
      </c>
      <c r="T86" s="115">
        <f t="shared" si="13"/>
        <v>0</v>
      </c>
      <c r="U86" s="115">
        <f t="shared" si="13"/>
        <v>0</v>
      </c>
      <c r="V86" s="115">
        <f t="shared" si="13"/>
        <v>0</v>
      </c>
      <c r="W86" s="115">
        <f t="shared" si="13"/>
        <v>0</v>
      </c>
      <c r="X86" s="115">
        <f t="shared" si="13"/>
        <v>0</v>
      </c>
      <c r="Y86" s="115">
        <f t="shared" si="13"/>
        <v>0</v>
      </c>
      <c r="Z86" s="115">
        <f t="shared" si="13"/>
        <v>0</v>
      </c>
      <c r="AA86" s="115">
        <f t="shared" si="13"/>
        <v>0</v>
      </c>
      <c r="AB86" s="115">
        <f t="shared" si="13"/>
        <v>0</v>
      </c>
      <c r="AC86" s="115">
        <f t="shared" si="13"/>
        <v>0</v>
      </c>
      <c r="AD86" s="115">
        <f t="shared" si="13"/>
        <v>0</v>
      </c>
      <c r="AE86" s="115">
        <f t="shared" si="13"/>
        <v>0</v>
      </c>
      <c r="AF86" s="115">
        <f t="shared" si="13"/>
        <v>1</v>
      </c>
      <c r="AG86" s="115">
        <f t="shared" si="13"/>
        <v>1</v>
      </c>
      <c r="AH86" s="115">
        <f t="shared" si="13"/>
        <v>1</v>
      </c>
      <c r="AI86" s="115">
        <f>IF(AI21=1,1,0)</f>
        <v>1</v>
      </c>
      <c r="AJ86" s="37" t="str">
        <f t="shared" si="6"/>
        <v>UNKNOWN</v>
      </c>
      <c r="AK86" s="50"/>
      <c r="AL86" s="50" t="str">
        <f t="shared" si="9"/>
        <v>0F</v>
      </c>
      <c r="AM86" s="52" t="str">
        <f t="shared" si="10"/>
        <v>00</v>
      </c>
      <c r="AN86" s="52" t="str">
        <f t="shared" si="11"/>
        <v>00</v>
      </c>
      <c r="AO86" s="52" t="str">
        <f t="shared" si="12"/>
        <v>00</v>
      </c>
      <c r="AQ86" t="str">
        <f t="shared" si="7"/>
        <v xml:space="preserve">    (U4)0x0000000FU,                                                           /* 15 UNKNOWN                                         */</v>
      </c>
    </row>
    <row r="87" spans="2:43">
      <c r="B87" s="122"/>
      <c r="C87" s="37">
        <f t="shared" si="8"/>
        <v>16</v>
      </c>
      <c r="D87" s="115">
        <f t="shared" ref="D87:AI94" si="14">IF(D22=1,1,0)</f>
        <v>0</v>
      </c>
      <c r="E87" s="115">
        <f t="shared" si="14"/>
        <v>0</v>
      </c>
      <c r="F87" s="115">
        <f t="shared" si="14"/>
        <v>0</v>
      </c>
      <c r="G87" s="115">
        <f t="shared" si="14"/>
        <v>0</v>
      </c>
      <c r="H87" s="115">
        <f t="shared" si="14"/>
        <v>0</v>
      </c>
      <c r="I87" s="115">
        <f t="shared" si="14"/>
        <v>0</v>
      </c>
      <c r="J87" s="115">
        <f t="shared" si="14"/>
        <v>0</v>
      </c>
      <c r="K87" s="115">
        <f t="shared" si="14"/>
        <v>0</v>
      </c>
      <c r="L87" s="115">
        <f t="shared" si="14"/>
        <v>0</v>
      </c>
      <c r="M87" s="115">
        <f t="shared" si="14"/>
        <v>0</v>
      </c>
      <c r="N87" s="115">
        <f t="shared" si="14"/>
        <v>0</v>
      </c>
      <c r="O87" s="115">
        <f t="shared" si="14"/>
        <v>0</v>
      </c>
      <c r="P87" s="115">
        <f t="shared" si="14"/>
        <v>0</v>
      </c>
      <c r="Q87" s="115">
        <f t="shared" si="14"/>
        <v>0</v>
      </c>
      <c r="R87" s="115">
        <f t="shared" si="14"/>
        <v>0</v>
      </c>
      <c r="S87" s="115">
        <f t="shared" si="14"/>
        <v>0</v>
      </c>
      <c r="T87" s="115">
        <f t="shared" si="14"/>
        <v>0</v>
      </c>
      <c r="U87" s="115">
        <f t="shared" si="14"/>
        <v>0</v>
      </c>
      <c r="V87" s="115">
        <f t="shared" si="14"/>
        <v>0</v>
      </c>
      <c r="W87" s="115">
        <f t="shared" si="14"/>
        <v>0</v>
      </c>
      <c r="X87" s="115">
        <f t="shared" si="14"/>
        <v>0</v>
      </c>
      <c r="Y87" s="115">
        <f t="shared" si="14"/>
        <v>0</v>
      </c>
      <c r="Z87" s="115">
        <f t="shared" si="14"/>
        <v>0</v>
      </c>
      <c r="AA87" s="115">
        <f t="shared" si="14"/>
        <v>0</v>
      </c>
      <c r="AB87" s="115">
        <f t="shared" si="14"/>
        <v>0</v>
      </c>
      <c r="AC87" s="115">
        <f t="shared" si="14"/>
        <v>0</v>
      </c>
      <c r="AD87" s="115">
        <f t="shared" si="14"/>
        <v>0</v>
      </c>
      <c r="AE87" s="115">
        <f t="shared" si="14"/>
        <v>1</v>
      </c>
      <c r="AF87" s="115">
        <f t="shared" si="14"/>
        <v>0</v>
      </c>
      <c r="AG87" s="115">
        <f t="shared" si="14"/>
        <v>0</v>
      </c>
      <c r="AH87" s="115">
        <f t="shared" si="14"/>
        <v>0</v>
      </c>
      <c r="AI87" s="115">
        <f t="shared" si="14"/>
        <v>0</v>
      </c>
      <c r="AJ87" s="37" t="str">
        <f t="shared" si="6"/>
        <v>UNKNOWN</v>
      </c>
      <c r="AK87" s="50"/>
      <c r="AL87" s="50" t="str">
        <f t="shared" si="9"/>
        <v>10</v>
      </c>
      <c r="AM87" s="52" t="str">
        <f t="shared" si="10"/>
        <v>00</v>
      </c>
      <c r="AN87" s="52" t="str">
        <f t="shared" si="11"/>
        <v>00</v>
      </c>
      <c r="AO87" s="52" t="str">
        <f t="shared" si="12"/>
        <v>00</v>
      </c>
      <c r="AQ87" t="str">
        <f t="shared" si="7"/>
        <v xml:space="preserve">    (U4)0x00000010U,                                                           /* 16 UNKNOWN                                         */</v>
      </c>
    </row>
    <row r="88" spans="2:43">
      <c r="B88" s="122"/>
      <c r="C88" s="37">
        <f t="shared" si="8"/>
        <v>17</v>
      </c>
      <c r="D88" s="115">
        <f t="shared" si="14"/>
        <v>0</v>
      </c>
      <c r="E88" s="115">
        <f t="shared" si="14"/>
        <v>0</v>
      </c>
      <c r="F88" s="115">
        <f t="shared" si="14"/>
        <v>0</v>
      </c>
      <c r="G88" s="115">
        <f t="shared" si="14"/>
        <v>0</v>
      </c>
      <c r="H88" s="115">
        <f t="shared" si="14"/>
        <v>0</v>
      </c>
      <c r="I88" s="115">
        <f t="shared" si="14"/>
        <v>0</v>
      </c>
      <c r="J88" s="115">
        <f t="shared" si="14"/>
        <v>0</v>
      </c>
      <c r="K88" s="115">
        <f t="shared" si="14"/>
        <v>0</v>
      </c>
      <c r="L88" s="115">
        <f t="shared" si="14"/>
        <v>0</v>
      </c>
      <c r="M88" s="115">
        <f t="shared" si="14"/>
        <v>0</v>
      </c>
      <c r="N88" s="115">
        <f t="shared" si="14"/>
        <v>0</v>
      </c>
      <c r="O88" s="115">
        <f t="shared" si="14"/>
        <v>0</v>
      </c>
      <c r="P88" s="115">
        <f t="shared" si="14"/>
        <v>0</v>
      </c>
      <c r="Q88" s="115">
        <f t="shared" si="14"/>
        <v>0</v>
      </c>
      <c r="R88" s="115">
        <f t="shared" si="14"/>
        <v>0</v>
      </c>
      <c r="S88" s="115">
        <f t="shared" si="14"/>
        <v>0</v>
      </c>
      <c r="T88" s="115">
        <f t="shared" si="14"/>
        <v>0</v>
      </c>
      <c r="U88" s="115">
        <f t="shared" si="14"/>
        <v>0</v>
      </c>
      <c r="V88" s="115">
        <f t="shared" si="14"/>
        <v>0</v>
      </c>
      <c r="W88" s="115">
        <f t="shared" si="14"/>
        <v>0</v>
      </c>
      <c r="X88" s="115">
        <f t="shared" si="14"/>
        <v>0</v>
      </c>
      <c r="Y88" s="115">
        <f t="shared" si="14"/>
        <v>0</v>
      </c>
      <c r="Z88" s="115">
        <f t="shared" si="14"/>
        <v>0</v>
      </c>
      <c r="AA88" s="115">
        <f t="shared" si="14"/>
        <v>0</v>
      </c>
      <c r="AB88" s="115">
        <f t="shared" si="14"/>
        <v>0</v>
      </c>
      <c r="AC88" s="115">
        <f t="shared" si="14"/>
        <v>0</v>
      </c>
      <c r="AD88" s="115">
        <f t="shared" si="14"/>
        <v>0</v>
      </c>
      <c r="AE88" s="115">
        <f t="shared" si="14"/>
        <v>1</v>
      </c>
      <c r="AF88" s="115">
        <f t="shared" si="14"/>
        <v>0</v>
      </c>
      <c r="AG88" s="115">
        <f t="shared" si="14"/>
        <v>0</v>
      </c>
      <c r="AH88" s="115">
        <f t="shared" si="14"/>
        <v>0</v>
      </c>
      <c r="AI88" s="115">
        <f t="shared" si="14"/>
        <v>1</v>
      </c>
      <c r="AJ88" s="37" t="str">
        <f t="shared" si="6"/>
        <v>UNKNOWN</v>
      </c>
      <c r="AK88" s="50"/>
      <c r="AL88" s="50" t="str">
        <f t="shared" si="9"/>
        <v>11</v>
      </c>
      <c r="AM88" s="52" t="str">
        <f t="shared" si="10"/>
        <v>00</v>
      </c>
      <c r="AN88" s="52" t="str">
        <f t="shared" si="11"/>
        <v>00</v>
      </c>
      <c r="AO88" s="52" t="str">
        <f t="shared" si="12"/>
        <v>00</v>
      </c>
      <c r="AQ88" t="str">
        <f t="shared" si="7"/>
        <v xml:space="preserve">    (U4)0x00000011U,                                                           /* 17 UNKNOWN                                         */</v>
      </c>
    </row>
    <row r="89" spans="2:43">
      <c r="B89" s="122"/>
      <c r="C89" s="37">
        <f t="shared" si="8"/>
        <v>18</v>
      </c>
      <c r="D89" s="115">
        <f t="shared" si="14"/>
        <v>0</v>
      </c>
      <c r="E89" s="115">
        <f t="shared" si="14"/>
        <v>0</v>
      </c>
      <c r="F89" s="115">
        <f t="shared" si="14"/>
        <v>0</v>
      </c>
      <c r="G89" s="115">
        <f t="shared" si="14"/>
        <v>0</v>
      </c>
      <c r="H89" s="115">
        <f t="shared" si="14"/>
        <v>0</v>
      </c>
      <c r="I89" s="115">
        <f t="shared" si="14"/>
        <v>0</v>
      </c>
      <c r="J89" s="115">
        <f t="shared" si="14"/>
        <v>0</v>
      </c>
      <c r="K89" s="115">
        <f t="shared" si="14"/>
        <v>0</v>
      </c>
      <c r="L89" s="115">
        <f t="shared" si="14"/>
        <v>0</v>
      </c>
      <c r="M89" s="115">
        <f t="shared" si="14"/>
        <v>0</v>
      </c>
      <c r="N89" s="115">
        <f t="shared" si="14"/>
        <v>0</v>
      </c>
      <c r="O89" s="115">
        <f t="shared" si="14"/>
        <v>0</v>
      </c>
      <c r="P89" s="115">
        <f t="shared" si="14"/>
        <v>0</v>
      </c>
      <c r="Q89" s="115">
        <f t="shared" si="14"/>
        <v>0</v>
      </c>
      <c r="R89" s="115">
        <f t="shared" si="14"/>
        <v>0</v>
      </c>
      <c r="S89" s="115">
        <f t="shared" si="14"/>
        <v>0</v>
      </c>
      <c r="T89" s="115">
        <f t="shared" si="14"/>
        <v>0</v>
      </c>
      <c r="U89" s="115">
        <f t="shared" si="14"/>
        <v>0</v>
      </c>
      <c r="V89" s="115">
        <f t="shared" si="14"/>
        <v>0</v>
      </c>
      <c r="W89" s="115">
        <f t="shared" si="14"/>
        <v>0</v>
      </c>
      <c r="X89" s="115">
        <f t="shared" si="14"/>
        <v>0</v>
      </c>
      <c r="Y89" s="115">
        <f t="shared" si="14"/>
        <v>0</v>
      </c>
      <c r="Z89" s="115">
        <f t="shared" si="14"/>
        <v>0</v>
      </c>
      <c r="AA89" s="115">
        <f t="shared" si="14"/>
        <v>0</v>
      </c>
      <c r="AB89" s="115">
        <f t="shared" si="14"/>
        <v>0</v>
      </c>
      <c r="AC89" s="115">
        <f t="shared" si="14"/>
        <v>0</v>
      </c>
      <c r="AD89" s="115">
        <f t="shared" si="14"/>
        <v>0</v>
      </c>
      <c r="AE89" s="115">
        <f t="shared" si="14"/>
        <v>1</v>
      </c>
      <c r="AF89" s="115">
        <f t="shared" si="14"/>
        <v>0</v>
      </c>
      <c r="AG89" s="115">
        <f t="shared" si="14"/>
        <v>0</v>
      </c>
      <c r="AH89" s="115">
        <f t="shared" si="14"/>
        <v>1</v>
      </c>
      <c r="AI89" s="115">
        <f t="shared" si="14"/>
        <v>0</v>
      </c>
      <c r="AJ89" s="37" t="str">
        <f t="shared" si="6"/>
        <v>UNKNOWN</v>
      </c>
      <c r="AK89" s="50"/>
      <c r="AL89" s="50" t="str">
        <f t="shared" si="9"/>
        <v>12</v>
      </c>
      <c r="AM89" s="52" t="str">
        <f t="shared" si="10"/>
        <v>00</v>
      </c>
      <c r="AN89" s="52" t="str">
        <f t="shared" si="11"/>
        <v>00</v>
      </c>
      <c r="AO89" s="52" t="str">
        <f t="shared" si="12"/>
        <v>00</v>
      </c>
      <c r="AQ89" t="str">
        <f t="shared" si="7"/>
        <v xml:space="preserve">    (U4)0x00000012U,                                                           /* 18 UNKNOWN                                         */</v>
      </c>
    </row>
    <row r="90" spans="2:43">
      <c r="B90" s="122"/>
      <c r="C90" s="37">
        <f t="shared" si="8"/>
        <v>19</v>
      </c>
      <c r="D90" s="115">
        <f t="shared" si="14"/>
        <v>0</v>
      </c>
      <c r="E90" s="115">
        <f t="shared" si="14"/>
        <v>0</v>
      </c>
      <c r="F90" s="115">
        <f t="shared" si="14"/>
        <v>0</v>
      </c>
      <c r="G90" s="115">
        <f t="shared" si="14"/>
        <v>0</v>
      </c>
      <c r="H90" s="115">
        <f t="shared" si="14"/>
        <v>0</v>
      </c>
      <c r="I90" s="115">
        <f t="shared" si="14"/>
        <v>0</v>
      </c>
      <c r="J90" s="115">
        <f t="shared" si="14"/>
        <v>0</v>
      </c>
      <c r="K90" s="115">
        <f t="shared" si="14"/>
        <v>0</v>
      </c>
      <c r="L90" s="115">
        <f t="shared" si="14"/>
        <v>0</v>
      </c>
      <c r="M90" s="115">
        <f t="shared" si="14"/>
        <v>0</v>
      </c>
      <c r="N90" s="115">
        <f t="shared" si="14"/>
        <v>0</v>
      </c>
      <c r="O90" s="115">
        <f t="shared" si="14"/>
        <v>0</v>
      </c>
      <c r="P90" s="115">
        <f t="shared" si="14"/>
        <v>0</v>
      </c>
      <c r="Q90" s="115">
        <f t="shared" si="14"/>
        <v>0</v>
      </c>
      <c r="R90" s="115">
        <f t="shared" si="14"/>
        <v>0</v>
      </c>
      <c r="S90" s="115">
        <f t="shared" si="14"/>
        <v>0</v>
      </c>
      <c r="T90" s="115">
        <f t="shared" si="14"/>
        <v>0</v>
      </c>
      <c r="U90" s="115">
        <f t="shared" si="14"/>
        <v>0</v>
      </c>
      <c r="V90" s="115">
        <f t="shared" si="14"/>
        <v>0</v>
      </c>
      <c r="W90" s="115">
        <f t="shared" si="14"/>
        <v>0</v>
      </c>
      <c r="X90" s="115">
        <f t="shared" si="14"/>
        <v>0</v>
      </c>
      <c r="Y90" s="115">
        <f t="shared" si="14"/>
        <v>0</v>
      </c>
      <c r="Z90" s="115">
        <f t="shared" si="14"/>
        <v>0</v>
      </c>
      <c r="AA90" s="115">
        <f t="shared" si="14"/>
        <v>0</v>
      </c>
      <c r="AB90" s="115">
        <f t="shared" si="14"/>
        <v>0</v>
      </c>
      <c r="AC90" s="115">
        <f t="shared" si="14"/>
        <v>0</v>
      </c>
      <c r="AD90" s="115">
        <f t="shared" si="14"/>
        <v>0</v>
      </c>
      <c r="AE90" s="115">
        <f t="shared" si="14"/>
        <v>1</v>
      </c>
      <c r="AF90" s="115">
        <f t="shared" si="14"/>
        <v>0</v>
      </c>
      <c r="AG90" s="115">
        <f t="shared" si="14"/>
        <v>0</v>
      </c>
      <c r="AH90" s="115">
        <f t="shared" si="14"/>
        <v>1</v>
      </c>
      <c r="AI90" s="115">
        <f t="shared" si="14"/>
        <v>1</v>
      </c>
      <c r="AJ90" s="37" t="str">
        <f t="shared" si="6"/>
        <v>UNKNOWN</v>
      </c>
      <c r="AK90" s="50"/>
      <c r="AL90" s="50" t="str">
        <f t="shared" si="9"/>
        <v>13</v>
      </c>
      <c r="AM90" s="52" t="str">
        <f t="shared" si="10"/>
        <v>00</v>
      </c>
      <c r="AN90" s="52" t="str">
        <f t="shared" si="11"/>
        <v>00</v>
      </c>
      <c r="AO90" s="52" t="str">
        <f t="shared" si="12"/>
        <v>00</v>
      </c>
      <c r="AQ90" t="str">
        <f t="shared" si="7"/>
        <v xml:space="preserve">    (U4)0x00000013U,                                                           /* 19 UNKNOWN                                         */</v>
      </c>
    </row>
    <row r="91" spans="2:43">
      <c r="B91" s="122"/>
      <c r="C91" s="37">
        <f t="shared" si="8"/>
        <v>20</v>
      </c>
      <c r="D91" s="115">
        <f t="shared" si="14"/>
        <v>0</v>
      </c>
      <c r="E91" s="115">
        <f t="shared" si="14"/>
        <v>0</v>
      </c>
      <c r="F91" s="115">
        <f t="shared" si="14"/>
        <v>0</v>
      </c>
      <c r="G91" s="115">
        <f t="shared" si="14"/>
        <v>0</v>
      </c>
      <c r="H91" s="115">
        <f t="shared" si="14"/>
        <v>0</v>
      </c>
      <c r="I91" s="115">
        <f t="shared" si="14"/>
        <v>0</v>
      </c>
      <c r="J91" s="115">
        <f t="shared" si="14"/>
        <v>0</v>
      </c>
      <c r="K91" s="115">
        <f t="shared" si="14"/>
        <v>0</v>
      </c>
      <c r="L91" s="115">
        <f t="shared" si="14"/>
        <v>0</v>
      </c>
      <c r="M91" s="115">
        <f t="shared" si="14"/>
        <v>0</v>
      </c>
      <c r="N91" s="115">
        <f t="shared" si="14"/>
        <v>0</v>
      </c>
      <c r="O91" s="115">
        <f t="shared" si="14"/>
        <v>0</v>
      </c>
      <c r="P91" s="115">
        <f t="shared" si="14"/>
        <v>0</v>
      </c>
      <c r="Q91" s="115">
        <f t="shared" si="14"/>
        <v>0</v>
      </c>
      <c r="R91" s="115">
        <f t="shared" si="14"/>
        <v>0</v>
      </c>
      <c r="S91" s="115">
        <f t="shared" si="14"/>
        <v>0</v>
      </c>
      <c r="T91" s="115">
        <f t="shared" si="14"/>
        <v>0</v>
      </c>
      <c r="U91" s="115">
        <f t="shared" si="14"/>
        <v>0</v>
      </c>
      <c r="V91" s="115">
        <f t="shared" si="14"/>
        <v>0</v>
      </c>
      <c r="W91" s="115">
        <f t="shared" si="14"/>
        <v>0</v>
      </c>
      <c r="X91" s="115">
        <f t="shared" si="14"/>
        <v>0</v>
      </c>
      <c r="Y91" s="115">
        <f t="shared" si="14"/>
        <v>0</v>
      </c>
      <c r="Z91" s="115">
        <f t="shared" si="14"/>
        <v>0</v>
      </c>
      <c r="AA91" s="115">
        <f t="shared" si="14"/>
        <v>0</v>
      </c>
      <c r="AB91" s="115">
        <f t="shared" si="14"/>
        <v>0</v>
      </c>
      <c r="AC91" s="115">
        <f t="shared" si="14"/>
        <v>0</v>
      </c>
      <c r="AD91" s="115">
        <f t="shared" si="14"/>
        <v>0</v>
      </c>
      <c r="AE91" s="115">
        <f t="shared" si="14"/>
        <v>1</v>
      </c>
      <c r="AF91" s="115">
        <f t="shared" si="14"/>
        <v>0</v>
      </c>
      <c r="AG91" s="115">
        <f t="shared" si="14"/>
        <v>1</v>
      </c>
      <c r="AH91" s="115">
        <f t="shared" si="14"/>
        <v>0</v>
      </c>
      <c r="AI91" s="115">
        <f t="shared" si="14"/>
        <v>0</v>
      </c>
      <c r="AJ91" s="37" t="str">
        <f t="shared" si="6"/>
        <v>UNKNOWN</v>
      </c>
      <c r="AK91" s="50"/>
      <c r="AL91" s="50" t="str">
        <f t="shared" si="9"/>
        <v>14</v>
      </c>
      <c r="AM91" s="52" t="str">
        <f t="shared" si="10"/>
        <v>00</v>
      </c>
      <c r="AN91" s="52" t="str">
        <f t="shared" si="11"/>
        <v>00</v>
      </c>
      <c r="AO91" s="52" t="str">
        <f t="shared" si="12"/>
        <v>00</v>
      </c>
      <c r="AQ91" t="str">
        <f t="shared" si="7"/>
        <v xml:space="preserve">    (U4)0x00000014U,                                                           /* 20 UNKNOWN                                         */</v>
      </c>
    </row>
    <row r="92" spans="2:43">
      <c r="B92" s="122"/>
      <c r="C92" s="37">
        <f t="shared" si="8"/>
        <v>21</v>
      </c>
      <c r="D92" s="115">
        <f t="shared" si="14"/>
        <v>0</v>
      </c>
      <c r="E92" s="115">
        <f t="shared" si="14"/>
        <v>0</v>
      </c>
      <c r="F92" s="115">
        <f t="shared" si="14"/>
        <v>0</v>
      </c>
      <c r="G92" s="115">
        <f t="shared" si="14"/>
        <v>0</v>
      </c>
      <c r="H92" s="115">
        <f t="shared" si="14"/>
        <v>0</v>
      </c>
      <c r="I92" s="115">
        <f t="shared" si="14"/>
        <v>0</v>
      </c>
      <c r="J92" s="115">
        <f t="shared" si="14"/>
        <v>0</v>
      </c>
      <c r="K92" s="115">
        <f t="shared" si="14"/>
        <v>0</v>
      </c>
      <c r="L92" s="115">
        <f t="shared" si="14"/>
        <v>0</v>
      </c>
      <c r="M92" s="115">
        <f t="shared" si="14"/>
        <v>0</v>
      </c>
      <c r="N92" s="115">
        <f t="shared" si="14"/>
        <v>0</v>
      </c>
      <c r="O92" s="115">
        <f t="shared" si="14"/>
        <v>0</v>
      </c>
      <c r="P92" s="115">
        <f t="shared" si="14"/>
        <v>0</v>
      </c>
      <c r="Q92" s="115">
        <f t="shared" si="14"/>
        <v>0</v>
      </c>
      <c r="R92" s="115">
        <f t="shared" si="14"/>
        <v>0</v>
      </c>
      <c r="S92" s="115">
        <f t="shared" si="14"/>
        <v>0</v>
      </c>
      <c r="T92" s="115">
        <f t="shared" si="14"/>
        <v>0</v>
      </c>
      <c r="U92" s="115">
        <f t="shared" si="14"/>
        <v>0</v>
      </c>
      <c r="V92" s="115">
        <f t="shared" si="14"/>
        <v>0</v>
      </c>
      <c r="W92" s="115">
        <f t="shared" si="14"/>
        <v>0</v>
      </c>
      <c r="X92" s="115">
        <f t="shared" si="14"/>
        <v>0</v>
      </c>
      <c r="Y92" s="115">
        <f t="shared" si="14"/>
        <v>0</v>
      </c>
      <c r="Z92" s="115">
        <f t="shared" si="14"/>
        <v>0</v>
      </c>
      <c r="AA92" s="115">
        <f t="shared" si="14"/>
        <v>0</v>
      </c>
      <c r="AB92" s="115">
        <f t="shared" si="14"/>
        <v>0</v>
      </c>
      <c r="AC92" s="115">
        <f t="shared" si="14"/>
        <v>0</v>
      </c>
      <c r="AD92" s="115">
        <f t="shared" si="14"/>
        <v>0</v>
      </c>
      <c r="AE92" s="115">
        <f t="shared" si="14"/>
        <v>1</v>
      </c>
      <c r="AF92" s="115">
        <f t="shared" si="14"/>
        <v>0</v>
      </c>
      <c r="AG92" s="115">
        <f t="shared" si="14"/>
        <v>1</v>
      </c>
      <c r="AH92" s="115">
        <f t="shared" si="14"/>
        <v>0</v>
      </c>
      <c r="AI92" s="115">
        <f t="shared" si="14"/>
        <v>1</v>
      </c>
      <c r="AJ92" s="37" t="str">
        <f t="shared" si="6"/>
        <v>UNKNOWN</v>
      </c>
      <c r="AK92" s="50"/>
      <c r="AL92" s="50" t="str">
        <f t="shared" si="9"/>
        <v>15</v>
      </c>
      <c r="AM92" s="52" t="str">
        <f t="shared" si="10"/>
        <v>00</v>
      </c>
      <c r="AN92" s="52" t="str">
        <f t="shared" si="11"/>
        <v>00</v>
      </c>
      <c r="AO92" s="52" t="str">
        <f t="shared" si="12"/>
        <v>00</v>
      </c>
      <c r="AQ92" t="str">
        <f t="shared" si="7"/>
        <v xml:space="preserve">    (U4)0x00000015U,                                                           /* 21 UNKNOWN                                         */</v>
      </c>
    </row>
    <row r="93" spans="2:43">
      <c r="B93" s="122"/>
      <c r="C93" s="37">
        <f t="shared" si="8"/>
        <v>22</v>
      </c>
      <c r="D93" s="115">
        <f t="shared" si="14"/>
        <v>0</v>
      </c>
      <c r="E93" s="115">
        <f t="shared" si="14"/>
        <v>0</v>
      </c>
      <c r="F93" s="115">
        <f t="shared" si="14"/>
        <v>0</v>
      </c>
      <c r="G93" s="115">
        <f t="shared" si="14"/>
        <v>0</v>
      </c>
      <c r="H93" s="115">
        <f t="shared" si="14"/>
        <v>0</v>
      </c>
      <c r="I93" s="115">
        <f t="shared" si="14"/>
        <v>0</v>
      </c>
      <c r="J93" s="115">
        <f t="shared" si="14"/>
        <v>0</v>
      </c>
      <c r="K93" s="115">
        <f t="shared" si="14"/>
        <v>0</v>
      </c>
      <c r="L93" s="115">
        <f t="shared" si="14"/>
        <v>0</v>
      </c>
      <c r="M93" s="115">
        <f t="shared" si="14"/>
        <v>0</v>
      </c>
      <c r="N93" s="115">
        <f t="shared" si="14"/>
        <v>0</v>
      </c>
      <c r="O93" s="115">
        <f t="shared" si="14"/>
        <v>0</v>
      </c>
      <c r="P93" s="115">
        <f t="shared" si="14"/>
        <v>0</v>
      </c>
      <c r="Q93" s="115">
        <f t="shared" si="14"/>
        <v>0</v>
      </c>
      <c r="R93" s="115">
        <f t="shared" si="14"/>
        <v>0</v>
      </c>
      <c r="S93" s="115">
        <f t="shared" si="14"/>
        <v>0</v>
      </c>
      <c r="T93" s="115">
        <f t="shared" si="14"/>
        <v>0</v>
      </c>
      <c r="U93" s="115">
        <f t="shared" si="14"/>
        <v>0</v>
      </c>
      <c r="V93" s="115">
        <f t="shared" si="14"/>
        <v>0</v>
      </c>
      <c r="W93" s="115">
        <f t="shared" si="14"/>
        <v>0</v>
      </c>
      <c r="X93" s="115">
        <f t="shared" si="14"/>
        <v>0</v>
      </c>
      <c r="Y93" s="115">
        <f t="shared" si="14"/>
        <v>0</v>
      </c>
      <c r="Z93" s="115">
        <f t="shared" si="14"/>
        <v>0</v>
      </c>
      <c r="AA93" s="115">
        <f t="shared" si="14"/>
        <v>0</v>
      </c>
      <c r="AB93" s="115">
        <f t="shared" si="14"/>
        <v>0</v>
      </c>
      <c r="AC93" s="115">
        <f t="shared" si="14"/>
        <v>0</v>
      </c>
      <c r="AD93" s="115">
        <f t="shared" si="14"/>
        <v>0</v>
      </c>
      <c r="AE93" s="115">
        <f t="shared" si="14"/>
        <v>1</v>
      </c>
      <c r="AF93" s="115">
        <f t="shared" si="14"/>
        <v>0</v>
      </c>
      <c r="AG93" s="115">
        <f t="shared" si="14"/>
        <v>1</v>
      </c>
      <c r="AH93" s="115">
        <f t="shared" si="14"/>
        <v>1</v>
      </c>
      <c r="AI93" s="115">
        <f t="shared" si="14"/>
        <v>0</v>
      </c>
      <c r="AJ93" s="37" t="str">
        <f t="shared" si="6"/>
        <v>UNKNOWN</v>
      </c>
      <c r="AK93" s="50"/>
      <c r="AL93" s="50" t="str">
        <f t="shared" si="9"/>
        <v>16</v>
      </c>
      <c r="AM93" s="52" t="str">
        <f t="shared" si="10"/>
        <v>00</v>
      </c>
      <c r="AN93" s="52" t="str">
        <f t="shared" si="11"/>
        <v>00</v>
      </c>
      <c r="AO93" s="52" t="str">
        <f t="shared" si="12"/>
        <v>00</v>
      </c>
      <c r="AQ93" t="str">
        <f t="shared" si="7"/>
        <v xml:space="preserve">    (U4)0x00000016U,                                                           /* 22 UNKNOWN                                         */</v>
      </c>
    </row>
    <row r="94" spans="2:43">
      <c r="B94" s="122"/>
      <c r="C94" s="37">
        <f t="shared" si="8"/>
        <v>23</v>
      </c>
      <c r="D94" s="115">
        <f t="shared" si="14"/>
        <v>0</v>
      </c>
      <c r="E94" s="115">
        <f t="shared" si="14"/>
        <v>0</v>
      </c>
      <c r="F94" s="115">
        <f t="shared" si="14"/>
        <v>0</v>
      </c>
      <c r="G94" s="115">
        <f t="shared" si="14"/>
        <v>0</v>
      </c>
      <c r="H94" s="115">
        <f t="shared" si="14"/>
        <v>0</v>
      </c>
      <c r="I94" s="115">
        <f t="shared" si="14"/>
        <v>0</v>
      </c>
      <c r="J94" s="115">
        <f t="shared" si="14"/>
        <v>0</v>
      </c>
      <c r="K94" s="115">
        <f t="shared" si="14"/>
        <v>0</v>
      </c>
      <c r="L94" s="115">
        <f t="shared" si="14"/>
        <v>0</v>
      </c>
      <c r="M94" s="115">
        <f t="shared" si="14"/>
        <v>0</v>
      </c>
      <c r="N94" s="115">
        <f t="shared" si="14"/>
        <v>0</v>
      </c>
      <c r="O94" s="115">
        <f t="shared" si="14"/>
        <v>0</v>
      </c>
      <c r="P94" s="115">
        <f t="shared" si="14"/>
        <v>0</v>
      </c>
      <c r="Q94" s="115">
        <f t="shared" si="14"/>
        <v>0</v>
      </c>
      <c r="R94" s="115">
        <f t="shared" si="14"/>
        <v>0</v>
      </c>
      <c r="S94" s="115">
        <f t="shared" si="14"/>
        <v>0</v>
      </c>
      <c r="T94" s="115">
        <f t="shared" si="14"/>
        <v>0</v>
      </c>
      <c r="U94" s="115">
        <f t="shared" si="14"/>
        <v>0</v>
      </c>
      <c r="V94" s="115">
        <f t="shared" si="14"/>
        <v>0</v>
      </c>
      <c r="W94" s="115">
        <f t="shared" si="14"/>
        <v>0</v>
      </c>
      <c r="X94" s="115">
        <f t="shared" si="14"/>
        <v>0</v>
      </c>
      <c r="Y94" s="115">
        <f t="shared" si="14"/>
        <v>0</v>
      </c>
      <c r="Z94" s="115">
        <f t="shared" si="14"/>
        <v>0</v>
      </c>
      <c r="AA94" s="115">
        <f t="shared" si="14"/>
        <v>0</v>
      </c>
      <c r="AB94" s="115">
        <f t="shared" si="14"/>
        <v>0</v>
      </c>
      <c r="AC94" s="115">
        <f t="shared" si="14"/>
        <v>0</v>
      </c>
      <c r="AD94" s="115">
        <f t="shared" si="14"/>
        <v>0</v>
      </c>
      <c r="AE94" s="115">
        <f t="shared" si="14"/>
        <v>1</v>
      </c>
      <c r="AF94" s="115">
        <f t="shared" si="14"/>
        <v>0</v>
      </c>
      <c r="AG94" s="115">
        <f t="shared" si="14"/>
        <v>1</v>
      </c>
      <c r="AH94" s="115">
        <f t="shared" si="14"/>
        <v>1</v>
      </c>
      <c r="AI94" s="115">
        <f>IF(AI29=1,1,0)</f>
        <v>1</v>
      </c>
      <c r="AJ94" s="37" t="str">
        <f t="shared" si="6"/>
        <v>UNKNOWN</v>
      </c>
      <c r="AK94" s="50"/>
      <c r="AL94" s="50" t="str">
        <f t="shared" si="9"/>
        <v>17</v>
      </c>
      <c r="AM94" s="52" t="str">
        <f t="shared" si="10"/>
        <v>00</v>
      </c>
      <c r="AN94" s="52" t="str">
        <f t="shared" si="11"/>
        <v>00</v>
      </c>
      <c r="AO94" s="52" t="str">
        <f t="shared" si="12"/>
        <v>00</v>
      </c>
      <c r="AQ94" t="str">
        <f t="shared" si="7"/>
        <v xml:space="preserve">    (U4)0x00000017U,                                                           /* 23 UNKNOWN                                         */</v>
      </c>
    </row>
    <row r="95" spans="2:43">
      <c r="B95" s="122"/>
      <c r="C95" s="37">
        <f t="shared" si="8"/>
        <v>24</v>
      </c>
      <c r="D95" s="115">
        <f t="shared" ref="D95:AI102" si="15">IF(D30=1,1,0)</f>
        <v>0</v>
      </c>
      <c r="E95" s="115">
        <f t="shared" si="15"/>
        <v>0</v>
      </c>
      <c r="F95" s="115">
        <f t="shared" si="15"/>
        <v>0</v>
      </c>
      <c r="G95" s="115">
        <f t="shared" si="15"/>
        <v>0</v>
      </c>
      <c r="H95" s="115">
        <f t="shared" si="15"/>
        <v>0</v>
      </c>
      <c r="I95" s="115">
        <f t="shared" si="15"/>
        <v>0</v>
      </c>
      <c r="J95" s="115">
        <f t="shared" si="15"/>
        <v>0</v>
      </c>
      <c r="K95" s="115">
        <f t="shared" si="15"/>
        <v>0</v>
      </c>
      <c r="L95" s="115">
        <f t="shared" si="15"/>
        <v>0</v>
      </c>
      <c r="M95" s="115">
        <f t="shared" si="15"/>
        <v>0</v>
      </c>
      <c r="N95" s="115">
        <f t="shared" si="15"/>
        <v>0</v>
      </c>
      <c r="O95" s="115">
        <f t="shared" si="15"/>
        <v>0</v>
      </c>
      <c r="P95" s="115">
        <f t="shared" si="15"/>
        <v>0</v>
      </c>
      <c r="Q95" s="115">
        <f t="shared" si="15"/>
        <v>0</v>
      </c>
      <c r="R95" s="115">
        <f t="shared" si="15"/>
        <v>0</v>
      </c>
      <c r="S95" s="115">
        <f t="shared" si="15"/>
        <v>0</v>
      </c>
      <c r="T95" s="115">
        <f t="shared" si="15"/>
        <v>0</v>
      </c>
      <c r="U95" s="115">
        <f t="shared" si="15"/>
        <v>0</v>
      </c>
      <c r="V95" s="115">
        <f t="shared" si="15"/>
        <v>0</v>
      </c>
      <c r="W95" s="115">
        <f t="shared" si="15"/>
        <v>0</v>
      </c>
      <c r="X95" s="115">
        <f t="shared" si="15"/>
        <v>0</v>
      </c>
      <c r="Y95" s="115">
        <f t="shared" si="15"/>
        <v>0</v>
      </c>
      <c r="Z95" s="115">
        <f t="shared" si="15"/>
        <v>0</v>
      </c>
      <c r="AA95" s="115">
        <f t="shared" si="15"/>
        <v>0</v>
      </c>
      <c r="AB95" s="115">
        <f t="shared" si="15"/>
        <v>0</v>
      </c>
      <c r="AC95" s="115">
        <f t="shared" si="15"/>
        <v>0</v>
      </c>
      <c r="AD95" s="115">
        <f t="shared" si="15"/>
        <v>0</v>
      </c>
      <c r="AE95" s="115">
        <f t="shared" si="15"/>
        <v>1</v>
      </c>
      <c r="AF95" s="115">
        <f t="shared" si="15"/>
        <v>1</v>
      </c>
      <c r="AG95" s="115">
        <f t="shared" si="15"/>
        <v>0</v>
      </c>
      <c r="AH95" s="115">
        <f t="shared" si="15"/>
        <v>0</v>
      </c>
      <c r="AI95" s="115">
        <f t="shared" si="15"/>
        <v>0</v>
      </c>
      <c r="AJ95" s="37" t="str">
        <f t="shared" si="6"/>
        <v>UNKNOWN</v>
      </c>
      <c r="AK95" s="50"/>
      <c r="AL95" s="50" t="str">
        <f t="shared" si="9"/>
        <v>18</v>
      </c>
      <c r="AM95" s="52" t="str">
        <f t="shared" si="10"/>
        <v>00</v>
      </c>
      <c r="AN95" s="52" t="str">
        <f t="shared" si="11"/>
        <v>00</v>
      </c>
      <c r="AO95" s="52" t="str">
        <f t="shared" si="12"/>
        <v>00</v>
      </c>
      <c r="AQ95" t="str">
        <f t="shared" si="7"/>
        <v xml:space="preserve">    (U4)0x00000018U,                                                           /* 24 UNKNOWN                                         */</v>
      </c>
    </row>
    <row r="96" spans="2:43">
      <c r="B96" s="122"/>
      <c r="C96" s="37">
        <f t="shared" si="8"/>
        <v>25</v>
      </c>
      <c r="D96" s="115">
        <f t="shared" si="15"/>
        <v>0</v>
      </c>
      <c r="E96" s="115">
        <f t="shared" si="15"/>
        <v>0</v>
      </c>
      <c r="F96" s="115">
        <f t="shared" si="15"/>
        <v>0</v>
      </c>
      <c r="G96" s="115">
        <f t="shared" si="15"/>
        <v>0</v>
      </c>
      <c r="H96" s="115">
        <f t="shared" si="15"/>
        <v>0</v>
      </c>
      <c r="I96" s="115">
        <f t="shared" si="15"/>
        <v>0</v>
      </c>
      <c r="J96" s="115">
        <f t="shared" si="15"/>
        <v>0</v>
      </c>
      <c r="K96" s="115">
        <f t="shared" si="15"/>
        <v>0</v>
      </c>
      <c r="L96" s="115">
        <f t="shared" si="15"/>
        <v>0</v>
      </c>
      <c r="M96" s="115">
        <f t="shared" si="15"/>
        <v>0</v>
      </c>
      <c r="N96" s="115">
        <f t="shared" si="15"/>
        <v>0</v>
      </c>
      <c r="O96" s="115">
        <f t="shared" si="15"/>
        <v>0</v>
      </c>
      <c r="P96" s="115">
        <f t="shared" si="15"/>
        <v>0</v>
      </c>
      <c r="Q96" s="115">
        <f t="shared" si="15"/>
        <v>0</v>
      </c>
      <c r="R96" s="115">
        <f t="shared" si="15"/>
        <v>0</v>
      </c>
      <c r="S96" s="115">
        <f t="shared" si="15"/>
        <v>0</v>
      </c>
      <c r="T96" s="115">
        <f t="shared" si="15"/>
        <v>0</v>
      </c>
      <c r="U96" s="115">
        <f t="shared" si="15"/>
        <v>0</v>
      </c>
      <c r="V96" s="115">
        <f t="shared" si="15"/>
        <v>0</v>
      </c>
      <c r="W96" s="115">
        <f t="shared" si="15"/>
        <v>0</v>
      </c>
      <c r="X96" s="115">
        <f t="shared" si="15"/>
        <v>0</v>
      </c>
      <c r="Y96" s="115">
        <f t="shared" si="15"/>
        <v>0</v>
      </c>
      <c r="Z96" s="115">
        <f t="shared" si="15"/>
        <v>0</v>
      </c>
      <c r="AA96" s="115">
        <f t="shared" si="15"/>
        <v>0</v>
      </c>
      <c r="AB96" s="115">
        <f t="shared" si="15"/>
        <v>0</v>
      </c>
      <c r="AC96" s="115">
        <f t="shared" si="15"/>
        <v>0</v>
      </c>
      <c r="AD96" s="115">
        <f t="shared" si="15"/>
        <v>0</v>
      </c>
      <c r="AE96" s="115">
        <f t="shared" si="15"/>
        <v>1</v>
      </c>
      <c r="AF96" s="115">
        <f t="shared" si="15"/>
        <v>1</v>
      </c>
      <c r="AG96" s="115">
        <f t="shared" si="15"/>
        <v>0</v>
      </c>
      <c r="AH96" s="115">
        <f t="shared" si="15"/>
        <v>0</v>
      </c>
      <c r="AI96" s="115">
        <f t="shared" si="15"/>
        <v>1</v>
      </c>
      <c r="AJ96" s="37" t="str">
        <f t="shared" si="6"/>
        <v>UNKNOWN</v>
      </c>
      <c r="AK96" s="50"/>
      <c r="AL96" s="50" t="str">
        <f t="shared" si="9"/>
        <v>19</v>
      </c>
      <c r="AM96" s="52" t="str">
        <f t="shared" si="10"/>
        <v>00</v>
      </c>
      <c r="AN96" s="52" t="str">
        <f t="shared" si="11"/>
        <v>00</v>
      </c>
      <c r="AO96" s="52" t="str">
        <f t="shared" si="12"/>
        <v>00</v>
      </c>
      <c r="AQ96" t="str">
        <f t="shared" si="7"/>
        <v xml:space="preserve">    (U4)0x00000019U,                                                           /* 25 UNKNOWN                                         */</v>
      </c>
    </row>
    <row r="97" spans="2:43">
      <c r="B97" s="122"/>
      <c r="C97" s="37">
        <f t="shared" si="8"/>
        <v>26</v>
      </c>
      <c r="D97" s="115">
        <f t="shared" si="15"/>
        <v>0</v>
      </c>
      <c r="E97" s="115">
        <f t="shared" si="15"/>
        <v>0</v>
      </c>
      <c r="F97" s="115">
        <f t="shared" si="15"/>
        <v>0</v>
      </c>
      <c r="G97" s="115">
        <f t="shared" si="15"/>
        <v>0</v>
      </c>
      <c r="H97" s="115">
        <f t="shared" si="15"/>
        <v>0</v>
      </c>
      <c r="I97" s="115">
        <f t="shared" si="15"/>
        <v>0</v>
      </c>
      <c r="J97" s="115">
        <f t="shared" si="15"/>
        <v>0</v>
      </c>
      <c r="K97" s="115">
        <f t="shared" si="15"/>
        <v>0</v>
      </c>
      <c r="L97" s="115">
        <f t="shared" si="15"/>
        <v>0</v>
      </c>
      <c r="M97" s="115">
        <f t="shared" si="15"/>
        <v>0</v>
      </c>
      <c r="N97" s="115">
        <f t="shared" si="15"/>
        <v>0</v>
      </c>
      <c r="O97" s="115">
        <f t="shared" si="15"/>
        <v>0</v>
      </c>
      <c r="P97" s="115">
        <f t="shared" si="15"/>
        <v>0</v>
      </c>
      <c r="Q97" s="115">
        <f t="shared" si="15"/>
        <v>0</v>
      </c>
      <c r="R97" s="115">
        <f t="shared" si="15"/>
        <v>0</v>
      </c>
      <c r="S97" s="115">
        <f t="shared" si="15"/>
        <v>0</v>
      </c>
      <c r="T97" s="115">
        <f t="shared" si="15"/>
        <v>0</v>
      </c>
      <c r="U97" s="115">
        <f t="shared" si="15"/>
        <v>0</v>
      </c>
      <c r="V97" s="115">
        <f t="shared" si="15"/>
        <v>0</v>
      </c>
      <c r="W97" s="115">
        <f t="shared" si="15"/>
        <v>0</v>
      </c>
      <c r="X97" s="115">
        <f t="shared" si="15"/>
        <v>0</v>
      </c>
      <c r="Y97" s="115">
        <f t="shared" si="15"/>
        <v>0</v>
      </c>
      <c r="Z97" s="115">
        <f t="shared" si="15"/>
        <v>0</v>
      </c>
      <c r="AA97" s="115">
        <f t="shared" si="15"/>
        <v>0</v>
      </c>
      <c r="AB97" s="115">
        <f t="shared" si="15"/>
        <v>0</v>
      </c>
      <c r="AC97" s="115">
        <f t="shared" si="15"/>
        <v>0</v>
      </c>
      <c r="AD97" s="115">
        <f t="shared" si="15"/>
        <v>0</v>
      </c>
      <c r="AE97" s="115">
        <f t="shared" si="15"/>
        <v>1</v>
      </c>
      <c r="AF97" s="115">
        <f t="shared" si="15"/>
        <v>1</v>
      </c>
      <c r="AG97" s="115">
        <f t="shared" si="15"/>
        <v>0</v>
      </c>
      <c r="AH97" s="115">
        <f t="shared" si="15"/>
        <v>1</v>
      </c>
      <c r="AI97" s="115">
        <f t="shared" si="15"/>
        <v>0</v>
      </c>
      <c r="AJ97" s="37" t="str">
        <f t="shared" si="6"/>
        <v>UNKNOWN</v>
      </c>
      <c r="AK97" s="50"/>
      <c r="AL97" s="50" t="str">
        <f t="shared" si="9"/>
        <v>1A</v>
      </c>
      <c r="AM97" s="52" t="str">
        <f t="shared" si="10"/>
        <v>00</v>
      </c>
      <c r="AN97" s="52" t="str">
        <f t="shared" si="11"/>
        <v>00</v>
      </c>
      <c r="AO97" s="52" t="str">
        <f t="shared" si="12"/>
        <v>00</v>
      </c>
      <c r="AQ97" t="str">
        <f t="shared" si="7"/>
        <v xml:space="preserve">    (U4)0x0000001AU,                                                           /* 26 UNKNOWN                                         */</v>
      </c>
    </row>
    <row r="98" spans="2:43">
      <c r="B98" s="122"/>
      <c r="C98" s="37">
        <f t="shared" si="8"/>
        <v>27</v>
      </c>
      <c r="D98" s="115">
        <f t="shared" si="15"/>
        <v>0</v>
      </c>
      <c r="E98" s="115">
        <f t="shared" si="15"/>
        <v>0</v>
      </c>
      <c r="F98" s="115">
        <f t="shared" si="15"/>
        <v>0</v>
      </c>
      <c r="G98" s="115">
        <f t="shared" si="15"/>
        <v>0</v>
      </c>
      <c r="H98" s="115">
        <f t="shared" si="15"/>
        <v>0</v>
      </c>
      <c r="I98" s="115">
        <f t="shared" si="15"/>
        <v>0</v>
      </c>
      <c r="J98" s="115">
        <f t="shared" si="15"/>
        <v>0</v>
      </c>
      <c r="K98" s="115">
        <f t="shared" si="15"/>
        <v>0</v>
      </c>
      <c r="L98" s="115">
        <f t="shared" si="15"/>
        <v>0</v>
      </c>
      <c r="M98" s="115">
        <f t="shared" si="15"/>
        <v>0</v>
      </c>
      <c r="N98" s="115">
        <f t="shared" si="15"/>
        <v>0</v>
      </c>
      <c r="O98" s="115">
        <f t="shared" si="15"/>
        <v>0</v>
      </c>
      <c r="P98" s="115">
        <f t="shared" si="15"/>
        <v>0</v>
      </c>
      <c r="Q98" s="115">
        <f t="shared" si="15"/>
        <v>0</v>
      </c>
      <c r="R98" s="115">
        <f t="shared" si="15"/>
        <v>0</v>
      </c>
      <c r="S98" s="115">
        <f t="shared" si="15"/>
        <v>0</v>
      </c>
      <c r="T98" s="115">
        <f t="shared" si="15"/>
        <v>0</v>
      </c>
      <c r="U98" s="115">
        <f t="shared" si="15"/>
        <v>0</v>
      </c>
      <c r="V98" s="115">
        <f t="shared" si="15"/>
        <v>0</v>
      </c>
      <c r="W98" s="115">
        <f t="shared" si="15"/>
        <v>0</v>
      </c>
      <c r="X98" s="115">
        <f t="shared" si="15"/>
        <v>0</v>
      </c>
      <c r="Y98" s="115">
        <f t="shared" si="15"/>
        <v>0</v>
      </c>
      <c r="Z98" s="115">
        <f t="shared" si="15"/>
        <v>0</v>
      </c>
      <c r="AA98" s="115">
        <f t="shared" si="15"/>
        <v>0</v>
      </c>
      <c r="AB98" s="115">
        <f t="shared" si="15"/>
        <v>0</v>
      </c>
      <c r="AC98" s="115">
        <f t="shared" si="15"/>
        <v>0</v>
      </c>
      <c r="AD98" s="115">
        <f t="shared" si="15"/>
        <v>0</v>
      </c>
      <c r="AE98" s="115">
        <f t="shared" si="15"/>
        <v>1</v>
      </c>
      <c r="AF98" s="115">
        <f t="shared" si="15"/>
        <v>1</v>
      </c>
      <c r="AG98" s="115">
        <f t="shared" si="15"/>
        <v>0</v>
      </c>
      <c r="AH98" s="115">
        <f t="shared" si="15"/>
        <v>1</v>
      </c>
      <c r="AI98" s="115">
        <f t="shared" si="15"/>
        <v>1</v>
      </c>
      <c r="AJ98" s="37" t="str">
        <f t="shared" si="6"/>
        <v>UNKNOWN</v>
      </c>
      <c r="AK98" s="50"/>
      <c r="AL98" s="50" t="str">
        <f t="shared" si="9"/>
        <v>1B</v>
      </c>
      <c r="AM98" s="52" t="str">
        <f t="shared" si="10"/>
        <v>00</v>
      </c>
      <c r="AN98" s="52" t="str">
        <f t="shared" si="11"/>
        <v>00</v>
      </c>
      <c r="AO98" s="52" t="str">
        <f t="shared" si="12"/>
        <v>00</v>
      </c>
      <c r="AQ98" t="str">
        <f t="shared" si="7"/>
        <v xml:space="preserve">    (U4)0x0000001BU,                                                           /* 27 UNKNOWN                                         */</v>
      </c>
    </row>
    <row r="99" spans="2:43">
      <c r="B99" s="122"/>
      <c r="C99" s="37">
        <f t="shared" si="8"/>
        <v>28</v>
      </c>
      <c r="D99" s="115">
        <f t="shared" si="15"/>
        <v>0</v>
      </c>
      <c r="E99" s="115">
        <f t="shared" si="15"/>
        <v>0</v>
      </c>
      <c r="F99" s="115">
        <f t="shared" si="15"/>
        <v>0</v>
      </c>
      <c r="G99" s="115">
        <f t="shared" si="15"/>
        <v>0</v>
      </c>
      <c r="H99" s="115">
        <f t="shared" si="15"/>
        <v>0</v>
      </c>
      <c r="I99" s="115">
        <f t="shared" si="15"/>
        <v>0</v>
      </c>
      <c r="J99" s="115">
        <f t="shared" si="15"/>
        <v>0</v>
      </c>
      <c r="K99" s="115">
        <f t="shared" si="15"/>
        <v>0</v>
      </c>
      <c r="L99" s="115">
        <f t="shared" si="15"/>
        <v>0</v>
      </c>
      <c r="M99" s="115">
        <f t="shared" si="15"/>
        <v>0</v>
      </c>
      <c r="N99" s="115">
        <f t="shared" si="15"/>
        <v>0</v>
      </c>
      <c r="O99" s="115">
        <f t="shared" si="15"/>
        <v>0</v>
      </c>
      <c r="P99" s="115">
        <f t="shared" si="15"/>
        <v>0</v>
      </c>
      <c r="Q99" s="115">
        <f t="shared" si="15"/>
        <v>0</v>
      </c>
      <c r="R99" s="115">
        <f t="shared" si="15"/>
        <v>0</v>
      </c>
      <c r="S99" s="115">
        <f t="shared" si="15"/>
        <v>0</v>
      </c>
      <c r="T99" s="115">
        <f t="shared" si="15"/>
        <v>0</v>
      </c>
      <c r="U99" s="115">
        <f t="shared" si="15"/>
        <v>0</v>
      </c>
      <c r="V99" s="115">
        <f t="shared" si="15"/>
        <v>0</v>
      </c>
      <c r="W99" s="115">
        <f t="shared" si="15"/>
        <v>0</v>
      </c>
      <c r="X99" s="115">
        <f t="shared" si="15"/>
        <v>0</v>
      </c>
      <c r="Y99" s="115">
        <f t="shared" si="15"/>
        <v>0</v>
      </c>
      <c r="Z99" s="115">
        <f t="shared" si="15"/>
        <v>0</v>
      </c>
      <c r="AA99" s="115">
        <f t="shared" si="15"/>
        <v>0</v>
      </c>
      <c r="AB99" s="115">
        <f t="shared" si="15"/>
        <v>0</v>
      </c>
      <c r="AC99" s="115">
        <f t="shared" si="15"/>
        <v>0</v>
      </c>
      <c r="AD99" s="115">
        <f t="shared" si="15"/>
        <v>0</v>
      </c>
      <c r="AE99" s="115">
        <f t="shared" si="15"/>
        <v>1</v>
      </c>
      <c r="AF99" s="115">
        <f t="shared" si="15"/>
        <v>1</v>
      </c>
      <c r="AG99" s="115">
        <f t="shared" si="15"/>
        <v>1</v>
      </c>
      <c r="AH99" s="115">
        <f t="shared" si="15"/>
        <v>0</v>
      </c>
      <c r="AI99" s="115">
        <f t="shared" si="15"/>
        <v>0</v>
      </c>
      <c r="AJ99" s="37" t="str">
        <f t="shared" si="6"/>
        <v>UNKNOWN</v>
      </c>
      <c r="AK99" s="50"/>
      <c r="AL99" s="50" t="str">
        <f t="shared" si="9"/>
        <v>1C</v>
      </c>
      <c r="AM99" s="52" t="str">
        <f t="shared" si="10"/>
        <v>00</v>
      </c>
      <c r="AN99" s="52" t="str">
        <f t="shared" si="11"/>
        <v>00</v>
      </c>
      <c r="AO99" s="52" t="str">
        <f t="shared" si="12"/>
        <v>00</v>
      </c>
      <c r="AQ99" t="str">
        <f t="shared" si="7"/>
        <v xml:space="preserve">    (U4)0x0000001CU,                                                           /* 28 UNKNOWN                                         */</v>
      </c>
    </row>
    <row r="100" spans="2:43">
      <c r="B100" s="122"/>
      <c r="C100" s="37">
        <f t="shared" si="8"/>
        <v>29</v>
      </c>
      <c r="D100" s="115">
        <f t="shared" si="15"/>
        <v>0</v>
      </c>
      <c r="E100" s="115">
        <f t="shared" si="15"/>
        <v>0</v>
      </c>
      <c r="F100" s="115">
        <f t="shared" si="15"/>
        <v>0</v>
      </c>
      <c r="G100" s="115">
        <f t="shared" si="15"/>
        <v>0</v>
      </c>
      <c r="H100" s="115">
        <f t="shared" si="15"/>
        <v>0</v>
      </c>
      <c r="I100" s="115">
        <f t="shared" si="15"/>
        <v>0</v>
      </c>
      <c r="J100" s="115">
        <f t="shared" si="15"/>
        <v>0</v>
      </c>
      <c r="K100" s="115">
        <f t="shared" si="15"/>
        <v>0</v>
      </c>
      <c r="L100" s="115">
        <f t="shared" si="15"/>
        <v>0</v>
      </c>
      <c r="M100" s="115">
        <f t="shared" si="15"/>
        <v>0</v>
      </c>
      <c r="N100" s="115">
        <f t="shared" si="15"/>
        <v>0</v>
      </c>
      <c r="O100" s="115">
        <f t="shared" si="15"/>
        <v>0</v>
      </c>
      <c r="P100" s="115">
        <f t="shared" si="15"/>
        <v>0</v>
      </c>
      <c r="Q100" s="115">
        <f t="shared" si="15"/>
        <v>0</v>
      </c>
      <c r="R100" s="115">
        <f t="shared" si="15"/>
        <v>0</v>
      </c>
      <c r="S100" s="115">
        <f t="shared" si="15"/>
        <v>0</v>
      </c>
      <c r="T100" s="115">
        <f t="shared" si="15"/>
        <v>0</v>
      </c>
      <c r="U100" s="115">
        <f t="shared" si="15"/>
        <v>0</v>
      </c>
      <c r="V100" s="115">
        <f t="shared" si="15"/>
        <v>0</v>
      </c>
      <c r="W100" s="115">
        <f t="shared" si="15"/>
        <v>0</v>
      </c>
      <c r="X100" s="115">
        <f t="shared" si="15"/>
        <v>0</v>
      </c>
      <c r="Y100" s="115">
        <f t="shared" si="15"/>
        <v>0</v>
      </c>
      <c r="Z100" s="115">
        <f t="shared" si="15"/>
        <v>0</v>
      </c>
      <c r="AA100" s="115">
        <f t="shared" si="15"/>
        <v>0</v>
      </c>
      <c r="AB100" s="115">
        <f t="shared" si="15"/>
        <v>0</v>
      </c>
      <c r="AC100" s="115">
        <f t="shared" si="15"/>
        <v>0</v>
      </c>
      <c r="AD100" s="115">
        <f t="shared" si="15"/>
        <v>0</v>
      </c>
      <c r="AE100" s="115">
        <f t="shared" si="15"/>
        <v>1</v>
      </c>
      <c r="AF100" s="115">
        <f t="shared" si="15"/>
        <v>1</v>
      </c>
      <c r="AG100" s="115">
        <f t="shared" si="15"/>
        <v>1</v>
      </c>
      <c r="AH100" s="115">
        <f t="shared" si="15"/>
        <v>0</v>
      </c>
      <c r="AI100" s="115">
        <f t="shared" si="15"/>
        <v>1</v>
      </c>
      <c r="AJ100" s="37" t="str">
        <f t="shared" si="6"/>
        <v>UNKNOWN</v>
      </c>
      <c r="AK100" s="50"/>
      <c r="AL100" s="50" t="str">
        <f t="shared" si="9"/>
        <v>1D</v>
      </c>
      <c r="AM100" s="52" t="str">
        <f t="shared" si="10"/>
        <v>00</v>
      </c>
      <c r="AN100" s="52" t="str">
        <f t="shared" si="11"/>
        <v>00</v>
      </c>
      <c r="AO100" s="52" t="str">
        <f t="shared" si="12"/>
        <v>00</v>
      </c>
      <c r="AQ100" t="str">
        <f t="shared" si="7"/>
        <v xml:space="preserve">    (U4)0x0000001DU,                                                           /* 29 UNKNOWN                                         */</v>
      </c>
    </row>
    <row r="101" spans="2:43">
      <c r="B101" s="122"/>
      <c r="C101" s="37">
        <f t="shared" si="8"/>
        <v>30</v>
      </c>
      <c r="D101" s="115">
        <f t="shared" si="15"/>
        <v>0</v>
      </c>
      <c r="E101" s="115">
        <f t="shared" si="15"/>
        <v>0</v>
      </c>
      <c r="F101" s="115">
        <f t="shared" si="15"/>
        <v>0</v>
      </c>
      <c r="G101" s="115">
        <f t="shared" si="15"/>
        <v>0</v>
      </c>
      <c r="H101" s="115">
        <f t="shared" si="15"/>
        <v>0</v>
      </c>
      <c r="I101" s="115">
        <f t="shared" si="15"/>
        <v>0</v>
      </c>
      <c r="J101" s="115">
        <f t="shared" si="15"/>
        <v>0</v>
      </c>
      <c r="K101" s="115">
        <f t="shared" si="15"/>
        <v>0</v>
      </c>
      <c r="L101" s="115">
        <f t="shared" si="15"/>
        <v>0</v>
      </c>
      <c r="M101" s="115">
        <f t="shared" si="15"/>
        <v>0</v>
      </c>
      <c r="N101" s="115">
        <f t="shared" si="15"/>
        <v>0</v>
      </c>
      <c r="O101" s="115">
        <f t="shared" si="15"/>
        <v>0</v>
      </c>
      <c r="P101" s="115">
        <f t="shared" si="15"/>
        <v>0</v>
      </c>
      <c r="Q101" s="115">
        <f t="shared" si="15"/>
        <v>0</v>
      </c>
      <c r="R101" s="115">
        <f t="shared" si="15"/>
        <v>0</v>
      </c>
      <c r="S101" s="115">
        <f t="shared" si="15"/>
        <v>0</v>
      </c>
      <c r="T101" s="115">
        <f t="shared" si="15"/>
        <v>0</v>
      </c>
      <c r="U101" s="115">
        <f t="shared" si="15"/>
        <v>0</v>
      </c>
      <c r="V101" s="115">
        <f t="shared" si="15"/>
        <v>0</v>
      </c>
      <c r="W101" s="115">
        <f t="shared" si="15"/>
        <v>0</v>
      </c>
      <c r="X101" s="115">
        <f t="shared" si="15"/>
        <v>0</v>
      </c>
      <c r="Y101" s="115">
        <f t="shared" si="15"/>
        <v>0</v>
      </c>
      <c r="Z101" s="115">
        <f t="shared" si="15"/>
        <v>0</v>
      </c>
      <c r="AA101" s="115">
        <f t="shared" si="15"/>
        <v>0</v>
      </c>
      <c r="AB101" s="115">
        <f t="shared" si="15"/>
        <v>0</v>
      </c>
      <c r="AC101" s="115">
        <f t="shared" si="15"/>
        <v>0</v>
      </c>
      <c r="AD101" s="115">
        <f t="shared" si="15"/>
        <v>0</v>
      </c>
      <c r="AE101" s="115">
        <f t="shared" si="15"/>
        <v>1</v>
      </c>
      <c r="AF101" s="115">
        <f t="shared" si="15"/>
        <v>1</v>
      </c>
      <c r="AG101" s="115">
        <f t="shared" si="15"/>
        <v>1</v>
      </c>
      <c r="AH101" s="115">
        <f t="shared" si="15"/>
        <v>1</v>
      </c>
      <c r="AI101" s="115">
        <f t="shared" si="15"/>
        <v>0</v>
      </c>
      <c r="AJ101" s="37" t="str">
        <f t="shared" si="6"/>
        <v>UNKNOWN</v>
      </c>
      <c r="AK101" s="50"/>
      <c r="AL101" s="50" t="str">
        <f t="shared" si="9"/>
        <v>1E</v>
      </c>
      <c r="AM101" s="52" t="str">
        <f t="shared" si="10"/>
        <v>00</v>
      </c>
      <c r="AN101" s="52" t="str">
        <f t="shared" si="11"/>
        <v>00</v>
      </c>
      <c r="AO101" s="52" t="str">
        <f t="shared" si="12"/>
        <v>00</v>
      </c>
      <c r="AQ101" t="str">
        <f t="shared" si="7"/>
        <v xml:space="preserve">    (U4)0x0000001EU,                                                           /* 30 UNKNOWN                                         */</v>
      </c>
    </row>
    <row r="102" spans="2:43">
      <c r="B102" s="122"/>
      <c r="C102" s="37">
        <f t="shared" si="8"/>
        <v>31</v>
      </c>
      <c r="D102" s="115">
        <f t="shared" si="15"/>
        <v>0</v>
      </c>
      <c r="E102" s="115">
        <f t="shared" si="15"/>
        <v>0</v>
      </c>
      <c r="F102" s="115">
        <f t="shared" si="15"/>
        <v>0</v>
      </c>
      <c r="G102" s="115">
        <f t="shared" si="15"/>
        <v>0</v>
      </c>
      <c r="H102" s="115">
        <f t="shared" si="15"/>
        <v>0</v>
      </c>
      <c r="I102" s="115">
        <f t="shared" si="15"/>
        <v>0</v>
      </c>
      <c r="J102" s="115">
        <f t="shared" si="15"/>
        <v>0</v>
      </c>
      <c r="K102" s="115">
        <f t="shared" si="15"/>
        <v>0</v>
      </c>
      <c r="L102" s="115">
        <f t="shared" si="15"/>
        <v>0</v>
      </c>
      <c r="M102" s="115">
        <f t="shared" si="15"/>
        <v>0</v>
      </c>
      <c r="N102" s="115">
        <f t="shared" si="15"/>
        <v>0</v>
      </c>
      <c r="O102" s="115">
        <f t="shared" si="15"/>
        <v>0</v>
      </c>
      <c r="P102" s="115">
        <f t="shared" si="15"/>
        <v>0</v>
      </c>
      <c r="Q102" s="115">
        <f t="shared" si="15"/>
        <v>0</v>
      </c>
      <c r="R102" s="115">
        <f t="shared" si="15"/>
        <v>0</v>
      </c>
      <c r="S102" s="115">
        <f t="shared" si="15"/>
        <v>0</v>
      </c>
      <c r="T102" s="115">
        <f t="shared" si="15"/>
        <v>0</v>
      </c>
      <c r="U102" s="115">
        <f t="shared" si="15"/>
        <v>0</v>
      </c>
      <c r="V102" s="115">
        <f t="shared" si="15"/>
        <v>0</v>
      </c>
      <c r="W102" s="115">
        <f t="shared" si="15"/>
        <v>0</v>
      </c>
      <c r="X102" s="115">
        <f t="shared" si="15"/>
        <v>0</v>
      </c>
      <c r="Y102" s="115">
        <f t="shared" si="15"/>
        <v>0</v>
      </c>
      <c r="Z102" s="115">
        <f t="shared" si="15"/>
        <v>0</v>
      </c>
      <c r="AA102" s="115">
        <f t="shared" si="15"/>
        <v>0</v>
      </c>
      <c r="AB102" s="115">
        <f t="shared" si="15"/>
        <v>0</v>
      </c>
      <c r="AC102" s="115">
        <f t="shared" si="15"/>
        <v>0</v>
      </c>
      <c r="AD102" s="115">
        <f t="shared" si="15"/>
        <v>0</v>
      </c>
      <c r="AE102" s="115">
        <f t="shared" si="15"/>
        <v>1</v>
      </c>
      <c r="AF102" s="115">
        <f t="shared" si="15"/>
        <v>1</v>
      </c>
      <c r="AG102" s="115">
        <f t="shared" si="15"/>
        <v>1</v>
      </c>
      <c r="AH102" s="115">
        <f t="shared" si="15"/>
        <v>1</v>
      </c>
      <c r="AI102" s="115">
        <f>IF(AI37=1,1,0)</f>
        <v>1</v>
      </c>
      <c r="AJ102" s="37" t="str">
        <f t="shared" si="6"/>
        <v>UNKNOWN</v>
      </c>
      <c r="AK102" s="50"/>
      <c r="AL102" s="50" t="str">
        <f t="shared" si="9"/>
        <v>1F</v>
      </c>
      <c r="AM102" s="52" t="str">
        <f t="shared" si="10"/>
        <v>00</v>
      </c>
      <c r="AN102" s="52" t="str">
        <f t="shared" si="11"/>
        <v>00</v>
      </c>
      <c r="AO102" s="52" t="str">
        <f t="shared" si="12"/>
        <v>00</v>
      </c>
      <c r="AQ102" t="str">
        <f t="shared" si="7"/>
        <v xml:space="preserve">    (U4)0x0000001FU,                                                           /* 31 UNKNOWN                                         */</v>
      </c>
    </row>
    <row r="103" spans="2:43">
      <c r="B103" s="122"/>
      <c r="C103" s="37">
        <f t="shared" si="8"/>
        <v>32</v>
      </c>
      <c r="D103" s="115">
        <f t="shared" ref="D103:AI110" si="16">IF(D38=1,1,0)</f>
        <v>0</v>
      </c>
      <c r="E103" s="115">
        <f t="shared" si="16"/>
        <v>0</v>
      </c>
      <c r="F103" s="115">
        <f t="shared" si="16"/>
        <v>0</v>
      </c>
      <c r="G103" s="115">
        <f t="shared" si="16"/>
        <v>0</v>
      </c>
      <c r="H103" s="115">
        <f t="shared" si="16"/>
        <v>0</v>
      </c>
      <c r="I103" s="115">
        <f t="shared" si="16"/>
        <v>0</v>
      </c>
      <c r="J103" s="115">
        <f t="shared" si="16"/>
        <v>0</v>
      </c>
      <c r="K103" s="115">
        <f t="shared" si="16"/>
        <v>0</v>
      </c>
      <c r="L103" s="115">
        <f t="shared" si="16"/>
        <v>0</v>
      </c>
      <c r="M103" s="115">
        <f t="shared" si="16"/>
        <v>0</v>
      </c>
      <c r="N103" s="115">
        <f t="shared" si="16"/>
        <v>0</v>
      </c>
      <c r="O103" s="115">
        <f t="shared" si="16"/>
        <v>0</v>
      </c>
      <c r="P103" s="115">
        <f t="shared" si="16"/>
        <v>0</v>
      </c>
      <c r="Q103" s="115">
        <f t="shared" si="16"/>
        <v>0</v>
      </c>
      <c r="R103" s="115">
        <f t="shared" si="16"/>
        <v>0</v>
      </c>
      <c r="S103" s="115">
        <f t="shared" si="16"/>
        <v>0</v>
      </c>
      <c r="T103" s="115">
        <f t="shared" si="16"/>
        <v>0</v>
      </c>
      <c r="U103" s="115">
        <f t="shared" si="16"/>
        <v>0</v>
      </c>
      <c r="V103" s="115">
        <f t="shared" si="16"/>
        <v>0</v>
      </c>
      <c r="W103" s="115">
        <f t="shared" si="16"/>
        <v>0</v>
      </c>
      <c r="X103" s="115">
        <f t="shared" si="16"/>
        <v>0</v>
      </c>
      <c r="Y103" s="115">
        <f t="shared" si="16"/>
        <v>0</v>
      </c>
      <c r="Z103" s="115">
        <f t="shared" si="16"/>
        <v>0</v>
      </c>
      <c r="AA103" s="115">
        <f t="shared" si="16"/>
        <v>0</v>
      </c>
      <c r="AB103" s="115">
        <f t="shared" si="16"/>
        <v>0</v>
      </c>
      <c r="AC103" s="115">
        <f t="shared" si="16"/>
        <v>0</v>
      </c>
      <c r="AD103" s="115">
        <f t="shared" si="16"/>
        <v>1</v>
      </c>
      <c r="AE103" s="115">
        <f t="shared" si="16"/>
        <v>0</v>
      </c>
      <c r="AF103" s="115">
        <f t="shared" si="16"/>
        <v>0</v>
      </c>
      <c r="AG103" s="115">
        <f t="shared" si="16"/>
        <v>0</v>
      </c>
      <c r="AH103" s="115">
        <f t="shared" si="16"/>
        <v>0</v>
      </c>
      <c r="AI103" s="115">
        <f t="shared" si="16"/>
        <v>0</v>
      </c>
      <c r="AJ103" s="37" t="str">
        <f t="shared" si="6"/>
        <v>UNKNOWN</v>
      </c>
      <c r="AK103" s="50"/>
      <c r="AL103" s="50" t="str">
        <f t="shared" si="9"/>
        <v>20</v>
      </c>
      <c r="AM103" s="52" t="str">
        <f t="shared" si="10"/>
        <v>00</v>
      </c>
      <c r="AN103" s="52" t="str">
        <f t="shared" si="11"/>
        <v>00</v>
      </c>
      <c r="AO103" s="52" t="str">
        <f t="shared" si="12"/>
        <v>00</v>
      </c>
      <c r="AQ103" t="str">
        <f t="shared" si="7"/>
        <v xml:space="preserve">    (U4)0x00000020U,                                                           /* 32 UNKNOWN                                         */</v>
      </c>
    </row>
    <row r="104" spans="2:43">
      <c r="B104" s="122"/>
      <c r="C104" s="37">
        <f t="shared" si="8"/>
        <v>33</v>
      </c>
      <c r="D104" s="115">
        <f t="shared" si="16"/>
        <v>0</v>
      </c>
      <c r="E104" s="115">
        <f t="shared" si="16"/>
        <v>0</v>
      </c>
      <c r="F104" s="115">
        <f t="shared" si="16"/>
        <v>0</v>
      </c>
      <c r="G104" s="115">
        <f t="shared" si="16"/>
        <v>0</v>
      </c>
      <c r="H104" s="115">
        <f t="shared" si="16"/>
        <v>0</v>
      </c>
      <c r="I104" s="115">
        <f t="shared" si="16"/>
        <v>0</v>
      </c>
      <c r="J104" s="115">
        <f t="shared" si="16"/>
        <v>0</v>
      </c>
      <c r="K104" s="115">
        <f t="shared" si="16"/>
        <v>0</v>
      </c>
      <c r="L104" s="115">
        <f t="shared" si="16"/>
        <v>0</v>
      </c>
      <c r="M104" s="115">
        <f t="shared" si="16"/>
        <v>0</v>
      </c>
      <c r="N104" s="115">
        <f t="shared" si="16"/>
        <v>0</v>
      </c>
      <c r="O104" s="115">
        <f t="shared" si="16"/>
        <v>0</v>
      </c>
      <c r="P104" s="115">
        <f t="shared" si="16"/>
        <v>0</v>
      </c>
      <c r="Q104" s="115">
        <f t="shared" si="16"/>
        <v>0</v>
      </c>
      <c r="R104" s="115">
        <f t="shared" si="16"/>
        <v>0</v>
      </c>
      <c r="S104" s="115">
        <f t="shared" si="16"/>
        <v>0</v>
      </c>
      <c r="T104" s="115">
        <f t="shared" si="16"/>
        <v>0</v>
      </c>
      <c r="U104" s="115">
        <f t="shared" si="16"/>
        <v>0</v>
      </c>
      <c r="V104" s="115">
        <f t="shared" si="16"/>
        <v>0</v>
      </c>
      <c r="W104" s="115">
        <f t="shared" si="16"/>
        <v>0</v>
      </c>
      <c r="X104" s="115">
        <f t="shared" si="16"/>
        <v>0</v>
      </c>
      <c r="Y104" s="115">
        <f t="shared" si="16"/>
        <v>0</v>
      </c>
      <c r="Z104" s="115">
        <f t="shared" si="16"/>
        <v>0</v>
      </c>
      <c r="AA104" s="115">
        <f t="shared" si="16"/>
        <v>0</v>
      </c>
      <c r="AB104" s="115">
        <f t="shared" si="16"/>
        <v>0</v>
      </c>
      <c r="AC104" s="115">
        <f t="shared" si="16"/>
        <v>0</v>
      </c>
      <c r="AD104" s="115">
        <f t="shared" si="16"/>
        <v>1</v>
      </c>
      <c r="AE104" s="115">
        <f t="shared" si="16"/>
        <v>0</v>
      </c>
      <c r="AF104" s="115">
        <f t="shared" si="16"/>
        <v>0</v>
      </c>
      <c r="AG104" s="115">
        <f t="shared" si="16"/>
        <v>0</v>
      </c>
      <c r="AH104" s="115">
        <f t="shared" si="16"/>
        <v>0</v>
      </c>
      <c r="AI104" s="115">
        <f t="shared" si="16"/>
        <v>1</v>
      </c>
      <c r="AJ104" s="37" t="str">
        <f t="shared" si="6"/>
        <v>UNKNOWN</v>
      </c>
      <c r="AK104" s="50"/>
      <c r="AL104" s="50" t="str">
        <f t="shared" si="9"/>
        <v>21</v>
      </c>
      <c r="AM104" s="52" t="str">
        <f t="shared" si="10"/>
        <v>00</v>
      </c>
      <c r="AN104" s="52" t="str">
        <f t="shared" si="11"/>
        <v>00</v>
      </c>
      <c r="AO104" s="52" t="str">
        <f t="shared" si="12"/>
        <v>00</v>
      </c>
      <c r="AQ104" t="str">
        <f t="shared" si="7"/>
        <v xml:space="preserve">    (U4)0x00000021U,                                                           /* 33 UNKNOWN                                         */</v>
      </c>
    </row>
    <row r="105" spans="2:43">
      <c r="B105" s="122"/>
      <c r="C105" s="37">
        <f t="shared" si="8"/>
        <v>34</v>
      </c>
      <c r="D105" s="115">
        <f t="shared" si="16"/>
        <v>0</v>
      </c>
      <c r="E105" s="115">
        <f t="shared" si="16"/>
        <v>0</v>
      </c>
      <c r="F105" s="115">
        <f t="shared" si="16"/>
        <v>0</v>
      </c>
      <c r="G105" s="115">
        <f t="shared" si="16"/>
        <v>0</v>
      </c>
      <c r="H105" s="115">
        <f t="shared" si="16"/>
        <v>0</v>
      </c>
      <c r="I105" s="115">
        <f t="shared" si="16"/>
        <v>0</v>
      </c>
      <c r="J105" s="115">
        <f t="shared" si="16"/>
        <v>0</v>
      </c>
      <c r="K105" s="115">
        <f t="shared" si="16"/>
        <v>0</v>
      </c>
      <c r="L105" s="115">
        <f t="shared" si="16"/>
        <v>0</v>
      </c>
      <c r="M105" s="115">
        <f t="shared" si="16"/>
        <v>0</v>
      </c>
      <c r="N105" s="115">
        <f t="shared" si="16"/>
        <v>0</v>
      </c>
      <c r="O105" s="115">
        <f t="shared" si="16"/>
        <v>0</v>
      </c>
      <c r="P105" s="115">
        <f t="shared" si="16"/>
        <v>0</v>
      </c>
      <c r="Q105" s="115">
        <f t="shared" si="16"/>
        <v>0</v>
      </c>
      <c r="R105" s="115">
        <f t="shared" si="16"/>
        <v>0</v>
      </c>
      <c r="S105" s="115">
        <f t="shared" si="16"/>
        <v>0</v>
      </c>
      <c r="T105" s="115">
        <f t="shared" si="16"/>
        <v>0</v>
      </c>
      <c r="U105" s="115">
        <f t="shared" si="16"/>
        <v>0</v>
      </c>
      <c r="V105" s="115">
        <f t="shared" si="16"/>
        <v>0</v>
      </c>
      <c r="W105" s="115">
        <f t="shared" si="16"/>
        <v>0</v>
      </c>
      <c r="X105" s="115">
        <f t="shared" si="16"/>
        <v>0</v>
      </c>
      <c r="Y105" s="115">
        <f t="shared" si="16"/>
        <v>0</v>
      </c>
      <c r="Z105" s="115">
        <f t="shared" si="16"/>
        <v>0</v>
      </c>
      <c r="AA105" s="115">
        <f t="shared" si="16"/>
        <v>0</v>
      </c>
      <c r="AB105" s="115">
        <f t="shared" si="16"/>
        <v>0</v>
      </c>
      <c r="AC105" s="115">
        <f t="shared" si="16"/>
        <v>0</v>
      </c>
      <c r="AD105" s="115">
        <f t="shared" si="16"/>
        <v>1</v>
      </c>
      <c r="AE105" s="115">
        <f t="shared" si="16"/>
        <v>0</v>
      </c>
      <c r="AF105" s="115">
        <f t="shared" si="16"/>
        <v>0</v>
      </c>
      <c r="AG105" s="115">
        <f t="shared" si="16"/>
        <v>0</v>
      </c>
      <c r="AH105" s="115">
        <f t="shared" si="16"/>
        <v>1</v>
      </c>
      <c r="AI105" s="115">
        <f t="shared" si="16"/>
        <v>0</v>
      </c>
      <c r="AJ105" s="37" t="str">
        <f t="shared" si="6"/>
        <v>UNKNOWN</v>
      </c>
      <c r="AK105" s="50"/>
      <c r="AL105" s="50" t="str">
        <f t="shared" si="9"/>
        <v>22</v>
      </c>
      <c r="AM105" s="52" t="str">
        <f t="shared" si="10"/>
        <v>00</v>
      </c>
      <c r="AN105" s="52" t="str">
        <f t="shared" si="11"/>
        <v>00</v>
      </c>
      <c r="AO105" s="52" t="str">
        <f t="shared" si="12"/>
        <v>00</v>
      </c>
      <c r="AQ105" t="str">
        <f t="shared" si="7"/>
        <v xml:space="preserve">    (U4)0x00000022U,                                                           /* 34 UNKNOWN                                         */</v>
      </c>
    </row>
    <row r="106" spans="2:43">
      <c r="B106" s="122"/>
      <c r="C106" s="37">
        <f t="shared" si="8"/>
        <v>35</v>
      </c>
      <c r="D106" s="115">
        <f t="shared" si="16"/>
        <v>0</v>
      </c>
      <c r="E106" s="115">
        <f t="shared" si="16"/>
        <v>0</v>
      </c>
      <c r="F106" s="115">
        <f t="shared" si="16"/>
        <v>0</v>
      </c>
      <c r="G106" s="115">
        <f t="shared" si="16"/>
        <v>0</v>
      </c>
      <c r="H106" s="115">
        <f t="shared" si="16"/>
        <v>0</v>
      </c>
      <c r="I106" s="115">
        <f t="shared" si="16"/>
        <v>0</v>
      </c>
      <c r="J106" s="115">
        <f t="shared" si="16"/>
        <v>0</v>
      </c>
      <c r="K106" s="115">
        <f t="shared" si="16"/>
        <v>0</v>
      </c>
      <c r="L106" s="115">
        <f t="shared" si="16"/>
        <v>0</v>
      </c>
      <c r="M106" s="115">
        <f t="shared" si="16"/>
        <v>0</v>
      </c>
      <c r="N106" s="115">
        <f t="shared" si="16"/>
        <v>0</v>
      </c>
      <c r="O106" s="115">
        <f t="shared" si="16"/>
        <v>0</v>
      </c>
      <c r="P106" s="115">
        <f t="shared" si="16"/>
        <v>0</v>
      </c>
      <c r="Q106" s="115">
        <f t="shared" si="16"/>
        <v>0</v>
      </c>
      <c r="R106" s="115">
        <f t="shared" si="16"/>
        <v>0</v>
      </c>
      <c r="S106" s="115">
        <f t="shared" si="16"/>
        <v>0</v>
      </c>
      <c r="T106" s="115">
        <f t="shared" si="16"/>
        <v>0</v>
      </c>
      <c r="U106" s="115">
        <f t="shared" si="16"/>
        <v>0</v>
      </c>
      <c r="V106" s="115">
        <f t="shared" si="16"/>
        <v>0</v>
      </c>
      <c r="W106" s="115">
        <f t="shared" si="16"/>
        <v>0</v>
      </c>
      <c r="X106" s="115">
        <f t="shared" si="16"/>
        <v>0</v>
      </c>
      <c r="Y106" s="115">
        <f t="shared" si="16"/>
        <v>0</v>
      </c>
      <c r="Z106" s="115">
        <f t="shared" si="16"/>
        <v>0</v>
      </c>
      <c r="AA106" s="115">
        <f t="shared" si="16"/>
        <v>0</v>
      </c>
      <c r="AB106" s="115">
        <f t="shared" si="16"/>
        <v>0</v>
      </c>
      <c r="AC106" s="115">
        <f t="shared" si="16"/>
        <v>0</v>
      </c>
      <c r="AD106" s="115">
        <f t="shared" si="16"/>
        <v>1</v>
      </c>
      <c r="AE106" s="115">
        <f t="shared" si="16"/>
        <v>0</v>
      </c>
      <c r="AF106" s="115">
        <f t="shared" si="16"/>
        <v>0</v>
      </c>
      <c r="AG106" s="115">
        <f t="shared" si="16"/>
        <v>0</v>
      </c>
      <c r="AH106" s="115">
        <f t="shared" si="16"/>
        <v>1</v>
      </c>
      <c r="AI106" s="115">
        <f t="shared" si="16"/>
        <v>1</v>
      </c>
      <c r="AJ106" s="37" t="str">
        <f t="shared" si="6"/>
        <v>UNKNOWN</v>
      </c>
      <c r="AK106" s="50"/>
      <c r="AL106" s="50" t="str">
        <f t="shared" si="9"/>
        <v>23</v>
      </c>
      <c r="AM106" s="52" t="str">
        <f t="shared" si="10"/>
        <v>00</v>
      </c>
      <c r="AN106" s="52" t="str">
        <f t="shared" si="11"/>
        <v>00</v>
      </c>
      <c r="AO106" s="52" t="str">
        <f t="shared" si="12"/>
        <v>00</v>
      </c>
      <c r="AQ106" t="str">
        <f t="shared" si="7"/>
        <v xml:space="preserve">    (U4)0x00000023U,                                                           /* 35 UNKNOWN                                         */</v>
      </c>
    </row>
    <row r="107" spans="2:43">
      <c r="B107" s="122"/>
      <c r="C107" s="37">
        <f t="shared" si="8"/>
        <v>36</v>
      </c>
      <c r="D107" s="115">
        <f t="shared" si="16"/>
        <v>0</v>
      </c>
      <c r="E107" s="115">
        <f t="shared" si="16"/>
        <v>0</v>
      </c>
      <c r="F107" s="115">
        <f t="shared" si="16"/>
        <v>0</v>
      </c>
      <c r="G107" s="115">
        <f t="shared" si="16"/>
        <v>0</v>
      </c>
      <c r="H107" s="115">
        <f t="shared" si="16"/>
        <v>0</v>
      </c>
      <c r="I107" s="115">
        <f t="shared" si="16"/>
        <v>0</v>
      </c>
      <c r="J107" s="115">
        <f t="shared" si="16"/>
        <v>0</v>
      </c>
      <c r="K107" s="115">
        <f t="shared" si="16"/>
        <v>0</v>
      </c>
      <c r="L107" s="115">
        <f t="shared" si="16"/>
        <v>0</v>
      </c>
      <c r="M107" s="115">
        <f t="shared" si="16"/>
        <v>0</v>
      </c>
      <c r="N107" s="115">
        <f t="shared" si="16"/>
        <v>0</v>
      </c>
      <c r="O107" s="115">
        <f t="shared" si="16"/>
        <v>0</v>
      </c>
      <c r="P107" s="115">
        <f t="shared" si="16"/>
        <v>0</v>
      </c>
      <c r="Q107" s="115">
        <f t="shared" si="16"/>
        <v>0</v>
      </c>
      <c r="R107" s="115">
        <f t="shared" si="16"/>
        <v>0</v>
      </c>
      <c r="S107" s="115">
        <f t="shared" si="16"/>
        <v>0</v>
      </c>
      <c r="T107" s="115">
        <f t="shared" si="16"/>
        <v>0</v>
      </c>
      <c r="U107" s="115">
        <f t="shared" si="16"/>
        <v>0</v>
      </c>
      <c r="V107" s="115">
        <f t="shared" si="16"/>
        <v>0</v>
      </c>
      <c r="W107" s="115">
        <f t="shared" si="16"/>
        <v>0</v>
      </c>
      <c r="X107" s="115">
        <f t="shared" si="16"/>
        <v>0</v>
      </c>
      <c r="Y107" s="115">
        <f t="shared" si="16"/>
        <v>0</v>
      </c>
      <c r="Z107" s="115">
        <f t="shared" si="16"/>
        <v>0</v>
      </c>
      <c r="AA107" s="115">
        <f t="shared" si="16"/>
        <v>0</v>
      </c>
      <c r="AB107" s="115">
        <f t="shared" si="16"/>
        <v>0</v>
      </c>
      <c r="AC107" s="115">
        <f t="shared" si="16"/>
        <v>0</v>
      </c>
      <c r="AD107" s="115">
        <f t="shared" si="16"/>
        <v>1</v>
      </c>
      <c r="AE107" s="115">
        <f t="shared" si="16"/>
        <v>0</v>
      </c>
      <c r="AF107" s="115">
        <f t="shared" si="16"/>
        <v>0</v>
      </c>
      <c r="AG107" s="115">
        <f t="shared" si="16"/>
        <v>1</v>
      </c>
      <c r="AH107" s="115">
        <f t="shared" si="16"/>
        <v>0</v>
      </c>
      <c r="AI107" s="115">
        <f t="shared" si="16"/>
        <v>0</v>
      </c>
      <c r="AJ107" s="37" t="str">
        <f t="shared" si="6"/>
        <v>UNKNOWN</v>
      </c>
      <c r="AK107" s="50"/>
      <c r="AL107" s="50" t="str">
        <f t="shared" si="9"/>
        <v>24</v>
      </c>
      <c r="AM107" s="52" t="str">
        <f t="shared" si="10"/>
        <v>00</v>
      </c>
      <c r="AN107" s="52" t="str">
        <f t="shared" si="11"/>
        <v>00</v>
      </c>
      <c r="AO107" s="52" t="str">
        <f t="shared" si="12"/>
        <v>00</v>
      </c>
      <c r="AQ107" t="str">
        <f t="shared" si="7"/>
        <v xml:space="preserve">    (U4)0x00000024U,                                                           /* 36 UNKNOWN                                         */</v>
      </c>
    </row>
    <row r="108" spans="2:43">
      <c r="B108" s="122"/>
      <c r="C108" s="37">
        <f t="shared" si="8"/>
        <v>37</v>
      </c>
      <c r="D108" s="115">
        <f t="shared" si="16"/>
        <v>0</v>
      </c>
      <c r="E108" s="115">
        <f t="shared" si="16"/>
        <v>0</v>
      </c>
      <c r="F108" s="115">
        <f t="shared" si="16"/>
        <v>0</v>
      </c>
      <c r="G108" s="115">
        <f t="shared" si="16"/>
        <v>0</v>
      </c>
      <c r="H108" s="115">
        <f t="shared" si="16"/>
        <v>0</v>
      </c>
      <c r="I108" s="115">
        <f t="shared" si="16"/>
        <v>0</v>
      </c>
      <c r="J108" s="115">
        <f t="shared" si="16"/>
        <v>0</v>
      </c>
      <c r="K108" s="115">
        <f t="shared" si="16"/>
        <v>0</v>
      </c>
      <c r="L108" s="115">
        <f t="shared" si="16"/>
        <v>0</v>
      </c>
      <c r="M108" s="115">
        <f t="shared" si="16"/>
        <v>0</v>
      </c>
      <c r="N108" s="115">
        <f t="shared" si="16"/>
        <v>0</v>
      </c>
      <c r="O108" s="115">
        <f t="shared" si="16"/>
        <v>0</v>
      </c>
      <c r="P108" s="115">
        <f t="shared" si="16"/>
        <v>0</v>
      </c>
      <c r="Q108" s="115">
        <f t="shared" si="16"/>
        <v>0</v>
      </c>
      <c r="R108" s="115">
        <f t="shared" si="16"/>
        <v>0</v>
      </c>
      <c r="S108" s="115">
        <f t="shared" si="16"/>
        <v>0</v>
      </c>
      <c r="T108" s="115">
        <f t="shared" si="16"/>
        <v>0</v>
      </c>
      <c r="U108" s="115">
        <f t="shared" si="16"/>
        <v>0</v>
      </c>
      <c r="V108" s="115">
        <f t="shared" si="16"/>
        <v>0</v>
      </c>
      <c r="W108" s="115">
        <f t="shared" si="16"/>
        <v>0</v>
      </c>
      <c r="X108" s="115">
        <f t="shared" si="16"/>
        <v>0</v>
      </c>
      <c r="Y108" s="115">
        <f t="shared" si="16"/>
        <v>0</v>
      </c>
      <c r="Z108" s="115">
        <f t="shared" si="16"/>
        <v>0</v>
      </c>
      <c r="AA108" s="115">
        <f t="shared" si="16"/>
        <v>0</v>
      </c>
      <c r="AB108" s="115">
        <f t="shared" si="16"/>
        <v>0</v>
      </c>
      <c r="AC108" s="115">
        <f t="shared" si="16"/>
        <v>0</v>
      </c>
      <c r="AD108" s="115">
        <f t="shared" si="16"/>
        <v>1</v>
      </c>
      <c r="AE108" s="115">
        <f t="shared" si="16"/>
        <v>0</v>
      </c>
      <c r="AF108" s="115">
        <f t="shared" si="16"/>
        <v>0</v>
      </c>
      <c r="AG108" s="115">
        <f t="shared" si="16"/>
        <v>1</v>
      </c>
      <c r="AH108" s="115">
        <f t="shared" si="16"/>
        <v>0</v>
      </c>
      <c r="AI108" s="115">
        <f t="shared" si="16"/>
        <v>1</v>
      </c>
      <c r="AJ108" s="37" t="str">
        <f t="shared" si="6"/>
        <v>UNKNOWN</v>
      </c>
      <c r="AK108" s="50"/>
      <c r="AL108" s="50" t="str">
        <f t="shared" si="9"/>
        <v>25</v>
      </c>
      <c r="AM108" s="52" t="str">
        <f t="shared" si="10"/>
        <v>00</v>
      </c>
      <c r="AN108" s="52" t="str">
        <f t="shared" si="11"/>
        <v>00</v>
      </c>
      <c r="AO108" s="52" t="str">
        <f t="shared" si="12"/>
        <v>00</v>
      </c>
      <c r="AQ108" t="str">
        <f t="shared" si="7"/>
        <v xml:space="preserve">    (U4)0x00000025U,                                                           /* 37 UNKNOWN                                         */</v>
      </c>
    </row>
    <row r="109" spans="2:43">
      <c r="B109" s="122"/>
      <c r="C109" s="37">
        <f t="shared" si="8"/>
        <v>38</v>
      </c>
      <c r="D109" s="115">
        <f t="shared" si="16"/>
        <v>0</v>
      </c>
      <c r="E109" s="115">
        <f t="shared" si="16"/>
        <v>0</v>
      </c>
      <c r="F109" s="115">
        <f t="shared" si="16"/>
        <v>0</v>
      </c>
      <c r="G109" s="115">
        <f t="shared" si="16"/>
        <v>0</v>
      </c>
      <c r="H109" s="115">
        <f t="shared" si="16"/>
        <v>0</v>
      </c>
      <c r="I109" s="115">
        <f t="shared" si="16"/>
        <v>0</v>
      </c>
      <c r="J109" s="115">
        <f t="shared" si="16"/>
        <v>0</v>
      </c>
      <c r="K109" s="115">
        <f t="shared" si="16"/>
        <v>0</v>
      </c>
      <c r="L109" s="115">
        <f t="shared" si="16"/>
        <v>0</v>
      </c>
      <c r="M109" s="115">
        <f t="shared" si="16"/>
        <v>0</v>
      </c>
      <c r="N109" s="115">
        <f t="shared" si="16"/>
        <v>0</v>
      </c>
      <c r="O109" s="115">
        <f t="shared" si="16"/>
        <v>0</v>
      </c>
      <c r="P109" s="115">
        <f t="shared" si="16"/>
        <v>0</v>
      </c>
      <c r="Q109" s="115">
        <f t="shared" si="16"/>
        <v>0</v>
      </c>
      <c r="R109" s="115">
        <f t="shared" si="16"/>
        <v>0</v>
      </c>
      <c r="S109" s="115">
        <f t="shared" si="16"/>
        <v>0</v>
      </c>
      <c r="T109" s="115">
        <f t="shared" si="16"/>
        <v>0</v>
      </c>
      <c r="U109" s="115">
        <f t="shared" si="16"/>
        <v>0</v>
      </c>
      <c r="V109" s="115">
        <f t="shared" si="16"/>
        <v>0</v>
      </c>
      <c r="W109" s="115">
        <f t="shared" si="16"/>
        <v>0</v>
      </c>
      <c r="X109" s="115">
        <f t="shared" si="16"/>
        <v>0</v>
      </c>
      <c r="Y109" s="115">
        <f t="shared" si="16"/>
        <v>0</v>
      </c>
      <c r="Z109" s="115">
        <f t="shared" si="16"/>
        <v>0</v>
      </c>
      <c r="AA109" s="115">
        <f t="shared" si="16"/>
        <v>0</v>
      </c>
      <c r="AB109" s="115">
        <f t="shared" si="16"/>
        <v>0</v>
      </c>
      <c r="AC109" s="115">
        <f t="shared" si="16"/>
        <v>0</v>
      </c>
      <c r="AD109" s="115">
        <f t="shared" si="16"/>
        <v>1</v>
      </c>
      <c r="AE109" s="115">
        <f t="shared" si="16"/>
        <v>0</v>
      </c>
      <c r="AF109" s="115">
        <f t="shared" si="16"/>
        <v>0</v>
      </c>
      <c r="AG109" s="115">
        <f t="shared" si="16"/>
        <v>1</v>
      </c>
      <c r="AH109" s="115">
        <f t="shared" si="16"/>
        <v>1</v>
      </c>
      <c r="AI109" s="115">
        <f t="shared" si="16"/>
        <v>0</v>
      </c>
      <c r="AJ109" s="37" t="str">
        <f t="shared" si="6"/>
        <v>UNKNOWN</v>
      </c>
      <c r="AK109" s="50"/>
      <c r="AL109" s="50" t="str">
        <f t="shared" si="9"/>
        <v>26</v>
      </c>
      <c r="AM109" s="52" t="str">
        <f t="shared" si="10"/>
        <v>00</v>
      </c>
      <c r="AN109" s="52" t="str">
        <f t="shared" si="11"/>
        <v>00</v>
      </c>
      <c r="AO109" s="52" t="str">
        <f t="shared" si="12"/>
        <v>00</v>
      </c>
      <c r="AQ109" t="str">
        <f t="shared" si="7"/>
        <v xml:space="preserve">    (U4)0x00000026U,                                                           /* 38 UNKNOWN                                         */</v>
      </c>
    </row>
    <row r="110" spans="2:43">
      <c r="B110" s="122"/>
      <c r="C110" s="37">
        <f t="shared" si="8"/>
        <v>39</v>
      </c>
      <c r="D110" s="115">
        <f t="shared" si="16"/>
        <v>0</v>
      </c>
      <c r="E110" s="115">
        <f t="shared" si="16"/>
        <v>0</v>
      </c>
      <c r="F110" s="115">
        <f t="shared" si="16"/>
        <v>0</v>
      </c>
      <c r="G110" s="115">
        <f t="shared" si="16"/>
        <v>0</v>
      </c>
      <c r="H110" s="115">
        <f t="shared" si="16"/>
        <v>0</v>
      </c>
      <c r="I110" s="115">
        <f t="shared" si="16"/>
        <v>0</v>
      </c>
      <c r="J110" s="115">
        <f t="shared" si="16"/>
        <v>0</v>
      </c>
      <c r="K110" s="115">
        <f t="shared" si="16"/>
        <v>0</v>
      </c>
      <c r="L110" s="115">
        <f t="shared" si="16"/>
        <v>0</v>
      </c>
      <c r="M110" s="115">
        <f t="shared" si="16"/>
        <v>0</v>
      </c>
      <c r="N110" s="115">
        <f t="shared" si="16"/>
        <v>0</v>
      </c>
      <c r="O110" s="115">
        <f t="shared" si="16"/>
        <v>0</v>
      </c>
      <c r="P110" s="115">
        <f t="shared" si="16"/>
        <v>0</v>
      </c>
      <c r="Q110" s="115">
        <f t="shared" si="16"/>
        <v>0</v>
      </c>
      <c r="R110" s="115">
        <f t="shared" si="16"/>
        <v>0</v>
      </c>
      <c r="S110" s="115">
        <f t="shared" si="16"/>
        <v>0</v>
      </c>
      <c r="T110" s="115">
        <f t="shared" si="16"/>
        <v>0</v>
      </c>
      <c r="U110" s="115">
        <f t="shared" si="16"/>
        <v>0</v>
      </c>
      <c r="V110" s="115">
        <f t="shared" si="16"/>
        <v>0</v>
      </c>
      <c r="W110" s="115">
        <f t="shared" si="16"/>
        <v>0</v>
      </c>
      <c r="X110" s="115">
        <f t="shared" si="16"/>
        <v>0</v>
      </c>
      <c r="Y110" s="115">
        <f t="shared" si="16"/>
        <v>0</v>
      </c>
      <c r="Z110" s="115">
        <f t="shared" si="16"/>
        <v>0</v>
      </c>
      <c r="AA110" s="115">
        <f t="shared" si="16"/>
        <v>0</v>
      </c>
      <c r="AB110" s="115">
        <f t="shared" si="16"/>
        <v>0</v>
      </c>
      <c r="AC110" s="115">
        <f t="shared" si="16"/>
        <v>0</v>
      </c>
      <c r="AD110" s="115">
        <f t="shared" si="16"/>
        <v>1</v>
      </c>
      <c r="AE110" s="115">
        <f t="shared" si="16"/>
        <v>0</v>
      </c>
      <c r="AF110" s="115">
        <f t="shared" si="16"/>
        <v>0</v>
      </c>
      <c r="AG110" s="115">
        <f t="shared" si="16"/>
        <v>1</v>
      </c>
      <c r="AH110" s="115">
        <f t="shared" si="16"/>
        <v>1</v>
      </c>
      <c r="AI110" s="115">
        <f>IF(AI45=1,1,0)</f>
        <v>1</v>
      </c>
      <c r="AJ110" s="37" t="str">
        <f t="shared" si="6"/>
        <v>UNKNOWN</v>
      </c>
      <c r="AK110" s="50"/>
      <c r="AL110" s="50" t="str">
        <f t="shared" si="9"/>
        <v>27</v>
      </c>
      <c r="AM110" s="52" t="str">
        <f t="shared" si="10"/>
        <v>00</v>
      </c>
      <c r="AN110" s="52" t="str">
        <f t="shared" si="11"/>
        <v>00</v>
      </c>
      <c r="AO110" s="52" t="str">
        <f t="shared" si="12"/>
        <v>00</v>
      </c>
      <c r="AQ110" t="str">
        <f t="shared" si="7"/>
        <v xml:space="preserve">    (U4)0x00000027U,                                                           /* 39 UNKNOWN                                         */</v>
      </c>
    </row>
    <row r="111" spans="2:43">
      <c r="B111" s="122"/>
      <c r="C111" s="37">
        <f t="shared" si="8"/>
        <v>40</v>
      </c>
      <c r="D111" s="115">
        <f t="shared" ref="D111:AI118" si="17">IF(D46=1,1,0)</f>
        <v>0</v>
      </c>
      <c r="E111" s="115">
        <f t="shared" si="17"/>
        <v>0</v>
      </c>
      <c r="F111" s="115">
        <f t="shared" si="17"/>
        <v>0</v>
      </c>
      <c r="G111" s="115">
        <f t="shared" si="17"/>
        <v>0</v>
      </c>
      <c r="H111" s="115">
        <f t="shared" si="17"/>
        <v>0</v>
      </c>
      <c r="I111" s="115">
        <f t="shared" si="17"/>
        <v>0</v>
      </c>
      <c r="J111" s="115">
        <f t="shared" si="17"/>
        <v>0</v>
      </c>
      <c r="K111" s="115">
        <f t="shared" si="17"/>
        <v>0</v>
      </c>
      <c r="L111" s="115">
        <f t="shared" si="17"/>
        <v>0</v>
      </c>
      <c r="M111" s="115">
        <f t="shared" si="17"/>
        <v>0</v>
      </c>
      <c r="N111" s="115">
        <f t="shared" si="17"/>
        <v>0</v>
      </c>
      <c r="O111" s="115">
        <f t="shared" si="17"/>
        <v>0</v>
      </c>
      <c r="P111" s="115">
        <f t="shared" si="17"/>
        <v>0</v>
      </c>
      <c r="Q111" s="115">
        <f t="shared" si="17"/>
        <v>0</v>
      </c>
      <c r="R111" s="115">
        <f t="shared" si="17"/>
        <v>0</v>
      </c>
      <c r="S111" s="115">
        <f t="shared" si="17"/>
        <v>0</v>
      </c>
      <c r="T111" s="115">
        <f t="shared" si="17"/>
        <v>0</v>
      </c>
      <c r="U111" s="115">
        <f t="shared" si="17"/>
        <v>0</v>
      </c>
      <c r="V111" s="115">
        <f t="shared" si="17"/>
        <v>0</v>
      </c>
      <c r="W111" s="115">
        <f t="shared" si="17"/>
        <v>0</v>
      </c>
      <c r="X111" s="115">
        <f t="shared" si="17"/>
        <v>0</v>
      </c>
      <c r="Y111" s="115">
        <f t="shared" si="17"/>
        <v>0</v>
      </c>
      <c r="Z111" s="115">
        <f t="shared" si="17"/>
        <v>0</v>
      </c>
      <c r="AA111" s="115">
        <f t="shared" si="17"/>
        <v>0</v>
      </c>
      <c r="AB111" s="115">
        <f t="shared" si="17"/>
        <v>0</v>
      </c>
      <c r="AC111" s="115">
        <f t="shared" si="17"/>
        <v>0</v>
      </c>
      <c r="AD111" s="115">
        <f t="shared" si="17"/>
        <v>1</v>
      </c>
      <c r="AE111" s="115">
        <f t="shared" si="17"/>
        <v>0</v>
      </c>
      <c r="AF111" s="115">
        <f t="shared" si="17"/>
        <v>1</v>
      </c>
      <c r="AG111" s="115">
        <f t="shared" si="17"/>
        <v>0</v>
      </c>
      <c r="AH111" s="115">
        <f t="shared" si="17"/>
        <v>0</v>
      </c>
      <c r="AI111" s="115">
        <f t="shared" si="17"/>
        <v>0</v>
      </c>
      <c r="AJ111" s="37" t="str">
        <f t="shared" si="6"/>
        <v>UNKNOWN</v>
      </c>
      <c r="AK111" s="50"/>
      <c r="AL111" s="50" t="str">
        <f t="shared" si="9"/>
        <v>28</v>
      </c>
      <c r="AM111" s="52" t="str">
        <f t="shared" si="10"/>
        <v>00</v>
      </c>
      <c r="AN111" s="52" t="str">
        <f t="shared" si="11"/>
        <v>00</v>
      </c>
      <c r="AO111" s="52" t="str">
        <f t="shared" si="12"/>
        <v>00</v>
      </c>
      <c r="AQ111" t="str">
        <f t="shared" si="7"/>
        <v xml:space="preserve">    (U4)0x00000028U,                                                           /* 40 UNKNOWN                                         */</v>
      </c>
    </row>
    <row r="112" spans="2:43">
      <c r="B112" s="122"/>
      <c r="C112" s="37">
        <f t="shared" si="8"/>
        <v>41</v>
      </c>
      <c r="D112" s="115">
        <f t="shared" si="17"/>
        <v>0</v>
      </c>
      <c r="E112" s="115">
        <f t="shared" si="17"/>
        <v>0</v>
      </c>
      <c r="F112" s="115">
        <f t="shared" si="17"/>
        <v>0</v>
      </c>
      <c r="G112" s="115">
        <f t="shared" si="17"/>
        <v>0</v>
      </c>
      <c r="H112" s="115">
        <f t="shared" si="17"/>
        <v>0</v>
      </c>
      <c r="I112" s="115">
        <f t="shared" si="17"/>
        <v>0</v>
      </c>
      <c r="J112" s="115">
        <f t="shared" si="17"/>
        <v>0</v>
      </c>
      <c r="K112" s="115">
        <f t="shared" si="17"/>
        <v>0</v>
      </c>
      <c r="L112" s="115">
        <f t="shared" si="17"/>
        <v>0</v>
      </c>
      <c r="M112" s="115">
        <f t="shared" si="17"/>
        <v>0</v>
      </c>
      <c r="N112" s="115">
        <f t="shared" si="17"/>
        <v>0</v>
      </c>
      <c r="O112" s="115">
        <f t="shared" si="17"/>
        <v>0</v>
      </c>
      <c r="P112" s="115">
        <f t="shared" si="17"/>
        <v>0</v>
      </c>
      <c r="Q112" s="115">
        <f t="shared" si="17"/>
        <v>0</v>
      </c>
      <c r="R112" s="115">
        <f t="shared" si="17"/>
        <v>0</v>
      </c>
      <c r="S112" s="115">
        <f t="shared" si="17"/>
        <v>0</v>
      </c>
      <c r="T112" s="115">
        <f t="shared" si="17"/>
        <v>0</v>
      </c>
      <c r="U112" s="115">
        <f t="shared" si="17"/>
        <v>0</v>
      </c>
      <c r="V112" s="115">
        <f t="shared" si="17"/>
        <v>0</v>
      </c>
      <c r="W112" s="115">
        <f t="shared" si="17"/>
        <v>0</v>
      </c>
      <c r="X112" s="115">
        <f t="shared" si="17"/>
        <v>0</v>
      </c>
      <c r="Y112" s="115">
        <f t="shared" si="17"/>
        <v>0</v>
      </c>
      <c r="Z112" s="115">
        <f t="shared" si="17"/>
        <v>0</v>
      </c>
      <c r="AA112" s="115">
        <f t="shared" si="17"/>
        <v>0</v>
      </c>
      <c r="AB112" s="115">
        <f t="shared" si="17"/>
        <v>0</v>
      </c>
      <c r="AC112" s="115">
        <f t="shared" si="17"/>
        <v>0</v>
      </c>
      <c r="AD112" s="115">
        <f t="shared" si="17"/>
        <v>1</v>
      </c>
      <c r="AE112" s="115">
        <f t="shared" si="17"/>
        <v>0</v>
      </c>
      <c r="AF112" s="115">
        <f t="shared" si="17"/>
        <v>1</v>
      </c>
      <c r="AG112" s="115">
        <f t="shared" si="17"/>
        <v>0</v>
      </c>
      <c r="AH112" s="115">
        <f t="shared" si="17"/>
        <v>0</v>
      </c>
      <c r="AI112" s="115">
        <f t="shared" si="17"/>
        <v>1</v>
      </c>
      <c r="AJ112" s="37" t="str">
        <f t="shared" si="6"/>
        <v>UNKNOWN</v>
      </c>
      <c r="AK112" s="50"/>
      <c r="AL112" s="50" t="str">
        <f t="shared" si="9"/>
        <v>29</v>
      </c>
      <c r="AM112" s="52" t="str">
        <f t="shared" si="10"/>
        <v>00</v>
      </c>
      <c r="AN112" s="52" t="str">
        <f t="shared" si="11"/>
        <v>00</v>
      </c>
      <c r="AO112" s="52" t="str">
        <f t="shared" si="12"/>
        <v>00</v>
      </c>
      <c r="AQ112" t="str">
        <f t="shared" si="7"/>
        <v xml:space="preserve">    (U4)0x00000029U,                                                           /* 41 UNKNOWN                                         */</v>
      </c>
    </row>
    <row r="113" spans="2:43">
      <c r="B113" s="122"/>
      <c r="C113" s="37">
        <f t="shared" si="8"/>
        <v>42</v>
      </c>
      <c r="D113" s="115">
        <f t="shared" si="17"/>
        <v>0</v>
      </c>
      <c r="E113" s="115">
        <f t="shared" si="17"/>
        <v>0</v>
      </c>
      <c r="F113" s="115">
        <f t="shared" si="17"/>
        <v>0</v>
      </c>
      <c r="G113" s="115">
        <f t="shared" si="17"/>
        <v>0</v>
      </c>
      <c r="H113" s="115">
        <f t="shared" si="17"/>
        <v>0</v>
      </c>
      <c r="I113" s="115">
        <f t="shared" si="17"/>
        <v>0</v>
      </c>
      <c r="J113" s="115">
        <f t="shared" si="17"/>
        <v>0</v>
      </c>
      <c r="K113" s="115">
        <f t="shared" si="17"/>
        <v>0</v>
      </c>
      <c r="L113" s="115">
        <f t="shared" si="17"/>
        <v>0</v>
      </c>
      <c r="M113" s="115">
        <f t="shared" si="17"/>
        <v>0</v>
      </c>
      <c r="N113" s="115">
        <f t="shared" si="17"/>
        <v>0</v>
      </c>
      <c r="O113" s="115">
        <f t="shared" si="17"/>
        <v>0</v>
      </c>
      <c r="P113" s="115">
        <f t="shared" si="17"/>
        <v>0</v>
      </c>
      <c r="Q113" s="115">
        <f t="shared" si="17"/>
        <v>0</v>
      </c>
      <c r="R113" s="115">
        <f t="shared" si="17"/>
        <v>0</v>
      </c>
      <c r="S113" s="115">
        <f t="shared" si="17"/>
        <v>0</v>
      </c>
      <c r="T113" s="115">
        <f t="shared" si="17"/>
        <v>0</v>
      </c>
      <c r="U113" s="115">
        <f t="shared" si="17"/>
        <v>0</v>
      </c>
      <c r="V113" s="115">
        <f t="shared" si="17"/>
        <v>0</v>
      </c>
      <c r="W113" s="115">
        <f t="shared" si="17"/>
        <v>0</v>
      </c>
      <c r="X113" s="115">
        <f t="shared" si="17"/>
        <v>0</v>
      </c>
      <c r="Y113" s="115">
        <f t="shared" si="17"/>
        <v>0</v>
      </c>
      <c r="Z113" s="115">
        <f t="shared" si="17"/>
        <v>0</v>
      </c>
      <c r="AA113" s="115">
        <f t="shared" si="17"/>
        <v>0</v>
      </c>
      <c r="AB113" s="115">
        <f t="shared" si="17"/>
        <v>0</v>
      </c>
      <c r="AC113" s="115">
        <f t="shared" si="17"/>
        <v>0</v>
      </c>
      <c r="AD113" s="115">
        <f t="shared" si="17"/>
        <v>1</v>
      </c>
      <c r="AE113" s="115">
        <f t="shared" si="17"/>
        <v>0</v>
      </c>
      <c r="AF113" s="115">
        <f t="shared" si="17"/>
        <v>1</v>
      </c>
      <c r="AG113" s="115">
        <f t="shared" si="17"/>
        <v>0</v>
      </c>
      <c r="AH113" s="115">
        <f t="shared" si="17"/>
        <v>1</v>
      </c>
      <c r="AI113" s="115">
        <f t="shared" si="17"/>
        <v>0</v>
      </c>
      <c r="AJ113" s="37" t="str">
        <f t="shared" si="6"/>
        <v>UNKNOWN</v>
      </c>
      <c r="AK113" s="50"/>
      <c r="AL113" s="50" t="str">
        <f t="shared" si="9"/>
        <v>2A</v>
      </c>
      <c r="AM113" s="52" t="str">
        <f t="shared" si="10"/>
        <v>00</v>
      </c>
      <c r="AN113" s="52" t="str">
        <f t="shared" si="11"/>
        <v>00</v>
      </c>
      <c r="AO113" s="52" t="str">
        <f t="shared" si="12"/>
        <v>00</v>
      </c>
      <c r="AQ113" t="str">
        <f t="shared" si="7"/>
        <v xml:space="preserve">    (U4)0x0000002AU,                                                           /* 42 UNKNOWN                                         */</v>
      </c>
    </row>
    <row r="114" spans="2:43">
      <c r="B114" s="122"/>
      <c r="C114" s="37">
        <f t="shared" si="8"/>
        <v>43</v>
      </c>
      <c r="D114" s="115">
        <f t="shared" si="17"/>
        <v>0</v>
      </c>
      <c r="E114" s="115">
        <f t="shared" si="17"/>
        <v>0</v>
      </c>
      <c r="F114" s="115">
        <f t="shared" si="17"/>
        <v>0</v>
      </c>
      <c r="G114" s="115">
        <f t="shared" si="17"/>
        <v>0</v>
      </c>
      <c r="H114" s="115">
        <f t="shared" si="17"/>
        <v>0</v>
      </c>
      <c r="I114" s="115">
        <f t="shared" si="17"/>
        <v>0</v>
      </c>
      <c r="J114" s="115">
        <f t="shared" si="17"/>
        <v>0</v>
      </c>
      <c r="K114" s="115">
        <f t="shared" si="17"/>
        <v>0</v>
      </c>
      <c r="L114" s="115">
        <f t="shared" si="17"/>
        <v>0</v>
      </c>
      <c r="M114" s="115">
        <f t="shared" si="17"/>
        <v>0</v>
      </c>
      <c r="N114" s="115">
        <f t="shared" si="17"/>
        <v>0</v>
      </c>
      <c r="O114" s="115">
        <f t="shared" si="17"/>
        <v>0</v>
      </c>
      <c r="P114" s="115">
        <f t="shared" si="17"/>
        <v>0</v>
      </c>
      <c r="Q114" s="115">
        <f t="shared" si="17"/>
        <v>0</v>
      </c>
      <c r="R114" s="115">
        <f t="shared" si="17"/>
        <v>0</v>
      </c>
      <c r="S114" s="115">
        <f t="shared" si="17"/>
        <v>0</v>
      </c>
      <c r="T114" s="115">
        <f t="shared" si="17"/>
        <v>0</v>
      </c>
      <c r="U114" s="115">
        <f t="shared" si="17"/>
        <v>0</v>
      </c>
      <c r="V114" s="115">
        <f t="shared" si="17"/>
        <v>0</v>
      </c>
      <c r="W114" s="115">
        <f t="shared" si="17"/>
        <v>0</v>
      </c>
      <c r="X114" s="115">
        <f t="shared" si="17"/>
        <v>0</v>
      </c>
      <c r="Y114" s="115">
        <f t="shared" si="17"/>
        <v>0</v>
      </c>
      <c r="Z114" s="115">
        <f t="shared" si="17"/>
        <v>0</v>
      </c>
      <c r="AA114" s="115">
        <f t="shared" si="17"/>
        <v>0</v>
      </c>
      <c r="AB114" s="115">
        <f t="shared" si="17"/>
        <v>0</v>
      </c>
      <c r="AC114" s="115">
        <f t="shared" si="17"/>
        <v>0</v>
      </c>
      <c r="AD114" s="115">
        <f t="shared" si="17"/>
        <v>1</v>
      </c>
      <c r="AE114" s="115">
        <f t="shared" si="17"/>
        <v>0</v>
      </c>
      <c r="AF114" s="115">
        <f t="shared" si="17"/>
        <v>1</v>
      </c>
      <c r="AG114" s="115">
        <f t="shared" si="17"/>
        <v>0</v>
      </c>
      <c r="AH114" s="115">
        <f t="shared" si="17"/>
        <v>1</v>
      </c>
      <c r="AI114" s="115">
        <f t="shared" si="17"/>
        <v>1</v>
      </c>
      <c r="AJ114" s="37" t="str">
        <f t="shared" si="6"/>
        <v>UNKNOWN</v>
      </c>
      <c r="AK114" s="50"/>
      <c r="AL114" s="50" t="str">
        <f t="shared" si="9"/>
        <v>2B</v>
      </c>
      <c r="AM114" s="52" t="str">
        <f t="shared" si="10"/>
        <v>00</v>
      </c>
      <c r="AN114" s="52" t="str">
        <f t="shared" si="11"/>
        <v>00</v>
      </c>
      <c r="AO114" s="52" t="str">
        <f t="shared" si="12"/>
        <v>00</v>
      </c>
      <c r="AQ114" t="str">
        <f t="shared" si="7"/>
        <v xml:space="preserve">    (U4)0x0000002BU,                                                           /* 43 UNKNOWN                                         */</v>
      </c>
    </row>
    <row r="115" spans="2:43">
      <c r="B115" s="122"/>
      <c r="C115" s="37">
        <f t="shared" si="8"/>
        <v>44</v>
      </c>
      <c r="D115" s="115">
        <f t="shared" si="17"/>
        <v>0</v>
      </c>
      <c r="E115" s="115">
        <f t="shared" si="17"/>
        <v>0</v>
      </c>
      <c r="F115" s="115">
        <f t="shared" si="17"/>
        <v>0</v>
      </c>
      <c r="G115" s="115">
        <f t="shared" si="17"/>
        <v>0</v>
      </c>
      <c r="H115" s="115">
        <f t="shared" si="17"/>
        <v>0</v>
      </c>
      <c r="I115" s="115">
        <f t="shared" si="17"/>
        <v>0</v>
      </c>
      <c r="J115" s="115">
        <f t="shared" si="17"/>
        <v>0</v>
      </c>
      <c r="K115" s="115">
        <f t="shared" si="17"/>
        <v>0</v>
      </c>
      <c r="L115" s="115">
        <f t="shared" si="17"/>
        <v>0</v>
      </c>
      <c r="M115" s="115">
        <f t="shared" si="17"/>
        <v>0</v>
      </c>
      <c r="N115" s="115">
        <f t="shared" si="17"/>
        <v>0</v>
      </c>
      <c r="O115" s="115">
        <f t="shared" si="17"/>
        <v>0</v>
      </c>
      <c r="P115" s="115">
        <f t="shared" si="17"/>
        <v>0</v>
      </c>
      <c r="Q115" s="115">
        <f t="shared" si="17"/>
        <v>0</v>
      </c>
      <c r="R115" s="115">
        <f t="shared" si="17"/>
        <v>0</v>
      </c>
      <c r="S115" s="115">
        <f t="shared" si="17"/>
        <v>0</v>
      </c>
      <c r="T115" s="115">
        <f t="shared" si="17"/>
        <v>0</v>
      </c>
      <c r="U115" s="115">
        <f t="shared" si="17"/>
        <v>0</v>
      </c>
      <c r="V115" s="115">
        <f t="shared" si="17"/>
        <v>0</v>
      </c>
      <c r="W115" s="115">
        <f t="shared" si="17"/>
        <v>0</v>
      </c>
      <c r="X115" s="115">
        <f t="shared" si="17"/>
        <v>0</v>
      </c>
      <c r="Y115" s="115">
        <f t="shared" si="17"/>
        <v>0</v>
      </c>
      <c r="Z115" s="115">
        <f t="shared" si="17"/>
        <v>0</v>
      </c>
      <c r="AA115" s="115">
        <f t="shared" si="17"/>
        <v>0</v>
      </c>
      <c r="AB115" s="115">
        <f t="shared" si="17"/>
        <v>0</v>
      </c>
      <c r="AC115" s="115">
        <f t="shared" si="17"/>
        <v>0</v>
      </c>
      <c r="AD115" s="115">
        <f t="shared" si="17"/>
        <v>1</v>
      </c>
      <c r="AE115" s="115">
        <f t="shared" si="17"/>
        <v>0</v>
      </c>
      <c r="AF115" s="115">
        <f t="shared" si="17"/>
        <v>1</v>
      </c>
      <c r="AG115" s="115">
        <f t="shared" si="17"/>
        <v>1</v>
      </c>
      <c r="AH115" s="115">
        <f t="shared" si="17"/>
        <v>0</v>
      </c>
      <c r="AI115" s="115">
        <f t="shared" si="17"/>
        <v>0</v>
      </c>
      <c r="AJ115" s="37" t="str">
        <f t="shared" si="6"/>
        <v>UNKNOWN</v>
      </c>
      <c r="AK115" s="50"/>
      <c r="AL115" s="50" t="str">
        <f t="shared" si="9"/>
        <v>2C</v>
      </c>
      <c r="AM115" s="52" t="str">
        <f t="shared" si="10"/>
        <v>00</v>
      </c>
      <c r="AN115" s="52" t="str">
        <f t="shared" si="11"/>
        <v>00</v>
      </c>
      <c r="AO115" s="52" t="str">
        <f t="shared" si="12"/>
        <v>00</v>
      </c>
      <c r="AQ115" t="str">
        <f t="shared" si="7"/>
        <v xml:space="preserve">    (U4)0x0000002CU,                                                           /* 44 UNKNOWN                                         */</v>
      </c>
    </row>
    <row r="116" spans="2:43">
      <c r="B116" s="122"/>
      <c r="C116" s="37">
        <f t="shared" si="8"/>
        <v>45</v>
      </c>
      <c r="D116" s="115">
        <f t="shared" si="17"/>
        <v>0</v>
      </c>
      <c r="E116" s="115">
        <f t="shared" si="17"/>
        <v>0</v>
      </c>
      <c r="F116" s="115">
        <f t="shared" si="17"/>
        <v>0</v>
      </c>
      <c r="G116" s="115">
        <f t="shared" si="17"/>
        <v>0</v>
      </c>
      <c r="H116" s="115">
        <f t="shared" si="17"/>
        <v>0</v>
      </c>
      <c r="I116" s="115">
        <f t="shared" si="17"/>
        <v>0</v>
      </c>
      <c r="J116" s="115">
        <f t="shared" si="17"/>
        <v>0</v>
      </c>
      <c r="K116" s="115">
        <f t="shared" si="17"/>
        <v>0</v>
      </c>
      <c r="L116" s="115">
        <f t="shared" si="17"/>
        <v>0</v>
      </c>
      <c r="M116" s="115">
        <f t="shared" si="17"/>
        <v>0</v>
      </c>
      <c r="N116" s="115">
        <f t="shared" si="17"/>
        <v>0</v>
      </c>
      <c r="O116" s="115">
        <f t="shared" si="17"/>
        <v>0</v>
      </c>
      <c r="P116" s="115">
        <f t="shared" si="17"/>
        <v>0</v>
      </c>
      <c r="Q116" s="115">
        <f t="shared" si="17"/>
        <v>0</v>
      </c>
      <c r="R116" s="115">
        <f t="shared" si="17"/>
        <v>0</v>
      </c>
      <c r="S116" s="115">
        <f t="shared" si="17"/>
        <v>0</v>
      </c>
      <c r="T116" s="115">
        <f t="shared" si="17"/>
        <v>0</v>
      </c>
      <c r="U116" s="115">
        <f t="shared" si="17"/>
        <v>0</v>
      </c>
      <c r="V116" s="115">
        <f t="shared" si="17"/>
        <v>0</v>
      </c>
      <c r="W116" s="115">
        <f t="shared" si="17"/>
        <v>0</v>
      </c>
      <c r="X116" s="115">
        <f t="shared" si="17"/>
        <v>0</v>
      </c>
      <c r="Y116" s="115">
        <f t="shared" si="17"/>
        <v>0</v>
      </c>
      <c r="Z116" s="115">
        <f t="shared" si="17"/>
        <v>0</v>
      </c>
      <c r="AA116" s="115">
        <f t="shared" si="17"/>
        <v>0</v>
      </c>
      <c r="AB116" s="115">
        <f t="shared" si="17"/>
        <v>0</v>
      </c>
      <c r="AC116" s="115">
        <f t="shared" si="17"/>
        <v>0</v>
      </c>
      <c r="AD116" s="115">
        <f t="shared" si="17"/>
        <v>1</v>
      </c>
      <c r="AE116" s="115">
        <f t="shared" si="17"/>
        <v>0</v>
      </c>
      <c r="AF116" s="115">
        <f t="shared" si="17"/>
        <v>1</v>
      </c>
      <c r="AG116" s="115">
        <f t="shared" si="17"/>
        <v>1</v>
      </c>
      <c r="AH116" s="115">
        <f t="shared" si="17"/>
        <v>0</v>
      </c>
      <c r="AI116" s="115">
        <f t="shared" si="17"/>
        <v>1</v>
      </c>
      <c r="AJ116" s="37" t="str">
        <f t="shared" si="6"/>
        <v>UNKNOWN</v>
      </c>
      <c r="AK116" s="50"/>
      <c r="AL116" s="50" t="str">
        <f t="shared" si="9"/>
        <v>2D</v>
      </c>
      <c r="AM116" s="52" t="str">
        <f t="shared" si="10"/>
        <v>00</v>
      </c>
      <c r="AN116" s="52" t="str">
        <f t="shared" si="11"/>
        <v>00</v>
      </c>
      <c r="AO116" s="52" t="str">
        <f t="shared" si="12"/>
        <v>00</v>
      </c>
      <c r="AQ116" t="str">
        <f t="shared" si="7"/>
        <v xml:space="preserve">    (U4)0x0000002DU,                                                           /* 45 UNKNOWN                                         */</v>
      </c>
    </row>
    <row r="117" spans="2:43">
      <c r="B117" s="122"/>
      <c r="C117" s="37">
        <f t="shared" si="8"/>
        <v>46</v>
      </c>
      <c r="D117" s="115">
        <f t="shared" si="17"/>
        <v>0</v>
      </c>
      <c r="E117" s="115">
        <f t="shared" si="17"/>
        <v>0</v>
      </c>
      <c r="F117" s="115">
        <f t="shared" si="17"/>
        <v>0</v>
      </c>
      <c r="G117" s="115">
        <f t="shared" si="17"/>
        <v>0</v>
      </c>
      <c r="H117" s="115">
        <f t="shared" si="17"/>
        <v>0</v>
      </c>
      <c r="I117" s="115">
        <f t="shared" si="17"/>
        <v>0</v>
      </c>
      <c r="J117" s="115">
        <f t="shared" si="17"/>
        <v>0</v>
      </c>
      <c r="K117" s="115">
        <f t="shared" si="17"/>
        <v>0</v>
      </c>
      <c r="L117" s="115">
        <f t="shared" si="17"/>
        <v>0</v>
      </c>
      <c r="M117" s="115">
        <f t="shared" si="17"/>
        <v>0</v>
      </c>
      <c r="N117" s="115">
        <f t="shared" si="17"/>
        <v>0</v>
      </c>
      <c r="O117" s="115">
        <f t="shared" si="17"/>
        <v>0</v>
      </c>
      <c r="P117" s="115">
        <f t="shared" si="17"/>
        <v>0</v>
      </c>
      <c r="Q117" s="115">
        <f t="shared" si="17"/>
        <v>0</v>
      </c>
      <c r="R117" s="115">
        <f t="shared" si="17"/>
        <v>0</v>
      </c>
      <c r="S117" s="115">
        <f t="shared" si="17"/>
        <v>0</v>
      </c>
      <c r="T117" s="115">
        <f t="shared" si="17"/>
        <v>0</v>
      </c>
      <c r="U117" s="115">
        <f t="shared" si="17"/>
        <v>0</v>
      </c>
      <c r="V117" s="115">
        <f t="shared" si="17"/>
        <v>0</v>
      </c>
      <c r="W117" s="115">
        <f t="shared" si="17"/>
        <v>0</v>
      </c>
      <c r="X117" s="115">
        <f t="shared" si="17"/>
        <v>0</v>
      </c>
      <c r="Y117" s="115">
        <f t="shared" si="17"/>
        <v>0</v>
      </c>
      <c r="Z117" s="115">
        <f t="shared" si="17"/>
        <v>0</v>
      </c>
      <c r="AA117" s="115">
        <f t="shared" si="17"/>
        <v>0</v>
      </c>
      <c r="AB117" s="115">
        <f t="shared" si="17"/>
        <v>0</v>
      </c>
      <c r="AC117" s="115">
        <f t="shared" si="17"/>
        <v>0</v>
      </c>
      <c r="AD117" s="115">
        <f t="shared" si="17"/>
        <v>1</v>
      </c>
      <c r="AE117" s="115">
        <f t="shared" si="17"/>
        <v>0</v>
      </c>
      <c r="AF117" s="115">
        <f t="shared" si="17"/>
        <v>1</v>
      </c>
      <c r="AG117" s="115">
        <f t="shared" si="17"/>
        <v>1</v>
      </c>
      <c r="AH117" s="115">
        <f t="shared" si="17"/>
        <v>1</v>
      </c>
      <c r="AI117" s="115">
        <f t="shared" si="17"/>
        <v>0</v>
      </c>
      <c r="AJ117" s="37" t="str">
        <f t="shared" si="6"/>
        <v>UNKNOWN</v>
      </c>
      <c r="AK117" s="50"/>
      <c r="AL117" s="50" t="str">
        <f t="shared" si="9"/>
        <v>2E</v>
      </c>
      <c r="AM117" s="52" t="str">
        <f t="shared" si="10"/>
        <v>00</v>
      </c>
      <c r="AN117" s="52" t="str">
        <f t="shared" si="11"/>
        <v>00</v>
      </c>
      <c r="AO117" s="52" t="str">
        <f t="shared" si="12"/>
        <v>00</v>
      </c>
      <c r="AQ117" t="str">
        <f t="shared" si="7"/>
        <v xml:space="preserve">    (U4)0x0000002EU,                                                           /* 46 UNKNOWN                                         */</v>
      </c>
    </row>
    <row r="118" spans="2:43">
      <c r="B118" s="122"/>
      <c r="C118" s="37">
        <f t="shared" si="8"/>
        <v>47</v>
      </c>
      <c r="D118" s="115">
        <f t="shared" si="17"/>
        <v>0</v>
      </c>
      <c r="E118" s="115">
        <f t="shared" si="17"/>
        <v>0</v>
      </c>
      <c r="F118" s="115">
        <f t="shared" si="17"/>
        <v>0</v>
      </c>
      <c r="G118" s="115">
        <f t="shared" si="17"/>
        <v>0</v>
      </c>
      <c r="H118" s="115">
        <f t="shared" si="17"/>
        <v>0</v>
      </c>
      <c r="I118" s="115">
        <f t="shared" si="17"/>
        <v>0</v>
      </c>
      <c r="J118" s="115">
        <f t="shared" si="17"/>
        <v>0</v>
      </c>
      <c r="K118" s="115">
        <f t="shared" si="17"/>
        <v>0</v>
      </c>
      <c r="L118" s="115">
        <f t="shared" si="17"/>
        <v>0</v>
      </c>
      <c r="M118" s="115">
        <f t="shared" si="17"/>
        <v>0</v>
      </c>
      <c r="N118" s="115">
        <f t="shared" si="17"/>
        <v>0</v>
      </c>
      <c r="O118" s="115">
        <f t="shared" si="17"/>
        <v>0</v>
      </c>
      <c r="P118" s="115">
        <f t="shared" si="17"/>
        <v>0</v>
      </c>
      <c r="Q118" s="115">
        <f t="shared" si="17"/>
        <v>0</v>
      </c>
      <c r="R118" s="115">
        <f t="shared" si="17"/>
        <v>0</v>
      </c>
      <c r="S118" s="115">
        <f t="shared" si="17"/>
        <v>0</v>
      </c>
      <c r="T118" s="115">
        <f t="shared" si="17"/>
        <v>0</v>
      </c>
      <c r="U118" s="115">
        <f t="shared" si="17"/>
        <v>0</v>
      </c>
      <c r="V118" s="115">
        <f t="shared" si="17"/>
        <v>0</v>
      </c>
      <c r="W118" s="115">
        <f t="shared" si="17"/>
        <v>0</v>
      </c>
      <c r="X118" s="115">
        <f t="shared" si="17"/>
        <v>0</v>
      </c>
      <c r="Y118" s="115">
        <f t="shared" si="17"/>
        <v>0</v>
      </c>
      <c r="Z118" s="115">
        <f t="shared" si="17"/>
        <v>0</v>
      </c>
      <c r="AA118" s="115">
        <f t="shared" si="17"/>
        <v>0</v>
      </c>
      <c r="AB118" s="115">
        <f t="shared" si="17"/>
        <v>0</v>
      </c>
      <c r="AC118" s="115">
        <f t="shared" si="17"/>
        <v>0</v>
      </c>
      <c r="AD118" s="115">
        <f t="shared" si="17"/>
        <v>1</v>
      </c>
      <c r="AE118" s="115">
        <f t="shared" si="17"/>
        <v>0</v>
      </c>
      <c r="AF118" s="115">
        <f t="shared" si="17"/>
        <v>1</v>
      </c>
      <c r="AG118" s="115">
        <f t="shared" si="17"/>
        <v>1</v>
      </c>
      <c r="AH118" s="115">
        <f t="shared" si="17"/>
        <v>1</v>
      </c>
      <c r="AI118" s="115">
        <f>IF(AI53=1,1,0)</f>
        <v>1</v>
      </c>
      <c r="AJ118" s="37" t="str">
        <f t="shared" si="6"/>
        <v>UNKNOWN</v>
      </c>
      <c r="AK118" s="50"/>
      <c r="AL118" s="50" t="str">
        <f t="shared" si="9"/>
        <v>2F</v>
      </c>
      <c r="AM118" s="52" t="str">
        <f t="shared" si="10"/>
        <v>00</v>
      </c>
      <c r="AN118" s="52" t="str">
        <f t="shared" si="11"/>
        <v>00</v>
      </c>
      <c r="AO118" s="52" t="str">
        <f t="shared" si="12"/>
        <v>00</v>
      </c>
      <c r="AQ118" t="str">
        <f t="shared" si="7"/>
        <v xml:space="preserve">    (U4)0x0000002FU,                                                           /* 47 UNKNOWN                                         */</v>
      </c>
    </row>
    <row r="119" spans="2:43">
      <c r="B119" s="122"/>
      <c r="C119" s="37">
        <f t="shared" si="8"/>
        <v>48</v>
      </c>
      <c r="D119" s="115">
        <f t="shared" ref="D119:AI126" si="18">IF(D54=1,1,0)</f>
        <v>0</v>
      </c>
      <c r="E119" s="115">
        <f t="shared" si="18"/>
        <v>0</v>
      </c>
      <c r="F119" s="115">
        <f t="shared" si="18"/>
        <v>0</v>
      </c>
      <c r="G119" s="115">
        <f t="shared" si="18"/>
        <v>0</v>
      </c>
      <c r="H119" s="115">
        <f t="shared" si="18"/>
        <v>0</v>
      </c>
      <c r="I119" s="115">
        <f t="shared" si="18"/>
        <v>0</v>
      </c>
      <c r="J119" s="115">
        <f t="shared" si="18"/>
        <v>0</v>
      </c>
      <c r="K119" s="115">
        <f t="shared" si="18"/>
        <v>0</v>
      </c>
      <c r="L119" s="115">
        <f t="shared" si="18"/>
        <v>0</v>
      </c>
      <c r="M119" s="115">
        <f t="shared" si="18"/>
        <v>0</v>
      </c>
      <c r="N119" s="115">
        <f t="shared" si="18"/>
        <v>0</v>
      </c>
      <c r="O119" s="115">
        <f t="shared" si="18"/>
        <v>0</v>
      </c>
      <c r="P119" s="115">
        <f t="shared" si="18"/>
        <v>0</v>
      </c>
      <c r="Q119" s="115">
        <f t="shared" si="18"/>
        <v>0</v>
      </c>
      <c r="R119" s="115">
        <f t="shared" si="18"/>
        <v>0</v>
      </c>
      <c r="S119" s="115">
        <f t="shared" si="18"/>
        <v>0</v>
      </c>
      <c r="T119" s="115">
        <f t="shared" si="18"/>
        <v>0</v>
      </c>
      <c r="U119" s="115">
        <f t="shared" si="18"/>
        <v>0</v>
      </c>
      <c r="V119" s="115">
        <f t="shared" si="18"/>
        <v>0</v>
      </c>
      <c r="W119" s="115">
        <f t="shared" si="18"/>
        <v>0</v>
      </c>
      <c r="X119" s="115">
        <f t="shared" si="18"/>
        <v>0</v>
      </c>
      <c r="Y119" s="115">
        <f t="shared" si="18"/>
        <v>0</v>
      </c>
      <c r="Z119" s="115">
        <f t="shared" si="18"/>
        <v>0</v>
      </c>
      <c r="AA119" s="115">
        <f t="shared" si="18"/>
        <v>0</v>
      </c>
      <c r="AB119" s="115">
        <f t="shared" si="18"/>
        <v>0</v>
      </c>
      <c r="AC119" s="115">
        <f t="shared" si="18"/>
        <v>0</v>
      </c>
      <c r="AD119" s="115">
        <f t="shared" si="18"/>
        <v>1</v>
      </c>
      <c r="AE119" s="115">
        <f t="shared" si="18"/>
        <v>1</v>
      </c>
      <c r="AF119" s="115">
        <f t="shared" si="18"/>
        <v>0</v>
      </c>
      <c r="AG119" s="115">
        <f t="shared" si="18"/>
        <v>0</v>
      </c>
      <c r="AH119" s="115">
        <f t="shared" si="18"/>
        <v>0</v>
      </c>
      <c r="AI119" s="115">
        <f t="shared" si="18"/>
        <v>0</v>
      </c>
      <c r="AJ119" s="37" t="str">
        <f t="shared" si="6"/>
        <v>UNKNOWN</v>
      </c>
      <c r="AK119" s="50"/>
      <c r="AL119" s="50" t="str">
        <f t="shared" si="9"/>
        <v>30</v>
      </c>
      <c r="AM119" s="52" t="str">
        <f t="shared" si="10"/>
        <v>00</v>
      </c>
      <c r="AN119" s="52" t="str">
        <f t="shared" si="11"/>
        <v>00</v>
      </c>
      <c r="AO119" s="52" t="str">
        <f t="shared" si="12"/>
        <v>00</v>
      </c>
      <c r="AQ119" t="str">
        <f t="shared" si="7"/>
        <v xml:space="preserve">    (U4)0x00000030U,                                                           /* 48 UNKNOWN                                         */</v>
      </c>
    </row>
    <row r="120" spans="2:43">
      <c r="B120" s="122"/>
      <c r="C120" s="37">
        <f t="shared" si="8"/>
        <v>49</v>
      </c>
      <c r="D120" s="115">
        <f t="shared" si="18"/>
        <v>0</v>
      </c>
      <c r="E120" s="115">
        <f t="shared" si="18"/>
        <v>0</v>
      </c>
      <c r="F120" s="115">
        <f t="shared" si="18"/>
        <v>0</v>
      </c>
      <c r="G120" s="115">
        <f t="shared" si="18"/>
        <v>0</v>
      </c>
      <c r="H120" s="115">
        <f t="shared" si="18"/>
        <v>0</v>
      </c>
      <c r="I120" s="115">
        <f t="shared" si="18"/>
        <v>0</v>
      </c>
      <c r="J120" s="115">
        <f t="shared" si="18"/>
        <v>0</v>
      </c>
      <c r="K120" s="115">
        <f t="shared" si="18"/>
        <v>0</v>
      </c>
      <c r="L120" s="115">
        <f t="shared" si="18"/>
        <v>0</v>
      </c>
      <c r="M120" s="115">
        <f t="shared" si="18"/>
        <v>0</v>
      </c>
      <c r="N120" s="115">
        <f t="shared" si="18"/>
        <v>0</v>
      </c>
      <c r="O120" s="115">
        <f t="shared" si="18"/>
        <v>0</v>
      </c>
      <c r="P120" s="115">
        <f t="shared" si="18"/>
        <v>0</v>
      </c>
      <c r="Q120" s="115">
        <f t="shared" si="18"/>
        <v>0</v>
      </c>
      <c r="R120" s="115">
        <f t="shared" si="18"/>
        <v>0</v>
      </c>
      <c r="S120" s="115">
        <f t="shared" si="18"/>
        <v>0</v>
      </c>
      <c r="T120" s="115">
        <f t="shared" si="18"/>
        <v>0</v>
      </c>
      <c r="U120" s="115">
        <f t="shared" si="18"/>
        <v>0</v>
      </c>
      <c r="V120" s="115">
        <f t="shared" si="18"/>
        <v>0</v>
      </c>
      <c r="W120" s="115">
        <f t="shared" si="18"/>
        <v>0</v>
      </c>
      <c r="X120" s="115">
        <f t="shared" si="18"/>
        <v>0</v>
      </c>
      <c r="Y120" s="115">
        <f t="shared" si="18"/>
        <v>0</v>
      </c>
      <c r="Z120" s="115">
        <f t="shared" si="18"/>
        <v>0</v>
      </c>
      <c r="AA120" s="115">
        <f t="shared" si="18"/>
        <v>0</v>
      </c>
      <c r="AB120" s="115">
        <f t="shared" si="18"/>
        <v>0</v>
      </c>
      <c r="AC120" s="115">
        <f t="shared" si="18"/>
        <v>0</v>
      </c>
      <c r="AD120" s="115">
        <f t="shared" si="18"/>
        <v>1</v>
      </c>
      <c r="AE120" s="115">
        <f t="shared" si="18"/>
        <v>1</v>
      </c>
      <c r="AF120" s="115">
        <f t="shared" si="18"/>
        <v>0</v>
      </c>
      <c r="AG120" s="115">
        <f t="shared" si="18"/>
        <v>0</v>
      </c>
      <c r="AH120" s="115">
        <f t="shared" si="18"/>
        <v>0</v>
      </c>
      <c r="AI120" s="115">
        <f t="shared" si="18"/>
        <v>1</v>
      </c>
      <c r="AJ120" s="37" t="str">
        <f t="shared" si="6"/>
        <v>UNKNOWN</v>
      </c>
      <c r="AK120" s="50"/>
      <c r="AL120" s="50" t="str">
        <f t="shared" si="9"/>
        <v>31</v>
      </c>
      <c r="AM120" s="52" t="str">
        <f t="shared" si="10"/>
        <v>00</v>
      </c>
      <c r="AN120" s="52" t="str">
        <f t="shared" si="11"/>
        <v>00</v>
      </c>
      <c r="AO120" s="52" t="str">
        <f t="shared" si="12"/>
        <v>00</v>
      </c>
      <c r="AQ120" t="str">
        <f t="shared" si="7"/>
        <v xml:space="preserve">    (U4)0x00000031U,                                                           /* 49 UNKNOWN                                         */</v>
      </c>
    </row>
    <row r="121" spans="2:43">
      <c r="B121" s="122"/>
      <c r="C121" s="37">
        <f t="shared" si="8"/>
        <v>50</v>
      </c>
      <c r="D121" s="115">
        <f t="shared" si="18"/>
        <v>0</v>
      </c>
      <c r="E121" s="115">
        <f t="shared" si="18"/>
        <v>0</v>
      </c>
      <c r="F121" s="115">
        <f t="shared" si="18"/>
        <v>0</v>
      </c>
      <c r="G121" s="115">
        <f t="shared" si="18"/>
        <v>0</v>
      </c>
      <c r="H121" s="115">
        <f t="shared" si="18"/>
        <v>0</v>
      </c>
      <c r="I121" s="115">
        <f t="shared" si="18"/>
        <v>0</v>
      </c>
      <c r="J121" s="115">
        <f t="shared" si="18"/>
        <v>0</v>
      </c>
      <c r="K121" s="115">
        <f t="shared" si="18"/>
        <v>0</v>
      </c>
      <c r="L121" s="115">
        <f t="shared" si="18"/>
        <v>0</v>
      </c>
      <c r="M121" s="115">
        <f t="shared" si="18"/>
        <v>0</v>
      </c>
      <c r="N121" s="115">
        <f t="shared" si="18"/>
        <v>0</v>
      </c>
      <c r="O121" s="115">
        <f t="shared" si="18"/>
        <v>0</v>
      </c>
      <c r="P121" s="115">
        <f t="shared" si="18"/>
        <v>0</v>
      </c>
      <c r="Q121" s="115">
        <f t="shared" si="18"/>
        <v>0</v>
      </c>
      <c r="R121" s="115">
        <f t="shared" si="18"/>
        <v>0</v>
      </c>
      <c r="S121" s="115">
        <f t="shared" si="18"/>
        <v>0</v>
      </c>
      <c r="T121" s="115">
        <f t="shared" si="18"/>
        <v>0</v>
      </c>
      <c r="U121" s="115">
        <f t="shared" si="18"/>
        <v>0</v>
      </c>
      <c r="V121" s="115">
        <f t="shared" si="18"/>
        <v>0</v>
      </c>
      <c r="W121" s="115">
        <f t="shared" si="18"/>
        <v>0</v>
      </c>
      <c r="X121" s="115">
        <f t="shared" si="18"/>
        <v>0</v>
      </c>
      <c r="Y121" s="115">
        <f t="shared" si="18"/>
        <v>0</v>
      </c>
      <c r="Z121" s="115">
        <f t="shared" si="18"/>
        <v>0</v>
      </c>
      <c r="AA121" s="115">
        <f t="shared" si="18"/>
        <v>0</v>
      </c>
      <c r="AB121" s="115">
        <f t="shared" si="18"/>
        <v>0</v>
      </c>
      <c r="AC121" s="115">
        <f t="shared" si="18"/>
        <v>0</v>
      </c>
      <c r="AD121" s="115">
        <f t="shared" si="18"/>
        <v>1</v>
      </c>
      <c r="AE121" s="115">
        <f t="shared" si="18"/>
        <v>1</v>
      </c>
      <c r="AF121" s="115">
        <f t="shared" si="18"/>
        <v>0</v>
      </c>
      <c r="AG121" s="115">
        <f t="shared" si="18"/>
        <v>0</v>
      </c>
      <c r="AH121" s="115">
        <f t="shared" si="18"/>
        <v>1</v>
      </c>
      <c r="AI121" s="115">
        <f t="shared" si="18"/>
        <v>0</v>
      </c>
      <c r="AJ121" s="37" t="str">
        <f t="shared" si="6"/>
        <v>UNKNOWN</v>
      </c>
      <c r="AK121" s="50"/>
      <c r="AL121" s="50" t="str">
        <f t="shared" si="9"/>
        <v>32</v>
      </c>
      <c r="AM121" s="52" t="str">
        <f t="shared" si="10"/>
        <v>00</v>
      </c>
      <c r="AN121" s="52" t="str">
        <f t="shared" si="11"/>
        <v>00</v>
      </c>
      <c r="AO121" s="52" t="str">
        <f t="shared" si="12"/>
        <v>00</v>
      </c>
      <c r="AQ121" t="str">
        <f t="shared" si="7"/>
        <v xml:space="preserve">    (U4)0x00000032U,                                                           /* 50 UNKNOWN                                         */</v>
      </c>
    </row>
    <row r="122" spans="2:43">
      <c r="B122" s="122"/>
      <c r="C122" s="37">
        <f t="shared" si="8"/>
        <v>51</v>
      </c>
      <c r="D122" s="115">
        <f t="shared" si="18"/>
        <v>0</v>
      </c>
      <c r="E122" s="115">
        <f t="shared" si="18"/>
        <v>0</v>
      </c>
      <c r="F122" s="115">
        <f t="shared" si="18"/>
        <v>0</v>
      </c>
      <c r="G122" s="115">
        <f t="shared" si="18"/>
        <v>0</v>
      </c>
      <c r="H122" s="115">
        <f t="shared" si="18"/>
        <v>0</v>
      </c>
      <c r="I122" s="115">
        <f t="shared" si="18"/>
        <v>0</v>
      </c>
      <c r="J122" s="115">
        <f t="shared" si="18"/>
        <v>0</v>
      </c>
      <c r="K122" s="115">
        <f t="shared" si="18"/>
        <v>0</v>
      </c>
      <c r="L122" s="115">
        <f t="shared" si="18"/>
        <v>0</v>
      </c>
      <c r="M122" s="115">
        <f t="shared" si="18"/>
        <v>0</v>
      </c>
      <c r="N122" s="115">
        <f t="shared" si="18"/>
        <v>0</v>
      </c>
      <c r="O122" s="115">
        <f t="shared" si="18"/>
        <v>0</v>
      </c>
      <c r="P122" s="115">
        <f t="shared" si="18"/>
        <v>0</v>
      </c>
      <c r="Q122" s="115">
        <f t="shared" si="18"/>
        <v>0</v>
      </c>
      <c r="R122" s="115">
        <f t="shared" si="18"/>
        <v>0</v>
      </c>
      <c r="S122" s="115">
        <f t="shared" si="18"/>
        <v>0</v>
      </c>
      <c r="T122" s="115">
        <f t="shared" si="18"/>
        <v>0</v>
      </c>
      <c r="U122" s="115">
        <f t="shared" si="18"/>
        <v>0</v>
      </c>
      <c r="V122" s="115">
        <f t="shared" si="18"/>
        <v>0</v>
      </c>
      <c r="W122" s="115">
        <f t="shared" si="18"/>
        <v>0</v>
      </c>
      <c r="X122" s="115">
        <f t="shared" si="18"/>
        <v>0</v>
      </c>
      <c r="Y122" s="115">
        <f t="shared" si="18"/>
        <v>0</v>
      </c>
      <c r="Z122" s="115">
        <f t="shared" si="18"/>
        <v>0</v>
      </c>
      <c r="AA122" s="115">
        <f t="shared" si="18"/>
        <v>0</v>
      </c>
      <c r="AB122" s="115">
        <f t="shared" si="18"/>
        <v>0</v>
      </c>
      <c r="AC122" s="115">
        <f t="shared" si="18"/>
        <v>0</v>
      </c>
      <c r="AD122" s="115">
        <f t="shared" si="18"/>
        <v>1</v>
      </c>
      <c r="AE122" s="115">
        <f t="shared" si="18"/>
        <v>1</v>
      </c>
      <c r="AF122" s="115">
        <f t="shared" si="18"/>
        <v>0</v>
      </c>
      <c r="AG122" s="115">
        <f t="shared" si="18"/>
        <v>0</v>
      </c>
      <c r="AH122" s="115">
        <f t="shared" si="18"/>
        <v>1</v>
      </c>
      <c r="AI122" s="115">
        <f t="shared" si="18"/>
        <v>1</v>
      </c>
      <c r="AJ122" s="37" t="str">
        <f t="shared" si="6"/>
        <v>UNKNOWN</v>
      </c>
      <c r="AK122" s="50"/>
      <c r="AL122" s="50" t="str">
        <f t="shared" si="9"/>
        <v>33</v>
      </c>
      <c r="AM122" s="52" t="str">
        <f t="shared" si="10"/>
        <v>00</v>
      </c>
      <c r="AN122" s="52" t="str">
        <f t="shared" si="11"/>
        <v>00</v>
      </c>
      <c r="AO122" s="52" t="str">
        <f t="shared" si="12"/>
        <v>00</v>
      </c>
      <c r="AQ122" t="str">
        <f t="shared" si="7"/>
        <v xml:space="preserve">    (U4)0x00000033U,                                                           /* 51 UNKNOWN                                         */</v>
      </c>
    </row>
    <row r="123" spans="2:43">
      <c r="B123" s="122"/>
      <c r="C123" s="37">
        <f t="shared" si="8"/>
        <v>52</v>
      </c>
      <c r="D123" s="115">
        <f t="shared" si="18"/>
        <v>0</v>
      </c>
      <c r="E123" s="115">
        <f t="shared" si="18"/>
        <v>0</v>
      </c>
      <c r="F123" s="115">
        <f t="shared" si="18"/>
        <v>0</v>
      </c>
      <c r="G123" s="115">
        <f t="shared" si="18"/>
        <v>0</v>
      </c>
      <c r="H123" s="115">
        <f t="shared" si="18"/>
        <v>0</v>
      </c>
      <c r="I123" s="115">
        <f t="shared" si="18"/>
        <v>0</v>
      </c>
      <c r="J123" s="115">
        <f t="shared" si="18"/>
        <v>0</v>
      </c>
      <c r="K123" s="115">
        <f t="shared" si="18"/>
        <v>0</v>
      </c>
      <c r="L123" s="115">
        <f t="shared" si="18"/>
        <v>0</v>
      </c>
      <c r="M123" s="115">
        <f t="shared" si="18"/>
        <v>0</v>
      </c>
      <c r="N123" s="115">
        <f t="shared" si="18"/>
        <v>0</v>
      </c>
      <c r="O123" s="115">
        <f t="shared" si="18"/>
        <v>0</v>
      </c>
      <c r="P123" s="115">
        <f t="shared" si="18"/>
        <v>0</v>
      </c>
      <c r="Q123" s="115">
        <f t="shared" si="18"/>
        <v>0</v>
      </c>
      <c r="R123" s="115">
        <f t="shared" si="18"/>
        <v>0</v>
      </c>
      <c r="S123" s="115">
        <f t="shared" si="18"/>
        <v>0</v>
      </c>
      <c r="T123" s="115">
        <f t="shared" si="18"/>
        <v>0</v>
      </c>
      <c r="U123" s="115">
        <f t="shared" si="18"/>
        <v>0</v>
      </c>
      <c r="V123" s="115">
        <f t="shared" si="18"/>
        <v>0</v>
      </c>
      <c r="W123" s="115">
        <f t="shared" si="18"/>
        <v>0</v>
      </c>
      <c r="X123" s="115">
        <f t="shared" si="18"/>
        <v>0</v>
      </c>
      <c r="Y123" s="115">
        <f t="shared" si="18"/>
        <v>0</v>
      </c>
      <c r="Z123" s="115">
        <f t="shared" si="18"/>
        <v>0</v>
      </c>
      <c r="AA123" s="115">
        <f t="shared" si="18"/>
        <v>0</v>
      </c>
      <c r="AB123" s="115">
        <f t="shared" si="18"/>
        <v>0</v>
      </c>
      <c r="AC123" s="115">
        <f t="shared" si="18"/>
        <v>0</v>
      </c>
      <c r="AD123" s="115">
        <f t="shared" si="18"/>
        <v>1</v>
      </c>
      <c r="AE123" s="115">
        <f t="shared" si="18"/>
        <v>1</v>
      </c>
      <c r="AF123" s="115">
        <f t="shared" si="18"/>
        <v>0</v>
      </c>
      <c r="AG123" s="115">
        <f t="shared" si="18"/>
        <v>1</v>
      </c>
      <c r="AH123" s="115">
        <f t="shared" si="18"/>
        <v>0</v>
      </c>
      <c r="AI123" s="115">
        <f t="shared" si="18"/>
        <v>0</v>
      </c>
      <c r="AJ123" s="37" t="str">
        <f t="shared" si="6"/>
        <v>UNKNOWN</v>
      </c>
      <c r="AK123" s="50"/>
      <c r="AL123" s="50" t="str">
        <f t="shared" si="9"/>
        <v>34</v>
      </c>
      <c r="AM123" s="52" t="str">
        <f t="shared" si="10"/>
        <v>00</v>
      </c>
      <c r="AN123" s="52" t="str">
        <f t="shared" si="11"/>
        <v>00</v>
      </c>
      <c r="AO123" s="52" t="str">
        <f t="shared" si="12"/>
        <v>00</v>
      </c>
      <c r="AQ123" t="str">
        <f t="shared" si="7"/>
        <v xml:space="preserve">    (U4)0x00000034U,                                                           /* 52 UNKNOWN                                         */</v>
      </c>
    </row>
    <row r="124" spans="2:43">
      <c r="B124" s="122"/>
      <c r="C124" s="37">
        <f t="shared" si="8"/>
        <v>53</v>
      </c>
      <c r="D124" s="115">
        <f t="shared" si="18"/>
        <v>0</v>
      </c>
      <c r="E124" s="115">
        <f t="shared" si="18"/>
        <v>0</v>
      </c>
      <c r="F124" s="115">
        <f t="shared" si="18"/>
        <v>0</v>
      </c>
      <c r="G124" s="115">
        <f t="shared" si="18"/>
        <v>0</v>
      </c>
      <c r="H124" s="115">
        <f t="shared" si="18"/>
        <v>0</v>
      </c>
      <c r="I124" s="115">
        <f t="shared" si="18"/>
        <v>0</v>
      </c>
      <c r="J124" s="115">
        <f t="shared" si="18"/>
        <v>0</v>
      </c>
      <c r="K124" s="115">
        <f t="shared" si="18"/>
        <v>0</v>
      </c>
      <c r="L124" s="115">
        <f t="shared" si="18"/>
        <v>0</v>
      </c>
      <c r="M124" s="115">
        <f t="shared" si="18"/>
        <v>0</v>
      </c>
      <c r="N124" s="115">
        <f t="shared" si="18"/>
        <v>0</v>
      </c>
      <c r="O124" s="115">
        <f t="shared" si="18"/>
        <v>0</v>
      </c>
      <c r="P124" s="115">
        <f t="shared" si="18"/>
        <v>0</v>
      </c>
      <c r="Q124" s="115">
        <f t="shared" si="18"/>
        <v>0</v>
      </c>
      <c r="R124" s="115">
        <f t="shared" si="18"/>
        <v>0</v>
      </c>
      <c r="S124" s="115">
        <f t="shared" si="18"/>
        <v>0</v>
      </c>
      <c r="T124" s="115">
        <f t="shared" si="18"/>
        <v>0</v>
      </c>
      <c r="U124" s="115">
        <f t="shared" si="18"/>
        <v>0</v>
      </c>
      <c r="V124" s="115">
        <f t="shared" si="18"/>
        <v>0</v>
      </c>
      <c r="W124" s="115">
        <f t="shared" si="18"/>
        <v>0</v>
      </c>
      <c r="X124" s="115">
        <f t="shared" si="18"/>
        <v>0</v>
      </c>
      <c r="Y124" s="115">
        <f t="shared" si="18"/>
        <v>0</v>
      </c>
      <c r="Z124" s="115">
        <f t="shared" si="18"/>
        <v>0</v>
      </c>
      <c r="AA124" s="115">
        <f t="shared" si="18"/>
        <v>0</v>
      </c>
      <c r="AB124" s="115">
        <f t="shared" si="18"/>
        <v>0</v>
      </c>
      <c r="AC124" s="115">
        <f t="shared" si="18"/>
        <v>0</v>
      </c>
      <c r="AD124" s="115">
        <f t="shared" si="18"/>
        <v>1</v>
      </c>
      <c r="AE124" s="115">
        <f t="shared" si="18"/>
        <v>1</v>
      </c>
      <c r="AF124" s="115">
        <f t="shared" si="18"/>
        <v>0</v>
      </c>
      <c r="AG124" s="115">
        <f t="shared" si="18"/>
        <v>1</v>
      </c>
      <c r="AH124" s="115">
        <f t="shared" si="18"/>
        <v>0</v>
      </c>
      <c r="AI124" s="115">
        <f t="shared" si="18"/>
        <v>1</v>
      </c>
      <c r="AJ124" s="37" t="str">
        <f t="shared" si="6"/>
        <v>UNKNOWN</v>
      </c>
      <c r="AK124" s="50"/>
      <c r="AL124" s="50" t="str">
        <f t="shared" si="9"/>
        <v>35</v>
      </c>
      <c r="AM124" s="52" t="str">
        <f t="shared" si="10"/>
        <v>00</v>
      </c>
      <c r="AN124" s="52" t="str">
        <f t="shared" si="11"/>
        <v>00</v>
      </c>
      <c r="AO124" s="52" t="str">
        <f t="shared" si="12"/>
        <v>00</v>
      </c>
      <c r="AQ124" t="str">
        <f t="shared" si="7"/>
        <v xml:space="preserve">    (U4)0x00000035U,                                                           /* 53 UNKNOWN                                         */</v>
      </c>
    </row>
    <row r="125" spans="2:43">
      <c r="B125" s="122"/>
      <c r="C125" s="37">
        <f t="shared" si="8"/>
        <v>54</v>
      </c>
      <c r="D125" s="115">
        <f t="shared" si="18"/>
        <v>0</v>
      </c>
      <c r="E125" s="115">
        <f t="shared" si="18"/>
        <v>0</v>
      </c>
      <c r="F125" s="115">
        <f t="shared" si="18"/>
        <v>0</v>
      </c>
      <c r="G125" s="115">
        <f t="shared" si="18"/>
        <v>0</v>
      </c>
      <c r="H125" s="115">
        <f t="shared" si="18"/>
        <v>0</v>
      </c>
      <c r="I125" s="115">
        <f t="shared" si="18"/>
        <v>0</v>
      </c>
      <c r="J125" s="115">
        <f t="shared" si="18"/>
        <v>0</v>
      </c>
      <c r="K125" s="115">
        <f t="shared" si="18"/>
        <v>0</v>
      </c>
      <c r="L125" s="115">
        <f t="shared" si="18"/>
        <v>0</v>
      </c>
      <c r="M125" s="115">
        <f t="shared" si="18"/>
        <v>0</v>
      </c>
      <c r="N125" s="115">
        <f t="shared" si="18"/>
        <v>0</v>
      </c>
      <c r="O125" s="115">
        <f t="shared" si="18"/>
        <v>0</v>
      </c>
      <c r="P125" s="115">
        <f t="shared" si="18"/>
        <v>0</v>
      </c>
      <c r="Q125" s="115">
        <f t="shared" si="18"/>
        <v>0</v>
      </c>
      <c r="R125" s="115">
        <f t="shared" si="18"/>
        <v>0</v>
      </c>
      <c r="S125" s="115">
        <f t="shared" si="18"/>
        <v>0</v>
      </c>
      <c r="T125" s="115">
        <f t="shared" si="18"/>
        <v>0</v>
      </c>
      <c r="U125" s="115">
        <f t="shared" si="18"/>
        <v>0</v>
      </c>
      <c r="V125" s="115">
        <f t="shared" si="18"/>
        <v>0</v>
      </c>
      <c r="W125" s="115">
        <f t="shared" si="18"/>
        <v>0</v>
      </c>
      <c r="X125" s="115">
        <f t="shared" si="18"/>
        <v>0</v>
      </c>
      <c r="Y125" s="115">
        <f t="shared" si="18"/>
        <v>0</v>
      </c>
      <c r="Z125" s="115">
        <f t="shared" si="18"/>
        <v>0</v>
      </c>
      <c r="AA125" s="115">
        <f t="shared" si="18"/>
        <v>0</v>
      </c>
      <c r="AB125" s="115">
        <f t="shared" si="18"/>
        <v>0</v>
      </c>
      <c r="AC125" s="115">
        <f t="shared" si="18"/>
        <v>0</v>
      </c>
      <c r="AD125" s="115">
        <f t="shared" si="18"/>
        <v>1</v>
      </c>
      <c r="AE125" s="115">
        <f t="shared" si="18"/>
        <v>1</v>
      </c>
      <c r="AF125" s="115">
        <f t="shared" si="18"/>
        <v>0</v>
      </c>
      <c r="AG125" s="115">
        <f t="shared" si="18"/>
        <v>1</v>
      </c>
      <c r="AH125" s="115">
        <f t="shared" si="18"/>
        <v>1</v>
      </c>
      <c r="AI125" s="115">
        <f t="shared" si="18"/>
        <v>0</v>
      </c>
      <c r="AJ125" s="37" t="str">
        <f t="shared" si="6"/>
        <v>UNKNOWN</v>
      </c>
      <c r="AK125" s="50"/>
      <c r="AL125" s="50" t="str">
        <f t="shared" si="9"/>
        <v>36</v>
      </c>
      <c r="AM125" s="52" t="str">
        <f t="shared" si="10"/>
        <v>00</v>
      </c>
      <c r="AN125" s="52" t="str">
        <f t="shared" si="11"/>
        <v>00</v>
      </c>
      <c r="AO125" s="52" t="str">
        <f t="shared" si="12"/>
        <v>00</v>
      </c>
      <c r="AQ125" t="str">
        <f t="shared" si="7"/>
        <v xml:space="preserve">    (U4)0x00000036U,                                                           /* 54 UNKNOWN                                         */</v>
      </c>
    </row>
    <row r="126" spans="2:43">
      <c r="B126" s="122"/>
      <c r="C126" s="37">
        <f t="shared" si="8"/>
        <v>55</v>
      </c>
      <c r="D126" s="115">
        <f t="shared" si="18"/>
        <v>0</v>
      </c>
      <c r="E126" s="115">
        <f t="shared" si="18"/>
        <v>0</v>
      </c>
      <c r="F126" s="115">
        <f t="shared" si="18"/>
        <v>0</v>
      </c>
      <c r="G126" s="115">
        <f t="shared" si="18"/>
        <v>0</v>
      </c>
      <c r="H126" s="115">
        <f t="shared" si="18"/>
        <v>0</v>
      </c>
      <c r="I126" s="115">
        <f t="shared" si="18"/>
        <v>0</v>
      </c>
      <c r="J126" s="115">
        <f t="shared" si="18"/>
        <v>0</v>
      </c>
      <c r="K126" s="115">
        <f t="shared" si="18"/>
        <v>0</v>
      </c>
      <c r="L126" s="115">
        <f t="shared" si="18"/>
        <v>0</v>
      </c>
      <c r="M126" s="115">
        <f t="shared" si="18"/>
        <v>0</v>
      </c>
      <c r="N126" s="115">
        <f t="shared" si="18"/>
        <v>0</v>
      </c>
      <c r="O126" s="115">
        <f t="shared" si="18"/>
        <v>0</v>
      </c>
      <c r="P126" s="115">
        <f t="shared" si="18"/>
        <v>0</v>
      </c>
      <c r="Q126" s="115">
        <f t="shared" si="18"/>
        <v>0</v>
      </c>
      <c r="R126" s="115">
        <f t="shared" si="18"/>
        <v>0</v>
      </c>
      <c r="S126" s="115">
        <f t="shared" si="18"/>
        <v>0</v>
      </c>
      <c r="T126" s="115">
        <f t="shared" si="18"/>
        <v>0</v>
      </c>
      <c r="U126" s="115">
        <f t="shared" si="18"/>
        <v>0</v>
      </c>
      <c r="V126" s="115">
        <f t="shared" si="18"/>
        <v>0</v>
      </c>
      <c r="W126" s="115">
        <f t="shared" si="18"/>
        <v>0</v>
      </c>
      <c r="X126" s="115">
        <f t="shared" si="18"/>
        <v>0</v>
      </c>
      <c r="Y126" s="115">
        <f t="shared" si="18"/>
        <v>0</v>
      </c>
      <c r="Z126" s="115">
        <f t="shared" si="18"/>
        <v>0</v>
      </c>
      <c r="AA126" s="115">
        <f t="shared" si="18"/>
        <v>0</v>
      </c>
      <c r="AB126" s="115">
        <f t="shared" si="18"/>
        <v>0</v>
      </c>
      <c r="AC126" s="115">
        <f t="shared" si="18"/>
        <v>0</v>
      </c>
      <c r="AD126" s="115">
        <f t="shared" si="18"/>
        <v>1</v>
      </c>
      <c r="AE126" s="115">
        <f t="shared" si="18"/>
        <v>1</v>
      </c>
      <c r="AF126" s="115">
        <f t="shared" si="18"/>
        <v>0</v>
      </c>
      <c r="AG126" s="115">
        <f t="shared" si="18"/>
        <v>1</v>
      </c>
      <c r="AH126" s="115">
        <f t="shared" si="18"/>
        <v>1</v>
      </c>
      <c r="AI126" s="115">
        <f>IF(AI61=1,1,0)</f>
        <v>1</v>
      </c>
      <c r="AJ126" s="37" t="str">
        <f t="shared" si="6"/>
        <v>UNKNOWN</v>
      </c>
      <c r="AK126" s="50"/>
      <c r="AL126" s="50" t="str">
        <f t="shared" si="9"/>
        <v>37</v>
      </c>
      <c r="AM126" s="52" t="str">
        <f t="shared" si="10"/>
        <v>00</v>
      </c>
      <c r="AN126" s="52" t="str">
        <f t="shared" si="11"/>
        <v>00</v>
      </c>
      <c r="AO126" s="52" t="str">
        <f t="shared" si="12"/>
        <v>00</v>
      </c>
      <c r="AQ126" t="str">
        <f t="shared" si="7"/>
        <v xml:space="preserve">    (U4)0x00000037U,                                                           /* 55 UNKNOWN                                         */</v>
      </c>
    </row>
    <row r="127" spans="2:43">
      <c r="B127" s="122"/>
      <c r="C127" s="37">
        <f t="shared" si="8"/>
        <v>56</v>
      </c>
      <c r="D127" s="115">
        <f t="shared" ref="D127:AI134" si="19">IF(D62=1,1,0)</f>
        <v>0</v>
      </c>
      <c r="E127" s="115">
        <f t="shared" si="19"/>
        <v>0</v>
      </c>
      <c r="F127" s="115">
        <f t="shared" si="19"/>
        <v>0</v>
      </c>
      <c r="G127" s="115">
        <f t="shared" si="19"/>
        <v>0</v>
      </c>
      <c r="H127" s="115">
        <f t="shared" si="19"/>
        <v>0</v>
      </c>
      <c r="I127" s="115">
        <f t="shared" si="19"/>
        <v>0</v>
      </c>
      <c r="J127" s="115">
        <f t="shared" si="19"/>
        <v>0</v>
      </c>
      <c r="K127" s="115">
        <f t="shared" si="19"/>
        <v>0</v>
      </c>
      <c r="L127" s="115">
        <f t="shared" si="19"/>
        <v>0</v>
      </c>
      <c r="M127" s="115">
        <f t="shared" si="19"/>
        <v>0</v>
      </c>
      <c r="N127" s="115">
        <f t="shared" si="19"/>
        <v>0</v>
      </c>
      <c r="O127" s="115">
        <f t="shared" si="19"/>
        <v>0</v>
      </c>
      <c r="P127" s="115">
        <f t="shared" si="19"/>
        <v>0</v>
      </c>
      <c r="Q127" s="115">
        <f t="shared" si="19"/>
        <v>0</v>
      </c>
      <c r="R127" s="115">
        <f t="shared" si="19"/>
        <v>0</v>
      </c>
      <c r="S127" s="115">
        <f t="shared" si="19"/>
        <v>0</v>
      </c>
      <c r="T127" s="115">
        <f t="shared" si="19"/>
        <v>0</v>
      </c>
      <c r="U127" s="115">
        <f t="shared" si="19"/>
        <v>0</v>
      </c>
      <c r="V127" s="115">
        <f t="shared" si="19"/>
        <v>0</v>
      </c>
      <c r="W127" s="115">
        <f t="shared" si="19"/>
        <v>0</v>
      </c>
      <c r="X127" s="115">
        <f t="shared" si="19"/>
        <v>0</v>
      </c>
      <c r="Y127" s="115">
        <f t="shared" si="19"/>
        <v>0</v>
      </c>
      <c r="Z127" s="115">
        <f t="shared" si="19"/>
        <v>0</v>
      </c>
      <c r="AA127" s="115">
        <f t="shared" si="19"/>
        <v>0</v>
      </c>
      <c r="AB127" s="115">
        <f t="shared" si="19"/>
        <v>0</v>
      </c>
      <c r="AC127" s="115">
        <f t="shared" si="19"/>
        <v>0</v>
      </c>
      <c r="AD127" s="115">
        <f t="shared" si="19"/>
        <v>1</v>
      </c>
      <c r="AE127" s="115">
        <f t="shared" si="19"/>
        <v>1</v>
      </c>
      <c r="AF127" s="115">
        <f t="shared" si="19"/>
        <v>1</v>
      </c>
      <c r="AG127" s="115">
        <f t="shared" si="19"/>
        <v>0</v>
      </c>
      <c r="AH127" s="115">
        <f t="shared" si="19"/>
        <v>0</v>
      </c>
      <c r="AI127" s="115">
        <f t="shared" si="19"/>
        <v>0</v>
      </c>
      <c r="AJ127" s="37" t="str">
        <f t="shared" si="6"/>
        <v>UNKNOWN</v>
      </c>
      <c r="AK127" s="50"/>
      <c r="AL127" s="50" t="str">
        <f t="shared" si="9"/>
        <v>38</v>
      </c>
      <c r="AM127" s="52" t="str">
        <f t="shared" si="10"/>
        <v>00</v>
      </c>
      <c r="AN127" s="52" t="str">
        <f t="shared" si="11"/>
        <v>00</v>
      </c>
      <c r="AO127" s="52" t="str">
        <f t="shared" si="12"/>
        <v>00</v>
      </c>
      <c r="AQ127" t="str">
        <f t="shared" si="7"/>
        <v xml:space="preserve">    (U4)0x00000038U,                                                           /* 56 UNKNOWN                                         */</v>
      </c>
    </row>
    <row r="128" spans="2:43">
      <c r="B128" s="122"/>
      <c r="C128" s="37">
        <f t="shared" si="8"/>
        <v>57</v>
      </c>
      <c r="D128" s="115">
        <f t="shared" si="19"/>
        <v>0</v>
      </c>
      <c r="E128" s="115">
        <f t="shared" si="19"/>
        <v>0</v>
      </c>
      <c r="F128" s="115">
        <f t="shared" si="19"/>
        <v>0</v>
      </c>
      <c r="G128" s="115">
        <f t="shared" si="19"/>
        <v>0</v>
      </c>
      <c r="H128" s="115">
        <f t="shared" si="19"/>
        <v>0</v>
      </c>
      <c r="I128" s="115">
        <f t="shared" si="19"/>
        <v>0</v>
      </c>
      <c r="J128" s="115">
        <f t="shared" si="19"/>
        <v>0</v>
      </c>
      <c r="K128" s="115">
        <f t="shared" si="19"/>
        <v>0</v>
      </c>
      <c r="L128" s="115">
        <f t="shared" si="19"/>
        <v>0</v>
      </c>
      <c r="M128" s="115">
        <f t="shared" si="19"/>
        <v>0</v>
      </c>
      <c r="N128" s="115">
        <f t="shared" si="19"/>
        <v>0</v>
      </c>
      <c r="O128" s="115">
        <f t="shared" si="19"/>
        <v>0</v>
      </c>
      <c r="P128" s="115">
        <f t="shared" si="19"/>
        <v>0</v>
      </c>
      <c r="Q128" s="115">
        <f t="shared" si="19"/>
        <v>0</v>
      </c>
      <c r="R128" s="115">
        <f t="shared" si="19"/>
        <v>0</v>
      </c>
      <c r="S128" s="115">
        <f t="shared" si="19"/>
        <v>0</v>
      </c>
      <c r="T128" s="115">
        <f t="shared" si="19"/>
        <v>0</v>
      </c>
      <c r="U128" s="115">
        <f t="shared" si="19"/>
        <v>0</v>
      </c>
      <c r="V128" s="115">
        <f t="shared" si="19"/>
        <v>0</v>
      </c>
      <c r="W128" s="115">
        <f t="shared" si="19"/>
        <v>0</v>
      </c>
      <c r="X128" s="115">
        <f t="shared" si="19"/>
        <v>0</v>
      </c>
      <c r="Y128" s="115">
        <f t="shared" si="19"/>
        <v>0</v>
      </c>
      <c r="Z128" s="115">
        <f t="shared" si="19"/>
        <v>0</v>
      </c>
      <c r="AA128" s="115">
        <f t="shared" si="19"/>
        <v>0</v>
      </c>
      <c r="AB128" s="115">
        <f t="shared" si="19"/>
        <v>0</v>
      </c>
      <c r="AC128" s="115">
        <f t="shared" si="19"/>
        <v>0</v>
      </c>
      <c r="AD128" s="115">
        <f t="shared" si="19"/>
        <v>1</v>
      </c>
      <c r="AE128" s="115">
        <f t="shared" si="19"/>
        <v>1</v>
      </c>
      <c r="AF128" s="115">
        <f t="shared" si="19"/>
        <v>1</v>
      </c>
      <c r="AG128" s="115">
        <f t="shared" si="19"/>
        <v>0</v>
      </c>
      <c r="AH128" s="115">
        <f t="shared" si="19"/>
        <v>0</v>
      </c>
      <c r="AI128" s="115">
        <f t="shared" si="19"/>
        <v>1</v>
      </c>
      <c r="AJ128" s="37" t="str">
        <f t="shared" si="6"/>
        <v>UNKNOWN</v>
      </c>
      <c r="AK128" s="50"/>
      <c r="AL128" s="50" t="str">
        <f t="shared" si="9"/>
        <v>39</v>
      </c>
      <c r="AM128" s="52" t="str">
        <f t="shared" si="10"/>
        <v>00</v>
      </c>
      <c r="AN128" s="52" t="str">
        <f t="shared" si="11"/>
        <v>00</v>
      </c>
      <c r="AO128" s="52" t="str">
        <f t="shared" si="12"/>
        <v>00</v>
      </c>
      <c r="AQ128" t="str">
        <f t="shared" si="7"/>
        <v xml:space="preserve">    (U4)0x00000039U,                                                           /* 57 UNKNOWN                                         */</v>
      </c>
    </row>
    <row r="129" spans="1:43">
      <c r="B129" s="122"/>
      <c r="C129" s="37">
        <f t="shared" si="8"/>
        <v>58</v>
      </c>
      <c r="D129" s="115">
        <f t="shared" si="19"/>
        <v>0</v>
      </c>
      <c r="E129" s="115">
        <f t="shared" si="19"/>
        <v>0</v>
      </c>
      <c r="F129" s="115">
        <f t="shared" si="19"/>
        <v>0</v>
      </c>
      <c r="G129" s="115">
        <f t="shared" si="19"/>
        <v>0</v>
      </c>
      <c r="H129" s="115">
        <f t="shared" si="19"/>
        <v>0</v>
      </c>
      <c r="I129" s="115">
        <f t="shared" si="19"/>
        <v>0</v>
      </c>
      <c r="J129" s="115">
        <f t="shared" si="19"/>
        <v>0</v>
      </c>
      <c r="K129" s="115">
        <f t="shared" si="19"/>
        <v>0</v>
      </c>
      <c r="L129" s="115">
        <f t="shared" si="19"/>
        <v>0</v>
      </c>
      <c r="M129" s="115">
        <f t="shared" si="19"/>
        <v>0</v>
      </c>
      <c r="N129" s="115">
        <f t="shared" si="19"/>
        <v>0</v>
      </c>
      <c r="O129" s="115">
        <f t="shared" si="19"/>
        <v>0</v>
      </c>
      <c r="P129" s="115">
        <f t="shared" si="19"/>
        <v>0</v>
      </c>
      <c r="Q129" s="115">
        <f t="shared" si="19"/>
        <v>0</v>
      </c>
      <c r="R129" s="115">
        <f t="shared" si="19"/>
        <v>0</v>
      </c>
      <c r="S129" s="115">
        <f t="shared" si="19"/>
        <v>0</v>
      </c>
      <c r="T129" s="115">
        <f t="shared" si="19"/>
        <v>0</v>
      </c>
      <c r="U129" s="115">
        <f t="shared" si="19"/>
        <v>0</v>
      </c>
      <c r="V129" s="115">
        <f t="shared" si="19"/>
        <v>0</v>
      </c>
      <c r="W129" s="115">
        <f t="shared" si="19"/>
        <v>0</v>
      </c>
      <c r="X129" s="115">
        <f t="shared" si="19"/>
        <v>0</v>
      </c>
      <c r="Y129" s="115">
        <f t="shared" si="19"/>
        <v>0</v>
      </c>
      <c r="Z129" s="115">
        <f t="shared" si="19"/>
        <v>0</v>
      </c>
      <c r="AA129" s="115">
        <f t="shared" si="19"/>
        <v>0</v>
      </c>
      <c r="AB129" s="115">
        <f t="shared" si="19"/>
        <v>0</v>
      </c>
      <c r="AC129" s="115">
        <f t="shared" si="19"/>
        <v>0</v>
      </c>
      <c r="AD129" s="115">
        <f t="shared" si="19"/>
        <v>1</v>
      </c>
      <c r="AE129" s="115">
        <f t="shared" si="19"/>
        <v>1</v>
      </c>
      <c r="AF129" s="115">
        <f t="shared" si="19"/>
        <v>1</v>
      </c>
      <c r="AG129" s="115">
        <f t="shared" si="19"/>
        <v>0</v>
      </c>
      <c r="AH129" s="115">
        <f t="shared" si="19"/>
        <v>1</v>
      </c>
      <c r="AI129" s="115">
        <f t="shared" si="19"/>
        <v>0</v>
      </c>
      <c r="AJ129" s="37" t="str">
        <f t="shared" si="6"/>
        <v>UNKNOWN</v>
      </c>
      <c r="AK129" s="50"/>
      <c r="AL129" s="50" t="str">
        <f t="shared" si="9"/>
        <v>3A</v>
      </c>
      <c r="AM129" s="52" t="str">
        <f t="shared" si="10"/>
        <v>00</v>
      </c>
      <c r="AN129" s="52" t="str">
        <f t="shared" si="11"/>
        <v>00</v>
      </c>
      <c r="AO129" s="52" t="str">
        <f t="shared" si="12"/>
        <v>00</v>
      </c>
      <c r="AQ129" t="str">
        <f t="shared" si="7"/>
        <v xml:space="preserve">    (U4)0x0000003AU,                                                           /* 58 UNKNOWN                                         */</v>
      </c>
    </row>
    <row r="130" spans="1:43">
      <c r="B130" s="122"/>
      <c r="C130" s="37">
        <f t="shared" si="8"/>
        <v>59</v>
      </c>
      <c r="D130" s="115">
        <f t="shared" si="19"/>
        <v>0</v>
      </c>
      <c r="E130" s="115">
        <f t="shared" si="19"/>
        <v>0</v>
      </c>
      <c r="F130" s="115">
        <f t="shared" si="19"/>
        <v>0</v>
      </c>
      <c r="G130" s="115">
        <f t="shared" si="19"/>
        <v>0</v>
      </c>
      <c r="H130" s="115">
        <f t="shared" si="19"/>
        <v>0</v>
      </c>
      <c r="I130" s="115">
        <f t="shared" si="19"/>
        <v>0</v>
      </c>
      <c r="J130" s="115">
        <f t="shared" si="19"/>
        <v>0</v>
      </c>
      <c r="K130" s="115">
        <f t="shared" si="19"/>
        <v>0</v>
      </c>
      <c r="L130" s="115">
        <f t="shared" si="19"/>
        <v>0</v>
      </c>
      <c r="M130" s="115">
        <f t="shared" si="19"/>
        <v>0</v>
      </c>
      <c r="N130" s="115">
        <f t="shared" si="19"/>
        <v>0</v>
      </c>
      <c r="O130" s="115">
        <f t="shared" si="19"/>
        <v>0</v>
      </c>
      <c r="P130" s="115">
        <f t="shared" si="19"/>
        <v>0</v>
      </c>
      <c r="Q130" s="115">
        <f t="shared" si="19"/>
        <v>0</v>
      </c>
      <c r="R130" s="115">
        <f t="shared" si="19"/>
        <v>0</v>
      </c>
      <c r="S130" s="115">
        <f t="shared" si="19"/>
        <v>0</v>
      </c>
      <c r="T130" s="115">
        <f t="shared" si="19"/>
        <v>0</v>
      </c>
      <c r="U130" s="115">
        <f t="shared" si="19"/>
        <v>0</v>
      </c>
      <c r="V130" s="115">
        <f t="shared" si="19"/>
        <v>0</v>
      </c>
      <c r="W130" s="115">
        <f t="shared" si="19"/>
        <v>0</v>
      </c>
      <c r="X130" s="115">
        <f t="shared" si="19"/>
        <v>0</v>
      </c>
      <c r="Y130" s="115">
        <f t="shared" si="19"/>
        <v>0</v>
      </c>
      <c r="Z130" s="115">
        <f t="shared" si="19"/>
        <v>0</v>
      </c>
      <c r="AA130" s="115">
        <f t="shared" si="19"/>
        <v>0</v>
      </c>
      <c r="AB130" s="115">
        <f t="shared" si="19"/>
        <v>0</v>
      </c>
      <c r="AC130" s="115">
        <f t="shared" si="19"/>
        <v>0</v>
      </c>
      <c r="AD130" s="115">
        <f t="shared" si="19"/>
        <v>1</v>
      </c>
      <c r="AE130" s="115">
        <f t="shared" si="19"/>
        <v>1</v>
      </c>
      <c r="AF130" s="115">
        <f t="shared" si="19"/>
        <v>1</v>
      </c>
      <c r="AG130" s="115">
        <f t="shared" si="19"/>
        <v>0</v>
      </c>
      <c r="AH130" s="115">
        <f t="shared" si="19"/>
        <v>1</v>
      </c>
      <c r="AI130" s="115">
        <f t="shared" si="19"/>
        <v>1</v>
      </c>
      <c r="AJ130" s="37" t="str">
        <f t="shared" si="6"/>
        <v>UNKNOWN</v>
      </c>
      <c r="AK130" s="50"/>
      <c r="AL130" s="50" t="str">
        <f t="shared" si="9"/>
        <v>3B</v>
      </c>
      <c r="AM130" s="52" t="str">
        <f t="shared" si="10"/>
        <v>00</v>
      </c>
      <c r="AN130" s="52" t="str">
        <f t="shared" si="11"/>
        <v>00</v>
      </c>
      <c r="AO130" s="52" t="str">
        <f t="shared" si="12"/>
        <v>00</v>
      </c>
      <c r="AQ130" t="str">
        <f t="shared" si="7"/>
        <v xml:space="preserve">    (U4)0x0000003BU,                                                           /* 59 UNKNOWN                                         */</v>
      </c>
    </row>
    <row r="131" spans="1:43">
      <c r="B131" s="122"/>
      <c r="C131" s="37">
        <f t="shared" si="8"/>
        <v>60</v>
      </c>
      <c r="D131" s="115">
        <f t="shared" si="19"/>
        <v>0</v>
      </c>
      <c r="E131" s="115">
        <f t="shared" si="19"/>
        <v>0</v>
      </c>
      <c r="F131" s="115">
        <f t="shared" si="19"/>
        <v>0</v>
      </c>
      <c r="G131" s="115">
        <f t="shared" si="19"/>
        <v>0</v>
      </c>
      <c r="H131" s="115">
        <f t="shared" si="19"/>
        <v>0</v>
      </c>
      <c r="I131" s="115">
        <f t="shared" si="19"/>
        <v>0</v>
      </c>
      <c r="J131" s="115">
        <f t="shared" si="19"/>
        <v>0</v>
      </c>
      <c r="K131" s="115">
        <f t="shared" si="19"/>
        <v>0</v>
      </c>
      <c r="L131" s="115">
        <f t="shared" si="19"/>
        <v>0</v>
      </c>
      <c r="M131" s="115">
        <f t="shared" si="19"/>
        <v>0</v>
      </c>
      <c r="N131" s="115">
        <f t="shared" si="19"/>
        <v>0</v>
      </c>
      <c r="O131" s="115">
        <f t="shared" si="19"/>
        <v>0</v>
      </c>
      <c r="P131" s="115">
        <f t="shared" si="19"/>
        <v>0</v>
      </c>
      <c r="Q131" s="115">
        <f t="shared" si="19"/>
        <v>0</v>
      </c>
      <c r="R131" s="115">
        <f t="shared" si="19"/>
        <v>0</v>
      </c>
      <c r="S131" s="115">
        <f t="shared" si="19"/>
        <v>0</v>
      </c>
      <c r="T131" s="115">
        <f t="shared" si="19"/>
        <v>0</v>
      </c>
      <c r="U131" s="115">
        <f t="shared" si="19"/>
        <v>0</v>
      </c>
      <c r="V131" s="115">
        <f t="shared" si="19"/>
        <v>0</v>
      </c>
      <c r="W131" s="115">
        <f t="shared" si="19"/>
        <v>0</v>
      </c>
      <c r="X131" s="115">
        <f t="shared" si="19"/>
        <v>0</v>
      </c>
      <c r="Y131" s="115">
        <f t="shared" si="19"/>
        <v>0</v>
      </c>
      <c r="Z131" s="115">
        <f t="shared" si="19"/>
        <v>0</v>
      </c>
      <c r="AA131" s="115">
        <f t="shared" si="19"/>
        <v>0</v>
      </c>
      <c r="AB131" s="115">
        <f t="shared" si="19"/>
        <v>0</v>
      </c>
      <c r="AC131" s="115">
        <f t="shared" si="19"/>
        <v>0</v>
      </c>
      <c r="AD131" s="115">
        <f t="shared" si="19"/>
        <v>1</v>
      </c>
      <c r="AE131" s="115">
        <f t="shared" si="19"/>
        <v>1</v>
      </c>
      <c r="AF131" s="115">
        <f t="shared" si="19"/>
        <v>1</v>
      </c>
      <c r="AG131" s="115">
        <f t="shared" si="19"/>
        <v>1</v>
      </c>
      <c r="AH131" s="115">
        <f t="shared" si="19"/>
        <v>0</v>
      </c>
      <c r="AI131" s="115">
        <f t="shared" si="19"/>
        <v>0</v>
      </c>
      <c r="AJ131" s="37" t="str">
        <f t="shared" si="6"/>
        <v>UNKNOWN</v>
      </c>
      <c r="AK131" s="50"/>
      <c r="AL131" s="50" t="str">
        <f t="shared" si="9"/>
        <v>3C</v>
      </c>
      <c r="AM131" s="52" t="str">
        <f t="shared" si="10"/>
        <v>00</v>
      </c>
      <c r="AN131" s="52" t="str">
        <f t="shared" si="11"/>
        <v>00</v>
      </c>
      <c r="AO131" s="52" t="str">
        <f t="shared" si="12"/>
        <v>00</v>
      </c>
      <c r="AQ131" t="str">
        <f t="shared" si="7"/>
        <v xml:space="preserve">    (U4)0x0000003CU,                                                           /* 60 UNKNOWN                                         */</v>
      </c>
    </row>
    <row r="132" spans="1:43">
      <c r="B132" s="122"/>
      <c r="C132" s="37">
        <f t="shared" si="8"/>
        <v>61</v>
      </c>
      <c r="D132" s="115">
        <f t="shared" si="19"/>
        <v>0</v>
      </c>
      <c r="E132" s="115">
        <f t="shared" si="19"/>
        <v>0</v>
      </c>
      <c r="F132" s="115">
        <f t="shared" si="19"/>
        <v>0</v>
      </c>
      <c r="G132" s="115">
        <f t="shared" si="19"/>
        <v>0</v>
      </c>
      <c r="H132" s="115">
        <f t="shared" si="19"/>
        <v>0</v>
      </c>
      <c r="I132" s="115">
        <f t="shared" si="19"/>
        <v>0</v>
      </c>
      <c r="J132" s="115">
        <f t="shared" si="19"/>
        <v>0</v>
      </c>
      <c r="K132" s="115">
        <f t="shared" si="19"/>
        <v>0</v>
      </c>
      <c r="L132" s="115">
        <f t="shared" si="19"/>
        <v>0</v>
      </c>
      <c r="M132" s="115">
        <f t="shared" si="19"/>
        <v>0</v>
      </c>
      <c r="N132" s="115">
        <f t="shared" si="19"/>
        <v>0</v>
      </c>
      <c r="O132" s="115">
        <f t="shared" si="19"/>
        <v>0</v>
      </c>
      <c r="P132" s="115">
        <f t="shared" si="19"/>
        <v>0</v>
      </c>
      <c r="Q132" s="115">
        <f t="shared" si="19"/>
        <v>0</v>
      </c>
      <c r="R132" s="115">
        <f t="shared" si="19"/>
        <v>0</v>
      </c>
      <c r="S132" s="115">
        <f t="shared" si="19"/>
        <v>0</v>
      </c>
      <c r="T132" s="115">
        <f t="shared" si="19"/>
        <v>0</v>
      </c>
      <c r="U132" s="115">
        <f t="shared" si="19"/>
        <v>0</v>
      </c>
      <c r="V132" s="115">
        <f t="shared" si="19"/>
        <v>0</v>
      </c>
      <c r="W132" s="115">
        <f t="shared" si="19"/>
        <v>0</v>
      </c>
      <c r="X132" s="115">
        <f t="shared" si="19"/>
        <v>0</v>
      </c>
      <c r="Y132" s="115">
        <f t="shared" si="19"/>
        <v>0</v>
      </c>
      <c r="Z132" s="115">
        <f t="shared" si="19"/>
        <v>0</v>
      </c>
      <c r="AA132" s="115">
        <f t="shared" si="19"/>
        <v>0</v>
      </c>
      <c r="AB132" s="115">
        <f t="shared" si="19"/>
        <v>0</v>
      </c>
      <c r="AC132" s="115">
        <f t="shared" si="19"/>
        <v>0</v>
      </c>
      <c r="AD132" s="115">
        <f t="shared" si="19"/>
        <v>1</v>
      </c>
      <c r="AE132" s="115">
        <f t="shared" si="19"/>
        <v>1</v>
      </c>
      <c r="AF132" s="115">
        <f t="shared" si="19"/>
        <v>1</v>
      </c>
      <c r="AG132" s="115">
        <f t="shared" si="19"/>
        <v>1</v>
      </c>
      <c r="AH132" s="115">
        <f t="shared" si="19"/>
        <v>0</v>
      </c>
      <c r="AI132" s="115">
        <f t="shared" si="19"/>
        <v>1</v>
      </c>
      <c r="AJ132" s="37" t="str">
        <f t="shared" si="6"/>
        <v>UNKNOWN</v>
      </c>
      <c r="AK132" s="50"/>
      <c r="AL132" s="50" t="str">
        <f t="shared" si="9"/>
        <v>3D</v>
      </c>
      <c r="AM132" s="52" t="str">
        <f t="shared" si="10"/>
        <v>00</v>
      </c>
      <c r="AN132" s="52" t="str">
        <f t="shared" si="11"/>
        <v>00</v>
      </c>
      <c r="AO132" s="52" t="str">
        <f t="shared" si="12"/>
        <v>00</v>
      </c>
      <c r="AQ132" t="str">
        <f t="shared" si="7"/>
        <v xml:space="preserve">    (U4)0x0000003DU,                                                           /* 61 UNKNOWN                                         */</v>
      </c>
    </row>
    <row r="133" spans="1:43">
      <c r="B133" s="122"/>
      <c r="C133" s="37">
        <f t="shared" si="8"/>
        <v>62</v>
      </c>
      <c r="D133" s="115">
        <f t="shared" si="19"/>
        <v>0</v>
      </c>
      <c r="E133" s="115">
        <f t="shared" si="19"/>
        <v>0</v>
      </c>
      <c r="F133" s="115">
        <f t="shared" si="19"/>
        <v>0</v>
      </c>
      <c r="G133" s="115">
        <f t="shared" si="19"/>
        <v>0</v>
      </c>
      <c r="H133" s="115">
        <f t="shared" si="19"/>
        <v>0</v>
      </c>
      <c r="I133" s="115">
        <f t="shared" si="19"/>
        <v>0</v>
      </c>
      <c r="J133" s="115">
        <f t="shared" si="19"/>
        <v>0</v>
      </c>
      <c r="K133" s="115">
        <f t="shared" si="19"/>
        <v>0</v>
      </c>
      <c r="L133" s="115">
        <f t="shared" si="19"/>
        <v>0</v>
      </c>
      <c r="M133" s="115">
        <f t="shared" si="19"/>
        <v>0</v>
      </c>
      <c r="N133" s="115">
        <f t="shared" si="19"/>
        <v>0</v>
      </c>
      <c r="O133" s="115">
        <f t="shared" si="19"/>
        <v>0</v>
      </c>
      <c r="P133" s="115">
        <f t="shared" si="19"/>
        <v>0</v>
      </c>
      <c r="Q133" s="115">
        <f t="shared" si="19"/>
        <v>0</v>
      </c>
      <c r="R133" s="115">
        <f t="shared" si="19"/>
        <v>0</v>
      </c>
      <c r="S133" s="115">
        <f t="shared" si="19"/>
        <v>0</v>
      </c>
      <c r="T133" s="115">
        <f t="shared" si="19"/>
        <v>0</v>
      </c>
      <c r="U133" s="115">
        <f t="shared" si="19"/>
        <v>0</v>
      </c>
      <c r="V133" s="115">
        <f t="shared" si="19"/>
        <v>0</v>
      </c>
      <c r="W133" s="115">
        <f t="shared" si="19"/>
        <v>0</v>
      </c>
      <c r="X133" s="115">
        <f t="shared" si="19"/>
        <v>0</v>
      </c>
      <c r="Y133" s="115">
        <f t="shared" si="19"/>
        <v>0</v>
      </c>
      <c r="Z133" s="115">
        <f t="shared" si="19"/>
        <v>0</v>
      </c>
      <c r="AA133" s="115">
        <f t="shared" si="19"/>
        <v>0</v>
      </c>
      <c r="AB133" s="115">
        <f t="shared" si="19"/>
        <v>0</v>
      </c>
      <c r="AC133" s="115">
        <f t="shared" si="19"/>
        <v>0</v>
      </c>
      <c r="AD133" s="115">
        <f t="shared" si="19"/>
        <v>1</v>
      </c>
      <c r="AE133" s="115">
        <f t="shared" si="19"/>
        <v>1</v>
      </c>
      <c r="AF133" s="115">
        <f t="shared" si="19"/>
        <v>1</v>
      </c>
      <c r="AG133" s="115">
        <f t="shared" si="19"/>
        <v>1</v>
      </c>
      <c r="AH133" s="115">
        <f t="shared" si="19"/>
        <v>1</v>
      </c>
      <c r="AI133" s="115">
        <f t="shared" si="19"/>
        <v>0</v>
      </c>
      <c r="AJ133" s="37" t="str">
        <f t="shared" si="6"/>
        <v>UNKNOWN</v>
      </c>
      <c r="AK133" s="50"/>
      <c r="AL133" s="50" t="str">
        <f t="shared" si="9"/>
        <v>3E</v>
      </c>
      <c r="AM133" s="52" t="str">
        <f t="shared" si="10"/>
        <v>00</v>
      </c>
      <c r="AN133" s="52" t="str">
        <f t="shared" si="11"/>
        <v>00</v>
      </c>
      <c r="AO133" s="52" t="str">
        <f t="shared" si="12"/>
        <v>00</v>
      </c>
      <c r="AQ133" t="str">
        <f t="shared" si="7"/>
        <v xml:space="preserve">    (U4)0x0000003EU,                                                           /* 62 UNKNOWN                                         */</v>
      </c>
    </row>
    <row r="134" spans="1:43">
      <c r="B134" s="123"/>
      <c r="C134" s="37">
        <f t="shared" si="8"/>
        <v>63</v>
      </c>
      <c r="D134" s="115">
        <f t="shared" si="19"/>
        <v>0</v>
      </c>
      <c r="E134" s="115">
        <f t="shared" si="19"/>
        <v>0</v>
      </c>
      <c r="F134" s="115">
        <f t="shared" si="19"/>
        <v>0</v>
      </c>
      <c r="G134" s="115">
        <f t="shared" si="19"/>
        <v>0</v>
      </c>
      <c r="H134" s="115">
        <f t="shared" si="19"/>
        <v>0</v>
      </c>
      <c r="I134" s="115">
        <f t="shared" si="19"/>
        <v>0</v>
      </c>
      <c r="J134" s="115">
        <f t="shared" si="19"/>
        <v>0</v>
      </c>
      <c r="K134" s="115">
        <f t="shared" si="19"/>
        <v>0</v>
      </c>
      <c r="L134" s="115">
        <f t="shared" si="19"/>
        <v>0</v>
      </c>
      <c r="M134" s="115">
        <f t="shared" si="19"/>
        <v>0</v>
      </c>
      <c r="N134" s="115">
        <f t="shared" si="19"/>
        <v>0</v>
      </c>
      <c r="O134" s="115">
        <f t="shared" si="19"/>
        <v>0</v>
      </c>
      <c r="P134" s="115">
        <f t="shared" si="19"/>
        <v>0</v>
      </c>
      <c r="Q134" s="115">
        <f t="shared" si="19"/>
        <v>0</v>
      </c>
      <c r="R134" s="115">
        <f t="shared" si="19"/>
        <v>0</v>
      </c>
      <c r="S134" s="115">
        <f t="shared" si="19"/>
        <v>0</v>
      </c>
      <c r="T134" s="115">
        <f t="shared" si="19"/>
        <v>0</v>
      </c>
      <c r="U134" s="115">
        <f t="shared" si="19"/>
        <v>0</v>
      </c>
      <c r="V134" s="115">
        <f t="shared" si="19"/>
        <v>0</v>
      </c>
      <c r="W134" s="115">
        <f t="shared" si="19"/>
        <v>0</v>
      </c>
      <c r="X134" s="115">
        <f t="shared" si="19"/>
        <v>0</v>
      </c>
      <c r="Y134" s="115">
        <f t="shared" si="19"/>
        <v>0</v>
      </c>
      <c r="Z134" s="115">
        <f t="shared" si="19"/>
        <v>0</v>
      </c>
      <c r="AA134" s="115">
        <f t="shared" si="19"/>
        <v>0</v>
      </c>
      <c r="AB134" s="115">
        <f t="shared" si="19"/>
        <v>0</v>
      </c>
      <c r="AC134" s="115">
        <f t="shared" si="19"/>
        <v>0</v>
      </c>
      <c r="AD134" s="115">
        <f t="shared" si="19"/>
        <v>1</v>
      </c>
      <c r="AE134" s="115">
        <f t="shared" si="19"/>
        <v>1</v>
      </c>
      <c r="AF134" s="115">
        <f t="shared" si="19"/>
        <v>1</v>
      </c>
      <c r="AG134" s="115">
        <f t="shared" si="19"/>
        <v>1</v>
      </c>
      <c r="AH134" s="115">
        <f t="shared" si="19"/>
        <v>1</v>
      </c>
      <c r="AI134" s="115">
        <f>IF(AI69=1,1,0)</f>
        <v>1</v>
      </c>
      <c r="AJ134" s="37" t="str">
        <f t="shared" si="6"/>
        <v>UNKNOWN</v>
      </c>
      <c r="AK134" s="50"/>
      <c r="AL134" s="50" t="str">
        <f t="shared" si="9"/>
        <v>3F</v>
      </c>
      <c r="AM134" s="52" t="str">
        <f t="shared" si="10"/>
        <v>00</v>
      </c>
      <c r="AN134" s="52" t="str">
        <f t="shared" si="11"/>
        <v>00</v>
      </c>
      <c r="AO134" s="52" t="str">
        <f t="shared" si="12"/>
        <v>00</v>
      </c>
      <c r="AQ134" t="str">
        <f t="shared" si="7"/>
        <v xml:space="preserve">    (U4)0x0000003FU                                                            /* 63 UNKNOWN                                         */</v>
      </c>
    </row>
    <row r="135" spans="1:43">
      <c r="A135" s="46" t="s">
        <v>65</v>
      </c>
      <c r="B135" s="47"/>
      <c r="C135" s="47"/>
      <c r="D135" s="49"/>
      <c r="E135" s="49"/>
      <c r="F135" s="49"/>
      <c r="G135" s="49"/>
      <c r="H135" s="49"/>
      <c r="I135" s="49"/>
      <c r="J135" s="49"/>
      <c r="K135" s="49"/>
      <c r="L135" s="49"/>
      <c r="M135" s="49"/>
      <c r="N135" s="49"/>
      <c r="O135" s="49"/>
      <c r="P135" s="49"/>
      <c r="Q135" s="49"/>
      <c r="R135" s="49"/>
      <c r="S135" s="49"/>
      <c r="T135" s="49"/>
      <c r="U135" s="49"/>
      <c r="V135" s="49"/>
      <c r="W135" s="49"/>
      <c r="X135" s="49"/>
      <c r="Y135" s="49"/>
      <c r="Z135" s="49"/>
      <c r="AA135" s="49"/>
      <c r="AB135" s="49"/>
      <c r="AC135" s="49"/>
      <c r="AD135" s="49"/>
      <c r="AE135" s="49"/>
      <c r="AF135" s="49"/>
      <c r="AG135" s="49"/>
      <c r="AH135" s="49"/>
      <c r="AI135" s="49"/>
      <c r="AJ135" s="47"/>
    </row>
    <row r="136" spans="1:43">
      <c r="B136" s="124" t="str">
        <f ca="1">IF(B6&lt;&gt;"",B6,"")</f>
        <v>Table BC</v>
      </c>
      <c r="C136" s="37">
        <f>IF(C6&lt;&gt;"",C6,"")</f>
        <v>0</v>
      </c>
      <c r="D136" s="115">
        <f t="shared" ref="D136:AI143" si="20">IF(OR(D6=0,D6=1),1,0)</f>
        <v>0</v>
      </c>
      <c r="E136" s="115">
        <f t="shared" si="20"/>
        <v>0</v>
      </c>
      <c r="F136" s="115">
        <f t="shared" si="20"/>
        <v>0</v>
      </c>
      <c r="G136" s="115">
        <f t="shared" si="20"/>
        <v>0</v>
      </c>
      <c r="H136" s="115">
        <f t="shared" si="20"/>
        <v>0</v>
      </c>
      <c r="I136" s="115">
        <f t="shared" si="20"/>
        <v>0</v>
      </c>
      <c r="J136" s="115">
        <f t="shared" si="20"/>
        <v>0</v>
      </c>
      <c r="K136" s="115">
        <f t="shared" si="20"/>
        <v>0</v>
      </c>
      <c r="L136" s="115">
        <f t="shared" si="20"/>
        <v>0</v>
      </c>
      <c r="M136" s="115">
        <f t="shared" si="20"/>
        <v>0</v>
      </c>
      <c r="N136" s="115">
        <f t="shared" si="20"/>
        <v>0</v>
      </c>
      <c r="O136" s="115">
        <f t="shared" si="20"/>
        <v>0</v>
      </c>
      <c r="P136" s="115">
        <f t="shared" si="20"/>
        <v>0</v>
      </c>
      <c r="Q136" s="115">
        <f t="shared" si="20"/>
        <v>0</v>
      </c>
      <c r="R136" s="115">
        <f t="shared" si="20"/>
        <v>0</v>
      </c>
      <c r="S136" s="115">
        <f t="shared" si="20"/>
        <v>0</v>
      </c>
      <c r="T136" s="115">
        <f t="shared" si="20"/>
        <v>0</v>
      </c>
      <c r="U136" s="115">
        <f t="shared" si="20"/>
        <v>0</v>
      </c>
      <c r="V136" s="115">
        <f t="shared" si="20"/>
        <v>0</v>
      </c>
      <c r="W136" s="115">
        <f t="shared" si="20"/>
        <v>0</v>
      </c>
      <c r="X136" s="115">
        <f t="shared" si="20"/>
        <v>0</v>
      </c>
      <c r="Y136" s="115">
        <f t="shared" si="20"/>
        <v>0</v>
      </c>
      <c r="Z136" s="115">
        <f t="shared" si="20"/>
        <v>0</v>
      </c>
      <c r="AA136" s="115">
        <f t="shared" si="20"/>
        <v>0</v>
      </c>
      <c r="AB136" s="115">
        <f t="shared" si="20"/>
        <v>0</v>
      </c>
      <c r="AC136" s="115">
        <f t="shared" si="20"/>
        <v>0</v>
      </c>
      <c r="AD136" s="115">
        <f t="shared" si="20"/>
        <v>1</v>
      </c>
      <c r="AE136" s="115">
        <f t="shared" si="20"/>
        <v>1</v>
      </c>
      <c r="AF136" s="115">
        <f t="shared" si="20"/>
        <v>1</v>
      </c>
      <c r="AG136" s="115">
        <f t="shared" si="20"/>
        <v>1</v>
      </c>
      <c r="AH136" s="115">
        <f t="shared" si="20"/>
        <v>1</v>
      </c>
      <c r="AI136" s="115">
        <f t="shared" si="20"/>
        <v>1</v>
      </c>
      <c r="AJ136" s="37" t="str">
        <f t="shared" ref="AJ136:AJ199" si="21">IF(AJ6&lt;&gt;"",AJ6,"")</f>
        <v>UNKNOWN</v>
      </c>
      <c r="AK136" s="50"/>
      <c r="AL136" s="50" t="str">
        <f>BIN2HEX(AB136&amp;AC136&amp;AD136&amp;AE136&amp;AF136&amp;AG136&amp;AH136&amp;AI136,2)</f>
        <v>3F</v>
      </c>
      <c r="AM136" s="52" t="str">
        <f>BIN2HEX(T136&amp;U136&amp;V136&amp;W136&amp;X136&amp;Y136&amp;Z136&amp;AA136,2)</f>
        <v>00</v>
      </c>
      <c r="AN136" s="52" t="str">
        <f>BIN2HEX(L136&amp;M136&amp;N136&amp;O136&amp;P136&amp;Q136&amp;R136&amp;S136,2)</f>
        <v>00</v>
      </c>
      <c r="AO136" s="52"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(U4)0x0000003FU,                                                           /* 00 UNKNOWN                                         */</v>
      </c>
    </row>
    <row r="137" spans="1:43">
      <c r="B137" s="122"/>
      <c r="C137" s="37">
        <f t="shared" ref="C137:C199" si="23">IF(C7&lt;&gt;"",C7,"")</f>
        <v>1</v>
      </c>
      <c r="D137" s="115">
        <f t="shared" si="20"/>
        <v>0</v>
      </c>
      <c r="E137" s="115">
        <f t="shared" si="20"/>
        <v>0</v>
      </c>
      <c r="F137" s="115">
        <f t="shared" si="20"/>
        <v>0</v>
      </c>
      <c r="G137" s="115">
        <f t="shared" si="20"/>
        <v>0</v>
      </c>
      <c r="H137" s="115">
        <f t="shared" si="20"/>
        <v>0</v>
      </c>
      <c r="I137" s="115">
        <f t="shared" si="20"/>
        <v>0</v>
      </c>
      <c r="J137" s="115">
        <f t="shared" si="20"/>
        <v>0</v>
      </c>
      <c r="K137" s="115">
        <f t="shared" si="20"/>
        <v>0</v>
      </c>
      <c r="L137" s="115">
        <f t="shared" si="20"/>
        <v>0</v>
      </c>
      <c r="M137" s="115">
        <f t="shared" si="20"/>
        <v>0</v>
      </c>
      <c r="N137" s="115">
        <f t="shared" si="20"/>
        <v>0</v>
      </c>
      <c r="O137" s="115">
        <f t="shared" si="20"/>
        <v>0</v>
      </c>
      <c r="P137" s="115">
        <f t="shared" si="20"/>
        <v>0</v>
      </c>
      <c r="Q137" s="115">
        <f t="shared" si="20"/>
        <v>0</v>
      </c>
      <c r="R137" s="115">
        <f t="shared" si="20"/>
        <v>0</v>
      </c>
      <c r="S137" s="115">
        <f t="shared" si="20"/>
        <v>0</v>
      </c>
      <c r="T137" s="115">
        <f t="shared" si="20"/>
        <v>0</v>
      </c>
      <c r="U137" s="115">
        <f t="shared" si="20"/>
        <v>0</v>
      </c>
      <c r="V137" s="115">
        <f t="shared" si="20"/>
        <v>0</v>
      </c>
      <c r="W137" s="115">
        <f t="shared" si="20"/>
        <v>0</v>
      </c>
      <c r="X137" s="115">
        <f t="shared" si="20"/>
        <v>0</v>
      </c>
      <c r="Y137" s="115">
        <f t="shared" si="20"/>
        <v>0</v>
      </c>
      <c r="Z137" s="115">
        <f t="shared" si="20"/>
        <v>0</v>
      </c>
      <c r="AA137" s="115">
        <f t="shared" si="20"/>
        <v>0</v>
      </c>
      <c r="AB137" s="115">
        <f t="shared" si="20"/>
        <v>0</v>
      </c>
      <c r="AC137" s="115">
        <f t="shared" si="20"/>
        <v>0</v>
      </c>
      <c r="AD137" s="115">
        <f t="shared" si="20"/>
        <v>1</v>
      </c>
      <c r="AE137" s="115">
        <f t="shared" si="20"/>
        <v>1</v>
      </c>
      <c r="AF137" s="115">
        <f t="shared" si="20"/>
        <v>1</v>
      </c>
      <c r="AG137" s="115">
        <f t="shared" si="20"/>
        <v>1</v>
      </c>
      <c r="AH137" s="115">
        <f t="shared" si="20"/>
        <v>1</v>
      </c>
      <c r="AI137" s="115">
        <f t="shared" si="20"/>
        <v>1</v>
      </c>
      <c r="AJ137" s="37" t="str">
        <f t="shared" si="21"/>
        <v>WARN</v>
      </c>
      <c r="AK137" s="50"/>
      <c r="AL137" s="50" t="str">
        <f t="shared" ref="AL137:AL199" si="24">BIN2HEX(AB137&amp;AC137&amp;AD137&amp;AE137&amp;AF137&amp;AG137&amp;AH137&amp;AI137,2)</f>
        <v>3F</v>
      </c>
      <c r="AM137" s="52" t="str">
        <f t="shared" ref="AM137:AM199" si="25">BIN2HEX(T137&amp;U137&amp;V137&amp;W137&amp;X137&amp;Y137&amp;Z137&amp;AA137,2)</f>
        <v>00</v>
      </c>
      <c r="AN137" s="52" t="str">
        <f t="shared" ref="AN137:AN199" si="26">BIN2HEX(L137&amp;M137&amp;N137&amp;O137&amp;P137&amp;Q137&amp;R137&amp;S137,2)</f>
        <v>00</v>
      </c>
      <c r="AO137" s="52" t="str">
        <f t="shared" ref="AO137:AO199" si="27">BIN2HEX(D137&amp;E137&amp;F137&amp;G137&amp;H137&amp;I137&amp;J137&amp;K137,2)</f>
        <v>00</v>
      </c>
      <c r="AQ137" t="str">
        <f t="shared" si="22"/>
        <v xml:space="preserve">    (U4)0x0000003FU,                                                           /* 01 WARN                                            */</v>
      </c>
    </row>
    <row r="138" spans="1:43">
      <c r="B138" s="122"/>
      <c r="C138" s="37">
        <f t="shared" si="23"/>
        <v>2</v>
      </c>
      <c r="D138" s="115">
        <f t="shared" si="20"/>
        <v>0</v>
      </c>
      <c r="E138" s="115">
        <f t="shared" si="20"/>
        <v>0</v>
      </c>
      <c r="F138" s="115">
        <f t="shared" si="20"/>
        <v>0</v>
      </c>
      <c r="G138" s="115">
        <f t="shared" si="20"/>
        <v>0</v>
      </c>
      <c r="H138" s="115">
        <f t="shared" si="20"/>
        <v>0</v>
      </c>
      <c r="I138" s="115">
        <f t="shared" si="20"/>
        <v>0</v>
      </c>
      <c r="J138" s="115">
        <f t="shared" si="20"/>
        <v>0</v>
      </c>
      <c r="K138" s="115">
        <f t="shared" si="20"/>
        <v>0</v>
      </c>
      <c r="L138" s="115">
        <f t="shared" si="20"/>
        <v>0</v>
      </c>
      <c r="M138" s="115">
        <f t="shared" si="20"/>
        <v>0</v>
      </c>
      <c r="N138" s="115">
        <f t="shared" si="20"/>
        <v>0</v>
      </c>
      <c r="O138" s="115">
        <f t="shared" si="20"/>
        <v>0</v>
      </c>
      <c r="P138" s="115">
        <f t="shared" si="20"/>
        <v>0</v>
      </c>
      <c r="Q138" s="115">
        <f t="shared" si="20"/>
        <v>0</v>
      </c>
      <c r="R138" s="115">
        <f t="shared" si="20"/>
        <v>0</v>
      </c>
      <c r="S138" s="115">
        <f t="shared" si="20"/>
        <v>0</v>
      </c>
      <c r="T138" s="115">
        <f t="shared" si="20"/>
        <v>0</v>
      </c>
      <c r="U138" s="115">
        <f t="shared" si="20"/>
        <v>0</v>
      </c>
      <c r="V138" s="115">
        <f t="shared" si="20"/>
        <v>0</v>
      </c>
      <c r="W138" s="115">
        <f t="shared" si="20"/>
        <v>0</v>
      </c>
      <c r="X138" s="115">
        <f t="shared" si="20"/>
        <v>0</v>
      </c>
      <c r="Y138" s="115">
        <f t="shared" si="20"/>
        <v>0</v>
      </c>
      <c r="Z138" s="115">
        <f t="shared" si="20"/>
        <v>0</v>
      </c>
      <c r="AA138" s="115">
        <f t="shared" si="20"/>
        <v>0</v>
      </c>
      <c r="AB138" s="115">
        <f t="shared" si="20"/>
        <v>0</v>
      </c>
      <c r="AC138" s="115">
        <f t="shared" si="20"/>
        <v>0</v>
      </c>
      <c r="AD138" s="115">
        <f t="shared" si="20"/>
        <v>1</v>
      </c>
      <c r="AE138" s="115">
        <f t="shared" si="20"/>
        <v>1</v>
      </c>
      <c r="AF138" s="115">
        <f t="shared" si="20"/>
        <v>1</v>
      </c>
      <c r="AG138" s="115">
        <f t="shared" si="20"/>
        <v>1</v>
      </c>
      <c r="AH138" s="115">
        <f t="shared" si="20"/>
        <v>1</v>
      </c>
      <c r="AI138" s="115">
        <f t="shared" si="20"/>
        <v>1</v>
      </c>
      <c r="AJ138" s="37" t="str">
        <f t="shared" si="21"/>
        <v>CANCEL</v>
      </c>
      <c r="AK138" s="50"/>
      <c r="AL138" s="50" t="str">
        <f t="shared" si="24"/>
        <v>3F</v>
      </c>
      <c r="AM138" s="52" t="str">
        <f t="shared" si="25"/>
        <v>00</v>
      </c>
      <c r="AN138" s="52" t="str">
        <f t="shared" si="26"/>
        <v>00</v>
      </c>
      <c r="AO138" s="52" t="str">
        <f t="shared" si="27"/>
        <v>00</v>
      </c>
      <c r="AQ138" t="str">
        <f t="shared" si="22"/>
        <v xml:space="preserve">    (U4)0x0000003FU,                                                           /* 02 CANCEL                                          */</v>
      </c>
    </row>
    <row r="139" spans="1:43">
      <c r="B139" s="122"/>
      <c r="C139" s="37">
        <f t="shared" si="23"/>
        <v>3</v>
      </c>
      <c r="D139" s="115">
        <f t="shared" si="20"/>
        <v>0</v>
      </c>
      <c r="E139" s="115">
        <f t="shared" si="20"/>
        <v>0</v>
      </c>
      <c r="F139" s="115">
        <f t="shared" si="20"/>
        <v>0</v>
      </c>
      <c r="G139" s="115">
        <f t="shared" si="20"/>
        <v>0</v>
      </c>
      <c r="H139" s="115">
        <f t="shared" si="20"/>
        <v>0</v>
      </c>
      <c r="I139" s="115">
        <f t="shared" si="20"/>
        <v>0</v>
      </c>
      <c r="J139" s="115">
        <f t="shared" si="20"/>
        <v>0</v>
      </c>
      <c r="K139" s="115">
        <f t="shared" si="20"/>
        <v>0</v>
      </c>
      <c r="L139" s="115">
        <f t="shared" si="20"/>
        <v>0</v>
      </c>
      <c r="M139" s="115">
        <f t="shared" si="20"/>
        <v>0</v>
      </c>
      <c r="N139" s="115">
        <f t="shared" si="20"/>
        <v>0</v>
      </c>
      <c r="O139" s="115">
        <f t="shared" si="20"/>
        <v>0</v>
      </c>
      <c r="P139" s="115">
        <f t="shared" si="20"/>
        <v>0</v>
      </c>
      <c r="Q139" s="115">
        <f t="shared" si="20"/>
        <v>0</v>
      </c>
      <c r="R139" s="115">
        <f t="shared" si="20"/>
        <v>0</v>
      </c>
      <c r="S139" s="115">
        <f t="shared" si="20"/>
        <v>0</v>
      </c>
      <c r="T139" s="115">
        <f t="shared" si="20"/>
        <v>0</v>
      </c>
      <c r="U139" s="115">
        <f t="shared" si="20"/>
        <v>0</v>
      </c>
      <c r="V139" s="115">
        <f t="shared" si="20"/>
        <v>0</v>
      </c>
      <c r="W139" s="115">
        <f t="shared" si="20"/>
        <v>0</v>
      </c>
      <c r="X139" s="115">
        <f t="shared" si="20"/>
        <v>0</v>
      </c>
      <c r="Y139" s="115">
        <f t="shared" si="20"/>
        <v>0</v>
      </c>
      <c r="Z139" s="115">
        <f t="shared" si="20"/>
        <v>0</v>
      </c>
      <c r="AA139" s="115">
        <f t="shared" si="20"/>
        <v>0</v>
      </c>
      <c r="AB139" s="115">
        <f t="shared" si="20"/>
        <v>0</v>
      </c>
      <c r="AC139" s="115">
        <f t="shared" si="20"/>
        <v>0</v>
      </c>
      <c r="AD139" s="115">
        <f t="shared" si="20"/>
        <v>1</v>
      </c>
      <c r="AE139" s="115">
        <f t="shared" si="20"/>
        <v>1</v>
      </c>
      <c r="AF139" s="115">
        <f t="shared" si="20"/>
        <v>1</v>
      </c>
      <c r="AG139" s="115">
        <f t="shared" si="20"/>
        <v>1</v>
      </c>
      <c r="AH139" s="115">
        <f t="shared" si="20"/>
        <v>1</v>
      </c>
      <c r="AI139" s="115">
        <f t="shared" si="20"/>
        <v>1</v>
      </c>
      <c r="AJ139" s="37" t="str">
        <f t="shared" si="21"/>
        <v>REQ_BRK</v>
      </c>
      <c r="AK139" s="50"/>
      <c r="AL139" s="50" t="str">
        <f t="shared" si="24"/>
        <v>3F</v>
      </c>
      <c r="AM139" s="52" t="str">
        <f t="shared" si="25"/>
        <v>00</v>
      </c>
      <c r="AN139" s="52" t="str">
        <f t="shared" si="26"/>
        <v>00</v>
      </c>
      <c r="AO139" s="52" t="str">
        <f t="shared" si="27"/>
        <v>00</v>
      </c>
      <c r="AQ139" t="str">
        <f t="shared" si="22"/>
        <v xml:space="preserve">    (U4)0x0000003FU,                                                           /* 03 REQ_BRK                                         */</v>
      </c>
    </row>
    <row r="140" spans="1:43">
      <c r="B140" s="122"/>
      <c r="C140" s="37">
        <f t="shared" si="23"/>
        <v>4</v>
      </c>
      <c r="D140" s="115">
        <f t="shared" si="20"/>
        <v>0</v>
      </c>
      <c r="E140" s="115">
        <f t="shared" si="20"/>
        <v>0</v>
      </c>
      <c r="F140" s="115">
        <f t="shared" si="20"/>
        <v>0</v>
      </c>
      <c r="G140" s="115">
        <f t="shared" si="20"/>
        <v>0</v>
      </c>
      <c r="H140" s="115">
        <f t="shared" si="20"/>
        <v>0</v>
      </c>
      <c r="I140" s="115">
        <f t="shared" si="20"/>
        <v>0</v>
      </c>
      <c r="J140" s="115">
        <f t="shared" si="20"/>
        <v>0</v>
      </c>
      <c r="K140" s="115">
        <f t="shared" si="20"/>
        <v>0</v>
      </c>
      <c r="L140" s="115">
        <f t="shared" si="20"/>
        <v>0</v>
      </c>
      <c r="M140" s="115">
        <f t="shared" si="20"/>
        <v>0</v>
      </c>
      <c r="N140" s="115">
        <f t="shared" si="20"/>
        <v>0</v>
      </c>
      <c r="O140" s="115">
        <f t="shared" si="20"/>
        <v>0</v>
      </c>
      <c r="P140" s="115">
        <f t="shared" si="20"/>
        <v>0</v>
      </c>
      <c r="Q140" s="115">
        <f t="shared" si="20"/>
        <v>0</v>
      </c>
      <c r="R140" s="115">
        <f t="shared" si="20"/>
        <v>0</v>
      </c>
      <c r="S140" s="115">
        <f t="shared" si="20"/>
        <v>0</v>
      </c>
      <c r="T140" s="115">
        <f t="shared" si="20"/>
        <v>0</v>
      </c>
      <c r="U140" s="115">
        <f t="shared" si="20"/>
        <v>0</v>
      </c>
      <c r="V140" s="115">
        <f t="shared" si="20"/>
        <v>0</v>
      </c>
      <c r="W140" s="115">
        <f t="shared" si="20"/>
        <v>0</v>
      </c>
      <c r="X140" s="115">
        <f t="shared" si="20"/>
        <v>0</v>
      </c>
      <c r="Y140" s="115">
        <f t="shared" si="20"/>
        <v>0</v>
      </c>
      <c r="Z140" s="115">
        <f t="shared" si="20"/>
        <v>0</v>
      </c>
      <c r="AA140" s="115">
        <f t="shared" si="20"/>
        <v>0</v>
      </c>
      <c r="AB140" s="115">
        <f t="shared" si="20"/>
        <v>0</v>
      </c>
      <c r="AC140" s="115">
        <f t="shared" si="20"/>
        <v>0</v>
      </c>
      <c r="AD140" s="115">
        <f t="shared" si="20"/>
        <v>1</v>
      </c>
      <c r="AE140" s="115">
        <f t="shared" si="20"/>
        <v>1</v>
      </c>
      <c r="AF140" s="115">
        <f t="shared" si="20"/>
        <v>1</v>
      </c>
      <c r="AG140" s="115">
        <f t="shared" si="20"/>
        <v>1</v>
      </c>
      <c r="AH140" s="115">
        <f t="shared" si="20"/>
        <v>1</v>
      </c>
      <c r="AI140" s="115">
        <f t="shared" si="20"/>
        <v>1</v>
      </c>
      <c r="AJ140" s="37" t="str">
        <f t="shared" si="21"/>
        <v>OVER_SPD</v>
      </c>
      <c r="AK140" s="50"/>
      <c r="AL140" s="50" t="str">
        <f t="shared" si="24"/>
        <v>3F</v>
      </c>
      <c r="AM140" s="52" t="str">
        <f t="shared" si="25"/>
        <v>00</v>
      </c>
      <c r="AN140" s="52" t="str">
        <f t="shared" si="26"/>
        <v>00</v>
      </c>
      <c r="AO140" s="52" t="str">
        <f t="shared" si="27"/>
        <v>00</v>
      </c>
      <c r="AQ140" t="str">
        <f t="shared" si="22"/>
        <v xml:space="preserve">    (U4)0x0000003FU,                                                           /* 04 OVER_SPD                                        */</v>
      </c>
    </row>
    <row r="141" spans="1:43">
      <c r="B141" s="122"/>
      <c r="C141" s="37">
        <f t="shared" si="23"/>
        <v>5</v>
      </c>
      <c r="D141" s="115">
        <f t="shared" si="20"/>
        <v>0</v>
      </c>
      <c r="E141" s="115">
        <f t="shared" si="20"/>
        <v>0</v>
      </c>
      <c r="F141" s="115">
        <f t="shared" si="20"/>
        <v>0</v>
      </c>
      <c r="G141" s="115">
        <f t="shared" si="20"/>
        <v>0</v>
      </c>
      <c r="H141" s="115">
        <f t="shared" si="20"/>
        <v>0</v>
      </c>
      <c r="I141" s="115">
        <f t="shared" si="20"/>
        <v>0</v>
      </c>
      <c r="J141" s="115">
        <f t="shared" si="20"/>
        <v>0</v>
      </c>
      <c r="K141" s="115">
        <f t="shared" si="20"/>
        <v>0</v>
      </c>
      <c r="L141" s="115">
        <f t="shared" si="20"/>
        <v>0</v>
      </c>
      <c r="M141" s="115">
        <f t="shared" si="20"/>
        <v>0</v>
      </c>
      <c r="N141" s="115">
        <f t="shared" si="20"/>
        <v>0</v>
      </c>
      <c r="O141" s="115">
        <f t="shared" si="20"/>
        <v>0</v>
      </c>
      <c r="P141" s="115">
        <f t="shared" si="20"/>
        <v>0</v>
      </c>
      <c r="Q141" s="115">
        <f t="shared" si="20"/>
        <v>0</v>
      </c>
      <c r="R141" s="115">
        <f t="shared" si="20"/>
        <v>0</v>
      </c>
      <c r="S141" s="115">
        <f t="shared" si="20"/>
        <v>0</v>
      </c>
      <c r="T141" s="115">
        <f t="shared" si="20"/>
        <v>0</v>
      </c>
      <c r="U141" s="115">
        <f t="shared" si="20"/>
        <v>0</v>
      </c>
      <c r="V141" s="115">
        <f t="shared" si="20"/>
        <v>0</v>
      </c>
      <c r="W141" s="115">
        <f t="shared" si="20"/>
        <v>0</v>
      </c>
      <c r="X141" s="115">
        <f t="shared" si="20"/>
        <v>0</v>
      </c>
      <c r="Y141" s="115">
        <f t="shared" si="20"/>
        <v>0</v>
      </c>
      <c r="Z141" s="115">
        <f t="shared" si="20"/>
        <v>0</v>
      </c>
      <c r="AA141" s="115">
        <f t="shared" si="20"/>
        <v>0</v>
      </c>
      <c r="AB141" s="115">
        <f t="shared" si="20"/>
        <v>0</v>
      </c>
      <c r="AC141" s="115">
        <f t="shared" si="20"/>
        <v>0</v>
      </c>
      <c r="AD141" s="115">
        <f t="shared" si="20"/>
        <v>1</v>
      </c>
      <c r="AE141" s="115">
        <f t="shared" si="20"/>
        <v>1</v>
      </c>
      <c r="AF141" s="115">
        <f t="shared" si="20"/>
        <v>1</v>
      </c>
      <c r="AG141" s="115">
        <f t="shared" si="20"/>
        <v>1</v>
      </c>
      <c r="AH141" s="115">
        <f t="shared" si="20"/>
        <v>1</v>
      </c>
      <c r="AI141" s="115">
        <f t="shared" si="20"/>
        <v>1</v>
      </c>
      <c r="AJ141" s="37" t="str">
        <f t="shared" si="21"/>
        <v>START_APRVAL</v>
      </c>
      <c r="AK141" s="50"/>
      <c r="AL141" s="50" t="str">
        <f t="shared" si="24"/>
        <v>3F</v>
      </c>
      <c r="AM141" s="52" t="str">
        <f t="shared" si="25"/>
        <v>00</v>
      </c>
      <c r="AN141" s="52" t="str">
        <f t="shared" si="26"/>
        <v>00</v>
      </c>
      <c r="AO141" s="52" t="str">
        <f t="shared" si="27"/>
        <v>00</v>
      </c>
      <c r="AQ141" t="str">
        <f t="shared" si="22"/>
        <v xml:space="preserve">    (U4)0x0000003FU,                                                           /* 05 START_APRVAL                                    */</v>
      </c>
    </row>
    <row r="142" spans="1:43">
      <c r="B142" s="122"/>
      <c r="C142" s="37">
        <f t="shared" si="23"/>
        <v>6</v>
      </c>
      <c r="D142" s="115">
        <f t="shared" si="20"/>
        <v>0</v>
      </c>
      <c r="E142" s="115">
        <f t="shared" si="20"/>
        <v>0</v>
      </c>
      <c r="F142" s="115">
        <f t="shared" si="20"/>
        <v>0</v>
      </c>
      <c r="G142" s="115">
        <f t="shared" si="20"/>
        <v>0</v>
      </c>
      <c r="H142" s="115">
        <f t="shared" si="20"/>
        <v>0</v>
      </c>
      <c r="I142" s="115">
        <f t="shared" si="20"/>
        <v>0</v>
      </c>
      <c r="J142" s="115">
        <f t="shared" si="20"/>
        <v>0</v>
      </c>
      <c r="K142" s="115">
        <f t="shared" si="20"/>
        <v>0</v>
      </c>
      <c r="L142" s="115">
        <f t="shared" si="20"/>
        <v>0</v>
      </c>
      <c r="M142" s="115">
        <f t="shared" si="20"/>
        <v>0</v>
      </c>
      <c r="N142" s="115">
        <f t="shared" si="20"/>
        <v>0</v>
      </c>
      <c r="O142" s="115">
        <f t="shared" si="20"/>
        <v>0</v>
      </c>
      <c r="P142" s="115">
        <f t="shared" si="20"/>
        <v>0</v>
      </c>
      <c r="Q142" s="115">
        <f t="shared" si="20"/>
        <v>0</v>
      </c>
      <c r="R142" s="115">
        <f t="shared" si="20"/>
        <v>0</v>
      </c>
      <c r="S142" s="115">
        <f t="shared" si="20"/>
        <v>0</v>
      </c>
      <c r="T142" s="115">
        <f t="shared" si="20"/>
        <v>0</v>
      </c>
      <c r="U142" s="115">
        <f t="shared" si="20"/>
        <v>0</v>
      </c>
      <c r="V142" s="115">
        <f t="shared" si="20"/>
        <v>0</v>
      </c>
      <c r="W142" s="115">
        <f t="shared" si="20"/>
        <v>0</v>
      </c>
      <c r="X142" s="115">
        <f t="shared" si="20"/>
        <v>0</v>
      </c>
      <c r="Y142" s="115">
        <f t="shared" si="20"/>
        <v>0</v>
      </c>
      <c r="Z142" s="115">
        <f t="shared" si="20"/>
        <v>0</v>
      </c>
      <c r="AA142" s="115">
        <f t="shared" si="20"/>
        <v>0</v>
      </c>
      <c r="AB142" s="115">
        <f t="shared" si="20"/>
        <v>0</v>
      </c>
      <c r="AC142" s="115">
        <f t="shared" si="20"/>
        <v>0</v>
      </c>
      <c r="AD142" s="115">
        <f t="shared" si="20"/>
        <v>1</v>
      </c>
      <c r="AE142" s="115">
        <f t="shared" si="20"/>
        <v>1</v>
      </c>
      <c r="AF142" s="115">
        <f t="shared" si="20"/>
        <v>1</v>
      </c>
      <c r="AG142" s="115">
        <f t="shared" si="20"/>
        <v>1</v>
      </c>
      <c r="AH142" s="115">
        <f t="shared" si="20"/>
        <v>1</v>
      </c>
      <c r="AI142" s="115">
        <f t="shared" si="20"/>
        <v>1</v>
      </c>
      <c r="AJ142" s="37" t="str">
        <f t="shared" si="21"/>
        <v>START</v>
      </c>
      <c r="AK142" s="50"/>
      <c r="AL142" s="50" t="str">
        <f t="shared" si="24"/>
        <v>3F</v>
      </c>
      <c r="AM142" s="52" t="str">
        <f t="shared" si="25"/>
        <v>00</v>
      </c>
      <c r="AN142" s="52" t="str">
        <f t="shared" si="26"/>
        <v>00</v>
      </c>
      <c r="AO142" s="52" t="str">
        <f t="shared" si="27"/>
        <v>00</v>
      </c>
      <c r="AQ142" t="str">
        <f t="shared" si="22"/>
        <v xml:space="preserve">    (U4)0x0000003FU,                                                           /* 06 START                                           */</v>
      </c>
    </row>
    <row r="143" spans="1:43">
      <c r="B143" s="122"/>
      <c r="C143" s="37">
        <f t="shared" si="23"/>
        <v>7</v>
      </c>
      <c r="D143" s="115">
        <f t="shared" si="20"/>
        <v>0</v>
      </c>
      <c r="E143" s="115">
        <f t="shared" si="20"/>
        <v>0</v>
      </c>
      <c r="F143" s="115">
        <f t="shared" si="20"/>
        <v>0</v>
      </c>
      <c r="G143" s="115">
        <f t="shared" si="20"/>
        <v>0</v>
      </c>
      <c r="H143" s="115">
        <f t="shared" si="20"/>
        <v>0</v>
      </c>
      <c r="I143" s="115">
        <f t="shared" si="20"/>
        <v>0</v>
      </c>
      <c r="J143" s="115">
        <f t="shared" si="20"/>
        <v>0</v>
      </c>
      <c r="K143" s="115">
        <f t="shared" si="20"/>
        <v>0</v>
      </c>
      <c r="L143" s="115">
        <f t="shared" si="20"/>
        <v>0</v>
      </c>
      <c r="M143" s="115">
        <f t="shared" si="20"/>
        <v>0</v>
      </c>
      <c r="N143" s="115">
        <f t="shared" si="20"/>
        <v>0</v>
      </c>
      <c r="O143" s="115">
        <f t="shared" si="20"/>
        <v>0</v>
      </c>
      <c r="P143" s="115">
        <f t="shared" si="20"/>
        <v>0</v>
      </c>
      <c r="Q143" s="115">
        <f t="shared" si="20"/>
        <v>0</v>
      </c>
      <c r="R143" s="115">
        <f t="shared" si="20"/>
        <v>0</v>
      </c>
      <c r="S143" s="115">
        <f t="shared" si="20"/>
        <v>0</v>
      </c>
      <c r="T143" s="115">
        <f t="shared" si="20"/>
        <v>0</v>
      </c>
      <c r="U143" s="115">
        <f t="shared" si="20"/>
        <v>0</v>
      </c>
      <c r="V143" s="115">
        <f t="shared" si="20"/>
        <v>0</v>
      </c>
      <c r="W143" s="115">
        <f t="shared" si="20"/>
        <v>0</v>
      </c>
      <c r="X143" s="115">
        <f t="shared" si="20"/>
        <v>0</v>
      </c>
      <c r="Y143" s="115">
        <f t="shared" si="20"/>
        <v>0</v>
      </c>
      <c r="Z143" s="115">
        <f t="shared" si="20"/>
        <v>0</v>
      </c>
      <c r="AA143" s="115">
        <f t="shared" si="20"/>
        <v>0</v>
      </c>
      <c r="AB143" s="115">
        <f t="shared" si="20"/>
        <v>0</v>
      </c>
      <c r="AC143" s="115">
        <f t="shared" si="20"/>
        <v>0</v>
      </c>
      <c r="AD143" s="115">
        <f t="shared" si="20"/>
        <v>1</v>
      </c>
      <c r="AE143" s="115">
        <f t="shared" si="20"/>
        <v>1</v>
      </c>
      <c r="AF143" s="115">
        <f t="shared" si="20"/>
        <v>1</v>
      </c>
      <c r="AG143" s="115">
        <f t="shared" si="20"/>
        <v>1</v>
      </c>
      <c r="AH143" s="115">
        <f t="shared" si="20"/>
        <v>1</v>
      </c>
      <c r="AI143" s="115">
        <f>IF(OR(AI13=0,AI13=1),1,0)</f>
        <v>1</v>
      </c>
      <c r="AJ143" s="37" t="str">
        <f t="shared" si="21"/>
        <v>REQ_OPE</v>
      </c>
      <c r="AK143" s="50"/>
      <c r="AL143" s="50" t="str">
        <f t="shared" si="24"/>
        <v>3F</v>
      </c>
      <c r="AM143" s="52" t="str">
        <f t="shared" si="25"/>
        <v>00</v>
      </c>
      <c r="AN143" s="52" t="str">
        <f t="shared" si="26"/>
        <v>00</v>
      </c>
      <c r="AO143" s="52" t="str">
        <f t="shared" si="27"/>
        <v>00</v>
      </c>
      <c r="AQ143" t="str">
        <f t="shared" si="22"/>
        <v xml:space="preserve">    (U4)0x0000003FU,                                                           /* 07 REQ_OPE                                         */</v>
      </c>
    </row>
    <row r="144" spans="1:43">
      <c r="B144" s="122"/>
      <c r="C144" s="37">
        <f t="shared" si="23"/>
        <v>8</v>
      </c>
      <c r="D144" s="115">
        <f t="shared" ref="D144:AI151" si="28">IF(OR(D14=0,D14=1),1,0)</f>
        <v>0</v>
      </c>
      <c r="E144" s="115">
        <f t="shared" si="28"/>
        <v>0</v>
      </c>
      <c r="F144" s="115">
        <f t="shared" si="28"/>
        <v>0</v>
      </c>
      <c r="G144" s="115">
        <f t="shared" si="28"/>
        <v>0</v>
      </c>
      <c r="H144" s="115">
        <f t="shared" si="28"/>
        <v>0</v>
      </c>
      <c r="I144" s="115">
        <f t="shared" si="28"/>
        <v>0</v>
      </c>
      <c r="J144" s="115">
        <f t="shared" si="28"/>
        <v>0</v>
      </c>
      <c r="K144" s="115">
        <f t="shared" si="28"/>
        <v>0</v>
      </c>
      <c r="L144" s="115">
        <f t="shared" si="28"/>
        <v>0</v>
      </c>
      <c r="M144" s="115">
        <f t="shared" si="28"/>
        <v>0</v>
      </c>
      <c r="N144" s="115">
        <f t="shared" si="28"/>
        <v>0</v>
      </c>
      <c r="O144" s="115">
        <f t="shared" si="28"/>
        <v>0</v>
      </c>
      <c r="P144" s="115">
        <f t="shared" si="28"/>
        <v>0</v>
      </c>
      <c r="Q144" s="115">
        <f t="shared" si="28"/>
        <v>0</v>
      </c>
      <c r="R144" s="115">
        <f t="shared" si="28"/>
        <v>0</v>
      </c>
      <c r="S144" s="115">
        <f t="shared" si="28"/>
        <v>0</v>
      </c>
      <c r="T144" s="115">
        <f t="shared" si="28"/>
        <v>0</v>
      </c>
      <c r="U144" s="115">
        <f t="shared" si="28"/>
        <v>0</v>
      </c>
      <c r="V144" s="115">
        <f t="shared" si="28"/>
        <v>0</v>
      </c>
      <c r="W144" s="115">
        <f t="shared" si="28"/>
        <v>0</v>
      </c>
      <c r="X144" s="115">
        <f t="shared" si="28"/>
        <v>0</v>
      </c>
      <c r="Y144" s="115">
        <f t="shared" si="28"/>
        <v>0</v>
      </c>
      <c r="Z144" s="115">
        <f t="shared" si="28"/>
        <v>0</v>
      </c>
      <c r="AA144" s="115">
        <f t="shared" si="28"/>
        <v>0</v>
      </c>
      <c r="AB144" s="115">
        <f t="shared" si="28"/>
        <v>0</v>
      </c>
      <c r="AC144" s="115">
        <f t="shared" si="28"/>
        <v>0</v>
      </c>
      <c r="AD144" s="115">
        <f t="shared" si="28"/>
        <v>1</v>
      </c>
      <c r="AE144" s="115">
        <f t="shared" si="28"/>
        <v>1</v>
      </c>
      <c r="AF144" s="115">
        <f t="shared" si="28"/>
        <v>1</v>
      </c>
      <c r="AG144" s="115">
        <f t="shared" si="28"/>
        <v>1</v>
      </c>
      <c r="AH144" s="115">
        <f t="shared" si="28"/>
        <v>1</v>
      </c>
      <c r="AI144" s="115">
        <f t="shared" si="28"/>
        <v>1</v>
      </c>
      <c r="AJ144" s="37" t="str">
        <f t="shared" si="21"/>
        <v>UNKNOWN</v>
      </c>
      <c r="AK144" s="50"/>
      <c r="AL144" s="50" t="str">
        <f t="shared" si="24"/>
        <v>3F</v>
      </c>
      <c r="AM144" s="52" t="str">
        <f t="shared" si="25"/>
        <v>00</v>
      </c>
      <c r="AN144" s="52" t="str">
        <f t="shared" si="26"/>
        <v>00</v>
      </c>
      <c r="AO144" s="52" t="str">
        <f t="shared" si="27"/>
        <v>00</v>
      </c>
      <c r="AQ144" t="str">
        <f t="shared" si="22"/>
        <v xml:space="preserve">    (U4)0x0000003FU,                                                           /* 08 UNKNOWN                                         */</v>
      </c>
    </row>
    <row r="145" spans="2:43">
      <c r="B145" s="122"/>
      <c r="C145" s="37">
        <f t="shared" si="23"/>
        <v>9</v>
      </c>
      <c r="D145" s="115">
        <f t="shared" si="28"/>
        <v>0</v>
      </c>
      <c r="E145" s="115">
        <f t="shared" si="28"/>
        <v>0</v>
      </c>
      <c r="F145" s="115">
        <f t="shared" si="28"/>
        <v>0</v>
      </c>
      <c r="G145" s="115">
        <f t="shared" si="28"/>
        <v>0</v>
      </c>
      <c r="H145" s="115">
        <f t="shared" si="28"/>
        <v>0</v>
      </c>
      <c r="I145" s="115">
        <f t="shared" si="28"/>
        <v>0</v>
      </c>
      <c r="J145" s="115">
        <f t="shared" si="28"/>
        <v>0</v>
      </c>
      <c r="K145" s="115">
        <f t="shared" si="28"/>
        <v>0</v>
      </c>
      <c r="L145" s="115">
        <f t="shared" si="28"/>
        <v>0</v>
      </c>
      <c r="M145" s="115">
        <f t="shared" si="28"/>
        <v>0</v>
      </c>
      <c r="N145" s="115">
        <f t="shared" si="28"/>
        <v>0</v>
      </c>
      <c r="O145" s="115">
        <f t="shared" si="28"/>
        <v>0</v>
      </c>
      <c r="P145" s="115">
        <f t="shared" si="28"/>
        <v>0</v>
      </c>
      <c r="Q145" s="115">
        <f t="shared" si="28"/>
        <v>0</v>
      </c>
      <c r="R145" s="115">
        <f t="shared" si="28"/>
        <v>0</v>
      </c>
      <c r="S145" s="115">
        <f t="shared" si="28"/>
        <v>0</v>
      </c>
      <c r="T145" s="115">
        <f t="shared" si="28"/>
        <v>0</v>
      </c>
      <c r="U145" s="115">
        <f t="shared" si="28"/>
        <v>0</v>
      </c>
      <c r="V145" s="115">
        <f t="shared" si="28"/>
        <v>0</v>
      </c>
      <c r="W145" s="115">
        <f t="shared" si="28"/>
        <v>0</v>
      </c>
      <c r="X145" s="115">
        <f t="shared" si="28"/>
        <v>0</v>
      </c>
      <c r="Y145" s="115">
        <f t="shared" si="28"/>
        <v>0</v>
      </c>
      <c r="Z145" s="115">
        <f t="shared" si="28"/>
        <v>0</v>
      </c>
      <c r="AA145" s="115">
        <f t="shared" si="28"/>
        <v>0</v>
      </c>
      <c r="AB145" s="115">
        <f t="shared" si="28"/>
        <v>0</v>
      </c>
      <c r="AC145" s="115">
        <f t="shared" si="28"/>
        <v>0</v>
      </c>
      <c r="AD145" s="115">
        <f t="shared" si="28"/>
        <v>1</v>
      </c>
      <c r="AE145" s="115">
        <f t="shared" si="28"/>
        <v>1</v>
      </c>
      <c r="AF145" s="115">
        <f t="shared" si="28"/>
        <v>1</v>
      </c>
      <c r="AG145" s="115">
        <f t="shared" si="28"/>
        <v>1</v>
      </c>
      <c r="AH145" s="115">
        <f t="shared" si="28"/>
        <v>1</v>
      </c>
      <c r="AI145" s="115">
        <f t="shared" si="28"/>
        <v>1</v>
      </c>
      <c r="AJ145" s="37" t="str">
        <f t="shared" si="21"/>
        <v>UNKNOWN</v>
      </c>
      <c r="AK145" s="50"/>
      <c r="AL145" s="50" t="str">
        <f t="shared" si="24"/>
        <v>3F</v>
      </c>
      <c r="AM145" s="52" t="str">
        <f t="shared" si="25"/>
        <v>00</v>
      </c>
      <c r="AN145" s="52" t="str">
        <f t="shared" si="26"/>
        <v>00</v>
      </c>
      <c r="AO145" s="52" t="str">
        <f t="shared" si="27"/>
        <v>00</v>
      </c>
      <c r="AQ145" t="str">
        <f t="shared" si="22"/>
        <v xml:space="preserve">    (U4)0x0000003FU,                                                           /* 09 UNKNOWN                                         */</v>
      </c>
    </row>
    <row r="146" spans="2:43">
      <c r="B146" s="122"/>
      <c r="C146" s="37">
        <f t="shared" si="23"/>
        <v>10</v>
      </c>
      <c r="D146" s="115">
        <f t="shared" si="28"/>
        <v>0</v>
      </c>
      <c r="E146" s="115">
        <f t="shared" si="28"/>
        <v>0</v>
      </c>
      <c r="F146" s="115">
        <f t="shared" si="28"/>
        <v>0</v>
      </c>
      <c r="G146" s="115">
        <f t="shared" si="28"/>
        <v>0</v>
      </c>
      <c r="H146" s="115">
        <f t="shared" si="28"/>
        <v>0</v>
      </c>
      <c r="I146" s="115">
        <f t="shared" si="28"/>
        <v>0</v>
      </c>
      <c r="J146" s="115">
        <f t="shared" si="28"/>
        <v>0</v>
      </c>
      <c r="K146" s="115">
        <f t="shared" si="28"/>
        <v>0</v>
      </c>
      <c r="L146" s="115">
        <f t="shared" si="28"/>
        <v>0</v>
      </c>
      <c r="M146" s="115">
        <f t="shared" si="28"/>
        <v>0</v>
      </c>
      <c r="N146" s="115">
        <f t="shared" si="28"/>
        <v>0</v>
      </c>
      <c r="O146" s="115">
        <f t="shared" si="28"/>
        <v>0</v>
      </c>
      <c r="P146" s="115">
        <f t="shared" si="28"/>
        <v>0</v>
      </c>
      <c r="Q146" s="115">
        <f t="shared" si="28"/>
        <v>0</v>
      </c>
      <c r="R146" s="115">
        <f t="shared" si="28"/>
        <v>0</v>
      </c>
      <c r="S146" s="115">
        <f t="shared" si="28"/>
        <v>0</v>
      </c>
      <c r="T146" s="115">
        <f t="shared" si="28"/>
        <v>0</v>
      </c>
      <c r="U146" s="115">
        <f t="shared" si="28"/>
        <v>0</v>
      </c>
      <c r="V146" s="115">
        <f t="shared" si="28"/>
        <v>0</v>
      </c>
      <c r="W146" s="115">
        <f t="shared" si="28"/>
        <v>0</v>
      </c>
      <c r="X146" s="115">
        <f t="shared" si="28"/>
        <v>0</v>
      </c>
      <c r="Y146" s="115">
        <f t="shared" si="28"/>
        <v>0</v>
      </c>
      <c r="Z146" s="115">
        <f t="shared" si="28"/>
        <v>0</v>
      </c>
      <c r="AA146" s="115">
        <f t="shared" si="28"/>
        <v>0</v>
      </c>
      <c r="AB146" s="115">
        <f t="shared" si="28"/>
        <v>0</v>
      </c>
      <c r="AC146" s="115">
        <f t="shared" si="28"/>
        <v>0</v>
      </c>
      <c r="AD146" s="115">
        <f t="shared" si="28"/>
        <v>1</v>
      </c>
      <c r="AE146" s="115">
        <f t="shared" si="28"/>
        <v>1</v>
      </c>
      <c r="AF146" s="115">
        <f t="shared" si="28"/>
        <v>1</v>
      </c>
      <c r="AG146" s="115">
        <f t="shared" si="28"/>
        <v>1</v>
      </c>
      <c r="AH146" s="115">
        <f t="shared" si="28"/>
        <v>1</v>
      </c>
      <c r="AI146" s="115">
        <f t="shared" si="28"/>
        <v>1</v>
      </c>
      <c r="AJ146" s="37" t="str">
        <f t="shared" si="21"/>
        <v>UNKNOWN</v>
      </c>
      <c r="AK146" s="50"/>
      <c r="AL146" s="50" t="str">
        <f t="shared" si="24"/>
        <v>3F</v>
      </c>
      <c r="AM146" s="52" t="str">
        <f t="shared" si="25"/>
        <v>00</v>
      </c>
      <c r="AN146" s="52" t="str">
        <f t="shared" si="26"/>
        <v>00</v>
      </c>
      <c r="AO146" s="52" t="str">
        <f t="shared" si="27"/>
        <v>00</v>
      </c>
      <c r="AQ146" t="str">
        <f t="shared" si="22"/>
        <v xml:space="preserve">    (U4)0x0000003FU,                                                           /* 10 UNKNOWN                                         */</v>
      </c>
    </row>
    <row r="147" spans="2:43">
      <c r="B147" s="122"/>
      <c r="C147" s="37">
        <f t="shared" si="23"/>
        <v>11</v>
      </c>
      <c r="D147" s="115">
        <f t="shared" si="28"/>
        <v>0</v>
      </c>
      <c r="E147" s="115">
        <f t="shared" si="28"/>
        <v>0</v>
      </c>
      <c r="F147" s="115">
        <f t="shared" si="28"/>
        <v>0</v>
      </c>
      <c r="G147" s="115">
        <f t="shared" si="28"/>
        <v>0</v>
      </c>
      <c r="H147" s="115">
        <f t="shared" si="28"/>
        <v>0</v>
      </c>
      <c r="I147" s="115">
        <f t="shared" si="28"/>
        <v>0</v>
      </c>
      <c r="J147" s="115">
        <f t="shared" si="28"/>
        <v>0</v>
      </c>
      <c r="K147" s="115">
        <f t="shared" si="28"/>
        <v>0</v>
      </c>
      <c r="L147" s="115">
        <f t="shared" si="28"/>
        <v>0</v>
      </c>
      <c r="M147" s="115">
        <f t="shared" si="28"/>
        <v>0</v>
      </c>
      <c r="N147" s="115">
        <f t="shared" si="28"/>
        <v>0</v>
      </c>
      <c r="O147" s="115">
        <f t="shared" si="28"/>
        <v>0</v>
      </c>
      <c r="P147" s="115">
        <f t="shared" si="28"/>
        <v>0</v>
      </c>
      <c r="Q147" s="115">
        <f t="shared" si="28"/>
        <v>0</v>
      </c>
      <c r="R147" s="115">
        <f t="shared" si="28"/>
        <v>0</v>
      </c>
      <c r="S147" s="115">
        <f t="shared" si="28"/>
        <v>0</v>
      </c>
      <c r="T147" s="115">
        <f t="shared" si="28"/>
        <v>0</v>
      </c>
      <c r="U147" s="115">
        <f t="shared" si="28"/>
        <v>0</v>
      </c>
      <c r="V147" s="115">
        <f t="shared" si="28"/>
        <v>0</v>
      </c>
      <c r="W147" s="115">
        <f t="shared" si="28"/>
        <v>0</v>
      </c>
      <c r="X147" s="115">
        <f t="shared" si="28"/>
        <v>0</v>
      </c>
      <c r="Y147" s="115">
        <f t="shared" si="28"/>
        <v>0</v>
      </c>
      <c r="Z147" s="115">
        <f t="shared" si="28"/>
        <v>0</v>
      </c>
      <c r="AA147" s="115">
        <f t="shared" si="28"/>
        <v>0</v>
      </c>
      <c r="AB147" s="115">
        <f t="shared" si="28"/>
        <v>0</v>
      </c>
      <c r="AC147" s="115">
        <f t="shared" si="28"/>
        <v>0</v>
      </c>
      <c r="AD147" s="115">
        <f t="shared" si="28"/>
        <v>1</v>
      </c>
      <c r="AE147" s="115">
        <f t="shared" si="28"/>
        <v>1</v>
      </c>
      <c r="AF147" s="115">
        <f t="shared" si="28"/>
        <v>1</v>
      </c>
      <c r="AG147" s="115">
        <f t="shared" si="28"/>
        <v>1</v>
      </c>
      <c r="AH147" s="115">
        <f t="shared" si="28"/>
        <v>1</v>
      </c>
      <c r="AI147" s="115">
        <f t="shared" si="28"/>
        <v>1</v>
      </c>
      <c r="AJ147" s="37" t="str">
        <f t="shared" si="21"/>
        <v>UNKNOWN</v>
      </c>
      <c r="AK147" s="50"/>
      <c r="AL147" s="50" t="str">
        <f t="shared" si="24"/>
        <v>3F</v>
      </c>
      <c r="AM147" s="52" t="str">
        <f t="shared" si="25"/>
        <v>00</v>
      </c>
      <c r="AN147" s="52" t="str">
        <f t="shared" si="26"/>
        <v>00</v>
      </c>
      <c r="AO147" s="52" t="str">
        <f t="shared" si="27"/>
        <v>00</v>
      </c>
      <c r="AQ147" t="str">
        <f t="shared" si="22"/>
        <v xml:space="preserve">    (U4)0x0000003FU,                                                           /* 11 UNKNOWN                                         */</v>
      </c>
    </row>
    <row r="148" spans="2:43">
      <c r="B148" s="122"/>
      <c r="C148" s="37">
        <f t="shared" si="23"/>
        <v>12</v>
      </c>
      <c r="D148" s="115">
        <f t="shared" si="28"/>
        <v>0</v>
      </c>
      <c r="E148" s="115">
        <f t="shared" si="28"/>
        <v>0</v>
      </c>
      <c r="F148" s="115">
        <f t="shared" si="28"/>
        <v>0</v>
      </c>
      <c r="G148" s="115">
        <f t="shared" si="28"/>
        <v>0</v>
      </c>
      <c r="H148" s="115">
        <f t="shared" si="28"/>
        <v>0</v>
      </c>
      <c r="I148" s="115">
        <f t="shared" si="28"/>
        <v>0</v>
      </c>
      <c r="J148" s="115">
        <f t="shared" si="28"/>
        <v>0</v>
      </c>
      <c r="K148" s="115">
        <f t="shared" si="28"/>
        <v>0</v>
      </c>
      <c r="L148" s="115">
        <f t="shared" si="28"/>
        <v>0</v>
      </c>
      <c r="M148" s="115">
        <f t="shared" si="28"/>
        <v>0</v>
      </c>
      <c r="N148" s="115">
        <f t="shared" si="28"/>
        <v>0</v>
      </c>
      <c r="O148" s="115">
        <f t="shared" si="28"/>
        <v>0</v>
      </c>
      <c r="P148" s="115">
        <f t="shared" si="28"/>
        <v>0</v>
      </c>
      <c r="Q148" s="115">
        <f t="shared" si="28"/>
        <v>0</v>
      </c>
      <c r="R148" s="115">
        <f t="shared" si="28"/>
        <v>0</v>
      </c>
      <c r="S148" s="115">
        <f t="shared" si="28"/>
        <v>0</v>
      </c>
      <c r="T148" s="115">
        <f t="shared" si="28"/>
        <v>0</v>
      </c>
      <c r="U148" s="115">
        <f t="shared" si="28"/>
        <v>0</v>
      </c>
      <c r="V148" s="115">
        <f t="shared" si="28"/>
        <v>0</v>
      </c>
      <c r="W148" s="115">
        <f t="shared" si="28"/>
        <v>0</v>
      </c>
      <c r="X148" s="115">
        <f t="shared" si="28"/>
        <v>0</v>
      </c>
      <c r="Y148" s="115">
        <f t="shared" si="28"/>
        <v>0</v>
      </c>
      <c r="Z148" s="115">
        <f t="shared" si="28"/>
        <v>0</v>
      </c>
      <c r="AA148" s="115">
        <f t="shared" si="28"/>
        <v>0</v>
      </c>
      <c r="AB148" s="115">
        <f t="shared" si="28"/>
        <v>0</v>
      </c>
      <c r="AC148" s="115">
        <f t="shared" si="28"/>
        <v>0</v>
      </c>
      <c r="AD148" s="115">
        <f t="shared" si="28"/>
        <v>1</v>
      </c>
      <c r="AE148" s="115">
        <f t="shared" si="28"/>
        <v>1</v>
      </c>
      <c r="AF148" s="115">
        <f t="shared" si="28"/>
        <v>1</v>
      </c>
      <c r="AG148" s="115">
        <f t="shared" si="28"/>
        <v>1</v>
      </c>
      <c r="AH148" s="115">
        <f t="shared" si="28"/>
        <v>1</v>
      </c>
      <c r="AI148" s="115">
        <f t="shared" si="28"/>
        <v>1</v>
      </c>
      <c r="AJ148" s="37" t="str">
        <f t="shared" si="21"/>
        <v>UNKNOWN</v>
      </c>
      <c r="AK148" s="50"/>
      <c r="AL148" s="50" t="str">
        <f t="shared" si="24"/>
        <v>3F</v>
      </c>
      <c r="AM148" s="52" t="str">
        <f t="shared" si="25"/>
        <v>00</v>
      </c>
      <c r="AN148" s="52" t="str">
        <f t="shared" si="26"/>
        <v>00</v>
      </c>
      <c r="AO148" s="52" t="str">
        <f t="shared" si="27"/>
        <v>00</v>
      </c>
      <c r="AQ148" t="str">
        <f t="shared" si="22"/>
        <v xml:space="preserve">    (U4)0x0000003FU,                                                           /* 12 UNKNOWN                                         */</v>
      </c>
    </row>
    <row r="149" spans="2:43">
      <c r="B149" s="122"/>
      <c r="C149" s="37">
        <f t="shared" si="23"/>
        <v>13</v>
      </c>
      <c r="D149" s="115">
        <f t="shared" si="28"/>
        <v>0</v>
      </c>
      <c r="E149" s="115">
        <f t="shared" si="28"/>
        <v>0</v>
      </c>
      <c r="F149" s="115">
        <f t="shared" si="28"/>
        <v>0</v>
      </c>
      <c r="G149" s="115">
        <f t="shared" si="28"/>
        <v>0</v>
      </c>
      <c r="H149" s="115">
        <f t="shared" si="28"/>
        <v>0</v>
      </c>
      <c r="I149" s="115">
        <f t="shared" si="28"/>
        <v>0</v>
      </c>
      <c r="J149" s="115">
        <f t="shared" si="28"/>
        <v>0</v>
      </c>
      <c r="K149" s="115">
        <f t="shared" si="28"/>
        <v>0</v>
      </c>
      <c r="L149" s="115">
        <f t="shared" si="28"/>
        <v>0</v>
      </c>
      <c r="M149" s="115">
        <f t="shared" si="28"/>
        <v>0</v>
      </c>
      <c r="N149" s="115">
        <f t="shared" si="28"/>
        <v>0</v>
      </c>
      <c r="O149" s="115">
        <f t="shared" si="28"/>
        <v>0</v>
      </c>
      <c r="P149" s="115">
        <f t="shared" si="28"/>
        <v>0</v>
      </c>
      <c r="Q149" s="115">
        <f t="shared" si="28"/>
        <v>0</v>
      </c>
      <c r="R149" s="115">
        <f t="shared" si="28"/>
        <v>0</v>
      </c>
      <c r="S149" s="115">
        <f t="shared" si="28"/>
        <v>0</v>
      </c>
      <c r="T149" s="115">
        <f t="shared" si="28"/>
        <v>0</v>
      </c>
      <c r="U149" s="115">
        <f t="shared" si="28"/>
        <v>0</v>
      </c>
      <c r="V149" s="115">
        <f t="shared" si="28"/>
        <v>0</v>
      </c>
      <c r="W149" s="115">
        <f t="shared" si="28"/>
        <v>0</v>
      </c>
      <c r="X149" s="115">
        <f t="shared" si="28"/>
        <v>0</v>
      </c>
      <c r="Y149" s="115">
        <f t="shared" si="28"/>
        <v>0</v>
      </c>
      <c r="Z149" s="115">
        <f t="shared" si="28"/>
        <v>0</v>
      </c>
      <c r="AA149" s="115">
        <f t="shared" si="28"/>
        <v>0</v>
      </c>
      <c r="AB149" s="115">
        <f t="shared" si="28"/>
        <v>0</v>
      </c>
      <c r="AC149" s="115">
        <f t="shared" si="28"/>
        <v>0</v>
      </c>
      <c r="AD149" s="115">
        <f t="shared" si="28"/>
        <v>1</v>
      </c>
      <c r="AE149" s="115">
        <f t="shared" si="28"/>
        <v>1</v>
      </c>
      <c r="AF149" s="115">
        <f t="shared" si="28"/>
        <v>1</v>
      </c>
      <c r="AG149" s="115">
        <f t="shared" si="28"/>
        <v>1</v>
      </c>
      <c r="AH149" s="115">
        <f t="shared" si="28"/>
        <v>1</v>
      </c>
      <c r="AI149" s="115">
        <f t="shared" si="28"/>
        <v>1</v>
      </c>
      <c r="AJ149" s="37" t="str">
        <f t="shared" si="21"/>
        <v>UNKNOWN</v>
      </c>
      <c r="AK149" s="50"/>
      <c r="AL149" s="50" t="str">
        <f t="shared" si="24"/>
        <v>3F</v>
      </c>
      <c r="AM149" s="52" t="str">
        <f t="shared" si="25"/>
        <v>00</v>
      </c>
      <c r="AN149" s="52" t="str">
        <f t="shared" si="26"/>
        <v>00</v>
      </c>
      <c r="AO149" s="52" t="str">
        <f t="shared" si="27"/>
        <v>00</v>
      </c>
      <c r="AQ149" t="str">
        <f t="shared" si="22"/>
        <v xml:space="preserve">    (U4)0x0000003FU,                                                           /* 13 UNKNOWN                                         */</v>
      </c>
    </row>
    <row r="150" spans="2:43">
      <c r="B150" s="122"/>
      <c r="C150" s="37">
        <f t="shared" si="23"/>
        <v>14</v>
      </c>
      <c r="D150" s="115">
        <f t="shared" si="28"/>
        <v>0</v>
      </c>
      <c r="E150" s="115">
        <f t="shared" si="28"/>
        <v>0</v>
      </c>
      <c r="F150" s="115">
        <f t="shared" si="28"/>
        <v>0</v>
      </c>
      <c r="G150" s="115">
        <f t="shared" si="28"/>
        <v>0</v>
      </c>
      <c r="H150" s="115">
        <f t="shared" si="28"/>
        <v>0</v>
      </c>
      <c r="I150" s="115">
        <f t="shared" si="28"/>
        <v>0</v>
      </c>
      <c r="J150" s="115">
        <f t="shared" si="28"/>
        <v>0</v>
      </c>
      <c r="K150" s="115">
        <f t="shared" si="28"/>
        <v>0</v>
      </c>
      <c r="L150" s="115">
        <f t="shared" si="28"/>
        <v>0</v>
      </c>
      <c r="M150" s="115">
        <f t="shared" si="28"/>
        <v>0</v>
      </c>
      <c r="N150" s="115">
        <f t="shared" si="28"/>
        <v>0</v>
      </c>
      <c r="O150" s="115">
        <f t="shared" si="28"/>
        <v>0</v>
      </c>
      <c r="P150" s="115">
        <f t="shared" si="28"/>
        <v>0</v>
      </c>
      <c r="Q150" s="115">
        <f t="shared" si="28"/>
        <v>0</v>
      </c>
      <c r="R150" s="115">
        <f t="shared" si="28"/>
        <v>0</v>
      </c>
      <c r="S150" s="115">
        <f t="shared" si="28"/>
        <v>0</v>
      </c>
      <c r="T150" s="115">
        <f t="shared" si="28"/>
        <v>0</v>
      </c>
      <c r="U150" s="115">
        <f t="shared" si="28"/>
        <v>0</v>
      </c>
      <c r="V150" s="115">
        <f t="shared" si="28"/>
        <v>0</v>
      </c>
      <c r="W150" s="115">
        <f t="shared" si="28"/>
        <v>0</v>
      </c>
      <c r="X150" s="115">
        <f t="shared" si="28"/>
        <v>0</v>
      </c>
      <c r="Y150" s="115">
        <f t="shared" si="28"/>
        <v>0</v>
      </c>
      <c r="Z150" s="115">
        <f t="shared" si="28"/>
        <v>0</v>
      </c>
      <c r="AA150" s="115">
        <f t="shared" si="28"/>
        <v>0</v>
      </c>
      <c r="AB150" s="115">
        <f t="shared" si="28"/>
        <v>0</v>
      </c>
      <c r="AC150" s="115">
        <f t="shared" si="28"/>
        <v>0</v>
      </c>
      <c r="AD150" s="115">
        <f t="shared" si="28"/>
        <v>1</v>
      </c>
      <c r="AE150" s="115">
        <f t="shared" si="28"/>
        <v>1</v>
      </c>
      <c r="AF150" s="115">
        <f t="shared" si="28"/>
        <v>1</v>
      </c>
      <c r="AG150" s="115">
        <f t="shared" si="28"/>
        <v>1</v>
      </c>
      <c r="AH150" s="115">
        <f t="shared" si="28"/>
        <v>1</v>
      </c>
      <c r="AI150" s="115">
        <f t="shared" si="28"/>
        <v>1</v>
      </c>
      <c r="AJ150" s="37" t="str">
        <f t="shared" si="21"/>
        <v>UNKNOWN</v>
      </c>
      <c r="AK150" s="50"/>
      <c r="AL150" s="50" t="str">
        <f t="shared" si="24"/>
        <v>3F</v>
      </c>
      <c r="AM150" s="52" t="str">
        <f t="shared" si="25"/>
        <v>00</v>
      </c>
      <c r="AN150" s="52" t="str">
        <f t="shared" si="26"/>
        <v>00</v>
      </c>
      <c r="AO150" s="52" t="str">
        <f t="shared" si="27"/>
        <v>00</v>
      </c>
      <c r="AQ150" t="str">
        <f t="shared" si="22"/>
        <v xml:space="preserve">    (U4)0x0000003FU,                                                           /* 14 UNKNOWN                                         */</v>
      </c>
    </row>
    <row r="151" spans="2:43">
      <c r="B151" s="122"/>
      <c r="C151" s="37">
        <f t="shared" si="23"/>
        <v>15</v>
      </c>
      <c r="D151" s="115">
        <f t="shared" si="28"/>
        <v>0</v>
      </c>
      <c r="E151" s="115">
        <f t="shared" si="28"/>
        <v>0</v>
      </c>
      <c r="F151" s="115">
        <f t="shared" si="28"/>
        <v>0</v>
      </c>
      <c r="G151" s="115">
        <f t="shared" si="28"/>
        <v>0</v>
      </c>
      <c r="H151" s="115">
        <f t="shared" si="28"/>
        <v>0</v>
      </c>
      <c r="I151" s="115">
        <f t="shared" si="28"/>
        <v>0</v>
      </c>
      <c r="J151" s="115">
        <f t="shared" si="28"/>
        <v>0</v>
      </c>
      <c r="K151" s="115">
        <f t="shared" si="28"/>
        <v>0</v>
      </c>
      <c r="L151" s="115">
        <f t="shared" si="28"/>
        <v>0</v>
      </c>
      <c r="M151" s="115">
        <f t="shared" si="28"/>
        <v>0</v>
      </c>
      <c r="N151" s="115">
        <f t="shared" si="28"/>
        <v>0</v>
      </c>
      <c r="O151" s="115">
        <f t="shared" si="28"/>
        <v>0</v>
      </c>
      <c r="P151" s="115">
        <f t="shared" si="28"/>
        <v>0</v>
      </c>
      <c r="Q151" s="115">
        <f t="shared" si="28"/>
        <v>0</v>
      </c>
      <c r="R151" s="115">
        <f t="shared" si="28"/>
        <v>0</v>
      </c>
      <c r="S151" s="115">
        <f t="shared" si="28"/>
        <v>0</v>
      </c>
      <c r="T151" s="115">
        <f t="shared" si="28"/>
        <v>0</v>
      </c>
      <c r="U151" s="115">
        <f t="shared" si="28"/>
        <v>0</v>
      </c>
      <c r="V151" s="115">
        <f t="shared" si="28"/>
        <v>0</v>
      </c>
      <c r="W151" s="115">
        <f t="shared" si="28"/>
        <v>0</v>
      </c>
      <c r="X151" s="115">
        <f t="shared" si="28"/>
        <v>0</v>
      </c>
      <c r="Y151" s="115">
        <f t="shared" si="28"/>
        <v>0</v>
      </c>
      <c r="Z151" s="115">
        <f t="shared" si="28"/>
        <v>0</v>
      </c>
      <c r="AA151" s="115">
        <f t="shared" si="28"/>
        <v>0</v>
      </c>
      <c r="AB151" s="115">
        <f t="shared" si="28"/>
        <v>0</v>
      </c>
      <c r="AC151" s="115">
        <f t="shared" si="28"/>
        <v>0</v>
      </c>
      <c r="AD151" s="115">
        <f t="shared" si="28"/>
        <v>1</v>
      </c>
      <c r="AE151" s="115">
        <f t="shared" si="28"/>
        <v>1</v>
      </c>
      <c r="AF151" s="115">
        <f t="shared" si="28"/>
        <v>1</v>
      </c>
      <c r="AG151" s="115">
        <f t="shared" si="28"/>
        <v>1</v>
      </c>
      <c r="AH151" s="115">
        <f t="shared" si="28"/>
        <v>1</v>
      </c>
      <c r="AI151" s="115">
        <f>IF(OR(AI21=0,AI21=1),1,0)</f>
        <v>1</v>
      </c>
      <c r="AJ151" s="37" t="str">
        <f t="shared" si="21"/>
        <v>UNKNOWN</v>
      </c>
      <c r="AK151" s="50"/>
      <c r="AL151" s="50" t="str">
        <f t="shared" si="24"/>
        <v>3F</v>
      </c>
      <c r="AM151" s="52" t="str">
        <f t="shared" si="25"/>
        <v>00</v>
      </c>
      <c r="AN151" s="52" t="str">
        <f t="shared" si="26"/>
        <v>00</v>
      </c>
      <c r="AO151" s="52" t="str">
        <f t="shared" si="27"/>
        <v>00</v>
      </c>
      <c r="AQ151" t="str">
        <f t="shared" si="22"/>
        <v xml:space="preserve">    (U4)0x0000003FU,                                                           /* 15 UNKNOWN                                         */</v>
      </c>
    </row>
    <row r="152" spans="2:43">
      <c r="B152" s="122"/>
      <c r="C152" s="37">
        <f t="shared" si="23"/>
        <v>16</v>
      </c>
      <c r="D152" s="115">
        <f t="shared" ref="D152:AI159" si="29">IF(OR(D22=0,D22=1),1,0)</f>
        <v>0</v>
      </c>
      <c r="E152" s="115">
        <f t="shared" si="29"/>
        <v>0</v>
      </c>
      <c r="F152" s="115">
        <f t="shared" si="29"/>
        <v>0</v>
      </c>
      <c r="G152" s="115">
        <f t="shared" si="29"/>
        <v>0</v>
      </c>
      <c r="H152" s="115">
        <f t="shared" si="29"/>
        <v>0</v>
      </c>
      <c r="I152" s="115">
        <f t="shared" si="29"/>
        <v>0</v>
      </c>
      <c r="J152" s="115">
        <f t="shared" si="29"/>
        <v>0</v>
      </c>
      <c r="K152" s="115">
        <f t="shared" si="29"/>
        <v>0</v>
      </c>
      <c r="L152" s="115">
        <f t="shared" si="29"/>
        <v>0</v>
      </c>
      <c r="M152" s="115">
        <f t="shared" si="29"/>
        <v>0</v>
      </c>
      <c r="N152" s="115">
        <f t="shared" si="29"/>
        <v>0</v>
      </c>
      <c r="O152" s="115">
        <f t="shared" si="29"/>
        <v>0</v>
      </c>
      <c r="P152" s="115">
        <f t="shared" si="29"/>
        <v>0</v>
      </c>
      <c r="Q152" s="115">
        <f t="shared" si="29"/>
        <v>0</v>
      </c>
      <c r="R152" s="115">
        <f t="shared" si="29"/>
        <v>0</v>
      </c>
      <c r="S152" s="115">
        <f t="shared" si="29"/>
        <v>0</v>
      </c>
      <c r="T152" s="115">
        <f t="shared" si="29"/>
        <v>0</v>
      </c>
      <c r="U152" s="115">
        <f t="shared" si="29"/>
        <v>0</v>
      </c>
      <c r="V152" s="115">
        <f t="shared" si="29"/>
        <v>0</v>
      </c>
      <c r="W152" s="115">
        <f t="shared" si="29"/>
        <v>0</v>
      </c>
      <c r="X152" s="115">
        <f t="shared" si="29"/>
        <v>0</v>
      </c>
      <c r="Y152" s="115">
        <f t="shared" si="29"/>
        <v>0</v>
      </c>
      <c r="Z152" s="115">
        <f t="shared" si="29"/>
        <v>0</v>
      </c>
      <c r="AA152" s="115">
        <f t="shared" si="29"/>
        <v>0</v>
      </c>
      <c r="AB152" s="115">
        <f t="shared" si="29"/>
        <v>0</v>
      </c>
      <c r="AC152" s="115">
        <f t="shared" si="29"/>
        <v>0</v>
      </c>
      <c r="AD152" s="115">
        <f t="shared" si="29"/>
        <v>1</v>
      </c>
      <c r="AE152" s="115">
        <f t="shared" si="29"/>
        <v>1</v>
      </c>
      <c r="AF152" s="115">
        <f t="shared" si="29"/>
        <v>1</v>
      </c>
      <c r="AG152" s="115">
        <f t="shared" si="29"/>
        <v>1</v>
      </c>
      <c r="AH152" s="115">
        <f t="shared" si="29"/>
        <v>1</v>
      </c>
      <c r="AI152" s="115">
        <f t="shared" si="29"/>
        <v>1</v>
      </c>
      <c r="AJ152" s="37" t="str">
        <f t="shared" si="21"/>
        <v>UNKNOWN</v>
      </c>
      <c r="AK152" s="50"/>
      <c r="AL152" s="50" t="str">
        <f t="shared" si="24"/>
        <v>3F</v>
      </c>
      <c r="AM152" s="52" t="str">
        <f t="shared" si="25"/>
        <v>00</v>
      </c>
      <c r="AN152" s="52" t="str">
        <f t="shared" si="26"/>
        <v>00</v>
      </c>
      <c r="AO152" s="52" t="str">
        <f t="shared" si="27"/>
        <v>00</v>
      </c>
      <c r="AQ152" t="str">
        <f t="shared" si="22"/>
        <v xml:space="preserve">    (U4)0x0000003FU,                                                           /* 16 UNKNOWN                                         */</v>
      </c>
    </row>
    <row r="153" spans="2:43">
      <c r="B153" s="122"/>
      <c r="C153" s="37">
        <f t="shared" si="23"/>
        <v>17</v>
      </c>
      <c r="D153" s="115">
        <f t="shared" si="29"/>
        <v>0</v>
      </c>
      <c r="E153" s="115">
        <f t="shared" si="29"/>
        <v>0</v>
      </c>
      <c r="F153" s="115">
        <f t="shared" si="29"/>
        <v>0</v>
      </c>
      <c r="G153" s="115">
        <f t="shared" si="29"/>
        <v>0</v>
      </c>
      <c r="H153" s="115">
        <f t="shared" si="29"/>
        <v>0</v>
      </c>
      <c r="I153" s="115">
        <f t="shared" si="29"/>
        <v>0</v>
      </c>
      <c r="J153" s="115">
        <f t="shared" si="29"/>
        <v>0</v>
      </c>
      <c r="K153" s="115">
        <f t="shared" si="29"/>
        <v>0</v>
      </c>
      <c r="L153" s="115">
        <f t="shared" si="29"/>
        <v>0</v>
      </c>
      <c r="M153" s="115">
        <f t="shared" si="29"/>
        <v>0</v>
      </c>
      <c r="N153" s="115">
        <f t="shared" si="29"/>
        <v>0</v>
      </c>
      <c r="O153" s="115">
        <f t="shared" si="29"/>
        <v>0</v>
      </c>
      <c r="P153" s="115">
        <f t="shared" si="29"/>
        <v>0</v>
      </c>
      <c r="Q153" s="115">
        <f t="shared" si="29"/>
        <v>0</v>
      </c>
      <c r="R153" s="115">
        <f t="shared" si="29"/>
        <v>0</v>
      </c>
      <c r="S153" s="115">
        <f t="shared" si="29"/>
        <v>0</v>
      </c>
      <c r="T153" s="115">
        <f t="shared" si="29"/>
        <v>0</v>
      </c>
      <c r="U153" s="115">
        <f t="shared" si="29"/>
        <v>0</v>
      </c>
      <c r="V153" s="115">
        <f t="shared" si="29"/>
        <v>0</v>
      </c>
      <c r="W153" s="115">
        <f t="shared" si="29"/>
        <v>0</v>
      </c>
      <c r="X153" s="115">
        <f t="shared" si="29"/>
        <v>0</v>
      </c>
      <c r="Y153" s="115">
        <f t="shared" si="29"/>
        <v>0</v>
      </c>
      <c r="Z153" s="115">
        <f t="shared" si="29"/>
        <v>0</v>
      </c>
      <c r="AA153" s="115">
        <f t="shared" si="29"/>
        <v>0</v>
      </c>
      <c r="AB153" s="115">
        <f t="shared" si="29"/>
        <v>0</v>
      </c>
      <c r="AC153" s="115">
        <f t="shared" si="29"/>
        <v>0</v>
      </c>
      <c r="AD153" s="115">
        <f t="shared" si="29"/>
        <v>1</v>
      </c>
      <c r="AE153" s="115">
        <f t="shared" si="29"/>
        <v>1</v>
      </c>
      <c r="AF153" s="115">
        <f t="shared" si="29"/>
        <v>1</v>
      </c>
      <c r="AG153" s="115">
        <f t="shared" si="29"/>
        <v>1</v>
      </c>
      <c r="AH153" s="115">
        <f t="shared" si="29"/>
        <v>1</v>
      </c>
      <c r="AI153" s="115">
        <f t="shared" si="29"/>
        <v>1</v>
      </c>
      <c r="AJ153" s="37" t="str">
        <f t="shared" si="21"/>
        <v>UNKNOWN</v>
      </c>
      <c r="AK153" s="50"/>
      <c r="AL153" s="50" t="str">
        <f t="shared" si="24"/>
        <v>3F</v>
      </c>
      <c r="AM153" s="52" t="str">
        <f t="shared" si="25"/>
        <v>00</v>
      </c>
      <c r="AN153" s="52" t="str">
        <f t="shared" si="26"/>
        <v>00</v>
      </c>
      <c r="AO153" s="52" t="str">
        <f t="shared" si="27"/>
        <v>00</v>
      </c>
      <c r="AQ153" t="str">
        <f t="shared" si="22"/>
        <v xml:space="preserve">    (U4)0x0000003FU,                                                           /* 17 UNKNOWN                                         */</v>
      </c>
    </row>
    <row r="154" spans="2:43">
      <c r="B154" s="122"/>
      <c r="C154" s="37">
        <f t="shared" si="23"/>
        <v>18</v>
      </c>
      <c r="D154" s="115">
        <f t="shared" si="29"/>
        <v>0</v>
      </c>
      <c r="E154" s="115">
        <f t="shared" si="29"/>
        <v>0</v>
      </c>
      <c r="F154" s="115">
        <f t="shared" si="29"/>
        <v>0</v>
      </c>
      <c r="G154" s="115">
        <f t="shared" si="29"/>
        <v>0</v>
      </c>
      <c r="H154" s="115">
        <f t="shared" si="29"/>
        <v>0</v>
      </c>
      <c r="I154" s="115">
        <f t="shared" si="29"/>
        <v>0</v>
      </c>
      <c r="J154" s="115">
        <f t="shared" si="29"/>
        <v>0</v>
      </c>
      <c r="K154" s="115">
        <f t="shared" si="29"/>
        <v>0</v>
      </c>
      <c r="L154" s="115">
        <f t="shared" si="29"/>
        <v>0</v>
      </c>
      <c r="M154" s="115">
        <f t="shared" si="29"/>
        <v>0</v>
      </c>
      <c r="N154" s="115">
        <f t="shared" si="29"/>
        <v>0</v>
      </c>
      <c r="O154" s="115">
        <f t="shared" si="29"/>
        <v>0</v>
      </c>
      <c r="P154" s="115">
        <f t="shared" si="29"/>
        <v>0</v>
      </c>
      <c r="Q154" s="115">
        <f t="shared" si="29"/>
        <v>0</v>
      </c>
      <c r="R154" s="115">
        <f t="shared" si="29"/>
        <v>0</v>
      </c>
      <c r="S154" s="115">
        <f t="shared" si="29"/>
        <v>0</v>
      </c>
      <c r="T154" s="115">
        <f t="shared" si="29"/>
        <v>0</v>
      </c>
      <c r="U154" s="115">
        <f t="shared" si="29"/>
        <v>0</v>
      </c>
      <c r="V154" s="115">
        <f t="shared" si="29"/>
        <v>0</v>
      </c>
      <c r="W154" s="115">
        <f t="shared" si="29"/>
        <v>0</v>
      </c>
      <c r="X154" s="115">
        <f t="shared" si="29"/>
        <v>0</v>
      </c>
      <c r="Y154" s="115">
        <f t="shared" si="29"/>
        <v>0</v>
      </c>
      <c r="Z154" s="115">
        <f t="shared" si="29"/>
        <v>0</v>
      </c>
      <c r="AA154" s="115">
        <f t="shared" si="29"/>
        <v>0</v>
      </c>
      <c r="AB154" s="115">
        <f t="shared" si="29"/>
        <v>0</v>
      </c>
      <c r="AC154" s="115">
        <f t="shared" si="29"/>
        <v>0</v>
      </c>
      <c r="AD154" s="115">
        <f t="shared" si="29"/>
        <v>1</v>
      </c>
      <c r="AE154" s="115">
        <f t="shared" si="29"/>
        <v>1</v>
      </c>
      <c r="AF154" s="115">
        <f t="shared" si="29"/>
        <v>1</v>
      </c>
      <c r="AG154" s="115">
        <f t="shared" si="29"/>
        <v>1</v>
      </c>
      <c r="AH154" s="115">
        <f t="shared" si="29"/>
        <v>1</v>
      </c>
      <c r="AI154" s="115">
        <f t="shared" si="29"/>
        <v>1</v>
      </c>
      <c r="AJ154" s="37" t="str">
        <f t="shared" si="21"/>
        <v>UNKNOWN</v>
      </c>
      <c r="AK154" s="50"/>
      <c r="AL154" s="50" t="str">
        <f t="shared" si="24"/>
        <v>3F</v>
      </c>
      <c r="AM154" s="52" t="str">
        <f t="shared" si="25"/>
        <v>00</v>
      </c>
      <c r="AN154" s="52" t="str">
        <f t="shared" si="26"/>
        <v>00</v>
      </c>
      <c r="AO154" s="52" t="str">
        <f t="shared" si="27"/>
        <v>00</v>
      </c>
      <c r="AQ154" t="str">
        <f t="shared" si="22"/>
        <v xml:space="preserve">    (U4)0x0000003FU,                                                           /* 18 UNKNOWN                                         */</v>
      </c>
    </row>
    <row r="155" spans="2:43">
      <c r="B155" s="122"/>
      <c r="C155" s="37">
        <f t="shared" si="23"/>
        <v>19</v>
      </c>
      <c r="D155" s="115">
        <f t="shared" si="29"/>
        <v>0</v>
      </c>
      <c r="E155" s="115">
        <f t="shared" si="29"/>
        <v>0</v>
      </c>
      <c r="F155" s="115">
        <f t="shared" si="29"/>
        <v>0</v>
      </c>
      <c r="G155" s="115">
        <f t="shared" si="29"/>
        <v>0</v>
      </c>
      <c r="H155" s="115">
        <f t="shared" si="29"/>
        <v>0</v>
      </c>
      <c r="I155" s="115">
        <f t="shared" si="29"/>
        <v>0</v>
      </c>
      <c r="J155" s="115">
        <f t="shared" si="29"/>
        <v>0</v>
      </c>
      <c r="K155" s="115">
        <f t="shared" si="29"/>
        <v>0</v>
      </c>
      <c r="L155" s="115">
        <f t="shared" si="29"/>
        <v>0</v>
      </c>
      <c r="M155" s="115">
        <f t="shared" si="29"/>
        <v>0</v>
      </c>
      <c r="N155" s="115">
        <f t="shared" si="29"/>
        <v>0</v>
      </c>
      <c r="O155" s="115">
        <f t="shared" si="29"/>
        <v>0</v>
      </c>
      <c r="P155" s="115">
        <f t="shared" si="29"/>
        <v>0</v>
      </c>
      <c r="Q155" s="115">
        <f t="shared" si="29"/>
        <v>0</v>
      </c>
      <c r="R155" s="115">
        <f t="shared" si="29"/>
        <v>0</v>
      </c>
      <c r="S155" s="115">
        <f t="shared" si="29"/>
        <v>0</v>
      </c>
      <c r="T155" s="115">
        <f t="shared" si="29"/>
        <v>0</v>
      </c>
      <c r="U155" s="115">
        <f t="shared" si="29"/>
        <v>0</v>
      </c>
      <c r="V155" s="115">
        <f t="shared" si="29"/>
        <v>0</v>
      </c>
      <c r="W155" s="115">
        <f t="shared" si="29"/>
        <v>0</v>
      </c>
      <c r="X155" s="115">
        <f t="shared" si="29"/>
        <v>0</v>
      </c>
      <c r="Y155" s="115">
        <f t="shared" si="29"/>
        <v>0</v>
      </c>
      <c r="Z155" s="115">
        <f t="shared" si="29"/>
        <v>0</v>
      </c>
      <c r="AA155" s="115">
        <f t="shared" si="29"/>
        <v>0</v>
      </c>
      <c r="AB155" s="115">
        <f t="shared" si="29"/>
        <v>0</v>
      </c>
      <c r="AC155" s="115">
        <f t="shared" si="29"/>
        <v>0</v>
      </c>
      <c r="AD155" s="115">
        <f t="shared" si="29"/>
        <v>1</v>
      </c>
      <c r="AE155" s="115">
        <f t="shared" si="29"/>
        <v>1</v>
      </c>
      <c r="AF155" s="115">
        <f t="shared" si="29"/>
        <v>1</v>
      </c>
      <c r="AG155" s="115">
        <f t="shared" si="29"/>
        <v>1</v>
      </c>
      <c r="AH155" s="115">
        <f t="shared" si="29"/>
        <v>1</v>
      </c>
      <c r="AI155" s="115">
        <f t="shared" si="29"/>
        <v>1</v>
      </c>
      <c r="AJ155" s="37" t="str">
        <f t="shared" si="21"/>
        <v>UNKNOWN</v>
      </c>
      <c r="AK155" s="50"/>
      <c r="AL155" s="50" t="str">
        <f t="shared" si="24"/>
        <v>3F</v>
      </c>
      <c r="AM155" s="52" t="str">
        <f t="shared" si="25"/>
        <v>00</v>
      </c>
      <c r="AN155" s="52" t="str">
        <f t="shared" si="26"/>
        <v>00</v>
      </c>
      <c r="AO155" s="52" t="str">
        <f t="shared" si="27"/>
        <v>00</v>
      </c>
      <c r="AQ155" t="str">
        <f t="shared" si="22"/>
        <v xml:space="preserve">    (U4)0x0000003FU,                                                           /* 19 UNKNOWN                                         */</v>
      </c>
    </row>
    <row r="156" spans="2:43">
      <c r="B156" s="122"/>
      <c r="C156" s="37">
        <f t="shared" si="23"/>
        <v>20</v>
      </c>
      <c r="D156" s="115">
        <f t="shared" si="29"/>
        <v>0</v>
      </c>
      <c r="E156" s="115">
        <f t="shared" si="29"/>
        <v>0</v>
      </c>
      <c r="F156" s="115">
        <f t="shared" si="29"/>
        <v>0</v>
      </c>
      <c r="G156" s="115">
        <f t="shared" si="29"/>
        <v>0</v>
      </c>
      <c r="H156" s="115">
        <f t="shared" si="29"/>
        <v>0</v>
      </c>
      <c r="I156" s="115">
        <f t="shared" si="29"/>
        <v>0</v>
      </c>
      <c r="J156" s="115">
        <f t="shared" si="29"/>
        <v>0</v>
      </c>
      <c r="K156" s="115">
        <f t="shared" si="29"/>
        <v>0</v>
      </c>
      <c r="L156" s="115">
        <f t="shared" si="29"/>
        <v>0</v>
      </c>
      <c r="M156" s="115">
        <f t="shared" si="29"/>
        <v>0</v>
      </c>
      <c r="N156" s="115">
        <f t="shared" si="29"/>
        <v>0</v>
      </c>
      <c r="O156" s="115">
        <f t="shared" si="29"/>
        <v>0</v>
      </c>
      <c r="P156" s="115">
        <f t="shared" si="29"/>
        <v>0</v>
      </c>
      <c r="Q156" s="115">
        <f t="shared" si="29"/>
        <v>0</v>
      </c>
      <c r="R156" s="115">
        <f t="shared" si="29"/>
        <v>0</v>
      </c>
      <c r="S156" s="115">
        <f t="shared" si="29"/>
        <v>0</v>
      </c>
      <c r="T156" s="115">
        <f t="shared" si="29"/>
        <v>0</v>
      </c>
      <c r="U156" s="115">
        <f t="shared" si="29"/>
        <v>0</v>
      </c>
      <c r="V156" s="115">
        <f t="shared" si="29"/>
        <v>0</v>
      </c>
      <c r="W156" s="115">
        <f t="shared" si="29"/>
        <v>0</v>
      </c>
      <c r="X156" s="115">
        <f t="shared" si="29"/>
        <v>0</v>
      </c>
      <c r="Y156" s="115">
        <f t="shared" si="29"/>
        <v>0</v>
      </c>
      <c r="Z156" s="115">
        <f t="shared" si="29"/>
        <v>0</v>
      </c>
      <c r="AA156" s="115">
        <f t="shared" si="29"/>
        <v>0</v>
      </c>
      <c r="AB156" s="115">
        <f t="shared" si="29"/>
        <v>0</v>
      </c>
      <c r="AC156" s="115">
        <f t="shared" si="29"/>
        <v>0</v>
      </c>
      <c r="AD156" s="115">
        <f t="shared" si="29"/>
        <v>1</v>
      </c>
      <c r="AE156" s="115">
        <f t="shared" si="29"/>
        <v>1</v>
      </c>
      <c r="AF156" s="115">
        <f t="shared" si="29"/>
        <v>1</v>
      </c>
      <c r="AG156" s="115">
        <f t="shared" si="29"/>
        <v>1</v>
      </c>
      <c r="AH156" s="115">
        <f t="shared" si="29"/>
        <v>1</v>
      </c>
      <c r="AI156" s="115">
        <f t="shared" si="29"/>
        <v>1</v>
      </c>
      <c r="AJ156" s="37" t="str">
        <f t="shared" si="21"/>
        <v>UNKNOWN</v>
      </c>
      <c r="AK156" s="50"/>
      <c r="AL156" s="50" t="str">
        <f t="shared" si="24"/>
        <v>3F</v>
      </c>
      <c r="AM156" s="52" t="str">
        <f t="shared" si="25"/>
        <v>00</v>
      </c>
      <c r="AN156" s="52" t="str">
        <f t="shared" si="26"/>
        <v>00</v>
      </c>
      <c r="AO156" s="52" t="str">
        <f t="shared" si="27"/>
        <v>00</v>
      </c>
      <c r="AQ156" t="str">
        <f t="shared" si="22"/>
        <v xml:space="preserve">    (U4)0x0000003FU,                                                           /* 20 UNKNOWN                                         */</v>
      </c>
    </row>
    <row r="157" spans="2:43">
      <c r="B157" s="122"/>
      <c r="C157" s="37">
        <f t="shared" si="23"/>
        <v>21</v>
      </c>
      <c r="D157" s="115">
        <f t="shared" si="29"/>
        <v>0</v>
      </c>
      <c r="E157" s="115">
        <f t="shared" si="29"/>
        <v>0</v>
      </c>
      <c r="F157" s="115">
        <f t="shared" si="29"/>
        <v>0</v>
      </c>
      <c r="G157" s="115">
        <f t="shared" si="29"/>
        <v>0</v>
      </c>
      <c r="H157" s="115">
        <f t="shared" si="29"/>
        <v>0</v>
      </c>
      <c r="I157" s="115">
        <f t="shared" si="29"/>
        <v>0</v>
      </c>
      <c r="J157" s="115">
        <f t="shared" si="29"/>
        <v>0</v>
      </c>
      <c r="K157" s="115">
        <f t="shared" si="29"/>
        <v>0</v>
      </c>
      <c r="L157" s="115">
        <f t="shared" si="29"/>
        <v>0</v>
      </c>
      <c r="M157" s="115">
        <f t="shared" si="29"/>
        <v>0</v>
      </c>
      <c r="N157" s="115">
        <f t="shared" si="29"/>
        <v>0</v>
      </c>
      <c r="O157" s="115">
        <f t="shared" si="29"/>
        <v>0</v>
      </c>
      <c r="P157" s="115">
        <f t="shared" si="29"/>
        <v>0</v>
      </c>
      <c r="Q157" s="115">
        <f t="shared" si="29"/>
        <v>0</v>
      </c>
      <c r="R157" s="115">
        <f t="shared" si="29"/>
        <v>0</v>
      </c>
      <c r="S157" s="115">
        <f t="shared" si="29"/>
        <v>0</v>
      </c>
      <c r="T157" s="115">
        <f t="shared" si="29"/>
        <v>0</v>
      </c>
      <c r="U157" s="115">
        <f t="shared" si="29"/>
        <v>0</v>
      </c>
      <c r="V157" s="115">
        <f t="shared" si="29"/>
        <v>0</v>
      </c>
      <c r="W157" s="115">
        <f t="shared" si="29"/>
        <v>0</v>
      </c>
      <c r="X157" s="115">
        <f t="shared" si="29"/>
        <v>0</v>
      </c>
      <c r="Y157" s="115">
        <f t="shared" si="29"/>
        <v>0</v>
      </c>
      <c r="Z157" s="115">
        <f t="shared" si="29"/>
        <v>0</v>
      </c>
      <c r="AA157" s="115">
        <f t="shared" si="29"/>
        <v>0</v>
      </c>
      <c r="AB157" s="115">
        <f t="shared" si="29"/>
        <v>0</v>
      </c>
      <c r="AC157" s="115">
        <f t="shared" si="29"/>
        <v>0</v>
      </c>
      <c r="AD157" s="115">
        <f t="shared" si="29"/>
        <v>1</v>
      </c>
      <c r="AE157" s="115">
        <f t="shared" si="29"/>
        <v>1</v>
      </c>
      <c r="AF157" s="115">
        <f t="shared" si="29"/>
        <v>1</v>
      </c>
      <c r="AG157" s="115">
        <f t="shared" si="29"/>
        <v>1</v>
      </c>
      <c r="AH157" s="115">
        <f t="shared" si="29"/>
        <v>1</v>
      </c>
      <c r="AI157" s="115">
        <f t="shared" si="29"/>
        <v>1</v>
      </c>
      <c r="AJ157" s="37" t="str">
        <f t="shared" si="21"/>
        <v>UNKNOWN</v>
      </c>
      <c r="AK157" s="50"/>
      <c r="AL157" s="50" t="str">
        <f t="shared" si="24"/>
        <v>3F</v>
      </c>
      <c r="AM157" s="52" t="str">
        <f t="shared" si="25"/>
        <v>00</v>
      </c>
      <c r="AN157" s="52" t="str">
        <f t="shared" si="26"/>
        <v>00</v>
      </c>
      <c r="AO157" s="52" t="str">
        <f t="shared" si="27"/>
        <v>00</v>
      </c>
      <c r="AQ157" t="str">
        <f t="shared" si="22"/>
        <v xml:space="preserve">    (U4)0x0000003FU,                                                           /* 21 UNKNOWN                                         */</v>
      </c>
    </row>
    <row r="158" spans="2:43">
      <c r="B158" s="122"/>
      <c r="C158" s="37">
        <f t="shared" si="23"/>
        <v>22</v>
      </c>
      <c r="D158" s="115">
        <f t="shared" si="29"/>
        <v>0</v>
      </c>
      <c r="E158" s="115">
        <f t="shared" si="29"/>
        <v>0</v>
      </c>
      <c r="F158" s="115">
        <f t="shared" si="29"/>
        <v>0</v>
      </c>
      <c r="G158" s="115">
        <f t="shared" si="29"/>
        <v>0</v>
      </c>
      <c r="H158" s="115">
        <f t="shared" si="29"/>
        <v>0</v>
      </c>
      <c r="I158" s="115">
        <f t="shared" si="29"/>
        <v>0</v>
      </c>
      <c r="J158" s="115">
        <f t="shared" si="29"/>
        <v>0</v>
      </c>
      <c r="K158" s="115">
        <f t="shared" si="29"/>
        <v>0</v>
      </c>
      <c r="L158" s="115">
        <f t="shared" si="29"/>
        <v>0</v>
      </c>
      <c r="M158" s="115">
        <f t="shared" si="29"/>
        <v>0</v>
      </c>
      <c r="N158" s="115">
        <f t="shared" si="29"/>
        <v>0</v>
      </c>
      <c r="O158" s="115">
        <f t="shared" si="29"/>
        <v>0</v>
      </c>
      <c r="P158" s="115">
        <f t="shared" si="29"/>
        <v>0</v>
      </c>
      <c r="Q158" s="115">
        <f t="shared" si="29"/>
        <v>0</v>
      </c>
      <c r="R158" s="115">
        <f t="shared" si="29"/>
        <v>0</v>
      </c>
      <c r="S158" s="115">
        <f t="shared" si="29"/>
        <v>0</v>
      </c>
      <c r="T158" s="115">
        <f t="shared" si="29"/>
        <v>0</v>
      </c>
      <c r="U158" s="115">
        <f t="shared" si="29"/>
        <v>0</v>
      </c>
      <c r="V158" s="115">
        <f t="shared" si="29"/>
        <v>0</v>
      </c>
      <c r="W158" s="115">
        <f t="shared" si="29"/>
        <v>0</v>
      </c>
      <c r="X158" s="115">
        <f t="shared" si="29"/>
        <v>0</v>
      </c>
      <c r="Y158" s="115">
        <f t="shared" si="29"/>
        <v>0</v>
      </c>
      <c r="Z158" s="115">
        <f t="shared" si="29"/>
        <v>0</v>
      </c>
      <c r="AA158" s="115">
        <f t="shared" si="29"/>
        <v>0</v>
      </c>
      <c r="AB158" s="115">
        <f t="shared" si="29"/>
        <v>0</v>
      </c>
      <c r="AC158" s="115">
        <f t="shared" si="29"/>
        <v>0</v>
      </c>
      <c r="AD158" s="115">
        <f t="shared" si="29"/>
        <v>1</v>
      </c>
      <c r="AE158" s="115">
        <f t="shared" si="29"/>
        <v>1</v>
      </c>
      <c r="AF158" s="115">
        <f t="shared" si="29"/>
        <v>1</v>
      </c>
      <c r="AG158" s="115">
        <f t="shared" si="29"/>
        <v>1</v>
      </c>
      <c r="AH158" s="115">
        <f t="shared" si="29"/>
        <v>1</v>
      </c>
      <c r="AI158" s="115">
        <f t="shared" si="29"/>
        <v>1</v>
      </c>
      <c r="AJ158" s="37" t="str">
        <f t="shared" si="21"/>
        <v>UNKNOWN</v>
      </c>
      <c r="AK158" s="50"/>
      <c r="AL158" s="50" t="str">
        <f t="shared" si="24"/>
        <v>3F</v>
      </c>
      <c r="AM158" s="52" t="str">
        <f t="shared" si="25"/>
        <v>00</v>
      </c>
      <c r="AN158" s="52" t="str">
        <f t="shared" si="26"/>
        <v>00</v>
      </c>
      <c r="AO158" s="52" t="str">
        <f t="shared" si="27"/>
        <v>00</v>
      </c>
      <c r="AQ158" t="str">
        <f t="shared" si="22"/>
        <v xml:space="preserve">    (U4)0x0000003FU,                                                           /* 22 UNKNOWN                                         */</v>
      </c>
    </row>
    <row r="159" spans="2:43">
      <c r="B159" s="122"/>
      <c r="C159" s="37">
        <f t="shared" si="23"/>
        <v>23</v>
      </c>
      <c r="D159" s="115">
        <f t="shared" si="29"/>
        <v>0</v>
      </c>
      <c r="E159" s="115">
        <f t="shared" si="29"/>
        <v>0</v>
      </c>
      <c r="F159" s="115">
        <f t="shared" si="29"/>
        <v>0</v>
      </c>
      <c r="G159" s="115">
        <f t="shared" si="29"/>
        <v>0</v>
      </c>
      <c r="H159" s="115">
        <f t="shared" si="29"/>
        <v>0</v>
      </c>
      <c r="I159" s="115">
        <f t="shared" si="29"/>
        <v>0</v>
      </c>
      <c r="J159" s="115">
        <f t="shared" si="29"/>
        <v>0</v>
      </c>
      <c r="K159" s="115">
        <f t="shared" si="29"/>
        <v>0</v>
      </c>
      <c r="L159" s="115">
        <f t="shared" si="29"/>
        <v>0</v>
      </c>
      <c r="M159" s="115">
        <f t="shared" si="29"/>
        <v>0</v>
      </c>
      <c r="N159" s="115">
        <f t="shared" si="29"/>
        <v>0</v>
      </c>
      <c r="O159" s="115">
        <f t="shared" si="29"/>
        <v>0</v>
      </c>
      <c r="P159" s="115">
        <f t="shared" si="29"/>
        <v>0</v>
      </c>
      <c r="Q159" s="115">
        <f t="shared" si="29"/>
        <v>0</v>
      </c>
      <c r="R159" s="115">
        <f t="shared" si="29"/>
        <v>0</v>
      </c>
      <c r="S159" s="115">
        <f t="shared" si="29"/>
        <v>0</v>
      </c>
      <c r="T159" s="115">
        <f t="shared" si="29"/>
        <v>0</v>
      </c>
      <c r="U159" s="115">
        <f t="shared" si="29"/>
        <v>0</v>
      </c>
      <c r="V159" s="115">
        <f t="shared" si="29"/>
        <v>0</v>
      </c>
      <c r="W159" s="115">
        <f t="shared" si="29"/>
        <v>0</v>
      </c>
      <c r="X159" s="115">
        <f t="shared" si="29"/>
        <v>0</v>
      </c>
      <c r="Y159" s="115">
        <f t="shared" si="29"/>
        <v>0</v>
      </c>
      <c r="Z159" s="115">
        <f t="shared" si="29"/>
        <v>0</v>
      </c>
      <c r="AA159" s="115">
        <f t="shared" si="29"/>
        <v>0</v>
      </c>
      <c r="AB159" s="115">
        <f t="shared" si="29"/>
        <v>0</v>
      </c>
      <c r="AC159" s="115">
        <f t="shared" si="29"/>
        <v>0</v>
      </c>
      <c r="AD159" s="115">
        <f t="shared" si="29"/>
        <v>1</v>
      </c>
      <c r="AE159" s="115">
        <f t="shared" si="29"/>
        <v>1</v>
      </c>
      <c r="AF159" s="115">
        <f t="shared" si="29"/>
        <v>1</v>
      </c>
      <c r="AG159" s="115">
        <f t="shared" si="29"/>
        <v>1</v>
      </c>
      <c r="AH159" s="115">
        <f t="shared" si="29"/>
        <v>1</v>
      </c>
      <c r="AI159" s="115">
        <f>IF(OR(AI29=0,AI29=1),1,0)</f>
        <v>1</v>
      </c>
      <c r="AJ159" s="37" t="str">
        <f t="shared" si="21"/>
        <v>UNKNOWN</v>
      </c>
      <c r="AK159" s="50"/>
      <c r="AL159" s="50" t="str">
        <f t="shared" si="24"/>
        <v>3F</v>
      </c>
      <c r="AM159" s="52" t="str">
        <f t="shared" si="25"/>
        <v>00</v>
      </c>
      <c r="AN159" s="52" t="str">
        <f t="shared" si="26"/>
        <v>00</v>
      </c>
      <c r="AO159" s="52" t="str">
        <f t="shared" si="27"/>
        <v>00</v>
      </c>
      <c r="AQ159" t="str">
        <f t="shared" si="22"/>
        <v xml:space="preserve">    (U4)0x0000003FU,                                                           /* 23 UNKNOWN                                         */</v>
      </c>
    </row>
    <row r="160" spans="2:43">
      <c r="B160" s="122"/>
      <c r="C160" s="37">
        <f t="shared" si="23"/>
        <v>24</v>
      </c>
      <c r="D160" s="115">
        <f t="shared" ref="D160:AI167" si="30">IF(OR(D30=0,D30=1),1,0)</f>
        <v>0</v>
      </c>
      <c r="E160" s="115">
        <f t="shared" si="30"/>
        <v>0</v>
      </c>
      <c r="F160" s="115">
        <f t="shared" si="30"/>
        <v>0</v>
      </c>
      <c r="G160" s="115">
        <f t="shared" si="30"/>
        <v>0</v>
      </c>
      <c r="H160" s="115">
        <f t="shared" si="30"/>
        <v>0</v>
      </c>
      <c r="I160" s="115">
        <f t="shared" si="30"/>
        <v>0</v>
      </c>
      <c r="J160" s="115">
        <f t="shared" si="30"/>
        <v>0</v>
      </c>
      <c r="K160" s="115">
        <f t="shared" si="30"/>
        <v>0</v>
      </c>
      <c r="L160" s="115">
        <f t="shared" si="30"/>
        <v>0</v>
      </c>
      <c r="M160" s="115">
        <f t="shared" si="30"/>
        <v>0</v>
      </c>
      <c r="N160" s="115">
        <f t="shared" si="30"/>
        <v>0</v>
      </c>
      <c r="O160" s="115">
        <f t="shared" si="30"/>
        <v>0</v>
      </c>
      <c r="P160" s="115">
        <f t="shared" si="30"/>
        <v>0</v>
      </c>
      <c r="Q160" s="115">
        <f t="shared" si="30"/>
        <v>0</v>
      </c>
      <c r="R160" s="115">
        <f t="shared" si="30"/>
        <v>0</v>
      </c>
      <c r="S160" s="115">
        <f t="shared" si="30"/>
        <v>0</v>
      </c>
      <c r="T160" s="115">
        <f t="shared" si="30"/>
        <v>0</v>
      </c>
      <c r="U160" s="115">
        <f t="shared" si="30"/>
        <v>0</v>
      </c>
      <c r="V160" s="115">
        <f t="shared" si="30"/>
        <v>0</v>
      </c>
      <c r="W160" s="115">
        <f t="shared" si="30"/>
        <v>0</v>
      </c>
      <c r="X160" s="115">
        <f t="shared" si="30"/>
        <v>0</v>
      </c>
      <c r="Y160" s="115">
        <f t="shared" si="30"/>
        <v>0</v>
      </c>
      <c r="Z160" s="115">
        <f t="shared" si="30"/>
        <v>0</v>
      </c>
      <c r="AA160" s="115">
        <f t="shared" si="30"/>
        <v>0</v>
      </c>
      <c r="AB160" s="115">
        <f t="shared" si="30"/>
        <v>0</v>
      </c>
      <c r="AC160" s="115">
        <f t="shared" si="30"/>
        <v>0</v>
      </c>
      <c r="AD160" s="115">
        <f t="shared" si="30"/>
        <v>1</v>
      </c>
      <c r="AE160" s="115">
        <f t="shared" si="30"/>
        <v>1</v>
      </c>
      <c r="AF160" s="115">
        <f t="shared" si="30"/>
        <v>1</v>
      </c>
      <c r="AG160" s="115">
        <f t="shared" si="30"/>
        <v>1</v>
      </c>
      <c r="AH160" s="115">
        <f t="shared" si="30"/>
        <v>1</v>
      </c>
      <c r="AI160" s="115">
        <f t="shared" si="30"/>
        <v>1</v>
      </c>
      <c r="AJ160" s="37" t="str">
        <f t="shared" si="21"/>
        <v>UNKNOWN</v>
      </c>
      <c r="AK160" s="50"/>
      <c r="AL160" s="50" t="str">
        <f t="shared" si="24"/>
        <v>3F</v>
      </c>
      <c r="AM160" s="52" t="str">
        <f t="shared" si="25"/>
        <v>00</v>
      </c>
      <c r="AN160" s="52" t="str">
        <f t="shared" si="26"/>
        <v>00</v>
      </c>
      <c r="AO160" s="52" t="str">
        <f t="shared" si="27"/>
        <v>00</v>
      </c>
      <c r="AQ160" t="str">
        <f t="shared" si="22"/>
        <v xml:space="preserve">    (U4)0x0000003FU,                                                           /* 24 UNKNOWN                                         */</v>
      </c>
    </row>
    <row r="161" spans="2:43">
      <c r="B161" s="122"/>
      <c r="C161" s="37">
        <f t="shared" si="23"/>
        <v>25</v>
      </c>
      <c r="D161" s="115">
        <f t="shared" si="30"/>
        <v>0</v>
      </c>
      <c r="E161" s="115">
        <f t="shared" si="30"/>
        <v>0</v>
      </c>
      <c r="F161" s="115">
        <f t="shared" si="30"/>
        <v>0</v>
      </c>
      <c r="G161" s="115">
        <f t="shared" si="30"/>
        <v>0</v>
      </c>
      <c r="H161" s="115">
        <f t="shared" si="30"/>
        <v>0</v>
      </c>
      <c r="I161" s="115">
        <f t="shared" si="30"/>
        <v>0</v>
      </c>
      <c r="J161" s="115">
        <f t="shared" si="30"/>
        <v>0</v>
      </c>
      <c r="K161" s="115">
        <f t="shared" si="30"/>
        <v>0</v>
      </c>
      <c r="L161" s="115">
        <f t="shared" si="30"/>
        <v>0</v>
      </c>
      <c r="M161" s="115">
        <f t="shared" si="30"/>
        <v>0</v>
      </c>
      <c r="N161" s="115">
        <f t="shared" si="30"/>
        <v>0</v>
      </c>
      <c r="O161" s="115">
        <f t="shared" si="30"/>
        <v>0</v>
      </c>
      <c r="P161" s="115">
        <f t="shared" si="30"/>
        <v>0</v>
      </c>
      <c r="Q161" s="115">
        <f t="shared" si="30"/>
        <v>0</v>
      </c>
      <c r="R161" s="115">
        <f t="shared" si="30"/>
        <v>0</v>
      </c>
      <c r="S161" s="115">
        <f t="shared" si="30"/>
        <v>0</v>
      </c>
      <c r="T161" s="115">
        <f t="shared" si="30"/>
        <v>0</v>
      </c>
      <c r="U161" s="115">
        <f t="shared" si="30"/>
        <v>0</v>
      </c>
      <c r="V161" s="115">
        <f t="shared" si="30"/>
        <v>0</v>
      </c>
      <c r="W161" s="115">
        <f t="shared" si="30"/>
        <v>0</v>
      </c>
      <c r="X161" s="115">
        <f t="shared" si="30"/>
        <v>0</v>
      </c>
      <c r="Y161" s="115">
        <f t="shared" si="30"/>
        <v>0</v>
      </c>
      <c r="Z161" s="115">
        <f t="shared" si="30"/>
        <v>0</v>
      </c>
      <c r="AA161" s="115">
        <f t="shared" si="30"/>
        <v>0</v>
      </c>
      <c r="AB161" s="115">
        <f t="shared" si="30"/>
        <v>0</v>
      </c>
      <c r="AC161" s="115">
        <f t="shared" si="30"/>
        <v>0</v>
      </c>
      <c r="AD161" s="115">
        <f t="shared" si="30"/>
        <v>1</v>
      </c>
      <c r="AE161" s="115">
        <f t="shared" si="30"/>
        <v>1</v>
      </c>
      <c r="AF161" s="115">
        <f t="shared" si="30"/>
        <v>1</v>
      </c>
      <c r="AG161" s="115">
        <f t="shared" si="30"/>
        <v>1</v>
      </c>
      <c r="AH161" s="115">
        <f t="shared" si="30"/>
        <v>1</v>
      </c>
      <c r="AI161" s="115">
        <f t="shared" si="30"/>
        <v>1</v>
      </c>
      <c r="AJ161" s="37" t="str">
        <f t="shared" si="21"/>
        <v>UNKNOWN</v>
      </c>
      <c r="AK161" s="50"/>
      <c r="AL161" s="50" t="str">
        <f t="shared" si="24"/>
        <v>3F</v>
      </c>
      <c r="AM161" s="52" t="str">
        <f t="shared" si="25"/>
        <v>00</v>
      </c>
      <c r="AN161" s="52" t="str">
        <f t="shared" si="26"/>
        <v>00</v>
      </c>
      <c r="AO161" s="52" t="str">
        <f t="shared" si="27"/>
        <v>00</v>
      </c>
      <c r="AQ161" t="str">
        <f t="shared" si="22"/>
        <v xml:space="preserve">    (U4)0x0000003FU,                                                           /* 25 UNKNOWN                                         */</v>
      </c>
    </row>
    <row r="162" spans="2:43">
      <c r="B162" s="122"/>
      <c r="C162" s="37">
        <f t="shared" si="23"/>
        <v>26</v>
      </c>
      <c r="D162" s="115">
        <f t="shared" si="30"/>
        <v>0</v>
      </c>
      <c r="E162" s="115">
        <f t="shared" si="30"/>
        <v>0</v>
      </c>
      <c r="F162" s="115">
        <f t="shared" si="30"/>
        <v>0</v>
      </c>
      <c r="G162" s="115">
        <f t="shared" si="30"/>
        <v>0</v>
      </c>
      <c r="H162" s="115">
        <f t="shared" si="30"/>
        <v>0</v>
      </c>
      <c r="I162" s="115">
        <f t="shared" si="30"/>
        <v>0</v>
      </c>
      <c r="J162" s="115">
        <f t="shared" si="30"/>
        <v>0</v>
      </c>
      <c r="K162" s="115">
        <f t="shared" si="30"/>
        <v>0</v>
      </c>
      <c r="L162" s="115">
        <f t="shared" si="30"/>
        <v>0</v>
      </c>
      <c r="M162" s="115">
        <f t="shared" si="30"/>
        <v>0</v>
      </c>
      <c r="N162" s="115">
        <f t="shared" si="30"/>
        <v>0</v>
      </c>
      <c r="O162" s="115">
        <f t="shared" si="30"/>
        <v>0</v>
      </c>
      <c r="P162" s="115">
        <f t="shared" si="30"/>
        <v>0</v>
      </c>
      <c r="Q162" s="115">
        <f t="shared" si="30"/>
        <v>0</v>
      </c>
      <c r="R162" s="115">
        <f t="shared" si="30"/>
        <v>0</v>
      </c>
      <c r="S162" s="115">
        <f t="shared" si="30"/>
        <v>0</v>
      </c>
      <c r="T162" s="115">
        <f t="shared" si="30"/>
        <v>0</v>
      </c>
      <c r="U162" s="115">
        <f t="shared" si="30"/>
        <v>0</v>
      </c>
      <c r="V162" s="115">
        <f t="shared" si="30"/>
        <v>0</v>
      </c>
      <c r="W162" s="115">
        <f t="shared" si="30"/>
        <v>0</v>
      </c>
      <c r="X162" s="115">
        <f t="shared" si="30"/>
        <v>0</v>
      </c>
      <c r="Y162" s="115">
        <f t="shared" si="30"/>
        <v>0</v>
      </c>
      <c r="Z162" s="115">
        <f t="shared" si="30"/>
        <v>0</v>
      </c>
      <c r="AA162" s="115">
        <f t="shared" si="30"/>
        <v>0</v>
      </c>
      <c r="AB162" s="115">
        <f t="shared" si="30"/>
        <v>0</v>
      </c>
      <c r="AC162" s="115">
        <f t="shared" si="30"/>
        <v>0</v>
      </c>
      <c r="AD162" s="115">
        <f t="shared" si="30"/>
        <v>1</v>
      </c>
      <c r="AE162" s="115">
        <f t="shared" si="30"/>
        <v>1</v>
      </c>
      <c r="AF162" s="115">
        <f t="shared" si="30"/>
        <v>1</v>
      </c>
      <c r="AG162" s="115">
        <f t="shared" si="30"/>
        <v>1</v>
      </c>
      <c r="AH162" s="115">
        <f t="shared" si="30"/>
        <v>1</v>
      </c>
      <c r="AI162" s="115">
        <f t="shared" si="30"/>
        <v>1</v>
      </c>
      <c r="AJ162" s="37" t="str">
        <f t="shared" si="21"/>
        <v>UNKNOWN</v>
      </c>
      <c r="AK162" s="50"/>
      <c r="AL162" s="50" t="str">
        <f t="shared" si="24"/>
        <v>3F</v>
      </c>
      <c r="AM162" s="52" t="str">
        <f t="shared" si="25"/>
        <v>00</v>
      </c>
      <c r="AN162" s="52" t="str">
        <f t="shared" si="26"/>
        <v>00</v>
      </c>
      <c r="AO162" s="52" t="str">
        <f t="shared" si="27"/>
        <v>00</v>
      </c>
      <c r="AQ162" t="str">
        <f t="shared" si="22"/>
        <v xml:space="preserve">    (U4)0x0000003FU,                                                           /* 26 UNKNOWN                                         */</v>
      </c>
    </row>
    <row r="163" spans="2:43">
      <c r="B163" s="122"/>
      <c r="C163" s="37">
        <f t="shared" si="23"/>
        <v>27</v>
      </c>
      <c r="D163" s="115">
        <f t="shared" si="30"/>
        <v>0</v>
      </c>
      <c r="E163" s="115">
        <f t="shared" si="30"/>
        <v>0</v>
      </c>
      <c r="F163" s="115">
        <f t="shared" si="30"/>
        <v>0</v>
      </c>
      <c r="G163" s="115">
        <f t="shared" si="30"/>
        <v>0</v>
      </c>
      <c r="H163" s="115">
        <f t="shared" si="30"/>
        <v>0</v>
      </c>
      <c r="I163" s="115">
        <f t="shared" si="30"/>
        <v>0</v>
      </c>
      <c r="J163" s="115">
        <f t="shared" si="30"/>
        <v>0</v>
      </c>
      <c r="K163" s="115">
        <f t="shared" si="30"/>
        <v>0</v>
      </c>
      <c r="L163" s="115">
        <f t="shared" si="30"/>
        <v>0</v>
      </c>
      <c r="M163" s="115">
        <f t="shared" si="30"/>
        <v>0</v>
      </c>
      <c r="N163" s="115">
        <f t="shared" si="30"/>
        <v>0</v>
      </c>
      <c r="O163" s="115">
        <f t="shared" si="30"/>
        <v>0</v>
      </c>
      <c r="P163" s="115">
        <f t="shared" si="30"/>
        <v>0</v>
      </c>
      <c r="Q163" s="115">
        <f t="shared" si="30"/>
        <v>0</v>
      </c>
      <c r="R163" s="115">
        <f t="shared" si="30"/>
        <v>0</v>
      </c>
      <c r="S163" s="115">
        <f t="shared" si="30"/>
        <v>0</v>
      </c>
      <c r="T163" s="115">
        <f t="shared" si="30"/>
        <v>0</v>
      </c>
      <c r="U163" s="115">
        <f t="shared" si="30"/>
        <v>0</v>
      </c>
      <c r="V163" s="115">
        <f t="shared" si="30"/>
        <v>0</v>
      </c>
      <c r="W163" s="115">
        <f t="shared" si="30"/>
        <v>0</v>
      </c>
      <c r="X163" s="115">
        <f t="shared" si="30"/>
        <v>0</v>
      </c>
      <c r="Y163" s="115">
        <f t="shared" si="30"/>
        <v>0</v>
      </c>
      <c r="Z163" s="115">
        <f t="shared" si="30"/>
        <v>0</v>
      </c>
      <c r="AA163" s="115">
        <f t="shared" si="30"/>
        <v>0</v>
      </c>
      <c r="AB163" s="115">
        <f t="shared" si="30"/>
        <v>0</v>
      </c>
      <c r="AC163" s="115">
        <f t="shared" si="30"/>
        <v>0</v>
      </c>
      <c r="AD163" s="115">
        <f t="shared" si="30"/>
        <v>1</v>
      </c>
      <c r="AE163" s="115">
        <f t="shared" si="30"/>
        <v>1</v>
      </c>
      <c r="AF163" s="115">
        <f t="shared" si="30"/>
        <v>1</v>
      </c>
      <c r="AG163" s="115">
        <f t="shared" si="30"/>
        <v>1</v>
      </c>
      <c r="AH163" s="115">
        <f t="shared" si="30"/>
        <v>1</v>
      </c>
      <c r="AI163" s="115">
        <f t="shared" si="30"/>
        <v>1</v>
      </c>
      <c r="AJ163" s="37" t="str">
        <f t="shared" si="21"/>
        <v>UNKNOWN</v>
      </c>
      <c r="AK163" s="50"/>
      <c r="AL163" s="50" t="str">
        <f t="shared" si="24"/>
        <v>3F</v>
      </c>
      <c r="AM163" s="52" t="str">
        <f t="shared" si="25"/>
        <v>00</v>
      </c>
      <c r="AN163" s="52" t="str">
        <f t="shared" si="26"/>
        <v>00</v>
      </c>
      <c r="AO163" s="52" t="str">
        <f t="shared" si="27"/>
        <v>00</v>
      </c>
      <c r="AQ163" t="str">
        <f t="shared" si="22"/>
        <v xml:space="preserve">    (U4)0x0000003FU,                                                           /* 27 UNKNOWN                                         */</v>
      </c>
    </row>
    <row r="164" spans="2:43">
      <c r="B164" s="122"/>
      <c r="C164" s="37">
        <f t="shared" si="23"/>
        <v>28</v>
      </c>
      <c r="D164" s="115">
        <f t="shared" si="30"/>
        <v>0</v>
      </c>
      <c r="E164" s="115">
        <f t="shared" si="30"/>
        <v>0</v>
      </c>
      <c r="F164" s="115">
        <f t="shared" si="30"/>
        <v>0</v>
      </c>
      <c r="G164" s="115">
        <f t="shared" si="30"/>
        <v>0</v>
      </c>
      <c r="H164" s="115">
        <f t="shared" si="30"/>
        <v>0</v>
      </c>
      <c r="I164" s="115">
        <f t="shared" si="30"/>
        <v>0</v>
      </c>
      <c r="J164" s="115">
        <f t="shared" si="30"/>
        <v>0</v>
      </c>
      <c r="K164" s="115">
        <f t="shared" si="30"/>
        <v>0</v>
      </c>
      <c r="L164" s="115">
        <f t="shared" si="30"/>
        <v>0</v>
      </c>
      <c r="M164" s="115">
        <f t="shared" si="30"/>
        <v>0</v>
      </c>
      <c r="N164" s="115">
        <f t="shared" si="30"/>
        <v>0</v>
      </c>
      <c r="O164" s="115">
        <f t="shared" si="30"/>
        <v>0</v>
      </c>
      <c r="P164" s="115">
        <f t="shared" si="30"/>
        <v>0</v>
      </c>
      <c r="Q164" s="115">
        <f t="shared" si="30"/>
        <v>0</v>
      </c>
      <c r="R164" s="115">
        <f t="shared" si="30"/>
        <v>0</v>
      </c>
      <c r="S164" s="115">
        <f t="shared" si="30"/>
        <v>0</v>
      </c>
      <c r="T164" s="115">
        <f t="shared" si="30"/>
        <v>0</v>
      </c>
      <c r="U164" s="115">
        <f t="shared" si="30"/>
        <v>0</v>
      </c>
      <c r="V164" s="115">
        <f t="shared" si="30"/>
        <v>0</v>
      </c>
      <c r="W164" s="115">
        <f t="shared" si="30"/>
        <v>0</v>
      </c>
      <c r="X164" s="115">
        <f t="shared" si="30"/>
        <v>0</v>
      </c>
      <c r="Y164" s="115">
        <f t="shared" si="30"/>
        <v>0</v>
      </c>
      <c r="Z164" s="115">
        <f t="shared" si="30"/>
        <v>0</v>
      </c>
      <c r="AA164" s="115">
        <f t="shared" si="30"/>
        <v>0</v>
      </c>
      <c r="AB164" s="115">
        <f t="shared" si="30"/>
        <v>0</v>
      </c>
      <c r="AC164" s="115">
        <f t="shared" si="30"/>
        <v>0</v>
      </c>
      <c r="AD164" s="115">
        <f t="shared" si="30"/>
        <v>1</v>
      </c>
      <c r="AE164" s="115">
        <f t="shared" si="30"/>
        <v>1</v>
      </c>
      <c r="AF164" s="115">
        <f t="shared" si="30"/>
        <v>1</v>
      </c>
      <c r="AG164" s="115">
        <f t="shared" si="30"/>
        <v>1</v>
      </c>
      <c r="AH164" s="115">
        <f t="shared" si="30"/>
        <v>1</v>
      </c>
      <c r="AI164" s="115">
        <f t="shared" si="30"/>
        <v>1</v>
      </c>
      <c r="AJ164" s="37" t="str">
        <f t="shared" si="21"/>
        <v>UNKNOWN</v>
      </c>
      <c r="AK164" s="50"/>
      <c r="AL164" s="50" t="str">
        <f t="shared" si="24"/>
        <v>3F</v>
      </c>
      <c r="AM164" s="52" t="str">
        <f t="shared" si="25"/>
        <v>00</v>
      </c>
      <c r="AN164" s="52" t="str">
        <f t="shared" si="26"/>
        <v>00</v>
      </c>
      <c r="AO164" s="52" t="str">
        <f t="shared" si="27"/>
        <v>00</v>
      </c>
      <c r="AQ164" t="str">
        <f t="shared" si="22"/>
        <v xml:space="preserve">    (U4)0x0000003FU,                                                           /* 28 UNKNOWN                                         */</v>
      </c>
    </row>
    <row r="165" spans="2:43">
      <c r="B165" s="122"/>
      <c r="C165" s="37">
        <f t="shared" si="23"/>
        <v>29</v>
      </c>
      <c r="D165" s="115">
        <f t="shared" si="30"/>
        <v>0</v>
      </c>
      <c r="E165" s="115">
        <f t="shared" si="30"/>
        <v>0</v>
      </c>
      <c r="F165" s="115">
        <f t="shared" si="30"/>
        <v>0</v>
      </c>
      <c r="G165" s="115">
        <f t="shared" si="30"/>
        <v>0</v>
      </c>
      <c r="H165" s="115">
        <f t="shared" si="30"/>
        <v>0</v>
      </c>
      <c r="I165" s="115">
        <f t="shared" si="30"/>
        <v>0</v>
      </c>
      <c r="J165" s="115">
        <f t="shared" si="30"/>
        <v>0</v>
      </c>
      <c r="K165" s="115">
        <f t="shared" si="30"/>
        <v>0</v>
      </c>
      <c r="L165" s="115">
        <f t="shared" si="30"/>
        <v>0</v>
      </c>
      <c r="M165" s="115">
        <f t="shared" si="30"/>
        <v>0</v>
      </c>
      <c r="N165" s="115">
        <f t="shared" si="30"/>
        <v>0</v>
      </c>
      <c r="O165" s="115">
        <f t="shared" si="30"/>
        <v>0</v>
      </c>
      <c r="P165" s="115">
        <f t="shared" si="30"/>
        <v>0</v>
      </c>
      <c r="Q165" s="115">
        <f t="shared" si="30"/>
        <v>0</v>
      </c>
      <c r="R165" s="115">
        <f t="shared" si="30"/>
        <v>0</v>
      </c>
      <c r="S165" s="115">
        <f t="shared" si="30"/>
        <v>0</v>
      </c>
      <c r="T165" s="115">
        <f t="shared" si="30"/>
        <v>0</v>
      </c>
      <c r="U165" s="115">
        <f t="shared" si="30"/>
        <v>0</v>
      </c>
      <c r="V165" s="115">
        <f t="shared" si="30"/>
        <v>0</v>
      </c>
      <c r="W165" s="115">
        <f t="shared" si="30"/>
        <v>0</v>
      </c>
      <c r="X165" s="115">
        <f t="shared" si="30"/>
        <v>0</v>
      </c>
      <c r="Y165" s="115">
        <f t="shared" si="30"/>
        <v>0</v>
      </c>
      <c r="Z165" s="115">
        <f t="shared" si="30"/>
        <v>0</v>
      </c>
      <c r="AA165" s="115">
        <f t="shared" si="30"/>
        <v>0</v>
      </c>
      <c r="AB165" s="115">
        <f t="shared" si="30"/>
        <v>0</v>
      </c>
      <c r="AC165" s="115">
        <f t="shared" si="30"/>
        <v>0</v>
      </c>
      <c r="AD165" s="115">
        <f t="shared" si="30"/>
        <v>1</v>
      </c>
      <c r="AE165" s="115">
        <f t="shared" si="30"/>
        <v>1</v>
      </c>
      <c r="AF165" s="115">
        <f t="shared" si="30"/>
        <v>1</v>
      </c>
      <c r="AG165" s="115">
        <f t="shared" si="30"/>
        <v>1</v>
      </c>
      <c r="AH165" s="115">
        <f t="shared" si="30"/>
        <v>1</v>
      </c>
      <c r="AI165" s="115">
        <f t="shared" si="30"/>
        <v>1</v>
      </c>
      <c r="AJ165" s="37" t="str">
        <f t="shared" si="21"/>
        <v>UNKNOWN</v>
      </c>
      <c r="AK165" s="50"/>
      <c r="AL165" s="50" t="str">
        <f t="shared" si="24"/>
        <v>3F</v>
      </c>
      <c r="AM165" s="52" t="str">
        <f t="shared" si="25"/>
        <v>00</v>
      </c>
      <c r="AN165" s="52" t="str">
        <f t="shared" si="26"/>
        <v>00</v>
      </c>
      <c r="AO165" s="52" t="str">
        <f t="shared" si="27"/>
        <v>00</v>
      </c>
      <c r="AQ165" t="str">
        <f t="shared" si="22"/>
        <v xml:space="preserve">    (U4)0x0000003FU,                                                           /* 29 UNKNOWN                                         */</v>
      </c>
    </row>
    <row r="166" spans="2:43">
      <c r="B166" s="122"/>
      <c r="C166" s="37">
        <f t="shared" si="23"/>
        <v>30</v>
      </c>
      <c r="D166" s="115">
        <f t="shared" si="30"/>
        <v>0</v>
      </c>
      <c r="E166" s="115">
        <f t="shared" si="30"/>
        <v>0</v>
      </c>
      <c r="F166" s="115">
        <f t="shared" si="30"/>
        <v>0</v>
      </c>
      <c r="G166" s="115">
        <f t="shared" si="30"/>
        <v>0</v>
      </c>
      <c r="H166" s="115">
        <f t="shared" si="30"/>
        <v>0</v>
      </c>
      <c r="I166" s="115">
        <f t="shared" si="30"/>
        <v>0</v>
      </c>
      <c r="J166" s="115">
        <f t="shared" si="30"/>
        <v>0</v>
      </c>
      <c r="K166" s="115">
        <f t="shared" si="30"/>
        <v>0</v>
      </c>
      <c r="L166" s="115">
        <f t="shared" si="30"/>
        <v>0</v>
      </c>
      <c r="M166" s="115">
        <f t="shared" si="30"/>
        <v>0</v>
      </c>
      <c r="N166" s="115">
        <f t="shared" si="30"/>
        <v>0</v>
      </c>
      <c r="O166" s="115">
        <f t="shared" si="30"/>
        <v>0</v>
      </c>
      <c r="P166" s="115">
        <f t="shared" si="30"/>
        <v>0</v>
      </c>
      <c r="Q166" s="115">
        <f t="shared" si="30"/>
        <v>0</v>
      </c>
      <c r="R166" s="115">
        <f t="shared" si="30"/>
        <v>0</v>
      </c>
      <c r="S166" s="115">
        <f t="shared" si="30"/>
        <v>0</v>
      </c>
      <c r="T166" s="115">
        <f t="shared" si="30"/>
        <v>0</v>
      </c>
      <c r="U166" s="115">
        <f t="shared" si="30"/>
        <v>0</v>
      </c>
      <c r="V166" s="115">
        <f t="shared" si="30"/>
        <v>0</v>
      </c>
      <c r="W166" s="115">
        <f t="shared" si="30"/>
        <v>0</v>
      </c>
      <c r="X166" s="115">
        <f t="shared" si="30"/>
        <v>0</v>
      </c>
      <c r="Y166" s="115">
        <f t="shared" si="30"/>
        <v>0</v>
      </c>
      <c r="Z166" s="115">
        <f t="shared" si="30"/>
        <v>0</v>
      </c>
      <c r="AA166" s="115">
        <f t="shared" si="30"/>
        <v>0</v>
      </c>
      <c r="AB166" s="115">
        <f t="shared" si="30"/>
        <v>0</v>
      </c>
      <c r="AC166" s="115">
        <f t="shared" si="30"/>
        <v>0</v>
      </c>
      <c r="AD166" s="115">
        <f t="shared" si="30"/>
        <v>1</v>
      </c>
      <c r="AE166" s="115">
        <f t="shared" si="30"/>
        <v>1</v>
      </c>
      <c r="AF166" s="115">
        <f t="shared" si="30"/>
        <v>1</v>
      </c>
      <c r="AG166" s="115">
        <f t="shared" si="30"/>
        <v>1</v>
      </c>
      <c r="AH166" s="115">
        <f t="shared" si="30"/>
        <v>1</v>
      </c>
      <c r="AI166" s="115">
        <f t="shared" si="30"/>
        <v>1</v>
      </c>
      <c r="AJ166" s="37" t="str">
        <f t="shared" si="21"/>
        <v>UNKNOWN</v>
      </c>
      <c r="AK166" s="50"/>
      <c r="AL166" s="50" t="str">
        <f t="shared" si="24"/>
        <v>3F</v>
      </c>
      <c r="AM166" s="52" t="str">
        <f t="shared" si="25"/>
        <v>00</v>
      </c>
      <c r="AN166" s="52" t="str">
        <f t="shared" si="26"/>
        <v>00</v>
      </c>
      <c r="AO166" s="52" t="str">
        <f t="shared" si="27"/>
        <v>00</v>
      </c>
      <c r="AQ166" t="str">
        <f t="shared" si="22"/>
        <v xml:space="preserve">    (U4)0x0000003FU,                                                           /* 30 UNKNOWN                                         */</v>
      </c>
    </row>
    <row r="167" spans="2:43">
      <c r="B167" s="122"/>
      <c r="C167" s="37">
        <f t="shared" si="23"/>
        <v>31</v>
      </c>
      <c r="D167" s="115">
        <f t="shared" si="30"/>
        <v>0</v>
      </c>
      <c r="E167" s="115">
        <f t="shared" si="30"/>
        <v>0</v>
      </c>
      <c r="F167" s="115">
        <f t="shared" si="30"/>
        <v>0</v>
      </c>
      <c r="G167" s="115">
        <f t="shared" si="30"/>
        <v>0</v>
      </c>
      <c r="H167" s="115">
        <f t="shared" si="30"/>
        <v>0</v>
      </c>
      <c r="I167" s="115">
        <f t="shared" si="30"/>
        <v>0</v>
      </c>
      <c r="J167" s="115">
        <f t="shared" si="30"/>
        <v>0</v>
      </c>
      <c r="K167" s="115">
        <f t="shared" si="30"/>
        <v>0</v>
      </c>
      <c r="L167" s="115">
        <f t="shared" si="30"/>
        <v>0</v>
      </c>
      <c r="M167" s="115">
        <f t="shared" si="30"/>
        <v>0</v>
      </c>
      <c r="N167" s="115">
        <f t="shared" si="30"/>
        <v>0</v>
      </c>
      <c r="O167" s="115">
        <f t="shared" si="30"/>
        <v>0</v>
      </c>
      <c r="P167" s="115">
        <f t="shared" si="30"/>
        <v>0</v>
      </c>
      <c r="Q167" s="115">
        <f t="shared" si="30"/>
        <v>0</v>
      </c>
      <c r="R167" s="115">
        <f t="shared" si="30"/>
        <v>0</v>
      </c>
      <c r="S167" s="115">
        <f t="shared" si="30"/>
        <v>0</v>
      </c>
      <c r="T167" s="115">
        <f t="shared" si="30"/>
        <v>0</v>
      </c>
      <c r="U167" s="115">
        <f t="shared" si="30"/>
        <v>0</v>
      </c>
      <c r="V167" s="115">
        <f t="shared" si="30"/>
        <v>0</v>
      </c>
      <c r="W167" s="115">
        <f t="shared" si="30"/>
        <v>0</v>
      </c>
      <c r="X167" s="115">
        <f t="shared" si="30"/>
        <v>0</v>
      </c>
      <c r="Y167" s="115">
        <f t="shared" si="30"/>
        <v>0</v>
      </c>
      <c r="Z167" s="115">
        <f t="shared" si="30"/>
        <v>0</v>
      </c>
      <c r="AA167" s="115">
        <f t="shared" si="30"/>
        <v>0</v>
      </c>
      <c r="AB167" s="115">
        <f t="shared" si="30"/>
        <v>0</v>
      </c>
      <c r="AC167" s="115">
        <f t="shared" si="30"/>
        <v>0</v>
      </c>
      <c r="AD167" s="115">
        <f t="shared" si="30"/>
        <v>1</v>
      </c>
      <c r="AE167" s="115">
        <f t="shared" si="30"/>
        <v>1</v>
      </c>
      <c r="AF167" s="115">
        <f t="shared" si="30"/>
        <v>1</v>
      </c>
      <c r="AG167" s="115">
        <f t="shared" si="30"/>
        <v>1</v>
      </c>
      <c r="AH167" s="115">
        <f t="shared" si="30"/>
        <v>1</v>
      </c>
      <c r="AI167" s="115">
        <f>IF(OR(AI37=0,AI37=1),1,0)</f>
        <v>1</v>
      </c>
      <c r="AJ167" s="37" t="str">
        <f t="shared" si="21"/>
        <v>UNKNOWN</v>
      </c>
      <c r="AK167" s="50"/>
      <c r="AL167" s="50" t="str">
        <f t="shared" si="24"/>
        <v>3F</v>
      </c>
      <c r="AM167" s="52" t="str">
        <f t="shared" si="25"/>
        <v>00</v>
      </c>
      <c r="AN167" s="52" t="str">
        <f t="shared" si="26"/>
        <v>00</v>
      </c>
      <c r="AO167" s="52" t="str">
        <f t="shared" si="27"/>
        <v>00</v>
      </c>
      <c r="AQ167" t="str">
        <f t="shared" si="22"/>
        <v xml:space="preserve">    (U4)0x0000003FU,                                                           /* 31 UNKNOWN                                         */</v>
      </c>
    </row>
    <row r="168" spans="2:43">
      <c r="B168" s="122"/>
      <c r="C168" s="37">
        <f t="shared" si="23"/>
        <v>32</v>
      </c>
      <c r="D168" s="115">
        <f t="shared" ref="D168:AI175" si="31">IF(OR(D38=0,D38=1),1,0)</f>
        <v>0</v>
      </c>
      <c r="E168" s="115">
        <f t="shared" si="31"/>
        <v>0</v>
      </c>
      <c r="F168" s="115">
        <f t="shared" si="31"/>
        <v>0</v>
      </c>
      <c r="G168" s="115">
        <f t="shared" si="31"/>
        <v>0</v>
      </c>
      <c r="H168" s="115">
        <f t="shared" si="31"/>
        <v>0</v>
      </c>
      <c r="I168" s="115">
        <f t="shared" si="31"/>
        <v>0</v>
      </c>
      <c r="J168" s="115">
        <f t="shared" si="31"/>
        <v>0</v>
      </c>
      <c r="K168" s="115">
        <f t="shared" si="31"/>
        <v>0</v>
      </c>
      <c r="L168" s="115">
        <f t="shared" si="31"/>
        <v>0</v>
      </c>
      <c r="M168" s="115">
        <f t="shared" si="31"/>
        <v>0</v>
      </c>
      <c r="N168" s="115">
        <f t="shared" si="31"/>
        <v>0</v>
      </c>
      <c r="O168" s="115">
        <f t="shared" si="31"/>
        <v>0</v>
      </c>
      <c r="P168" s="115">
        <f t="shared" si="31"/>
        <v>0</v>
      </c>
      <c r="Q168" s="115">
        <f t="shared" si="31"/>
        <v>0</v>
      </c>
      <c r="R168" s="115">
        <f t="shared" si="31"/>
        <v>0</v>
      </c>
      <c r="S168" s="115">
        <f t="shared" si="31"/>
        <v>0</v>
      </c>
      <c r="T168" s="115">
        <f t="shared" si="31"/>
        <v>0</v>
      </c>
      <c r="U168" s="115">
        <f t="shared" si="31"/>
        <v>0</v>
      </c>
      <c r="V168" s="115">
        <f t="shared" si="31"/>
        <v>0</v>
      </c>
      <c r="W168" s="115">
        <f t="shared" si="31"/>
        <v>0</v>
      </c>
      <c r="X168" s="115">
        <f t="shared" si="31"/>
        <v>0</v>
      </c>
      <c r="Y168" s="115">
        <f t="shared" si="31"/>
        <v>0</v>
      </c>
      <c r="Z168" s="115">
        <f t="shared" si="31"/>
        <v>0</v>
      </c>
      <c r="AA168" s="115">
        <f t="shared" si="31"/>
        <v>0</v>
      </c>
      <c r="AB168" s="115">
        <f t="shared" si="31"/>
        <v>0</v>
      </c>
      <c r="AC168" s="115">
        <f t="shared" si="31"/>
        <v>0</v>
      </c>
      <c r="AD168" s="115">
        <f t="shared" si="31"/>
        <v>1</v>
      </c>
      <c r="AE168" s="115">
        <f t="shared" si="31"/>
        <v>1</v>
      </c>
      <c r="AF168" s="115">
        <f t="shared" si="31"/>
        <v>1</v>
      </c>
      <c r="AG168" s="115">
        <f t="shared" si="31"/>
        <v>1</v>
      </c>
      <c r="AH168" s="115">
        <f t="shared" si="31"/>
        <v>1</v>
      </c>
      <c r="AI168" s="115">
        <f t="shared" si="31"/>
        <v>1</v>
      </c>
      <c r="AJ168" s="37" t="str">
        <f t="shared" si="21"/>
        <v>UNKNOWN</v>
      </c>
      <c r="AK168" s="50"/>
      <c r="AL168" s="50" t="str">
        <f t="shared" si="24"/>
        <v>3F</v>
      </c>
      <c r="AM168" s="52" t="str">
        <f t="shared" si="25"/>
        <v>00</v>
      </c>
      <c r="AN168" s="52" t="str">
        <f t="shared" si="26"/>
        <v>00</v>
      </c>
      <c r="AO168" s="52" t="str">
        <f t="shared" si="27"/>
        <v>00</v>
      </c>
      <c r="AQ168" t="str">
        <f t="shared" si="22"/>
        <v xml:space="preserve">    (U4)0x0000003FU,                                                           /* 32 UNKNOWN                                         */</v>
      </c>
    </row>
    <row r="169" spans="2:43">
      <c r="B169" s="122"/>
      <c r="C169" s="37">
        <f t="shared" si="23"/>
        <v>33</v>
      </c>
      <c r="D169" s="115">
        <f t="shared" si="31"/>
        <v>0</v>
      </c>
      <c r="E169" s="115">
        <f t="shared" si="31"/>
        <v>0</v>
      </c>
      <c r="F169" s="115">
        <f t="shared" si="31"/>
        <v>0</v>
      </c>
      <c r="G169" s="115">
        <f t="shared" si="31"/>
        <v>0</v>
      </c>
      <c r="H169" s="115">
        <f t="shared" si="31"/>
        <v>0</v>
      </c>
      <c r="I169" s="115">
        <f t="shared" si="31"/>
        <v>0</v>
      </c>
      <c r="J169" s="115">
        <f t="shared" si="31"/>
        <v>0</v>
      </c>
      <c r="K169" s="115">
        <f t="shared" si="31"/>
        <v>0</v>
      </c>
      <c r="L169" s="115">
        <f t="shared" si="31"/>
        <v>0</v>
      </c>
      <c r="M169" s="115">
        <f t="shared" si="31"/>
        <v>0</v>
      </c>
      <c r="N169" s="115">
        <f t="shared" si="31"/>
        <v>0</v>
      </c>
      <c r="O169" s="115">
        <f t="shared" si="31"/>
        <v>0</v>
      </c>
      <c r="P169" s="115">
        <f t="shared" si="31"/>
        <v>0</v>
      </c>
      <c r="Q169" s="115">
        <f t="shared" si="31"/>
        <v>0</v>
      </c>
      <c r="R169" s="115">
        <f t="shared" si="31"/>
        <v>0</v>
      </c>
      <c r="S169" s="115">
        <f t="shared" si="31"/>
        <v>0</v>
      </c>
      <c r="T169" s="115">
        <f t="shared" si="31"/>
        <v>0</v>
      </c>
      <c r="U169" s="115">
        <f t="shared" si="31"/>
        <v>0</v>
      </c>
      <c r="V169" s="115">
        <f t="shared" si="31"/>
        <v>0</v>
      </c>
      <c r="W169" s="115">
        <f t="shared" si="31"/>
        <v>0</v>
      </c>
      <c r="X169" s="115">
        <f t="shared" si="31"/>
        <v>0</v>
      </c>
      <c r="Y169" s="115">
        <f t="shared" si="31"/>
        <v>0</v>
      </c>
      <c r="Z169" s="115">
        <f t="shared" si="31"/>
        <v>0</v>
      </c>
      <c r="AA169" s="115">
        <f t="shared" si="31"/>
        <v>0</v>
      </c>
      <c r="AB169" s="115">
        <f t="shared" si="31"/>
        <v>0</v>
      </c>
      <c r="AC169" s="115">
        <f t="shared" si="31"/>
        <v>0</v>
      </c>
      <c r="AD169" s="115">
        <f t="shared" si="31"/>
        <v>1</v>
      </c>
      <c r="AE169" s="115">
        <f t="shared" si="31"/>
        <v>1</v>
      </c>
      <c r="AF169" s="115">
        <f t="shared" si="31"/>
        <v>1</v>
      </c>
      <c r="AG169" s="115">
        <f t="shared" si="31"/>
        <v>1</v>
      </c>
      <c r="AH169" s="115">
        <f t="shared" si="31"/>
        <v>1</v>
      </c>
      <c r="AI169" s="115">
        <f t="shared" si="31"/>
        <v>1</v>
      </c>
      <c r="AJ169" s="37" t="str">
        <f t="shared" si="21"/>
        <v>UNKNOWN</v>
      </c>
      <c r="AK169" s="50"/>
      <c r="AL169" s="50" t="str">
        <f t="shared" si="24"/>
        <v>3F</v>
      </c>
      <c r="AM169" s="52" t="str">
        <f t="shared" si="25"/>
        <v>00</v>
      </c>
      <c r="AN169" s="52" t="str">
        <f t="shared" si="26"/>
        <v>00</v>
      </c>
      <c r="AO169" s="52" t="str">
        <f t="shared" si="27"/>
        <v>00</v>
      </c>
      <c r="AQ169" t="str">
        <f t="shared" si="22"/>
        <v xml:space="preserve">    (U4)0x0000003FU,                                                           /* 33 UNKNOWN                                         */</v>
      </c>
    </row>
    <row r="170" spans="2:43">
      <c r="B170" s="122"/>
      <c r="C170" s="37">
        <f t="shared" si="23"/>
        <v>34</v>
      </c>
      <c r="D170" s="115">
        <f t="shared" si="31"/>
        <v>0</v>
      </c>
      <c r="E170" s="115">
        <f t="shared" si="31"/>
        <v>0</v>
      </c>
      <c r="F170" s="115">
        <f t="shared" si="31"/>
        <v>0</v>
      </c>
      <c r="G170" s="115">
        <f t="shared" si="31"/>
        <v>0</v>
      </c>
      <c r="H170" s="115">
        <f t="shared" si="31"/>
        <v>0</v>
      </c>
      <c r="I170" s="115">
        <f t="shared" si="31"/>
        <v>0</v>
      </c>
      <c r="J170" s="115">
        <f t="shared" si="31"/>
        <v>0</v>
      </c>
      <c r="K170" s="115">
        <f t="shared" si="31"/>
        <v>0</v>
      </c>
      <c r="L170" s="115">
        <f t="shared" si="31"/>
        <v>0</v>
      </c>
      <c r="M170" s="115">
        <f t="shared" si="31"/>
        <v>0</v>
      </c>
      <c r="N170" s="115">
        <f t="shared" si="31"/>
        <v>0</v>
      </c>
      <c r="O170" s="115">
        <f t="shared" si="31"/>
        <v>0</v>
      </c>
      <c r="P170" s="115">
        <f t="shared" si="31"/>
        <v>0</v>
      </c>
      <c r="Q170" s="115">
        <f t="shared" si="31"/>
        <v>0</v>
      </c>
      <c r="R170" s="115">
        <f t="shared" si="31"/>
        <v>0</v>
      </c>
      <c r="S170" s="115">
        <f t="shared" si="31"/>
        <v>0</v>
      </c>
      <c r="T170" s="115">
        <f t="shared" si="31"/>
        <v>0</v>
      </c>
      <c r="U170" s="115">
        <f t="shared" si="31"/>
        <v>0</v>
      </c>
      <c r="V170" s="115">
        <f t="shared" si="31"/>
        <v>0</v>
      </c>
      <c r="W170" s="115">
        <f t="shared" si="31"/>
        <v>0</v>
      </c>
      <c r="X170" s="115">
        <f t="shared" si="31"/>
        <v>0</v>
      </c>
      <c r="Y170" s="115">
        <f t="shared" si="31"/>
        <v>0</v>
      </c>
      <c r="Z170" s="115">
        <f t="shared" si="31"/>
        <v>0</v>
      </c>
      <c r="AA170" s="115">
        <f t="shared" si="31"/>
        <v>0</v>
      </c>
      <c r="AB170" s="115">
        <f t="shared" si="31"/>
        <v>0</v>
      </c>
      <c r="AC170" s="115">
        <f t="shared" si="31"/>
        <v>0</v>
      </c>
      <c r="AD170" s="115">
        <f t="shared" si="31"/>
        <v>1</v>
      </c>
      <c r="AE170" s="115">
        <f t="shared" si="31"/>
        <v>1</v>
      </c>
      <c r="AF170" s="115">
        <f t="shared" si="31"/>
        <v>1</v>
      </c>
      <c r="AG170" s="115">
        <f t="shared" si="31"/>
        <v>1</v>
      </c>
      <c r="AH170" s="115">
        <f t="shared" si="31"/>
        <v>1</v>
      </c>
      <c r="AI170" s="115">
        <f t="shared" si="31"/>
        <v>1</v>
      </c>
      <c r="AJ170" s="37" t="str">
        <f t="shared" si="21"/>
        <v>UNKNOWN</v>
      </c>
      <c r="AK170" s="50"/>
      <c r="AL170" s="50" t="str">
        <f t="shared" si="24"/>
        <v>3F</v>
      </c>
      <c r="AM170" s="52" t="str">
        <f t="shared" si="25"/>
        <v>00</v>
      </c>
      <c r="AN170" s="52" t="str">
        <f t="shared" si="26"/>
        <v>00</v>
      </c>
      <c r="AO170" s="52" t="str">
        <f t="shared" si="27"/>
        <v>00</v>
      </c>
      <c r="AQ170" t="str">
        <f t="shared" si="22"/>
        <v xml:space="preserve">    (U4)0x0000003FU,                                                           /* 34 UNKNOWN                                         */</v>
      </c>
    </row>
    <row r="171" spans="2:43">
      <c r="B171" s="122"/>
      <c r="C171" s="37">
        <f t="shared" si="23"/>
        <v>35</v>
      </c>
      <c r="D171" s="115">
        <f t="shared" si="31"/>
        <v>0</v>
      </c>
      <c r="E171" s="115">
        <f t="shared" si="31"/>
        <v>0</v>
      </c>
      <c r="F171" s="115">
        <f t="shared" si="31"/>
        <v>0</v>
      </c>
      <c r="G171" s="115">
        <f t="shared" si="31"/>
        <v>0</v>
      </c>
      <c r="H171" s="115">
        <f t="shared" si="31"/>
        <v>0</v>
      </c>
      <c r="I171" s="115">
        <f t="shared" si="31"/>
        <v>0</v>
      </c>
      <c r="J171" s="115">
        <f t="shared" si="31"/>
        <v>0</v>
      </c>
      <c r="K171" s="115">
        <f t="shared" si="31"/>
        <v>0</v>
      </c>
      <c r="L171" s="115">
        <f t="shared" si="31"/>
        <v>0</v>
      </c>
      <c r="M171" s="115">
        <f t="shared" si="31"/>
        <v>0</v>
      </c>
      <c r="N171" s="115">
        <f t="shared" si="31"/>
        <v>0</v>
      </c>
      <c r="O171" s="115">
        <f t="shared" si="31"/>
        <v>0</v>
      </c>
      <c r="P171" s="115">
        <f t="shared" si="31"/>
        <v>0</v>
      </c>
      <c r="Q171" s="115">
        <f t="shared" si="31"/>
        <v>0</v>
      </c>
      <c r="R171" s="115">
        <f t="shared" si="31"/>
        <v>0</v>
      </c>
      <c r="S171" s="115">
        <f t="shared" si="31"/>
        <v>0</v>
      </c>
      <c r="T171" s="115">
        <f t="shared" si="31"/>
        <v>0</v>
      </c>
      <c r="U171" s="115">
        <f t="shared" si="31"/>
        <v>0</v>
      </c>
      <c r="V171" s="115">
        <f t="shared" si="31"/>
        <v>0</v>
      </c>
      <c r="W171" s="115">
        <f t="shared" si="31"/>
        <v>0</v>
      </c>
      <c r="X171" s="115">
        <f t="shared" si="31"/>
        <v>0</v>
      </c>
      <c r="Y171" s="115">
        <f t="shared" si="31"/>
        <v>0</v>
      </c>
      <c r="Z171" s="115">
        <f t="shared" si="31"/>
        <v>0</v>
      </c>
      <c r="AA171" s="115">
        <f t="shared" si="31"/>
        <v>0</v>
      </c>
      <c r="AB171" s="115">
        <f t="shared" si="31"/>
        <v>0</v>
      </c>
      <c r="AC171" s="115">
        <f t="shared" si="31"/>
        <v>0</v>
      </c>
      <c r="AD171" s="115">
        <f t="shared" si="31"/>
        <v>1</v>
      </c>
      <c r="AE171" s="115">
        <f t="shared" si="31"/>
        <v>1</v>
      </c>
      <c r="AF171" s="115">
        <f t="shared" si="31"/>
        <v>1</v>
      </c>
      <c r="AG171" s="115">
        <f t="shared" si="31"/>
        <v>1</v>
      </c>
      <c r="AH171" s="115">
        <f t="shared" si="31"/>
        <v>1</v>
      </c>
      <c r="AI171" s="115">
        <f t="shared" si="31"/>
        <v>1</v>
      </c>
      <c r="AJ171" s="37" t="str">
        <f t="shared" si="21"/>
        <v>UNKNOWN</v>
      </c>
      <c r="AK171" s="50"/>
      <c r="AL171" s="50" t="str">
        <f t="shared" si="24"/>
        <v>3F</v>
      </c>
      <c r="AM171" s="52" t="str">
        <f t="shared" si="25"/>
        <v>00</v>
      </c>
      <c r="AN171" s="52" t="str">
        <f t="shared" si="26"/>
        <v>00</v>
      </c>
      <c r="AO171" s="52" t="str">
        <f t="shared" si="27"/>
        <v>00</v>
      </c>
      <c r="AQ171" t="str">
        <f t="shared" si="22"/>
        <v xml:space="preserve">    (U4)0x0000003FU,                                                           /* 35 UNKNOWN                                         */</v>
      </c>
    </row>
    <row r="172" spans="2:43">
      <c r="B172" s="122"/>
      <c r="C172" s="37">
        <f t="shared" si="23"/>
        <v>36</v>
      </c>
      <c r="D172" s="115">
        <f t="shared" si="31"/>
        <v>0</v>
      </c>
      <c r="E172" s="115">
        <f t="shared" si="31"/>
        <v>0</v>
      </c>
      <c r="F172" s="115">
        <f t="shared" si="31"/>
        <v>0</v>
      </c>
      <c r="G172" s="115">
        <f t="shared" si="31"/>
        <v>0</v>
      </c>
      <c r="H172" s="115">
        <f t="shared" si="31"/>
        <v>0</v>
      </c>
      <c r="I172" s="115">
        <f t="shared" si="31"/>
        <v>0</v>
      </c>
      <c r="J172" s="115">
        <f t="shared" si="31"/>
        <v>0</v>
      </c>
      <c r="K172" s="115">
        <f t="shared" si="31"/>
        <v>0</v>
      </c>
      <c r="L172" s="115">
        <f t="shared" si="31"/>
        <v>0</v>
      </c>
      <c r="M172" s="115">
        <f t="shared" si="31"/>
        <v>0</v>
      </c>
      <c r="N172" s="115">
        <f t="shared" si="31"/>
        <v>0</v>
      </c>
      <c r="O172" s="115">
        <f t="shared" si="31"/>
        <v>0</v>
      </c>
      <c r="P172" s="115">
        <f t="shared" si="31"/>
        <v>0</v>
      </c>
      <c r="Q172" s="115">
        <f t="shared" si="31"/>
        <v>0</v>
      </c>
      <c r="R172" s="115">
        <f t="shared" si="31"/>
        <v>0</v>
      </c>
      <c r="S172" s="115">
        <f t="shared" si="31"/>
        <v>0</v>
      </c>
      <c r="T172" s="115">
        <f t="shared" si="31"/>
        <v>0</v>
      </c>
      <c r="U172" s="115">
        <f t="shared" si="31"/>
        <v>0</v>
      </c>
      <c r="V172" s="115">
        <f t="shared" si="31"/>
        <v>0</v>
      </c>
      <c r="W172" s="115">
        <f t="shared" si="31"/>
        <v>0</v>
      </c>
      <c r="X172" s="115">
        <f t="shared" si="31"/>
        <v>0</v>
      </c>
      <c r="Y172" s="115">
        <f t="shared" si="31"/>
        <v>0</v>
      </c>
      <c r="Z172" s="115">
        <f t="shared" si="31"/>
        <v>0</v>
      </c>
      <c r="AA172" s="115">
        <f t="shared" si="31"/>
        <v>0</v>
      </c>
      <c r="AB172" s="115">
        <f t="shared" si="31"/>
        <v>0</v>
      </c>
      <c r="AC172" s="115">
        <f t="shared" si="31"/>
        <v>0</v>
      </c>
      <c r="AD172" s="115">
        <f t="shared" si="31"/>
        <v>1</v>
      </c>
      <c r="AE172" s="115">
        <f t="shared" si="31"/>
        <v>1</v>
      </c>
      <c r="AF172" s="115">
        <f t="shared" si="31"/>
        <v>1</v>
      </c>
      <c r="AG172" s="115">
        <f t="shared" si="31"/>
        <v>1</v>
      </c>
      <c r="AH172" s="115">
        <f t="shared" si="31"/>
        <v>1</v>
      </c>
      <c r="AI172" s="115">
        <f t="shared" si="31"/>
        <v>1</v>
      </c>
      <c r="AJ172" s="37" t="str">
        <f t="shared" si="21"/>
        <v>UNKNOWN</v>
      </c>
      <c r="AK172" s="50"/>
      <c r="AL172" s="50" t="str">
        <f t="shared" si="24"/>
        <v>3F</v>
      </c>
      <c r="AM172" s="52" t="str">
        <f t="shared" si="25"/>
        <v>00</v>
      </c>
      <c r="AN172" s="52" t="str">
        <f t="shared" si="26"/>
        <v>00</v>
      </c>
      <c r="AO172" s="52" t="str">
        <f t="shared" si="27"/>
        <v>00</v>
      </c>
      <c r="AQ172" t="str">
        <f t="shared" si="22"/>
        <v xml:space="preserve">    (U4)0x0000003FU,                                                           /* 36 UNKNOWN                                         */</v>
      </c>
    </row>
    <row r="173" spans="2:43">
      <c r="B173" s="122"/>
      <c r="C173" s="37">
        <f t="shared" si="23"/>
        <v>37</v>
      </c>
      <c r="D173" s="115">
        <f t="shared" si="31"/>
        <v>0</v>
      </c>
      <c r="E173" s="115">
        <f t="shared" si="31"/>
        <v>0</v>
      </c>
      <c r="F173" s="115">
        <f t="shared" si="31"/>
        <v>0</v>
      </c>
      <c r="G173" s="115">
        <f t="shared" si="31"/>
        <v>0</v>
      </c>
      <c r="H173" s="115">
        <f t="shared" si="31"/>
        <v>0</v>
      </c>
      <c r="I173" s="115">
        <f t="shared" si="31"/>
        <v>0</v>
      </c>
      <c r="J173" s="115">
        <f t="shared" si="31"/>
        <v>0</v>
      </c>
      <c r="K173" s="115">
        <f t="shared" si="31"/>
        <v>0</v>
      </c>
      <c r="L173" s="115">
        <f t="shared" si="31"/>
        <v>0</v>
      </c>
      <c r="M173" s="115">
        <f t="shared" si="31"/>
        <v>0</v>
      </c>
      <c r="N173" s="115">
        <f t="shared" si="31"/>
        <v>0</v>
      </c>
      <c r="O173" s="115">
        <f t="shared" si="31"/>
        <v>0</v>
      </c>
      <c r="P173" s="115">
        <f t="shared" si="31"/>
        <v>0</v>
      </c>
      <c r="Q173" s="115">
        <f t="shared" si="31"/>
        <v>0</v>
      </c>
      <c r="R173" s="115">
        <f t="shared" si="31"/>
        <v>0</v>
      </c>
      <c r="S173" s="115">
        <f t="shared" si="31"/>
        <v>0</v>
      </c>
      <c r="T173" s="115">
        <f t="shared" si="31"/>
        <v>0</v>
      </c>
      <c r="U173" s="115">
        <f t="shared" si="31"/>
        <v>0</v>
      </c>
      <c r="V173" s="115">
        <f t="shared" si="31"/>
        <v>0</v>
      </c>
      <c r="W173" s="115">
        <f t="shared" si="31"/>
        <v>0</v>
      </c>
      <c r="X173" s="115">
        <f t="shared" si="31"/>
        <v>0</v>
      </c>
      <c r="Y173" s="115">
        <f t="shared" si="31"/>
        <v>0</v>
      </c>
      <c r="Z173" s="115">
        <f t="shared" si="31"/>
        <v>0</v>
      </c>
      <c r="AA173" s="115">
        <f t="shared" si="31"/>
        <v>0</v>
      </c>
      <c r="AB173" s="115">
        <f t="shared" si="31"/>
        <v>0</v>
      </c>
      <c r="AC173" s="115">
        <f t="shared" si="31"/>
        <v>0</v>
      </c>
      <c r="AD173" s="115">
        <f t="shared" si="31"/>
        <v>1</v>
      </c>
      <c r="AE173" s="115">
        <f t="shared" si="31"/>
        <v>1</v>
      </c>
      <c r="AF173" s="115">
        <f t="shared" si="31"/>
        <v>1</v>
      </c>
      <c r="AG173" s="115">
        <f t="shared" si="31"/>
        <v>1</v>
      </c>
      <c r="AH173" s="115">
        <f t="shared" si="31"/>
        <v>1</v>
      </c>
      <c r="AI173" s="115">
        <f t="shared" si="31"/>
        <v>1</v>
      </c>
      <c r="AJ173" s="37" t="str">
        <f t="shared" si="21"/>
        <v>UNKNOWN</v>
      </c>
      <c r="AK173" s="50"/>
      <c r="AL173" s="50" t="str">
        <f t="shared" si="24"/>
        <v>3F</v>
      </c>
      <c r="AM173" s="52" t="str">
        <f t="shared" si="25"/>
        <v>00</v>
      </c>
      <c r="AN173" s="52" t="str">
        <f t="shared" si="26"/>
        <v>00</v>
      </c>
      <c r="AO173" s="52" t="str">
        <f t="shared" si="27"/>
        <v>00</v>
      </c>
      <c r="AQ173" t="str">
        <f t="shared" si="22"/>
        <v xml:space="preserve">    (U4)0x0000003FU,                                                           /* 37 UNKNOWN                                         */</v>
      </c>
    </row>
    <row r="174" spans="2:43">
      <c r="B174" s="122"/>
      <c r="C174" s="37">
        <f t="shared" si="23"/>
        <v>38</v>
      </c>
      <c r="D174" s="115">
        <f t="shared" si="31"/>
        <v>0</v>
      </c>
      <c r="E174" s="115">
        <f t="shared" si="31"/>
        <v>0</v>
      </c>
      <c r="F174" s="115">
        <f t="shared" si="31"/>
        <v>0</v>
      </c>
      <c r="G174" s="115">
        <f t="shared" si="31"/>
        <v>0</v>
      </c>
      <c r="H174" s="115">
        <f t="shared" si="31"/>
        <v>0</v>
      </c>
      <c r="I174" s="115">
        <f t="shared" si="31"/>
        <v>0</v>
      </c>
      <c r="J174" s="115">
        <f t="shared" si="31"/>
        <v>0</v>
      </c>
      <c r="K174" s="115">
        <f t="shared" si="31"/>
        <v>0</v>
      </c>
      <c r="L174" s="115">
        <f t="shared" si="31"/>
        <v>0</v>
      </c>
      <c r="M174" s="115">
        <f t="shared" si="31"/>
        <v>0</v>
      </c>
      <c r="N174" s="115">
        <f t="shared" si="31"/>
        <v>0</v>
      </c>
      <c r="O174" s="115">
        <f t="shared" si="31"/>
        <v>0</v>
      </c>
      <c r="P174" s="115">
        <f t="shared" si="31"/>
        <v>0</v>
      </c>
      <c r="Q174" s="115">
        <f t="shared" si="31"/>
        <v>0</v>
      </c>
      <c r="R174" s="115">
        <f t="shared" si="31"/>
        <v>0</v>
      </c>
      <c r="S174" s="115">
        <f t="shared" si="31"/>
        <v>0</v>
      </c>
      <c r="T174" s="115">
        <f t="shared" si="31"/>
        <v>0</v>
      </c>
      <c r="U174" s="115">
        <f t="shared" si="31"/>
        <v>0</v>
      </c>
      <c r="V174" s="115">
        <f t="shared" si="31"/>
        <v>0</v>
      </c>
      <c r="W174" s="115">
        <f t="shared" si="31"/>
        <v>0</v>
      </c>
      <c r="X174" s="115">
        <f t="shared" si="31"/>
        <v>0</v>
      </c>
      <c r="Y174" s="115">
        <f t="shared" si="31"/>
        <v>0</v>
      </c>
      <c r="Z174" s="115">
        <f t="shared" si="31"/>
        <v>0</v>
      </c>
      <c r="AA174" s="115">
        <f t="shared" si="31"/>
        <v>0</v>
      </c>
      <c r="AB174" s="115">
        <f t="shared" si="31"/>
        <v>0</v>
      </c>
      <c r="AC174" s="115">
        <f t="shared" si="31"/>
        <v>0</v>
      </c>
      <c r="AD174" s="115">
        <f t="shared" si="31"/>
        <v>1</v>
      </c>
      <c r="AE174" s="115">
        <f t="shared" si="31"/>
        <v>1</v>
      </c>
      <c r="AF174" s="115">
        <f t="shared" si="31"/>
        <v>1</v>
      </c>
      <c r="AG174" s="115">
        <f t="shared" si="31"/>
        <v>1</v>
      </c>
      <c r="AH174" s="115">
        <f t="shared" si="31"/>
        <v>1</v>
      </c>
      <c r="AI174" s="115">
        <f t="shared" si="31"/>
        <v>1</v>
      </c>
      <c r="AJ174" s="37" t="str">
        <f t="shared" si="21"/>
        <v>UNKNOWN</v>
      </c>
      <c r="AK174" s="50"/>
      <c r="AL174" s="50" t="str">
        <f t="shared" si="24"/>
        <v>3F</v>
      </c>
      <c r="AM174" s="52" t="str">
        <f t="shared" si="25"/>
        <v>00</v>
      </c>
      <c r="AN174" s="52" t="str">
        <f t="shared" si="26"/>
        <v>00</v>
      </c>
      <c r="AO174" s="52" t="str">
        <f t="shared" si="27"/>
        <v>00</v>
      </c>
      <c r="AQ174" t="str">
        <f t="shared" si="22"/>
        <v xml:space="preserve">    (U4)0x0000003FU,                                                           /* 38 UNKNOWN                                         */</v>
      </c>
    </row>
    <row r="175" spans="2:43">
      <c r="B175" s="122"/>
      <c r="C175" s="37">
        <f t="shared" si="23"/>
        <v>39</v>
      </c>
      <c r="D175" s="115">
        <f t="shared" si="31"/>
        <v>0</v>
      </c>
      <c r="E175" s="115">
        <f t="shared" si="31"/>
        <v>0</v>
      </c>
      <c r="F175" s="115">
        <f t="shared" si="31"/>
        <v>0</v>
      </c>
      <c r="G175" s="115">
        <f t="shared" si="31"/>
        <v>0</v>
      </c>
      <c r="H175" s="115">
        <f t="shared" si="31"/>
        <v>0</v>
      </c>
      <c r="I175" s="115">
        <f t="shared" si="31"/>
        <v>0</v>
      </c>
      <c r="J175" s="115">
        <f t="shared" si="31"/>
        <v>0</v>
      </c>
      <c r="K175" s="115">
        <f t="shared" si="31"/>
        <v>0</v>
      </c>
      <c r="L175" s="115">
        <f t="shared" si="31"/>
        <v>0</v>
      </c>
      <c r="M175" s="115">
        <f t="shared" si="31"/>
        <v>0</v>
      </c>
      <c r="N175" s="115">
        <f t="shared" si="31"/>
        <v>0</v>
      </c>
      <c r="O175" s="115">
        <f t="shared" si="31"/>
        <v>0</v>
      </c>
      <c r="P175" s="115">
        <f t="shared" si="31"/>
        <v>0</v>
      </c>
      <c r="Q175" s="115">
        <f t="shared" si="31"/>
        <v>0</v>
      </c>
      <c r="R175" s="115">
        <f t="shared" si="31"/>
        <v>0</v>
      </c>
      <c r="S175" s="115">
        <f t="shared" si="31"/>
        <v>0</v>
      </c>
      <c r="T175" s="115">
        <f t="shared" si="31"/>
        <v>0</v>
      </c>
      <c r="U175" s="115">
        <f t="shared" si="31"/>
        <v>0</v>
      </c>
      <c r="V175" s="115">
        <f t="shared" si="31"/>
        <v>0</v>
      </c>
      <c r="W175" s="115">
        <f t="shared" si="31"/>
        <v>0</v>
      </c>
      <c r="X175" s="115">
        <f t="shared" si="31"/>
        <v>0</v>
      </c>
      <c r="Y175" s="115">
        <f t="shared" si="31"/>
        <v>0</v>
      </c>
      <c r="Z175" s="115">
        <f t="shared" si="31"/>
        <v>0</v>
      </c>
      <c r="AA175" s="115">
        <f t="shared" si="31"/>
        <v>0</v>
      </c>
      <c r="AB175" s="115">
        <f t="shared" si="31"/>
        <v>0</v>
      </c>
      <c r="AC175" s="115">
        <f t="shared" si="31"/>
        <v>0</v>
      </c>
      <c r="AD175" s="115">
        <f t="shared" si="31"/>
        <v>1</v>
      </c>
      <c r="AE175" s="115">
        <f t="shared" si="31"/>
        <v>1</v>
      </c>
      <c r="AF175" s="115">
        <f t="shared" si="31"/>
        <v>1</v>
      </c>
      <c r="AG175" s="115">
        <f t="shared" si="31"/>
        <v>1</v>
      </c>
      <c r="AH175" s="115">
        <f t="shared" si="31"/>
        <v>1</v>
      </c>
      <c r="AI175" s="115">
        <f>IF(OR(AI45=0,AI45=1),1,0)</f>
        <v>1</v>
      </c>
      <c r="AJ175" s="37" t="str">
        <f t="shared" si="21"/>
        <v>UNKNOWN</v>
      </c>
      <c r="AK175" s="50"/>
      <c r="AL175" s="50" t="str">
        <f t="shared" si="24"/>
        <v>3F</v>
      </c>
      <c r="AM175" s="52" t="str">
        <f t="shared" si="25"/>
        <v>00</v>
      </c>
      <c r="AN175" s="52" t="str">
        <f t="shared" si="26"/>
        <v>00</v>
      </c>
      <c r="AO175" s="52" t="str">
        <f t="shared" si="27"/>
        <v>00</v>
      </c>
      <c r="AQ175" t="str">
        <f t="shared" si="22"/>
        <v xml:space="preserve">    (U4)0x0000003FU,                                                           /* 39 UNKNOWN                                         */</v>
      </c>
    </row>
    <row r="176" spans="2:43">
      <c r="B176" s="122"/>
      <c r="C176" s="37">
        <f t="shared" si="23"/>
        <v>40</v>
      </c>
      <c r="D176" s="115">
        <f t="shared" ref="D176:AI183" si="32">IF(OR(D46=0,D46=1),1,0)</f>
        <v>0</v>
      </c>
      <c r="E176" s="115">
        <f t="shared" si="32"/>
        <v>0</v>
      </c>
      <c r="F176" s="115">
        <f t="shared" si="32"/>
        <v>0</v>
      </c>
      <c r="G176" s="115">
        <f t="shared" si="32"/>
        <v>0</v>
      </c>
      <c r="H176" s="115">
        <f t="shared" si="32"/>
        <v>0</v>
      </c>
      <c r="I176" s="115">
        <f t="shared" si="32"/>
        <v>0</v>
      </c>
      <c r="J176" s="115">
        <f t="shared" si="32"/>
        <v>0</v>
      </c>
      <c r="K176" s="115">
        <f t="shared" si="32"/>
        <v>0</v>
      </c>
      <c r="L176" s="115">
        <f t="shared" si="32"/>
        <v>0</v>
      </c>
      <c r="M176" s="115">
        <f t="shared" si="32"/>
        <v>0</v>
      </c>
      <c r="N176" s="115">
        <f t="shared" si="32"/>
        <v>0</v>
      </c>
      <c r="O176" s="115">
        <f t="shared" si="32"/>
        <v>0</v>
      </c>
      <c r="P176" s="115">
        <f t="shared" si="32"/>
        <v>0</v>
      </c>
      <c r="Q176" s="115">
        <f t="shared" si="32"/>
        <v>0</v>
      </c>
      <c r="R176" s="115">
        <f t="shared" si="32"/>
        <v>0</v>
      </c>
      <c r="S176" s="115">
        <f t="shared" si="32"/>
        <v>0</v>
      </c>
      <c r="T176" s="115">
        <f t="shared" si="32"/>
        <v>0</v>
      </c>
      <c r="U176" s="115">
        <f t="shared" si="32"/>
        <v>0</v>
      </c>
      <c r="V176" s="115">
        <f t="shared" si="32"/>
        <v>0</v>
      </c>
      <c r="W176" s="115">
        <f t="shared" si="32"/>
        <v>0</v>
      </c>
      <c r="X176" s="115">
        <f t="shared" si="32"/>
        <v>0</v>
      </c>
      <c r="Y176" s="115">
        <f t="shared" si="32"/>
        <v>0</v>
      </c>
      <c r="Z176" s="115">
        <f t="shared" si="32"/>
        <v>0</v>
      </c>
      <c r="AA176" s="115">
        <f t="shared" si="32"/>
        <v>0</v>
      </c>
      <c r="AB176" s="115">
        <f t="shared" si="32"/>
        <v>0</v>
      </c>
      <c r="AC176" s="115">
        <f t="shared" si="32"/>
        <v>0</v>
      </c>
      <c r="AD176" s="115">
        <f t="shared" si="32"/>
        <v>1</v>
      </c>
      <c r="AE176" s="115">
        <f t="shared" si="32"/>
        <v>1</v>
      </c>
      <c r="AF176" s="115">
        <f t="shared" si="32"/>
        <v>1</v>
      </c>
      <c r="AG176" s="115">
        <f t="shared" si="32"/>
        <v>1</v>
      </c>
      <c r="AH176" s="115">
        <f t="shared" si="32"/>
        <v>1</v>
      </c>
      <c r="AI176" s="115">
        <f t="shared" si="32"/>
        <v>1</v>
      </c>
      <c r="AJ176" s="37" t="str">
        <f t="shared" si="21"/>
        <v>UNKNOWN</v>
      </c>
      <c r="AK176" s="50"/>
      <c r="AL176" s="50" t="str">
        <f t="shared" si="24"/>
        <v>3F</v>
      </c>
      <c r="AM176" s="52" t="str">
        <f t="shared" si="25"/>
        <v>00</v>
      </c>
      <c r="AN176" s="52" t="str">
        <f t="shared" si="26"/>
        <v>00</v>
      </c>
      <c r="AO176" s="52" t="str">
        <f t="shared" si="27"/>
        <v>00</v>
      </c>
      <c r="AQ176" t="str">
        <f t="shared" si="22"/>
        <v xml:space="preserve">    (U4)0x0000003FU,                                                           /* 40 UNKNOWN                                         */</v>
      </c>
    </row>
    <row r="177" spans="2:43">
      <c r="B177" s="122"/>
      <c r="C177" s="37">
        <f t="shared" si="23"/>
        <v>41</v>
      </c>
      <c r="D177" s="115">
        <f t="shared" si="32"/>
        <v>0</v>
      </c>
      <c r="E177" s="115">
        <f t="shared" si="32"/>
        <v>0</v>
      </c>
      <c r="F177" s="115">
        <f t="shared" si="32"/>
        <v>0</v>
      </c>
      <c r="G177" s="115">
        <f t="shared" si="32"/>
        <v>0</v>
      </c>
      <c r="H177" s="115">
        <f t="shared" si="32"/>
        <v>0</v>
      </c>
      <c r="I177" s="115">
        <f t="shared" si="32"/>
        <v>0</v>
      </c>
      <c r="J177" s="115">
        <f t="shared" si="32"/>
        <v>0</v>
      </c>
      <c r="K177" s="115">
        <f t="shared" si="32"/>
        <v>0</v>
      </c>
      <c r="L177" s="115">
        <f t="shared" si="32"/>
        <v>0</v>
      </c>
      <c r="M177" s="115">
        <f t="shared" si="32"/>
        <v>0</v>
      </c>
      <c r="N177" s="115">
        <f t="shared" si="32"/>
        <v>0</v>
      </c>
      <c r="O177" s="115">
        <f t="shared" si="32"/>
        <v>0</v>
      </c>
      <c r="P177" s="115">
        <f t="shared" si="32"/>
        <v>0</v>
      </c>
      <c r="Q177" s="115">
        <f t="shared" si="32"/>
        <v>0</v>
      </c>
      <c r="R177" s="115">
        <f t="shared" si="32"/>
        <v>0</v>
      </c>
      <c r="S177" s="115">
        <f t="shared" si="32"/>
        <v>0</v>
      </c>
      <c r="T177" s="115">
        <f t="shared" si="32"/>
        <v>0</v>
      </c>
      <c r="U177" s="115">
        <f t="shared" si="32"/>
        <v>0</v>
      </c>
      <c r="V177" s="115">
        <f t="shared" si="32"/>
        <v>0</v>
      </c>
      <c r="W177" s="115">
        <f t="shared" si="32"/>
        <v>0</v>
      </c>
      <c r="X177" s="115">
        <f t="shared" si="32"/>
        <v>0</v>
      </c>
      <c r="Y177" s="115">
        <f t="shared" si="32"/>
        <v>0</v>
      </c>
      <c r="Z177" s="115">
        <f t="shared" si="32"/>
        <v>0</v>
      </c>
      <c r="AA177" s="115">
        <f t="shared" si="32"/>
        <v>0</v>
      </c>
      <c r="AB177" s="115">
        <f t="shared" si="32"/>
        <v>0</v>
      </c>
      <c r="AC177" s="115">
        <f t="shared" si="32"/>
        <v>0</v>
      </c>
      <c r="AD177" s="115">
        <f t="shared" si="32"/>
        <v>1</v>
      </c>
      <c r="AE177" s="115">
        <f t="shared" si="32"/>
        <v>1</v>
      </c>
      <c r="AF177" s="115">
        <f t="shared" si="32"/>
        <v>1</v>
      </c>
      <c r="AG177" s="115">
        <f t="shared" si="32"/>
        <v>1</v>
      </c>
      <c r="AH177" s="115">
        <f t="shared" si="32"/>
        <v>1</v>
      </c>
      <c r="AI177" s="115">
        <f t="shared" si="32"/>
        <v>1</v>
      </c>
      <c r="AJ177" s="37" t="str">
        <f t="shared" si="21"/>
        <v>UNKNOWN</v>
      </c>
      <c r="AK177" s="50"/>
      <c r="AL177" s="50" t="str">
        <f t="shared" si="24"/>
        <v>3F</v>
      </c>
      <c r="AM177" s="52" t="str">
        <f t="shared" si="25"/>
        <v>00</v>
      </c>
      <c r="AN177" s="52" t="str">
        <f t="shared" si="26"/>
        <v>00</v>
      </c>
      <c r="AO177" s="52" t="str">
        <f t="shared" si="27"/>
        <v>00</v>
      </c>
      <c r="AQ177" t="str">
        <f t="shared" si="22"/>
        <v xml:space="preserve">    (U4)0x0000003FU,                                                           /* 41 UNKNOWN                                         */</v>
      </c>
    </row>
    <row r="178" spans="2:43">
      <c r="B178" s="122"/>
      <c r="C178" s="37">
        <f t="shared" si="23"/>
        <v>42</v>
      </c>
      <c r="D178" s="115">
        <f t="shared" si="32"/>
        <v>0</v>
      </c>
      <c r="E178" s="115">
        <f t="shared" si="32"/>
        <v>0</v>
      </c>
      <c r="F178" s="115">
        <f t="shared" si="32"/>
        <v>0</v>
      </c>
      <c r="G178" s="115">
        <f t="shared" si="32"/>
        <v>0</v>
      </c>
      <c r="H178" s="115">
        <f t="shared" si="32"/>
        <v>0</v>
      </c>
      <c r="I178" s="115">
        <f t="shared" si="32"/>
        <v>0</v>
      </c>
      <c r="J178" s="115">
        <f t="shared" si="32"/>
        <v>0</v>
      </c>
      <c r="K178" s="115">
        <f t="shared" si="32"/>
        <v>0</v>
      </c>
      <c r="L178" s="115">
        <f t="shared" si="32"/>
        <v>0</v>
      </c>
      <c r="M178" s="115">
        <f t="shared" si="32"/>
        <v>0</v>
      </c>
      <c r="N178" s="115">
        <f t="shared" si="32"/>
        <v>0</v>
      </c>
      <c r="O178" s="115">
        <f t="shared" si="32"/>
        <v>0</v>
      </c>
      <c r="P178" s="115">
        <f t="shared" si="32"/>
        <v>0</v>
      </c>
      <c r="Q178" s="115">
        <f t="shared" si="32"/>
        <v>0</v>
      </c>
      <c r="R178" s="115">
        <f t="shared" si="32"/>
        <v>0</v>
      </c>
      <c r="S178" s="115">
        <f t="shared" si="32"/>
        <v>0</v>
      </c>
      <c r="T178" s="115">
        <f t="shared" si="32"/>
        <v>0</v>
      </c>
      <c r="U178" s="115">
        <f t="shared" si="32"/>
        <v>0</v>
      </c>
      <c r="V178" s="115">
        <f t="shared" si="32"/>
        <v>0</v>
      </c>
      <c r="W178" s="115">
        <f t="shared" si="32"/>
        <v>0</v>
      </c>
      <c r="X178" s="115">
        <f t="shared" si="32"/>
        <v>0</v>
      </c>
      <c r="Y178" s="115">
        <f t="shared" si="32"/>
        <v>0</v>
      </c>
      <c r="Z178" s="115">
        <f t="shared" si="32"/>
        <v>0</v>
      </c>
      <c r="AA178" s="115">
        <f t="shared" si="32"/>
        <v>0</v>
      </c>
      <c r="AB178" s="115">
        <f t="shared" si="32"/>
        <v>0</v>
      </c>
      <c r="AC178" s="115">
        <f t="shared" si="32"/>
        <v>0</v>
      </c>
      <c r="AD178" s="115">
        <f t="shared" si="32"/>
        <v>1</v>
      </c>
      <c r="AE178" s="115">
        <f t="shared" si="32"/>
        <v>1</v>
      </c>
      <c r="AF178" s="115">
        <f t="shared" si="32"/>
        <v>1</v>
      </c>
      <c r="AG178" s="115">
        <f t="shared" si="32"/>
        <v>1</v>
      </c>
      <c r="AH178" s="115">
        <f t="shared" si="32"/>
        <v>1</v>
      </c>
      <c r="AI178" s="115">
        <f t="shared" si="32"/>
        <v>1</v>
      </c>
      <c r="AJ178" s="37" t="str">
        <f t="shared" si="21"/>
        <v>UNKNOWN</v>
      </c>
      <c r="AK178" s="50"/>
      <c r="AL178" s="50" t="str">
        <f t="shared" si="24"/>
        <v>3F</v>
      </c>
      <c r="AM178" s="52" t="str">
        <f t="shared" si="25"/>
        <v>00</v>
      </c>
      <c r="AN178" s="52" t="str">
        <f t="shared" si="26"/>
        <v>00</v>
      </c>
      <c r="AO178" s="52" t="str">
        <f t="shared" si="27"/>
        <v>00</v>
      </c>
      <c r="AQ178" t="str">
        <f t="shared" si="22"/>
        <v xml:space="preserve">    (U4)0x0000003FU,                                                           /* 42 UNKNOWN                                         */</v>
      </c>
    </row>
    <row r="179" spans="2:43">
      <c r="B179" s="122"/>
      <c r="C179" s="37">
        <f t="shared" si="23"/>
        <v>43</v>
      </c>
      <c r="D179" s="115">
        <f t="shared" si="32"/>
        <v>0</v>
      </c>
      <c r="E179" s="115">
        <f t="shared" si="32"/>
        <v>0</v>
      </c>
      <c r="F179" s="115">
        <f t="shared" si="32"/>
        <v>0</v>
      </c>
      <c r="G179" s="115">
        <f t="shared" si="32"/>
        <v>0</v>
      </c>
      <c r="H179" s="115">
        <f t="shared" si="32"/>
        <v>0</v>
      </c>
      <c r="I179" s="115">
        <f t="shared" si="32"/>
        <v>0</v>
      </c>
      <c r="J179" s="115">
        <f t="shared" si="32"/>
        <v>0</v>
      </c>
      <c r="K179" s="115">
        <f t="shared" si="32"/>
        <v>0</v>
      </c>
      <c r="L179" s="115">
        <f t="shared" si="32"/>
        <v>0</v>
      </c>
      <c r="M179" s="115">
        <f t="shared" si="32"/>
        <v>0</v>
      </c>
      <c r="N179" s="115">
        <f t="shared" si="32"/>
        <v>0</v>
      </c>
      <c r="O179" s="115">
        <f t="shared" si="32"/>
        <v>0</v>
      </c>
      <c r="P179" s="115">
        <f t="shared" si="32"/>
        <v>0</v>
      </c>
      <c r="Q179" s="115">
        <f t="shared" si="32"/>
        <v>0</v>
      </c>
      <c r="R179" s="115">
        <f t="shared" si="32"/>
        <v>0</v>
      </c>
      <c r="S179" s="115">
        <f t="shared" si="32"/>
        <v>0</v>
      </c>
      <c r="T179" s="115">
        <f t="shared" si="32"/>
        <v>0</v>
      </c>
      <c r="U179" s="115">
        <f t="shared" si="32"/>
        <v>0</v>
      </c>
      <c r="V179" s="115">
        <f t="shared" si="32"/>
        <v>0</v>
      </c>
      <c r="W179" s="115">
        <f t="shared" si="32"/>
        <v>0</v>
      </c>
      <c r="X179" s="115">
        <f t="shared" si="32"/>
        <v>0</v>
      </c>
      <c r="Y179" s="115">
        <f t="shared" si="32"/>
        <v>0</v>
      </c>
      <c r="Z179" s="115">
        <f t="shared" si="32"/>
        <v>0</v>
      </c>
      <c r="AA179" s="115">
        <f t="shared" si="32"/>
        <v>0</v>
      </c>
      <c r="AB179" s="115">
        <f t="shared" si="32"/>
        <v>0</v>
      </c>
      <c r="AC179" s="115">
        <f t="shared" si="32"/>
        <v>0</v>
      </c>
      <c r="AD179" s="115">
        <f t="shared" si="32"/>
        <v>1</v>
      </c>
      <c r="AE179" s="115">
        <f t="shared" si="32"/>
        <v>1</v>
      </c>
      <c r="AF179" s="115">
        <f t="shared" si="32"/>
        <v>1</v>
      </c>
      <c r="AG179" s="115">
        <f t="shared" si="32"/>
        <v>1</v>
      </c>
      <c r="AH179" s="115">
        <f t="shared" si="32"/>
        <v>1</v>
      </c>
      <c r="AI179" s="115">
        <f t="shared" si="32"/>
        <v>1</v>
      </c>
      <c r="AJ179" s="37" t="str">
        <f t="shared" si="21"/>
        <v>UNKNOWN</v>
      </c>
      <c r="AK179" s="50"/>
      <c r="AL179" s="50" t="str">
        <f t="shared" si="24"/>
        <v>3F</v>
      </c>
      <c r="AM179" s="52" t="str">
        <f t="shared" si="25"/>
        <v>00</v>
      </c>
      <c r="AN179" s="52" t="str">
        <f t="shared" si="26"/>
        <v>00</v>
      </c>
      <c r="AO179" s="52" t="str">
        <f t="shared" si="27"/>
        <v>00</v>
      </c>
      <c r="AQ179" t="str">
        <f t="shared" si="22"/>
        <v xml:space="preserve">    (U4)0x0000003FU,                                                           /* 43 UNKNOWN                                         */</v>
      </c>
    </row>
    <row r="180" spans="2:43">
      <c r="B180" s="122"/>
      <c r="C180" s="37">
        <f t="shared" si="23"/>
        <v>44</v>
      </c>
      <c r="D180" s="115">
        <f t="shared" si="32"/>
        <v>0</v>
      </c>
      <c r="E180" s="115">
        <f t="shared" si="32"/>
        <v>0</v>
      </c>
      <c r="F180" s="115">
        <f t="shared" si="32"/>
        <v>0</v>
      </c>
      <c r="G180" s="115">
        <f t="shared" si="32"/>
        <v>0</v>
      </c>
      <c r="H180" s="115">
        <f t="shared" si="32"/>
        <v>0</v>
      </c>
      <c r="I180" s="115">
        <f t="shared" si="32"/>
        <v>0</v>
      </c>
      <c r="J180" s="115">
        <f t="shared" si="32"/>
        <v>0</v>
      </c>
      <c r="K180" s="115">
        <f t="shared" si="32"/>
        <v>0</v>
      </c>
      <c r="L180" s="115">
        <f t="shared" si="32"/>
        <v>0</v>
      </c>
      <c r="M180" s="115">
        <f t="shared" si="32"/>
        <v>0</v>
      </c>
      <c r="N180" s="115">
        <f t="shared" si="32"/>
        <v>0</v>
      </c>
      <c r="O180" s="115">
        <f t="shared" si="32"/>
        <v>0</v>
      </c>
      <c r="P180" s="115">
        <f t="shared" si="32"/>
        <v>0</v>
      </c>
      <c r="Q180" s="115">
        <f t="shared" si="32"/>
        <v>0</v>
      </c>
      <c r="R180" s="115">
        <f t="shared" si="32"/>
        <v>0</v>
      </c>
      <c r="S180" s="115">
        <f t="shared" si="32"/>
        <v>0</v>
      </c>
      <c r="T180" s="115">
        <f t="shared" si="32"/>
        <v>0</v>
      </c>
      <c r="U180" s="115">
        <f t="shared" si="32"/>
        <v>0</v>
      </c>
      <c r="V180" s="115">
        <f t="shared" si="32"/>
        <v>0</v>
      </c>
      <c r="W180" s="115">
        <f t="shared" si="32"/>
        <v>0</v>
      </c>
      <c r="X180" s="115">
        <f t="shared" si="32"/>
        <v>0</v>
      </c>
      <c r="Y180" s="115">
        <f t="shared" si="32"/>
        <v>0</v>
      </c>
      <c r="Z180" s="115">
        <f t="shared" si="32"/>
        <v>0</v>
      </c>
      <c r="AA180" s="115">
        <f t="shared" si="32"/>
        <v>0</v>
      </c>
      <c r="AB180" s="115">
        <f t="shared" si="32"/>
        <v>0</v>
      </c>
      <c r="AC180" s="115">
        <f t="shared" si="32"/>
        <v>0</v>
      </c>
      <c r="AD180" s="115">
        <f t="shared" si="32"/>
        <v>1</v>
      </c>
      <c r="AE180" s="115">
        <f t="shared" si="32"/>
        <v>1</v>
      </c>
      <c r="AF180" s="115">
        <f t="shared" si="32"/>
        <v>1</v>
      </c>
      <c r="AG180" s="115">
        <f t="shared" si="32"/>
        <v>1</v>
      </c>
      <c r="AH180" s="115">
        <f t="shared" si="32"/>
        <v>1</v>
      </c>
      <c r="AI180" s="115">
        <f t="shared" si="32"/>
        <v>1</v>
      </c>
      <c r="AJ180" s="37" t="str">
        <f t="shared" si="21"/>
        <v>UNKNOWN</v>
      </c>
      <c r="AK180" s="50"/>
      <c r="AL180" s="50" t="str">
        <f t="shared" si="24"/>
        <v>3F</v>
      </c>
      <c r="AM180" s="52" t="str">
        <f t="shared" si="25"/>
        <v>00</v>
      </c>
      <c r="AN180" s="52" t="str">
        <f t="shared" si="26"/>
        <v>00</v>
      </c>
      <c r="AO180" s="52" t="str">
        <f t="shared" si="27"/>
        <v>00</v>
      </c>
      <c r="AQ180" t="str">
        <f t="shared" si="22"/>
        <v xml:space="preserve">    (U4)0x0000003FU,                                                           /* 44 UNKNOWN                                         */</v>
      </c>
    </row>
    <row r="181" spans="2:43">
      <c r="B181" s="122"/>
      <c r="C181" s="37">
        <f t="shared" si="23"/>
        <v>45</v>
      </c>
      <c r="D181" s="115">
        <f t="shared" si="32"/>
        <v>0</v>
      </c>
      <c r="E181" s="115">
        <f t="shared" si="32"/>
        <v>0</v>
      </c>
      <c r="F181" s="115">
        <f t="shared" si="32"/>
        <v>0</v>
      </c>
      <c r="G181" s="115">
        <f t="shared" si="32"/>
        <v>0</v>
      </c>
      <c r="H181" s="115">
        <f t="shared" si="32"/>
        <v>0</v>
      </c>
      <c r="I181" s="115">
        <f t="shared" si="32"/>
        <v>0</v>
      </c>
      <c r="J181" s="115">
        <f t="shared" si="32"/>
        <v>0</v>
      </c>
      <c r="K181" s="115">
        <f t="shared" si="32"/>
        <v>0</v>
      </c>
      <c r="L181" s="115">
        <f t="shared" si="32"/>
        <v>0</v>
      </c>
      <c r="M181" s="115">
        <f t="shared" si="32"/>
        <v>0</v>
      </c>
      <c r="N181" s="115">
        <f t="shared" si="32"/>
        <v>0</v>
      </c>
      <c r="O181" s="115">
        <f t="shared" si="32"/>
        <v>0</v>
      </c>
      <c r="P181" s="115">
        <f t="shared" si="32"/>
        <v>0</v>
      </c>
      <c r="Q181" s="115">
        <f t="shared" si="32"/>
        <v>0</v>
      </c>
      <c r="R181" s="115">
        <f t="shared" si="32"/>
        <v>0</v>
      </c>
      <c r="S181" s="115">
        <f t="shared" si="32"/>
        <v>0</v>
      </c>
      <c r="T181" s="115">
        <f t="shared" si="32"/>
        <v>0</v>
      </c>
      <c r="U181" s="115">
        <f t="shared" si="32"/>
        <v>0</v>
      </c>
      <c r="V181" s="115">
        <f t="shared" si="32"/>
        <v>0</v>
      </c>
      <c r="W181" s="115">
        <f t="shared" si="32"/>
        <v>0</v>
      </c>
      <c r="X181" s="115">
        <f t="shared" si="32"/>
        <v>0</v>
      </c>
      <c r="Y181" s="115">
        <f t="shared" si="32"/>
        <v>0</v>
      </c>
      <c r="Z181" s="115">
        <f t="shared" si="32"/>
        <v>0</v>
      </c>
      <c r="AA181" s="115">
        <f t="shared" si="32"/>
        <v>0</v>
      </c>
      <c r="AB181" s="115">
        <f t="shared" si="32"/>
        <v>0</v>
      </c>
      <c r="AC181" s="115">
        <f t="shared" si="32"/>
        <v>0</v>
      </c>
      <c r="AD181" s="115">
        <f t="shared" si="32"/>
        <v>1</v>
      </c>
      <c r="AE181" s="115">
        <f t="shared" si="32"/>
        <v>1</v>
      </c>
      <c r="AF181" s="115">
        <f t="shared" si="32"/>
        <v>1</v>
      </c>
      <c r="AG181" s="115">
        <f t="shared" si="32"/>
        <v>1</v>
      </c>
      <c r="AH181" s="115">
        <f t="shared" si="32"/>
        <v>1</v>
      </c>
      <c r="AI181" s="115">
        <f t="shared" si="32"/>
        <v>1</v>
      </c>
      <c r="AJ181" s="37" t="str">
        <f t="shared" si="21"/>
        <v>UNKNOWN</v>
      </c>
      <c r="AK181" s="50"/>
      <c r="AL181" s="50" t="str">
        <f t="shared" si="24"/>
        <v>3F</v>
      </c>
      <c r="AM181" s="52" t="str">
        <f t="shared" si="25"/>
        <v>00</v>
      </c>
      <c r="AN181" s="52" t="str">
        <f t="shared" si="26"/>
        <v>00</v>
      </c>
      <c r="AO181" s="52" t="str">
        <f t="shared" si="27"/>
        <v>00</v>
      </c>
      <c r="AQ181" t="str">
        <f t="shared" si="22"/>
        <v xml:space="preserve">    (U4)0x0000003FU,                                                           /* 45 UNKNOWN                                         */</v>
      </c>
    </row>
    <row r="182" spans="2:43">
      <c r="B182" s="122"/>
      <c r="C182" s="37">
        <f t="shared" si="23"/>
        <v>46</v>
      </c>
      <c r="D182" s="115">
        <f t="shared" si="32"/>
        <v>0</v>
      </c>
      <c r="E182" s="115">
        <f t="shared" si="32"/>
        <v>0</v>
      </c>
      <c r="F182" s="115">
        <f t="shared" si="32"/>
        <v>0</v>
      </c>
      <c r="G182" s="115">
        <f t="shared" si="32"/>
        <v>0</v>
      </c>
      <c r="H182" s="115">
        <f t="shared" si="32"/>
        <v>0</v>
      </c>
      <c r="I182" s="115">
        <f t="shared" si="32"/>
        <v>0</v>
      </c>
      <c r="J182" s="115">
        <f t="shared" si="32"/>
        <v>0</v>
      </c>
      <c r="K182" s="115">
        <f t="shared" si="32"/>
        <v>0</v>
      </c>
      <c r="L182" s="115">
        <f t="shared" si="32"/>
        <v>0</v>
      </c>
      <c r="M182" s="115">
        <f t="shared" si="32"/>
        <v>0</v>
      </c>
      <c r="N182" s="115">
        <f t="shared" si="32"/>
        <v>0</v>
      </c>
      <c r="O182" s="115">
        <f t="shared" si="32"/>
        <v>0</v>
      </c>
      <c r="P182" s="115">
        <f t="shared" si="32"/>
        <v>0</v>
      </c>
      <c r="Q182" s="115">
        <f t="shared" si="32"/>
        <v>0</v>
      </c>
      <c r="R182" s="115">
        <f t="shared" si="32"/>
        <v>0</v>
      </c>
      <c r="S182" s="115">
        <f t="shared" si="32"/>
        <v>0</v>
      </c>
      <c r="T182" s="115">
        <f t="shared" si="32"/>
        <v>0</v>
      </c>
      <c r="U182" s="115">
        <f t="shared" si="32"/>
        <v>0</v>
      </c>
      <c r="V182" s="115">
        <f t="shared" si="32"/>
        <v>0</v>
      </c>
      <c r="W182" s="115">
        <f t="shared" si="32"/>
        <v>0</v>
      </c>
      <c r="X182" s="115">
        <f t="shared" si="32"/>
        <v>0</v>
      </c>
      <c r="Y182" s="115">
        <f t="shared" si="32"/>
        <v>0</v>
      </c>
      <c r="Z182" s="115">
        <f t="shared" si="32"/>
        <v>0</v>
      </c>
      <c r="AA182" s="115">
        <f t="shared" si="32"/>
        <v>0</v>
      </c>
      <c r="AB182" s="115">
        <f t="shared" si="32"/>
        <v>0</v>
      </c>
      <c r="AC182" s="115">
        <f t="shared" si="32"/>
        <v>0</v>
      </c>
      <c r="AD182" s="115">
        <f t="shared" si="32"/>
        <v>1</v>
      </c>
      <c r="AE182" s="115">
        <f t="shared" si="32"/>
        <v>1</v>
      </c>
      <c r="AF182" s="115">
        <f t="shared" si="32"/>
        <v>1</v>
      </c>
      <c r="AG182" s="115">
        <f t="shared" si="32"/>
        <v>1</v>
      </c>
      <c r="AH182" s="115">
        <f t="shared" si="32"/>
        <v>1</v>
      </c>
      <c r="AI182" s="115">
        <f t="shared" si="32"/>
        <v>1</v>
      </c>
      <c r="AJ182" s="37" t="str">
        <f t="shared" si="21"/>
        <v>UNKNOWN</v>
      </c>
      <c r="AK182" s="50"/>
      <c r="AL182" s="50" t="str">
        <f t="shared" si="24"/>
        <v>3F</v>
      </c>
      <c r="AM182" s="52" t="str">
        <f t="shared" si="25"/>
        <v>00</v>
      </c>
      <c r="AN182" s="52" t="str">
        <f t="shared" si="26"/>
        <v>00</v>
      </c>
      <c r="AO182" s="52" t="str">
        <f t="shared" si="27"/>
        <v>00</v>
      </c>
      <c r="AQ182" t="str">
        <f t="shared" si="22"/>
        <v xml:space="preserve">    (U4)0x0000003FU,                                                           /* 46 UNKNOWN                                         */</v>
      </c>
    </row>
    <row r="183" spans="2:43">
      <c r="B183" s="122"/>
      <c r="C183" s="37">
        <f t="shared" si="23"/>
        <v>47</v>
      </c>
      <c r="D183" s="115">
        <f t="shared" si="32"/>
        <v>0</v>
      </c>
      <c r="E183" s="115">
        <f t="shared" si="32"/>
        <v>0</v>
      </c>
      <c r="F183" s="115">
        <f t="shared" si="32"/>
        <v>0</v>
      </c>
      <c r="G183" s="115">
        <f t="shared" si="32"/>
        <v>0</v>
      </c>
      <c r="H183" s="115">
        <f t="shared" si="32"/>
        <v>0</v>
      </c>
      <c r="I183" s="115">
        <f t="shared" si="32"/>
        <v>0</v>
      </c>
      <c r="J183" s="115">
        <f t="shared" si="32"/>
        <v>0</v>
      </c>
      <c r="K183" s="115">
        <f t="shared" si="32"/>
        <v>0</v>
      </c>
      <c r="L183" s="115">
        <f t="shared" si="32"/>
        <v>0</v>
      </c>
      <c r="M183" s="115">
        <f t="shared" si="32"/>
        <v>0</v>
      </c>
      <c r="N183" s="115">
        <f t="shared" si="32"/>
        <v>0</v>
      </c>
      <c r="O183" s="115">
        <f t="shared" si="32"/>
        <v>0</v>
      </c>
      <c r="P183" s="115">
        <f t="shared" si="32"/>
        <v>0</v>
      </c>
      <c r="Q183" s="115">
        <f t="shared" si="32"/>
        <v>0</v>
      </c>
      <c r="R183" s="115">
        <f t="shared" si="32"/>
        <v>0</v>
      </c>
      <c r="S183" s="115">
        <f t="shared" si="32"/>
        <v>0</v>
      </c>
      <c r="T183" s="115">
        <f t="shared" si="32"/>
        <v>0</v>
      </c>
      <c r="U183" s="115">
        <f t="shared" si="32"/>
        <v>0</v>
      </c>
      <c r="V183" s="115">
        <f t="shared" si="32"/>
        <v>0</v>
      </c>
      <c r="W183" s="115">
        <f t="shared" si="32"/>
        <v>0</v>
      </c>
      <c r="X183" s="115">
        <f t="shared" si="32"/>
        <v>0</v>
      </c>
      <c r="Y183" s="115">
        <f t="shared" si="32"/>
        <v>0</v>
      </c>
      <c r="Z183" s="115">
        <f t="shared" si="32"/>
        <v>0</v>
      </c>
      <c r="AA183" s="115">
        <f t="shared" si="32"/>
        <v>0</v>
      </c>
      <c r="AB183" s="115">
        <f t="shared" si="32"/>
        <v>0</v>
      </c>
      <c r="AC183" s="115">
        <f t="shared" si="32"/>
        <v>0</v>
      </c>
      <c r="AD183" s="115">
        <f t="shared" si="32"/>
        <v>1</v>
      </c>
      <c r="AE183" s="115">
        <f t="shared" si="32"/>
        <v>1</v>
      </c>
      <c r="AF183" s="115">
        <f t="shared" si="32"/>
        <v>1</v>
      </c>
      <c r="AG183" s="115">
        <f t="shared" si="32"/>
        <v>1</v>
      </c>
      <c r="AH183" s="115">
        <f t="shared" si="32"/>
        <v>1</v>
      </c>
      <c r="AI183" s="115">
        <f>IF(OR(AI53=0,AI53=1),1,0)</f>
        <v>1</v>
      </c>
      <c r="AJ183" s="37" t="str">
        <f t="shared" si="21"/>
        <v>UNKNOWN</v>
      </c>
      <c r="AK183" s="50"/>
      <c r="AL183" s="50" t="str">
        <f t="shared" si="24"/>
        <v>3F</v>
      </c>
      <c r="AM183" s="52" t="str">
        <f t="shared" si="25"/>
        <v>00</v>
      </c>
      <c r="AN183" s="52" t="str">
        <f t="shared" si="26"/>
        <v>00</v>
      </c>
      <c r="AO183" s="52" t="str">
        <f t="shared" si="27"/>
        <v>00</v>
      </c>
      <c r="AQ183" t="str">
        <f t="shared" si="22"/>
        <v xml:space="preserve">    (U4)0x0000003FU,                                                           /* 47 UNKNOWN                                         */</v>
      </c>
    </row>
    <row r="184" spans="2:43">
      <c r="B184" s="122"/>
      <c r="C184" s="37">
        <f t="shared" si="23"/>
        <v>48</v>
      </c>
      <c r="D184" s="115">
        <f t="shared" ref="D184:AI191" si="33">IF(OR(D54=0,D54=1),1,0)</f>
        <v>0</v>
      </c>
      <c r="E184" s="115">
        <f t="shared" si="33"/>
        <v>0</v>
      </c>
      <c r="F184" s="115">
        <f t="shared" si="33"/>
        <v>0</v>
      </c>
      <c r="G184" s="115">
        <f t="shared" si="33"/>
        <v>0</v>
      </c>
      <c r="H184" s="115">
        <f t="shared" si="33"/>
        <v>0</v>
      </c>
      <c r="I184" s="115">
        <f t="shared" si="33"/>
        <v>0</v>
      </c>
      <c r="J184" s="115">
        <f t="shared" si="33"/>
        <v>0</v>
      </c>
      <c r="K184" s="115">
        <f t="shared" si="33"/>
        <v>0</v>
      </c>
      <c r="L184" s="115">
        <f t="shared" si="33"/>
        <v>0</v>
      </c>
      <c r="M184" s="115">
        <f t="shared" si="33"/>
        <v>0</v>
      </c>
      <c r="N184" s="115">
        <f t="shared" si="33"/>
        <v>0</v>
      </c>
      <c r="O184" s="115">
        <f t="shared" si="33"/>
        <v>0</v>
      </c>
      <c r="P184" s="115">
        <f t="shared" si="33"/>
        <v>0</v>
      </c>
      <c r="Q184" s="115">
        <f t="shared" si="33"/>
        <v>0</v>
      </c>
      <c r="R184" s="115">
        <f t="shared" si="33"/>
        <v>0</v>
      </c>
      <c r="S184" s="115">
        <f t="shared" si="33"/>
        <v>0</v>
      </c>
      <c r="T184" s="115">
        <f t="shared" si="33"/>
        <v>0</v>
      </c>
      <c r="U184" s="115">
        <f t="shared" si="33"/>
        <v>0</v>
      </c>
      <c r="V184" s="115">
        <f t="shared" si="33"/>
        <v>0</v>
      </c>
      <c r="W184" s="115">
        <f t="shared" si="33"/>
        <v>0</v>
      </c>
      <c r="X184" s="115">
        <f t="shared" si="33"/>
        <v>0</v>
      </c>
      <c r="Y184" s="115">
        <f t="shared" si="33"/>
        <v>0</v>
      </c>
      <c r="Z184" s="115">
        <f t="shared" si="33"/>
        <v>0</v>
      </c>
      <c r="AA184" s="115">
        <f t="shared" si="33"/>
        <v>0</v>
      </c>
      <c r="AB184" s="115">
        <f t="shared" si="33"/>
        <v>0</v>
      </c>
      <c r="AC184" s="115">
        <f t="shared" si="33"/>
        <v>0</v>
      </c>
      <c r="AD184" s="115">
        <f t="shared" si="33"/>
        <v>1</v>
      </c>
      <c r="AE184" s="115">
        <f t="shared" si="33"/>
        <v>1</v>
      </c>
      <c r="AF184" s="115">
        <f t="shared" si="33"/>
        <v>1</v>
      </c>
      <c r="AG184" s="115">
        <f t="shared" si="33"/>
        <v>1</v>
      </c>
      <c r="AH184" s="115">
        <f t="shared" si="33"/>
        <v>1</v>
      </c>
      <c r="AI184" s="115">
        <f t="shared" si="33"/>
        <v>1</v>
      </c>
      <c r="AJ184" s="37" t="str">
        <f t="shared" si="21"/>
        <v>UNKNOWN</v>
      </c>
      <c r="AK184" s="50"/>
      <c r="AL184" s="50" t="str">
        <f t="shared" si="24"/>
        <v>3F</v>
      </c>
      <c r="AM184" s="52" t="str">
        <f t="shared" si="25"/>
        <v>00</v>
      </c>
      <c r="AN184" s="52" t="str">
        <f t="shared" si="26"/>
        <v>00</v>
      </c>
      <c r="AO184" s="52" t="str">
        <f t="shared" si="27"/>
        <v>00</v>
      </c>
      <c r="AQ184" t="str">
        <f t="shared" si="22"/>
        <v xml:space="preserve">    (U4)0x0000003FU,                                                           /* 48 UNKNOWN                                         */</v>
      </c>
    </row>
    <row r="185" spans="2:43">
      <c r="B185" s="122"/>
      <c r="C185" s="37">
        <f t="shared" si="23"/>
        <v>49</v>
      </c>
      <c r="D185" s="115">
        <f t="shared" si="33"/>
        <v>0</v>
      </c>
      <c r="E185" s="115">
        <f t="shared" si="33"/>
        <v>0</v>
      </c>
      <c r="F185" s="115">
        <f t="shared" si="33"/>
        <v>0</v>
      </c>
      <c r="G185" s="115">
        <f t="shared" si="33"/>
        <v>0</v>
      </c>
      <c r="H185" s="115">
        <f t="shared" si="33"/>
        <v>0</v>
      </c>
      <c r="I185" s="115">
        <f t="shared" si="33"/>
        <v>0</v>
      </c>
      <c r="J185" s="115">
        <f t="shared" si="33"/>
        <v>0</v>
      </c>
      <c r="K185" s="115">
        <f t="shared" si="33"/>
        <v>0</v>
      </c>
      <c r="L185" s="115">
        <f t="shared" si="33"/>
        <v>0</v>
      </c>
      <c r="M185" s="115">
        <f t="shared" si="33"/>
        <v>0</v>
      </c>
      <c r="N185" s="115">
        <f t="shared" si="33"/>
        <v>0</v>
      </c>
      <c r="O185" s="115">
        <f t="shared" si="33"/>
        <v>0</v>
      </c>
      <c r="P185" s="115">
        <f t="shared" si="33"/>
        <v>0</v>
      </c>
      <c r="Q185" s="115">
        <f t="shared" si="33"/>
        <v>0</v>
      </c>
      <c r="R185" s="115">
        <f t="shared" si="33"/>
        <v>0</v>
      </c>
      <c r="S185" s="115">
        <f t="shared" si="33"/>
        <v>0</v>
      </c>
      <c r="T185" s="115">
        <f t="shared" si="33"/>
        <v>0</v>
      </c>
      <c r="U185" s="115">
        <f t="shared" si="33"/>
        <v>0</v>
      </c>
      <c r="V185" s="115">
        <f t="shared" si="33"/>
        <v>0</v>
      </c>
      <c r="W185" s="115">
        <f t="shared" si="33"/>
        <v>0</v>
      </c>
      <c r="X185" s="115">
        <f t="shared" si="33"/>
        <v>0</v>
      </c>
      <c r="Y185" s="115">
        <f t="shared" si="33"/>
        <v>0</v>
      </c>
      <c r="Z185" s="115">
        <f t="shared" si="33"/>
        <v>0</v>
      </c>
      <c r="AA185" s="115">
        <f t="shared" si="33"/>
        <v>0</v>
      </c>
      <c r="AB185" s="115">
        <f t="shared" si="33"/>
        <v>0</v>
      </c>
      <c r="AC185" s="115">
        <f t="shared" si="33"/>
        <v>0</v>
      </c>
      <c r="AD185" s="115">
        <f t="shared" si="33"/>
        <v>1</v>
      </c>
      <c r="AE185" s="115">
        <f t="shared" si="33"/>
        <v>1</v>
      </c>
      <c r="AF185" s="115">
        <f t="shared" si="33"/>
        <v>1</v>
      </c>
      <c r="AG185" s="115">
        <f t="shared" si="33"/>
        <v>1</v>
      </c>
      <c r="AH185" s="115">
        <f t="shared" si="33"/>
        <v>1</v>
      </c>
      <c r="AI185" s="115">
        <f t="shared" si="33"/>
        <v>1</v>
      </c>
      <c r="AJ185" s="37" t="str">
        <f t="shared" si="21"/>
        <v>UNKNOWN</v>
      </c>
      <c r="AK185" s="50"/>
      <c r="AL185" s="50" t="str">
        <f t="shared" si="24"/>
        <v>3F</v>
      </c>
      <c r="AM185" s="52" t="str">
        <f t="shared" si="25"/>
        <v>00</v>
      </c>
      <c r="AN185" s="52" t="str">
        <f t="shared" si="26"/>
        <v>00</v>
      </c>
      <c r="AO185" s="52" t="str">
        <f t="shared" si="27"/>
        <v>00</v>
      </c>
      <c r="AQ185" t="str">
        <f t="shared" si="22"/>
        <v xml:space="preserve">    (U4)0x0000003FU,                                                           /* 49 UNKNOWN                                         */</v>
      </c>
    </row>
    <row r="186" spans="2:43">
      <c r="B186" s="122"/>
      <c r="C186" s="37">
        <f t="shared" si="23"/>
        <v>50</v>
      </c>
      <c r="D186" s="115">
        <f t="shared" si="33"/>
        <v>0</v>
      </c>
      <c r="E186" s="115">
        <f t="shared" si="33"/>
        <v>0</v>
      </c>
      <c r="F186" s="115">
        <f t="shared" si="33"/>
        <v>0</v>
      </c>
      <c r="G186" s="115">
        <f t="shared" si="33"/>
        <v>0</v>
      </c>
      <c r="H186" s="115">
        <f t="shared" si="33"/>
        <v>0</v>
      </c>
      <c r="I186" s="115">
        <f t="shared" si="33"/>
        <v>0</v>
      </c>
      <c r="J186" s="115">
        <f t="shared" si="33"/>
        <v>0</v>
      </c>
      <c r="K186" s="115">
        <f t="shared" si="33"/>
        <v>0</v>
      </c>
      <c r="L186" s="115">
        <f t="shared" si="33"/>
        <v>0</v>
      </c>
      <c r="M186" s="115">
        <f t="shared" si="33"/>
        <v>0</v>
      </c>
      <c r="N186" s="115">
        <f t="shared" si="33"/>
        <v>0</v>
      </c>
      <c r="O186" s="115">
        <f t="shared" si="33"/>
        <v>0</v>
      </c>
      <c r="P186" s="115">
        <f t="shared" si="33"/>
        <v>0</v>
      </c>
      <c r="Q186" s="115">
        <f t="shared" si="33"/>
        <v>0</v>
      </c>
      <c r="R186" s="115">
        <f t="shared" si="33"/>
        <v>0</v>
      </c>
      <c r="S186" s="115">
        <f t="shared" si="33"/>
        <v>0</v>
      </c>
      <c r="T186" s="115">
        <f t="shared" si="33"/>
        <v>0</v>
      </c>
      <c r="U186" s="115">
        <f t="shared" si="33"/>
        <v>0</v>
      </c>
      <c r="V186" s="115">
        <f t="shared" si="33"/>
        <v>0</v>
      </c>
      <c r="W186" s="115">
        <f t="shared" si="33"/>
        <v>0</v>
      </c>
      <c r="X186" s="115">
        <f t="shared" si="33"/>
        <v>0</v>
      </c>
      <c r="Y186" s="115">
        <f t="shared" si="33"/>
        <v>0</v>
      </c>
      <c r="Z186" s="115">
        <f t="shared" si="33"/>
        <v>0</v>
      </c>
      <c r="AA186" s="115">
        <f t="shared" si="33"/>
        <v>0</v>
      </c>
      <c r="AB186" s="115">
        <f t="shared" si="33"/>
        <v>0</v>
      </c>
      <c r="AC186" s="115">
        <f t="shared" si="33"/>
        <v>0</v>
      </c>
      <c r="AD186" s="115">
        <f t="shared" si="33"/>
        <v>1</v>
      </c>
      <c r="AE186" s="115">
        <f t="shared" si="33"/>
        <v>1</v>
      </c>
      <c r="AF186" s="115">
        <f t="shared" si="33"/>
        <v>1</v>
      </c>
      <c r="AG186" s="115">
        <f t="shared" si="33"/>
        <v>1</v>
      </c>
      <c r="AH186" s="115">
        <f t="shared" si="33"/>
        <v>1</v>
      </c>
      <c r="AI186" s="115">
        <f t="shared" si="33"/>
        <v>1</v>
      </c>
      <c r="AJ186" s="37" t="str">
        <f t="shared" si="21"/>
        <v>UNKNOWN</v>
      </c>
      <c r="AK186" s="50"/>
      <c r="AL186" s="50" t="str">
        <f t="shared" si="24"/>
        <v>3F</v>
      </c>
      <c r="AM186" s="52" t="str">
        <f t="shared" si="25"/>
        <v>00</v>
      </c>
      <c r="AN186" s="52" t="str">
        <f t="shared" si="26"/>
        <v>00</v>
      </c>
      <c r="AO186" s="52" t="str">
        <f t="shared" si="27"/>
        <v>00</v>
      </c>
      <c r="AQ186" t="str">
        <f t="shared" si="22"/>
        <v xml:space="preserve">    (U4)0x0000003FU,                                                           /* 50 UNKNOWN                                         */</v>
      </c>
    </row>
    <row r="187" spans="2:43">
      <c r="B187" s="122"/>
      <c r="C187" s="37">
        <f t="shared" si="23"/>
        <v>51</v>
      </c>
      <c r="D187" s="115">
        <f t="shared" si="33"/>
        <v>0</v>
      </c>
      <c r="E187" s="115">
        <f t="shared" si="33"/>
        <v>0</v>
      </c>
      <c r="F187" s="115">
        <f t="shared" si="33"/>
        <v>0</v>
      </c>
      <c r="G187" s="115">
        <f t="shared" si="33"/>
        <v>0</v>
      </c>
      <c r="H187" s="115">
        <f t="shared" si="33"/>
        <v>0</v>
      </c>
      <c r="I187" s="115">
        <f t="shared" si="33"/>
        <v>0</v>
      </c>
      <c r="J187" s="115">
        <f t="shared" si="33"/>
        <v>0</v>
      </c>
      <c r="K187" s="115">
        <f t="shared" si="33"/>
        <v>0</v>
      </c>
      <c r="L187" s="115">
        <f t="shared" si="33"/>
        <v>0</v>
      </c>
      <c r="M187" s="115">
        <f t="shared" si="33"/>
        <v>0</v>
      </c>
      <c r="N187" s="115">
        <f t="shared" si="33"/>
        <v>0</v>
      </c>
      <c r="O187" s="115">
        <f t="shared" si="33"/>
        <v>0</v>
      </c>
      <c r="P187" s="115">
        <f t="shared" si="33"/>
        <v>0</v>
      </c>
      <c r="Q187" s="115">
        <f t="shared" si="33"/>
        <v>0</v>
      </c>
      <c r="R187" s="115">
        <f t="shared" si="33"/>
        <v>0</v>
      </c>
      <c r="S187" s="115">
        <f t="shared" si="33"/>
        <v>0</v>
      </c>
      <c r="T187" s="115">
        <f t="shared" si="33"/>
        <v>0</v>
      </c>
      <c r="U187" s="115">
        <f t="shared" si="33"/>
        <v>0</v>
      </c>
      <c r="V187" s="115">
        <f t="shared" si="33"/>
        <v>0</v>
      </c>
      <c r="W187" s="115">
        <f t="shared" si="33"/>
        <v>0</v>
      </c>
      <c r="X187" s="115">
        <f t="shared" si="33"/>
        <v>0</v>
      </c>
      <c r="Y187" s="115">
        <f t="shared" si="33"/>
        <v>0</v>
      </c>
      <c r="Z187" s="115">
        <f t="shared" si="33"/>
        <v>0</v>
      </c>
      <c r="AA187" s="115">
        <f t="shared" si="33"/>
        <v>0</v>
      </c>
      <c r="AB187" s="115">
        <f t="shared" si="33"/>
        <v>0</v>
      </c>
      <c r="AC187" s="115">
        <f t="shared" si="33"/>
        <v>0</v>
      </c>
      <c r="AD187" s="115">
        <f t="shared" si="33"/>
        <v>1</v>
      </c>
      <c r="AE187" s="115">
        <f t="shared" si="33"/>
        <v>1</v>
      </c>
      <c r="AF187" s="115">
        <f t="shared" si="33"/>
        <v>1</v>
      </c>
      <c r="AG187" s="115">
        <f t="shared" si="33"/>
        <v>1</v>
      </c>
      <c r="AH187" s="115">
        <f t="shared" si="33"/>
        <v>1</v>
      </c>
      <c r="AI187" s="115">
        <f t="shared" si="33"/>
        <v>1</v>
      </c>
      <c r="AJ187" s="37" t="str">
        <f t="shared" si="21"/>
        <v>UNKNOWN</v>
      </c>
      <c r="AK187" s="50"/>
      <c r="AL187" s="50" t="str">
        <f t="shared" si="24"/>
        <v>3F</v>
      </c>
      <c r="AM187" s="52" t="str">
        <f t="shared" si="25"/>
        <v>00</v>
      </c>
      <c r="AN187" s="52" t="str">
        <f t="shared" si="26"/>
        <v>00</v>
      </c>
      <c r="AO187" s="52" t="str">
        <f t="shared" si="27"/>
        <v>00</v>
      </c>
      <c r="AQ187" t="str">
        <f t="shared" si="22"/>
        <v xml:space="preserve">    (U4)0x0000003FU,                                                           /* 51 UNKNOWN                                         */</v>
      </c>
    </row>
    <row r="188" spans="2:43">
      <c r="B188" s="122"/>
      <c r="C188" s="37">
        <f t="shared" si="23"/>
        <v>52</v>
      </c>
      <c r="D188" s="115">
        <f t="shared" si="33"/>
        <v>0</v>
      </c>
      <c r="E188" s="115">
        <f t="shared" si="33"/>
        <v>0</v>
      </c>
      <c r="F188" s="115">
        <f t="shared" si="33"/>
        <v>0</v>
      </c>
      <c r="G188" s="115">
        <f t="shared" si="33"/>
        <v>0</v>
      </c>
      <c r="H188" s="115">
        <f t="shared" si="33"/>
        <v>0</v>
      </c>
      <c r="I188" s="115">
        <f t="shared" si="33"/>
        <v>0</v>
      </c>
      <c r="J188" s="115">
        <f t="shared" si="33"/>
        <v>0</v>
      </c>
      <c r="K188" s="115">
        <f t="shared" si="33"/>
        <v>0</v>
      </c>
      <c r="L188" s="115">
        <f t="shared" si="33"/>
        <v>0</v>
      </c>
      <c r="M188" s="115">
        <f t="shared" si="33"/>
        <v>0</v>
      </c>
      <c r="N188" s="115">
        <f t="shared" si="33"/>
        <v>0</v>
      </c>
      <c r="O188" s="115">
        <f t="shared" si="33"/>
        <v>0</v>
      </c>
      <c r="P188" s="115">
        <f t="shared" si="33"/>
        <v>0</v>
      </c>
      <c r="Q188" s="115">
        <f t="shared" si="33"/>
        <v>0</v>
      </c>
      <c r="R188" s="115">
        <f t="shared" si="33"/>
        <v>0</v>
      </c>
      <c r="S188" s="115">
        <f t="shared" si="33"/>
        <v>0</v>
      </c>
      <c r="T188" s="115">
        <f t="shared" si="33"/>
        <v>0</v>
      </c>
      <c r="U188" s="115">
        <f t="shared" si="33"/>
        <v>0</v>
      </c>
      <c r="V188" s="115">
        <f t="shared" si="33"/>
        <v>0</v>
      </c>
      <c r="W188" s="115">
        <f t="shared" si="33"/>
        <v>0</v>
      </c>
      <c r="X188" s="115">
        <f t="shared" si="33"/>
        <v>0</v>
      </c>
      <c r="Y188" s="115">
        <f t="shared" si="33"/>
        <v>0</v>
      </c>
      <c r="Z188" s="115">
        <f t="shared" si="33"/>
        <v>0</v>
      </c>
      <c r="AA188" s="115">
        <f t="shared" si="33"/>
        <v>0</v>
      </c>
      <c r="AB188" s="115">
        <f t="shared" si="33"/>
        <v>0</v>
      </c>
      <c r="AC188" s="115">
        <f t="shared" si="33"/>
        <v>0</v>
      </c>
      <c r="AD188" s="115">
        <f t="shared" si="33"/>
        <v>1</v>
      </c>
      <c r="AE188" s="115">
        <f t="shared" si="33"/>
        <v>1</v>
      </c>
      <c r="AF188" s="115">
        <f t="shared" si="33"/>
        <v>1</v>
      </c>
      <c r="AG188" s="115">
        <f t="shared" si="33"/>
        <v>1</v>
      </c>
      <c r="AH188" s="115">
        <f t="shared" si="33"/>
        <v>1</v>
      </c>
      <c r="AI188" s="115">
        <f t="shared" si="33"/>
        <v>1</v>
      </c>
      <c r="AJ188" s="37" t="str">
        <f t="shared" si="21"/>
        <v>UNKNOWN</v>
      </c>
      <c r="AK188" s="50"/>
      <c r="AL188" s="50" t="str">
        <f t="shared" si="24"/>
        <v>3F</v>
      </c>
      <c r="AM188" s="52" t="str">
        <f t="shared" si="25"/>
        <v>00</v>
      </c>
      <c r="AN188" s="52" t="str">
        <f t="shared" si="26"/>
        <v>00</v>
      </c>
      <c r="AO188" s="52" t="str">
        <f t="shared" si="27"/>
        <v>00</v>
      </c>
      <c r="AQ188" t="str">
        <f t="shared" si="22"/>
        <v xml:space="preserve">    (U4)0x0000003FU,                                                           /* 52 UNKNOWN                                         */</v>
      </c>
    </row>
    <row r="189" spans="2:43">
      <c r="B189" s="122"/>
      <c r="C189" s="37">
        <f t="shared" si="23"/>
        <v>53</v>
      </c>
      <c r="D189" s="115">
        <f t="shared" si="33"/>
        <v>0</v>
      </c>
      <c r="E189" s="115">
        <f t="shared" si="33"/>
        <v>0</v>
      </c>
      <c r="F189" s="115">
        <f t="shared" si="33"/>
        <v>0</v>
      </c>
      <c r="G189" s="115">
        <f t="shared" si="33"/>
        <v>0</v>
      </c>
      <c r="H189" s="115">
        <f t="shared" si="33"/>
        <v>0</v>
      </c>
      <c r="I189" s="115">
        <f t="shared" si="33"/>
        <v>0</v>
      </c>
      <c r="J189" s="115">
        <f t="shared" si="33"/>
        <v>0</v>
      </c>
      <c r="K189" s="115">
        <f t="shared" si="33"/>
        <v>0</v>
      </c>
      <c r="L189" s="115">
        <f t="shared" si="33"/>
        <v>0</v>
      </c>
      <c r="M189" s="115">
        <f t="shared" si="33"/>
        <v>0</v>
      </c>
      <c r="N189" s="115">
        <f t="shared" si="33"/>
        <v>0</v>
      </c>
      <c r="O189" s="115">
        <f t="shared" si="33"/>
        <v>0</v>
      </c>
      <c r="P189" s="115">
        <f t="shared" si="33"/>
        <v>0</v>
      </c>
      <c r="Q189" s="115">
        <f t="shared" si="33"/>
        <v>0</v>
      </c>
      <c r="R189" s="115">
        <f t="shared" si="33"/>
        <v>0</v>
      </c>
      <c r="S189" s="115">
        <f t="shared" si="33"/>
        <v>0</v>
      </c>
      <c r="T189" s="115">
        <f t="shared" si="33"/>
        <v>0</v>
      </c>
      <c r="U189" s="115">
        <f t="shared" si="33"/>
        <v>0</v>
      </c>
      <c r="V189" s="115">
        <f t="shared" si="33"/>
        <v>0</v>
      </c>
      <c r="W189" s="115">
        <f t="shared" si="33"/>
        <v>0</v>
      </c>
      <c r="X189" s="115">
        <f t="shared" si="33"/>
        <v>0</v>
      </c>
      <c r="Y189" s="115">
        <f t="shared" si="33"/>
        <v>0</v>
      </c>
      <c r="Z189" s="115">
        <f t="shared" si="33"/>
        <v>0</v>
      </c>
      <c r="AA189" s="115">
        <f t="shared" si="33"/>
        <v>0</v>
      </c>
      <c r="AB189" s="115">
        <f t="shared" si="33"/>
        <v>0</v>
      </c>
      <c r="AC189" s="115">
        <f t="shared" si="33"/>
        <v>0</v>
      </c>
      <c r="AD189" s="115">
        <f t="shared" si="33"/>
        <v>1</v>
      </c>
      <c r="AE189" s="115">
        <f t="shared" si="33"/>
        <v>1</v>
      </c>
      <c r="AF189" s="115">
        <f t="shared" si="33"/>
        <v>1</v>
      </c>
      <c r="AG189" s="115">
        <f t="shared" si="33"/>
        <v>1</v>
      </c>
      <c r="AH189" s="115">
        <f t="shared" si="33"/>
        <v>1</v>
      </c>
      <c r="AI189" s="115">
        <f t="shared" si="33"/>
        <v>1</v>
      </c>
      <c r="AJ189" s="37" t="str">
        <f t="shared" si="21"/>
        <v>UNKNOWN</v>
      </c>
      <c r="AK189" s="50"/>
      <c r="AL189" s="50" t="str">
        <f t="shared" si="24"/>
        <v>3F</v>
      </c>
      <c r="AM189" s="52" t="str">
        <f t="shared" si="25"/>
        <v>00</v>
      </c>
      <c r="AN189" s="52" t="str">
        <f t="shared" si="26"/>
        <v>00</v>
      </c>
      <c r="AO189" s="52" t="str">
        <f t="shared" si="27"/>
        <v>00</v>
      </c>
      <c r="AQ189" t="str">
        <f t="shared" si="22"/>
        <v xml:space="preserve">    (U4)0x0000003FU,                                                           /* 53 UNKNOWN                                         */</v>
      </c>
    </row>
    <row r="190" spans="2:43">
      <c r="B190" s="122"/>
      <c r="C190" s="37">
        <f t="shared" si="23"/>
        <v>54</v>
      </c>
      <c r="D190" s="115">
        <f t="shared" si="33"/>
        <v>0</v>
      </c>
      <c r="E190" s="115">
        <f t="shared" si="33"/>
        <v>0</v>
      </c>
      <c r="F190" s="115">
        <f t="shared" si="33"/>
        <v>0</v>
      </c>
      <c r="G190" s="115">
        <f t="shared" si="33"/>
        <v>0</v>
      </c>
      <c r="H190" s="115">
        <f t="shared" si="33"/>
        <v>0</v>
      </c>
      <c r="I190" s="115">
        <f t="shared" si="33"/>
        <v>0</v>
      </c>
      <c r="J190" s="115">
        <f t="shared" si="33"/>
        <v>0</v>
      </c>
      <c r="K190" s="115">
        <f t="shared" si="33"/>
        <v>0</v>
      </c>
      <c r="L190" s="115">
        <f t="shared" si="33"/>
        <v>0</v>
      </c>
      <c r="M190" s="115">
        <f t="shared" si="33"/>
        <v>0</v>
      </c>
      <c r="N190" s="115">
        <f t="shared" si="33"/>
        <v>0</v>
      </c>
      <c r="O190" s="115">
        <f t="shared" si="33"/>
        <v>0</v>
      </c>
      <c r="P190" s="115">
        <f t="shared" si="33"/>
        <v>0</v>
      </c>
      <c r="Q190" s="115">
        <f t="shared" si="33"/>
        <v>0</v>
      </c>
      <c r="R190" s="115">
        <f t="shared" si="33"/>
        <v>0</v>
      </c>
      <c r="S190" s="115">
        <f t="shared" si="33"/>
        <v>0</v>
      </c>
      <c r="T190" s="115">
        <f t="shared" si="33"/>
        <v>0</v>
      </c>
      <c r="U190" s="115">
        <f t="shared" si="33"/>
        <v>0</v>
      </c>
      <c r="V190" s="115">
        <f t="shared" si="33"/>
        <v>0</v>
      </c>
      <c r="W190" s="115">
        <f t="shared" si="33"/>
        <v>0</v>
      </c>
      <c r="X190" s="115">
        <f t="shared" si="33"/>
        <v>0</v>
      </c>
      <c r="Y190" s="115">
        <f t="shared" si="33"/>
        <v>0</v>
      </c>
      <c r="Z190" s="115">
        <f t="shared" si="33"/>
        <v>0</v>
      </c>
      <c r="AA190" s="115">
        <f t="shared" si="33"/>
        <v>0</v>
      </c>
      <c r="AB190" s="115">
        <f t="shared" si="33"/>
        <v>0</v>
      </c>
      <c r="AC190" s="115">
        <f t="shared" si="33"/>
        <v>0</v>
      </c>
      <c r="AD190" s="115">
        <f t="shared" si="33"/>
        <v>1</v>
      </c>
      <c r="AE190" s="115">
        <f t="shared" si="33"/>
        <v>1</v>
      </c>
      <c r="AF190" s="115">
        <f t="shared" si="33"/>
        <v>1</v>
      </c>
      <c r="AG190" s="115">
        <f t="shared" si="33"/>
        <v>1</v>
      </c>
      <c r="AH190" s="115">
        <f t="shared" si="33"/>
        <v>1</v>
      </c>
      <c r="AI190" s="115">
        <f t="shared" si="33"/>
        <v>1</v>
      </c>
      <c r="AJ190" s="37" t="str">
        <f t="shared" si="21"/>
        <v>UNKNOWN</v>
      </c>
      <c r="AK190" s="50"/>
      <c r="AL190" s="50" t="str">
        <f t="shared" si="24"/>
        <v>3F</v>
      </c>
      <c r="AM190" s="52" t="str">
        <f t="shared" si="25"/>
        <v>00</v>
      </c>
      <c r="AN190" s="52" t="str">
        <f t="shared" si="26"/>
        <v>00</v>
      </c>
      <c r="AO190" s="52" t="str">
        <f t="shared" si="27"/>
        <v>00</v>
      </c>
      <c r="AQ190" t="str">
        <f t="shared" si="22"/>
        <v xml:space="preserve">    (U4)0x0000003FU,                                                           /* 54 UNKNOWN                                         */</v>
      </c>
    </row>
    <row r="191" spans="2:43">
      <c r="B191" s="122"/>
      <c r="C191" s="37">
        <f t="shared" si="23"/>
        <v>55</v>
      </c>
      <c r="D191" s="115">
        <f t="shared" si="33"/>
        <v>0</v>
      </c>
      <c r="E191" s="115">
        <f t="shared" si="33"/>
        <v>0</v>
      </c>
      <c r="F191" s="115">
        <f t="shared" si="33"/>
        <v>0</v>
      </c>
      <c r="G191" s="115">
        <f t="shared" si="33"/>
        <v>0</v>
      </c>
      <c r="H191" s="115">
        <f t="shared" si="33"/>
        <v>0</v>
      </c>
      <c r="I191" s="115">
        <f t="shared" si="33"/>
        <v>0</v>
      </c>
      <c r="J191" s="115">
        <f t="shared" si="33"/>
        <v>0</v>
      </c>
      <c r="K191" s="115">
        <f t="shared" si="33"/>
        <v>0</v>
      </c>
      <c r="L191" s="115">
        <f t="shared" si="33"/>
        <v>0</v>
      </c>
      <c r="M191" s="115">
        <f t="shared" si="33"/>
        <v>0</v>
      </c>
      <c r="N191" s="115">
        <f t="shared" si="33"/>
        <v>0</v>
      </c>
      <c r="O191" s="115">
        <f t="shared" si="33"/>
        <v>0</v>
      </c>
      <c r="P191" s="115">
        <f t="shared" si="33"/>
        <v>0</v>
      </c>
      <c r="Q191" s="115">
        <f t="shared" si="33"/>
        <v>0</v>
      </c>
      <c r="R191" s="115">
        <f t="shared" si="33"/>
        <v>0</v>
      </c>
      <c r="S191" s="115">
        <f t="shared" si="33"/>
        <v>0</v>
      </c>
      <c r="T191" s="115">
        <f t="shared" si="33"/>
        <v>0</v>
      </c>
      <c r="U191" s="115">
        <f t="shared" si="33"/>
        <v>0</v>
      </c>
      <c r="V191" s="115">
        <f t="shared" si="33"/>
        <v>0</v>
      </c>
      <c r="W191" s="115">
        <f t="shared" si="33"/>
        <v>0</v>
      </c>
      <c r="X191" s="115">
        <f t="shared" si="33"/>
        <v>0</v>
      </c>
      <c r="Y191" s="115">
        <f t="shared" si="33"/>
        <v>0</v>
      </c>
      <c r="Z191" s="115">
        <f t="shared" si="33"/>
        <v>0</v>
      </c>
      <c r="AA191" s="115">
        <f t="shared" si="33"/>
        <v>0</v>
      </c>
      <c r="AB191" s="115">
        <f t="shared" si="33"/>
        <v>0</v>
      </c>
      <c r="AC191" s="115">
        <f t="shared" si="33"/>
        <v>0</v>
      </c>
      <c r="AD191" s="115">
        <f t="shared" si="33"/>
        <v>1</v>
      </c>
      <c r="AE191" s="115">
        <f t="shared" si="33"/>
        <v>1</v>
      </c>
      <c r="AF191" s="115">
        <f t="shared" si="33"/>
        <v>1</v>
      </c>
      <c r="AG191" s="115">
        <f t="shared" si="33"/>
        <v>1</v>
      </c>
      <c r="AH191" s="115">
        <f t="shared" si="33"/>
        <v>1</v>
      </c>
      <c r="AI191" s="115">
        <f>IF(OR(AI61=0,AI61=1),1,0)</f>
        <v>1</v>
      </c>
      <c r="AJ191" s="37" t="str">
        <f t="shared" si="21"/>
        <v>UNKNOWN</v>
      </c>
      <c r="AK191" s="50"/>
      <c r="AL191" s="50" t="str">
        <f t="shared" si="24"/>
        <v>3F</v>
      </c>
      <c r="AM191" s="52" t="str">
        <f t="shared" si="25"/>
        <v>00</v>
      </c>
      <c r="AN191" s="52" t="str">
        <f t="shared" si="26"/>
        <v>00</v>
      </c>
      <c r="AO191" s="52" t="str">
        <f t="shared" si="27"/>
        <v>00</v>
      </c>
      <c r="AQ191" t="str">
        <f t="shared" si="22"/>
        <v xml:space="preserve">    (U4)0x0000003FU,                                                           /* 55 UNKNOWN                                         */</v>
      </c>
    </row>
    <row r="192" spans="2:43">
      <c r="B192" s="122"/>
      <c r="C192" s="37">
        <f t="shared" si="23"/>
        <v>56</v>
      </c>
      <c r="D192" s="115">
        <f t="shared" ref="D192:AI199" si="34">IF(OR(D62=0,D62=1),1,0)</f>
        <v>0</v>
      </c>
      <c r="E192" s="115">
        <f t="shared" si="34"/>
        <v>0</v>
      </c>
      <c r="F192" s="115">
        <f t="shared" si="34"/>
        <v>0</v>
      </c>
      <c r="G192" s="115">
        <f t="shared" si="34"/>
        <v>0</v>
      </c>
      <c r="H192" s="115">
        <f t="shared" si="34"/>
        <v>0</v>
      </c>
      <c r="I192" s="115">
        <f t="shared" si="34"/>
        <v>0</v>
      </c>
      <c r="J192" s="115">
        <f t="shared" si="34"/>
        <v>0</v>
      </c>
      <c r="K192" s="115">
        <f t="shared" si="34"/>
        <v>0</v>
      </c>
      <c r="L192" s="115">
        <f t="shared" si="34"/>
        <v>0</v>
      </c>
      <c r="M192" s="115">
        <f t="shared" si="34"/>
        <v>0</v>
      </c>
      <c r="N192" s="115">
        <f t="shared" si="34"/>
        <v>0</v>
      </c>
      <c r="O192" s="115">
        <f t="shared" si="34"/>
        <v>0</v>
      </c>
      <c r="P192" s="115">
        <f t="shared" si="34"/>
        <v>0</v>
      </c>
      <c r="Q192" s="115">
        <f t="shared" si="34"/>
        <v>0</v>
      </c>
      <c r="R192" s="115">
        <f t="shared" si="34"/>
        <v>0</v>
      </c>
      <c r="S192" s="115">
        <f t="shared" si="34"/>
        <v>0</v>
      </c>
      <c r="T192" s="115">
        <f t="shared" si="34"/>
        <v>0</v>
      </c>
      <c r="U192" s="115">
        <f t="shared" si="34"/>
        <v>0</v>
      </c>
      <c r="V192" s="115">
        <f t="shared" si="34"/>
        <v>0</v>
      </c>
      <c r="W192" s="115">
        <f t="shared" si="34"/>
        <v>0</v>
      </c>
      <c r="X192" s="115">
        <f t="shared" si="34"/>
        <v>0</v>
      </c>
      <c r="Y192" s="115">
        <f t="shared" si="34"/>
        <v>0</v>
      </c>
      <c r="Z192" s="115">
        <f t="shared" si="34"/>
        <v>0</v>
      </c>
      <c r="AA192" s="115">
        <f t="shared" si="34"/>
        <v>0</v>
      </c>
      <c r="AB192" s="115">
        <f t="shared" si="34"/>
        <v>0</v>
      </c>
      <c r="AC192" s="115">
        <f t="shared" si="34"/>
        <v>0</v>
      </c>
      <c r="AD192" s="115">
        <f t="shared" si="34"/>
        <v>1</v>
      </c>
      <c r="AE192" s="115">
        <f t="shared" si="34"/>
        <v>1</v>
      </c>
      <c r="AF192" s="115">
        <f t="shared" si="34"/>
        <v>1</v>
      </c>
      <c r="AG192" s="115">
        <f t="shared" si="34"/>
        <v>1</v>
      </c>
      <c r="AH192" s="115">
        <f t="shared" si="34"/>
        <v>1</v>
      </c>
      <c r="AI192" s="115">
        <f t="shared" si="34"/>
        <v>1</v>
      </c>
      <c r="AJ192" s="37" t="str">
        <f t="shared" si="21"/>
        <v>UNKNOWN</v>
      </c>
      <c r="AK192" s="50"/>
      <c r="AL192" s="50" t="str">
        <f t="shared" si="24"/>
        <v>3F</v>
      </c>
      <c r="AM192" s="52" t="str">
        <f t="shared" si="25"/>
        <v>00</v>
      </c>
      <c r="AN192" s="52" t="str">
        <f t="shared" si="26"/>
        <v>00</v>
      </c>
      <c r="AO192" s="52" t="str">
        <f t="shared" si="27"/>
        <v>00</v>
      </c>
      <c r="AQ192" t="str">
        <f t="shared" si="22"/>
        <v xml:space="preserve">    (U4)0x0000003FU,                                                           /* 56 UNKNOWN                                         */</v>
      </c>
    </row>
    <row r="193" spans="2:43">
      <c r="B193" s="122"/>
      <c r="C193" s="37">
        <f t="shared" si="23"/>
        <v>57</v>
      </c>
      <c r="D193" s="115">
        <f t="shared" si="34"/>
        <v>0</v>
      </c>
      <c r="E193" s="115">
        <f t="shared" si="34"/>
        <v>0</v>
      </c>
      <c r="F193" s="115">
        <f t="shared" si="34"/>
        <v>0</v>
      </c>
      <c r="G193" s="115">
        <f t="shared" si="34"/>
        <v>0</v>
      </c>
      <c r="H193" s="115">
        <f t="shared" si="34"/>
        <v>0</v>
      </c>
      <c r="I193" s="115">
        <f t="shared" si="34"/>
        <v>0</v>
      </c>
      <c r="J193" s="115">
        <f t="shared" si="34"/>
        <v>0</v>
      </c>
      <c r="K193" s="115">
        <f t="shared" si="34"/>
        <v>0</v>
      </c>
      <c r="L193" s="115">
        <f t="shared" si="34"/>
        <v>0</v>
      </c>
      <c r="M193" s="115">
        <f t="shared" si="34"/>
        <v>0</v>
      </c>
      <c r="N193" s="115">
        <f t="shared" si="34"/>
        <v>0</v>
      </c>
      <c r="O193" s="115">
        <f t="shared" si="34"/>
        <v>0</v>
      </c>
      <c r="P193" s="115">
        <f t="shared" si="34"/>
        <v>0</v>
      </c>
      <c r="Q193" s="115">
        <f t="shared" si="34"/>
        <v>0</v>
      </c>
      <c r="R193" s="115">
        <f t="shared" si="34"/>
        <v>0</v>
      </c>
      <c r="S193" s="115">
        <f t="shared" si="34"/>
        <v>0</v>
      </c>
      <c r="T193" s="115">
        <f t="shared" si="34"/>
        <v>0</v>
      </c>
      <c r="U193" s="115">
        <f t="shared" si="34"/>
        <v>0</v>
      </c>
      <c r="V193" s="115">
        <f t="shared" si="34"/>
        <v>0</v>
      </c>
      <c r="W193" s="115">
        <f t="shared" si="34"/>
        <v>0</v>
      </c>
      <c r="X193" s="115">
        <f t="shared" si="34"/>
        <v>0</v>
      </c>
      <c r="Y193" s="115">
        <f t="shared" si="34"/>
        <v>0</v>
      </c>
      <c r="Z193" s="115">
        <f t="shared" si="34"/>
        <v>0</v>
      </c>
      <c r="AA193" s="115">
        <f t="shared" si="34"/>
        <v>0</v>
      </c>
      <c r="AB193" s="115">
        <f t="shared" si="34"/>
        <v>0</v>
      </c>
      <c r="AC193" s="115">
        <f t="shared" si="34"/>
        <v>0</v>
      </c>
      <c r="AD193" s="115">
        <f t="shared" si="34"/>
        <v>1</v>
      </c>
      <c r="AE193" s="115">
        <f t="shared" si="34"/>
        <v>1</v>
      </c>
      <c r="AF193" s="115">
        <f t="shared" si="34"/>
        <v>1</v>
      </c>
      <c r="AG193" s="115">
        <f t="shared" si="34"/>
        <v>1</v>
      </c>
      <c r="AH193" s="115">
        <f t="shared" si="34"/>
        <v>1</v>
      </c>
      <c r="AI193" s="115">
        <f t="shared" si="34"/>
        <v>1</v>
      </c>
      <c r="AJ193" s="37" t="str">
        <f t="shared" si="21"/>
        <v>UNKNOWN</v>
      </c>
      <c r="AK193" s="50"/>
      <c r="AL193" s="50" t="str">
        <f t="shared" si="24"/>
        <v>3F</v>
      </c>
      <c r="AM193" s="52" t="str">
        <f t="shared" si="25"/>
        <v>00</v>
      </c>
      <c r="AN193" s="52" t="str">
        <f t="shared" si="26"/>
        <v>00</v>
      </c>
      <c r="AO193" s="52" t="str">
        <f t="shared" si="27"/>
        <v>00</v>
      </c>
      <c r="AQ193" t="str">
        <f t="shared" si="22"/>
        <v xml:space="preserve">    (U4)0x0000003FU,                                                           /* 57 UNKNOWN                                         */</v>
      </c>
    </row>
    <row r="194" spans="2:43">
      <c r="B194" s="122"/>
      <c r="C194" s="37">
        <f t="shared" si="23"/>
        <v>58</v>
      </c>
      <c r="D194" s="115">
        <f t="shared" si="34"/>
        <v>0</v>
      </c>
      <c r="E194" s="115">
        <f t="shared" si="34"/>
        <v>0</v>
      </c>
      <c r="F194" s="115">
        <f t="shared" si="34"/>
        <v>0</v>
      </c>
      <c r="G194" s="115">
        <f t="shared" si="34"/>
        <v>0</v>
      </c>
      <c r="H194" s="115">
        <f t="shared" si="34"/>
        <v>0</v>
      </c>
      <c r="I194" s="115">
        <f t="shared" si="34"/>
        <v>0</v>
      </c>
      <c r="J194" s="115">
        <f t="shared" si="34"/>
        <v>0</v>
      </c>
      <c r="K194" s="115">
        <f t="shared" si="34"/>
        <v>0</v>
      </c>
      <c r="L194" s="115">
        <f t="shared" si="34"/>
        <v>0</v>
      </c>
      <c r="M194" s="115">
        <f t="shared" si="34"/>
        <v>0</v>
      </c>
      <c r="N194" s="115">
        <f t="shared" si="34"/>
        <v>0</v>
      </c>
      <c r="O194" s="115">
        <f t="shared" si="34"/>
        <v>0</v>
      </c>
      <c r="P194" s="115">
        <f t="shared" si="34"/>
        <v>0</v>
      </c>
      <c r="Q194" s="115">
        <f t="shared" si="34"/>
        <v>0</v>
      </c>
      <c r="R194" s="115">
        <f t="shared" si="34"/>
        <v>0</v>
      </c>
      <c r="S194" s="115">
        <f t="shared" si="34"/>
        <v>0</v>
      </c>
      <c r="T194" s="115">
        <f t="shared" si="34"/>
        <v>0</v>
      </c>
      <c r="U194" s="115">
        <f t="shared" si="34"/>
        <v>0</v>
      </c>
      <c r="V194" s="115">
        <f t="shared" si="34"/>
        <v>0</v>
      </c>
      <c r="W194" s="115">
        <f t="shared" si="34"/>
        <v>0</v>
      </c>
      <c r="X194" s="115">
        <f t="shared" si="34"/>
        <v>0</v>
      </c>
      <c r="Y194" s="115">
        <f t="shared" si="34"/>
        <v>0</v>
      </c>
      <c r="Z194" s="115">
        <f t="shared" si="34"/>
        <v>0</v>
      </c>
      <c r="AA194" s="115">
        <f t="shared" si="34"/>
        <v>0</v>
      </c>
      <c r="AB194" s="115">
        <f t="shared" si="34"/>
        <v>0</v>
      </c>
      <c r="AC194" s="115">
        <f t="shared" si="34"/>
        <v>0</v>
      </c>
      <c r="AD194" s="115">
        <f t="shared" si="34"/>
        <v>1</v>
      </c>
      <c r="AE194" s="115">
        <f t="shared" si="34"/>
        <v>1</v>
      </c>
      <c r="AF194" s="115">
        <f t="shared" si="34"/>
        <v>1</v>
      </c>
      <c r="AG194" s="115">
        <f t="shared" si="34"/>
        <v>1</v>
      </c>
      <c r="AH194" s="115">
        <f t="shared" si="34"/>
        <v>1</v>
      </c>
      <c r="AI194" s="115">
        <f t="shared" si="34"/>
        <v>1</v>
      </c>
      <c r="AJ194" s="37" t="str">
        <f t="shared" si="21"/>
        <v>UNKNOWN</v>
      </c>
      <c r="AK194" s="50"/>
      <c r="AL194" s="50" t="str">
        <f t="shared" si="24"/>
        <v>3F</v>
      </c>
      <c r="AM194" s="52" t="str">
        <f t="shared" si="25"/>
        <v>00</v>
      </c>
      <c r="AN194" s="52" t="str">
        <f t="shared" si="26"/>
        <v>00</v>
      </c>
      <c r="AO194" s="52" t="str">
        <f t="shared" si="27"/>
        <v>00</v>
      </c>
      <c r="AQ194" t="str">
        <f t="shared" si="22"/>
        <v xml:space="preserve">    (U4)0x0000003FU,                                                           /* 58 UNKNOWN                                         */</v>
      </c>
    </row>
    <row r="195" spans="2:43">
      <c r="B195" s="122"/>
      <c r="C195" s="37">
        <f t="shared" si="23"/>
        <v>59</v>
      </c>
      <c r="D195" s="115">
        <f t="shared" si="34"/>
        <v>0</v>
      </c>
      <c r="E195" s="115">
        <f t="shared" si="34"/>
        <v>0</v>
      </c>
      <c r="F195" s="115">
        <f t="shared" si="34"/>
        <v>0</v>
      </c>
      <c r="G195" s="115">
        <f t="shared" si="34"/>
        <v>0</v>
      </c>
      <c r="H195" s="115">
        <f t="shared" si="34"/>
        <v>0</v>
      </c>
      <c r="I195" s="115">
        <f t="shared" si="34"/>
        <v>0</v>
      </c>
      <c r="J195" s="115">
        <f t="shared" si="34"/>
        <v>0</v>
      </c>
      <c r="K195" s="115">
        <f t="shared" si="34"/>
        <v>0</v>
      </c>
      <c r="L195" s="115">
        <f t="shared" si="34"/>
        <v>0</v>
      </c>
      <c r="M195" s="115">
        <f t="shared" si="34"/>
        <v>0</v>
      </c>
      <c r="N195" s="115">
        <f t="shared" si="34"/>
        <v>0</v>
      </c>
      <c r="O195" s="115">
        <f t="shared" si="34"/>
        <v>0</v>
      </c>
      <c r="P195" s="115">
        <f t="shared" si="34"/>
        <v>0</v>
      </c>
      <c r="Q195" s="115">
        <f t="shared" si="34"/>
        <v>0</v>
      </c>
      <c r="R195" s="115">
        <f t="shared" si="34"/>
        <v>0</v>
      </c>
      <c r="S195" s="115">
        <f t="shared" si="34"/>
        <v>0</v>
      </c>
      <c r="T195" s="115">
        <f t="shared" si="34"/>
        <v>0</v>
      </c>
      <c r="U195" s="115">
        <f t="shared" si="34"/>
        <v>0</v>
      </c>
      <c r="V195" s="115">
        <f t="shared" si="34"/>
        <v>0</v>
      </c>
      <c r="W195" s="115">
        <f t="shared" si="34"/>
        <v>0</v>
      </c>
      <c r="X195" s="115">
        <f t="shared" si="34"/>
        <v>0</v>
      </c>
      <c r="Y195" s="115">
        <f t="shared" si="34"/>
        <v>0</v>
      </c>
      <c r="Z195" s="115">
        <f t="shared" si="34"/>
        <v>0</v>
      </c>
      <c r="AA195" s="115">
        <f t="shared" si="34"/>
        <v>0</v>
      </c>
      <c r="AB195" s="115">
        <f t="shared" si="34"/>
        <v>0</v>
      </c>
      <c r="AC195" s="115">
        <f t="shared" si="34"/>
        <v>0</v>
      </c>
      <c r="AD195" s="115">
        <f t="shared" si="34"/>
        <v>1</v>
      </c>
      <c r="AE195" s="115">
        <f t="shared" si="34"/>
        <v>1</v>
      </c>
      <c r="AF195" s="115">
        <f t="shared" si="34"/>
        <v>1</v>
      </c>
      <c r="AG195" s="115">
        <f t="shared" si="34"/>
        <v>1</v>
      </c>
      <c r="AH195" s="115">
        <f t="shared" si="34"/>
        <v>1</v>
      </c>
      <c r="AI195" s="115">
        <f t="shared" si="34"/>
        <v>1</v>
      </c>
      <c r="AJ195" s="37" t="str">
        <f t="shared" si="21"/>
        <v>UNKNOWN</v>
      </c>
      <c r="AK195" s="50"/>
      <c r="AL195" s="50" t="str">
        <f t="shared" si="24"/>
        <v>3F</v>
      </c>
      <c r="AM195" s="52" t="str">
        <f t="shared" si="25"/>
        <v>00</v>
      </c>
      <c r="AN195" s="52" t="str">
        <f t="shared" si="26"/>
        <v>00</v>
      </c>
      <c r="AO195" s="52" t="str">
        <f t="shared" si="27"/>
        <v>00</v>
      </c>
      <c r="AQ195" t="str">
        <f t="shared" si="22"/>
        <v xml:space="preserve">    (U4)0x0000003FU,                                                           /* 59 UNKNOWN                                         */</v>
      </c>
    </row>
    <row r="196" spans="2:43">
      <c r="B196" s="122"/>
      <c r="C196" s="37">
        <f t="shared" si="23"/>
        <v>60</v>
      </c>
      <c r="D196" s="115">
        <f t="shared" si="34"/>
        <v>0</v>
      </c>
      <c r="E196" s="115">
        <f t="shared" si="34"/>
        <v>0</v>
      </c>
      <c r="F196" s="115">
        <f t="shared" si="34"/>
        <v>0</v>
      </c>
      <c r="G196" s="115">
        <f t="shared" si="34"/>
        <v>0</v>
      </c>
      <c r="H196" s="115">
        <f t="shared" si="34"/>
        <v>0</v>
      </c>
      <c r="I196" s="115">
        <f t="shared" si="34"/>
        <v>0</v>
      </c>
      <c r="J196" s="115">
        <f t="shared" si="34"/>
        <v>0</v>
      </c>
      <c r="K196" s="115">
        <f t="shared" si="34"/>
        <v>0</v>
      </c>
      <c r="L196" s="115">
        <f t="shared" si="34"/>
        <v>0</v>
      </c>
      <c r="M196" s="115">
        <f t="shared" si="34"/>
        <v>0</v>
      </c>
      <c r="N196" s="115">
        <f t="shared" si="34"/>
        <v>0</v>
      </c>
      <c r="O196" s="115">
        <f t="shared" si="34"/>
        <v>0</v>
      </c>
      <c r="P196" s="115">
        <f t="shared" si="34"/>
        <v>0</v>
      </c>
      <c r="Q196" s="115">
        <f t="shared" si="34"/>
        <v>0</v>
      </c>
      <c r="R196" s="115">
        <f t="shared" si="34"/>
        <v>0</v>
      </c>
      <c r="S196" s="115">
        <f t="shared" si="34"/>
        <v>0</v>
      </c>
      <c r="T196" s="115">
        <f t="shared" si="34"/>
        <v>0</v>
      </c>
      <c r="U196" s="115">
        <f t="shared" si="34"/>
        <v>0</v>
      </c>
      <c r="V196" s="115">
        <f t="shared" si="34"/>
        <v>0</v>
      </c>
      <c r="W196" s="115">
        <f t="shared" si="34"/>
        <v>0</v>
      </c>
      <c r="X196" s="115">
        <f t="shared" si="34"/>
        <v>0</v>
      </c>
      <c r="Y196" s="115">
        <f t="shared" si="34"/>
        <v>0</v>
      </c>
      <c r="Z196" s="115">
        <f t="shared" si="34"/>
        <v>0</v>
      </c>
      <c r="AA196" s="115">
        <f t="shared" si="34"/>
        <v>0</v>
      </c>
      <c r="AB196" s="115">
        <f t="shared" si="34"/>
        <v>0</v>
      </c>
      <c r="AC196" s="115">
        <f t="shared" si="34"/>
        <v>0</v>
      </c>
      <c r="AD196" s="115">
        <f t="shared" si="34"/>
        <v>1</v>
      </c>
      <c r="AE196" s="115">
        <f t="shared" si="34"/>
        <v>1</v>
      </c>
      <c r="AF196" s="115">
        <f t="shared" si="34"/>
        <v>1</v>
      </c>
      <c r="AG196" s="115">
        <f t="shared" si="34"/>
        <v>1</v>
      </c>
      <c r="AH196" s="115">
        <f t="shared" si="34"/>
        <v>1</v>
      </c>
      <c r="AI196" s="115">
        <f t="shared" si="34"/>
        <v>1</v>
      </c>
      <c r="AJ196" s="37" t="str">
        <f t="shared" si="21"/>
        <v>UNKNOWN</v>
      </c>
      <c r="AK196" s="50"/>
      <c r="AL196" s="50" t="str">
        <f t="shared" si="24"/>
        <v>3F</v>
      </c>
      <c r="AM196" s="52" t="str">
        <f t="shared" si="25"/>
        <v>00</v>
      </c>
      <c r="AN196" s="52" t="str">
        <f t="shared" si="26"/>
        <v>00</v>
      </c>
      <c r="AO196" s="52" t="str">
        <f t="shared" si="27"/>
        <v>00</v>
      </c>
      <c r="AQ196" t="str">
        <f t="shared" si="22"/>
        <v xml:space="preserve">    (U4)0x0000003FU,                                                           /* 60 UNKNOWN                                         */</v>
      </c>
    </row>
    <row r="197" spans="2:43">
      <c r="B197" s="122"/>
      <c r="C197" s="37">
        <f t="shared" si="23"/>
        <v>61</v>
      </c>
      <c r="D197" s="115">
        <f t="shared" si="34"/>
        <v>0</v>
      </c>
      <c r="E197" s="115">
        <f t="shared" si="34"/>
        <v>0</v>
      </c>
      <c r="F197" s="115">
        <f t="shared" si="34"/>
        <v>0</v>
      </c>
      <c r="G197" s="115">
        <f t="shared" si="34"/>
        <v>0</v>
      </c>
      <c r="H197" s="115">
        <f t="shared" si="34"/>
        <v>0</v>
      </c>
      <c r="I197" s="115">
        <f t="shared" si="34"/>
        <v>0</v>
      </c>
      <c r="J197" s="115">
        <f t="shared" si="34"/>
        <v>0</v>
      </c>
      <c r="K197" s="115">
        <f t="shared" si="34"/>
        <v>0</v>
      </c>
      <c r="L197" s="115">
        <f t="shared" si="34"/>
        <v>0</v>
      </c>
      <c r="M197" s="115">
        <f t="shared" si="34"/>
        <v>0</v>
      </c>
      <c r="N197" s="115">
        <f t="shared" si="34"/>
        <v>0</v>
      </c>
      <c r="O197" s="115">
        <f t="shared" si="34"/>
        <v>0</v>
      </c>
      <c r="P197" s="115">
        <f t="shared" si="34"/>
        <v>0</v>
      </c>
      <c r="Q197" s="115">
        <f t="shared" si="34"/>
        <v>0</v>
      </c>
      <c r="R197" s="115">
        <f t="shared" si="34"/>
        <v>0</v>
      </c>
      <c r="S197" s="115">
        <f t="shared" si="34"/>
        <v>0</v>
      </c>
      <c r="T197" s="115">
        <f t="shared" si="34"/>
        <v>0</v>
      </c>
      <c r="U197" s="115">
        <f t="shared" si="34"/>
        <v>0</v>
      </c>
      <c r="V197" s="115">
        <f t="shared" si="34"/>
        <v>0</v>
      </c>
      <c r="W197" s="115">
        <f t="shared" si="34"/>
        <v>0</v>
      </c>
      <c r="X197" s="115">
        <f t="shared" si="34"/>
        <v>0</v>
      </c>
      <c r="Y197" s="115">
        <f t="shared" si="34"/>
        <v>0</v>
      </c>
      <c r="Z197" s="115">
        <f t="shared" si="34"/>
        <v>0</v>
      </c>
      <c r="AA197" s="115">
        <f t="shared" si="34"/>
        <v>0</v>
      </c>
      <c r="AB197" s="115">
        <f t="shared" si="34"/>
        <v>0</v>
      </c>
      <c r="AC197" s="115">
        <f t="shared" si="34"/>
        <v>0</v>
      </c>
      <c r="AD197" s="115">
        <f t="shared" si="34"/>
        <v>1</v>
      </c>
      <c r="AE197" s="115">
        <f t="shared" si="34"/>
        <v>1</v>
      </c>
      <c r="AF197" s="115">
        <f t="shared" si="34"/>
        <v>1</v>
      </c>
      <c r="AG197" s="115">
        <f t="shared" si="34"/>
        <v>1</v>
      </c>
      <c r="AH197" s="115">
        <f t="shared" si="34"/>
        <v>1</v>
      </c>
      <c r="AI197" s="115">
        <f t="shared" si="34"/>
        <v>1</v>
      </c>
      <c r="AJ197" s="37" t="str">
        <f t="shared" si="21"/>
        <v>UNKNOWN</v>
      </c>
      <c r="AK197" s="50"/>
      <c r="AL197" s="50" t="str">
        <f t="shared" si="24"/>
        <v>3F</v>
      </c>
      <c r="AM197" s="52" t="str">
        <f t="shared" si="25"/>
        <v>00</v>
      </c>
      <c r="AN197" s="52" t="str">
        <f t="shared" si="26"/>
        <v>00</v>
      </c>
      <c r="AO197" s="52" t="str">
        <f t="shared" si="27"/>
        <v>00</v>
      </c>
      <c r="AQ197" t="str">
        <f t="shared" si="22"/>
        <v xml:space="preserve">    (U4)0x0000003FU,                                                           /* 61 UNKNOWN                                         */</v>
      </c>
    </row>
    <row r="198" spans="2:43">
      <c r="B198" s="122"/>
      <c r="C198" s="37">
        <f t="shared" si="23"/>
        <v>62</v>
      </c>
      <c r="D198" s="115">
        <f t="shared" si="34"/>
        <v>0</v>
      </c>
      <c r="E198" s="115">
        <f t="shared" si="34"/>
        <v>0</v>
      </c>
      <c r="F198" s="115">
        <f t="shared" si="34"/>
        <v>0</v>
      </c>
      <c r="G198" s="115">
        <f t="shared" si="34"/>
        <v>0</v>
      </c>
      <c r="H198" s="115">
        <f t="shared" si="34"/>
        <v>0</v>
      </c>
      <c r="I198" s="115">
        <f t="shared" si="34"/>
        <v>0</v>
      </c>
      <c r="J198" s="115">
        <f t="shared" si="34"/>
        <v>0</v>
      </c>
      <c r="K198" s="115">
        <f t="shared" si="34"/>
        <v>0</v>
      </c>
      <c r="L198" s="115">
        <f t="shared" si="34"/>
        <v>0</v>
      </c>
      <c r="M198" s="115">
        <f t="shared" si="34"/>
        <v>0</v>
      </c>
      <c r="N198" s="115">
        <f t="shared" si="34"/>
        <v>0</v>
      </c>
      <c r="O198" s="115">
        <f t="shared" si="34"/>
        <v>0</v>
      </c>
      <c r="P198" s="115">
        <f t="shared" si="34"/>
        <v>0</v>
      </c>
      <c r="Q198" s="115">
        <f t="shared" si="34"/>
        <v>0</v>
      </c>
      <c r="R198" s="115">
        <f t="shared" si="34"/>
        <v>0</v>
      </c>
      <c r="S198" s="115">
        <f t="shared" si="34"/>
        <v>0</v>
      </c>
      <c r="T198" s="115">
        <f t="shared" si="34"/>
        <v>0</v>
      </c>
      <c r="U198" s="115">
        <f t="shared" si="34"/>
        <v>0</v>
      </c>
      <c r="V198" s="115">
        <f t="shared" si="34"/>
        <v>0</v>
      </c>
      <c r="W198" s="115">
        <f t="shared" si="34"/>
        <v>0</v>
      </c>
      <c r="X198" s="115">
        <f t="shared" si="34"/>
        <v>0</v>
      </c>
      <c r="Y198" s="115">
        <f t="shared" si="34"/>
        <v>0</v>
      </c>
      <c r="Z198" s="115">
        <f t="shared" si="34"/>
        <v>0</v>
      </c>
      <c r="AA198" s="115">
        <f t="shared" si="34"/>
        <v>0</v>
      </c>
      <c r="AB198" s="115">
        <f t="shared" si="34"/>
        <v>0</v>
      </c>
      <c r="AC198" s="115">
        <f t="shared" si="34"/>
        <v>0</v>
      </c>
      <c r="AD198" s="115">
        <f t="shared" si="34"/>
        <v>1</v>
      </c>
      <c r="AE198" s="115">
        <f t="shared" si="34"/>
        <v>1</v>
      </c>
      <c r="AF198" s="115">
        <f t="shared" si="34"/>
        <v>1</v>
      </c>
      <c r="AG198" s="115">
        <f t="shared" si="34"/>
        <v>1</v>
      </c>
      <c r="AH198" s="115">
        <f t="shared" si="34"/>
        <v>1</v>
      </c>
      <c r="AI198" s="115">
        <f t="shared" si="34"/>
        <v>1</v>
      </c>
      <c r="AJ198" s="37" t="str">
        <f t="shared" si="21"/>
        <v>UNKNOWN</v>
      </c>
      <c r="AK198" s="50"/>
      <c r="AL198" s="50" t="str">
        <f t="shared" si="24"/>
        <v>3F</v>
      </c>
      <c r="AM198" s="52" t="str">
        <f t="shared" si="25"/>
        <v>00</v>
      </c>
      <c r="AN198" s="52" t="str">
        <f t="shared" si="26"/>
        <v>00</v>
      </c>
      <c r="AO198" s="52" t="str">
        <f t="shared" si="27"/>
        <v>00</v>
      </c>
      <c r="AQ198" t="str">
        <f t="shared" si="22"/>
        <v xml:space="preserve">    (U4)0x0000003FU,                                                           /* 62 UNKNOWN                                         */</v>
      </c>
    </row>
    <row r="199" spans="2:43">
      <c r="B199" s="123"/>
      <c r="C199" s="37">
        <f t="shared" si="23"/>
        <v>63</v>
      </c>
      <c r="D199" s="115">
        <f t="shared" si="34"/>
        <v>0</v>
      </c>
      <c r="E199" s="115">
        <f t="shared" si="34"/>
        <v>0</v>
      </c>
      <c r="F199" s="115">
        <f t="shared" si="34"/>
        <v>0</v>
      </c>
      <c r="G199" s="115">
        <f t="shared" si="34"/>
        <v>0</v>
      </c>
      <c r="H199" s="115">
        <f t="shared" si="34"/>
        <v>0</v>
      </c>
      <c r="I199" s="115">
        <f t="shared" si="34"/>
        <v>0</v>
      </c>
      <c r="J199" s="115">
        <f t="shared" si="34"/>
        <v>0</v>
      </c>
      <c r="K199" s="115">
        <f t="shared" si="34"/>
        <v>0</v>
      </c>
      <c r="L199" s="115">
        <f t="shared" si="34"/>
        <v>0</v>
      </c>
      <c r="M199" s="115">
        <f t="shared" si="34"/>
        <v>0</v>
      </c>
      <c r="N199" s="115">
        <f t="shared" si="34"/>
        <v>0</v>
      </c>
      <c r="O199" s="115">
        <f t="shared" si="34"/>
        <v>0</v>
      </c>
      <c r="P199" s="115">
        <f t="shared" si="34"/>
        <v>0</v>
      </c>
      <c r="Q199" s="115">
        <f t="shared" si="34"/>
        <v>0</v>
      </c>
      <c r="R199" s="115">
        <f t="shared" si="34"/>
        <v>0</v>
      </c>
      <c r="S199" s="115">
        <f t="shared" si="34"/>
        <v>0</v>
      </c>
      <c r="T199" s="115">
        <f t="shared" si="34"/>
        <v>0</v>
      </c>
      <c r="U199" s="115">
        <f t="shared" si="34"/>
        <v>0</v>
      </c>
      <c r="V199" s="115">
        <f t="shared" si="34"/>
        <v>0</v>
      </c>
      <c r="W199" s="115">
        <f t="shared" si="34"/>
        <v>0</v>
      </c>
      <c r="X199" s="115">
        <f t="shared" si="34"/>
        <v>0</v>
      </c>
      <c r="Y199" s="115">
        <f t="shared" si="34"/>
        <v>0</v>
      </c>
      <c r="Z199" s="115">
        <f t="shared" si="34"/>
        <v>0</v>
      </c>
      <c r="AA199" s="115">
        <f t="shared" si="34"/>
        <v>0</v>
      </c>
      <c r="AB199" s="115">
        <f t="shared" si="34"/>
        <v>0</v>
      </c>
      <c r="AC199" s="115">
        <f t="shared" si="34"/>
        <v>0</v>
      </c>
      <c r="AD199" s="115">
        <f t="shared" si="34"/>
        <v>1</v>
      </c>
      <c r="AE199" s="115">
        <f t="shared" si="34"/>
        <v>1</v>
      </c>
      <c r="AF199" s="115">
        <f t="shared" si="34"/>
        <v>1</v>
      </c>
      <c r="AG199" s="115">
        <f t="shared" si="34"/>
        <v>1</v>
      </c>
      <c r="AH199" s="115">
        <f t="shared" si="34"/>
        <v>1</v>
      </c>
      <c r="AI199" s="115">
        <f>IF(OR(AI69=0,AI69=1),1,0)</f>
        <v>1</v>
      </c>
      <c r="AJ199" s="37" t="str">
        <f t="shared" si="21"/>
        <v>UNKNOWN</v>
      </c>
      <c r="AK199" s="50"/>
      <c r="AL199" s="50" t="str">
        <f t="shared" si="24"/>
        <v>3F</v>
      </c>
      <c r="AM199" s="52" t="str">
        <f t="shared" si="25"/>
        <v>00</v>
      </c>
      <c r="AN199" s="52" t="str">
        <f t="shared" si="26"/>
        <v>00</v>
      </c>
      <c r="AO199" s="52" t="str">
        <f t="shared" si="27"/>
        <v>00</v>
      </c>
      <c r="AQ199" t="str">
        <f t="shared" si="22"/>
        <v xml:space="preserve">    (U4)0x0000003FU                                                            /* 63 UNKNOWN                                         */</v>
      </c>
    </row>
  </sheetData>
  <protectedRanges>
    <protectedRange sqref="L3:AC3 AE3 D10:AC21 AG18:AI21 AF10:AJ13 AF15:AF21 AG34:AI37 AF26:AI30 AF31:AF37 AG50:AI53 AF42:AI46 AF47:AF53 AG66:AI69 AF58:AI62 AF63:AF69 D22:AE69 AF14:AI14" name="Table作成編集範囲"/>
    <protectedRange sqref="AD3 AF3:AI3" name="Table作成編集範囲_3"/>
    <protectedRange sqref="D6:AJ6 AG15:AI17 D7:AC9 AF7:AJ9 AD7:AE21 AG31:AI33 AF22:AI25 AG47:AI49 AF38:AI41 AG63:AI65 AF54:AI57 AJ14:AJ69" name="Table作成編集範囲_4"/>
    <protectedRange sqref="B3" name="Table作成編集範囲_1"/>
  </protectedRanges>
  <mergeCells count="5">
    <mergeCell ref="C2:C3"/>
    <mergeCell ref="AJ2:AJ3"/>
    <mergeCell ref="A4:B5"/>
    <mergeCell ref="AD3:AE3"/>
    <mergeCell ref="AF3:AI3"/>
  </mergeCells>
  <phoneticPr fontId="2"/>
  <conditionalFormatting sqref="D6:AI69">
    <cfRule type="cellIs" dxfId="27" priority="1" operator="equal">
      <formula>1</formula>
    </cfRule>
    <cfRule type="cellIs" dxfId="26" priority="2" operator="equal">
      <formula>"×"</formula>
    </cfRule>
  </conditionalFormatting>
  <conditionalFormatting sqref="AR5:AS70">
    <cfRule type="expression" dxfId="25" priority="35">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700-000000000000}">
          <x14:formula1>
            <xm:f>CH_Design!$C$3:$C$103</xm:f>
          </x14:formula1>
          <xm:sqref>AJ6:AJ69</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25" bestFit="1" customWidth="1"/>
    <col min="37" max="37" width="4.125" customWidth="1"/>
    <col min="38" max="42" width="9" hidden="1" customWidth="1"/>
    <col min="43" max="43" width="20.75" hidden="1" customWidth="1"/>
    <col min="44" max="45" width="41.125" customWidth="1"/>
    <col min="46" max="46" width="45.25" customWidth="1"/>
    <col min="47" max="47" width="49.75" customWidth="1"/>
    <col min="48" max="48" width="23.75" customWidth="1"/>
    <col min="49" max="49" width="29" bestFit="1" customWidth="1"/>
  </cols>
  <sheetData>
    <row r="1" spans="1:49">
      <c r="AH1" t="s">
        <v>59</v>
      </c>
      <c r="AI1" t="s">
        <v>60</v>
      </c>
    </row>
    <row r="2" spans="1:49">
      <c r="B2" s="114" t="s">
        <v>121</v>
      </c>
      <c r="C2" s="433" t="s">
        <v>83</v>
      </c>
      <c r="D2" s="48">
        <v>31</v>
      </c>
      <c r="E2" s="48">
        <v>30</v>
      </c>
      <c r="F2" s="48">
        <v>29</v>
      </c>
      <c r="G2" s="48">
        <v>28</v>
      </c>
      <c r="H2" s="48">
        <v>27</v>
      </c>
      <c r="I2" s="48">
        <v>26</v>
      </c>
      <c r="J2" s="48">
        <v>25</v>
      </c>
      <c r="K2" s="48">
        <v>24</v>
      </c>
      <c r="L2" s="48">
        <v>23</v>
      </c>
      <c r="M2" s="48">
        <v>22</v>
      </c>
      <c r="N2" s="48">
        <v>21</v>
      </c>
      <c r="O2" s="48">
        <v>20</v>
      </c>
      <c r="P2" s="48">
        <v>19</v>
      </c>
      <c r="Q2" s="48">
        <v>18</v>
      </c>
      <c r="R2" s="48">
        <v>17</v>
      </c>
      <c r="S2" s="48">
        <v>16</v>
      </c>
      <c r="T2" s="48">
        <v>15</v>
      </c>
      <c r="U2" s="48">
        <v>14</v>
      </c>
      <c r="V2" s="48">
        <v>13</v>
      </c>
      <c r="W2" s="48">
        <v>12</v>
      </c>
      <c r="X2" s="48">
        <v>11</v>
      </c>
      <c r="Y2" s="48">
        <v>10</v>
      </c>
      <c r="Z2" s="48">
        <v>9</v>
      </c>
      <c r="AA2" s="48">
        <v>8</v>
      </c>
      <c r="AB2" s="48">
        <v>7</v>
      </c>
      <c r="AC2" s="48">
        <v>6</v>
      </c>
      <c r="AD2" s="48">
        <v>5</v>
      </c>
      <c r="AE2" s="48">
        <v>4</v>
      </c>
      <c r="AF2" s="48">
        <v>3</v>
      </c>
      <c r="AG2" s="48">
        <v>2</v>
      </c>
      <c r="AH2" s="48">
        <v>1</v>
      </c>
      <c r="AI2" s="48">
        <v>0</v>
      </c>
      <c r="AJ2" s="435" t="s">
        <v>120</v>
      </c>
    </row>
    <row r="3" spans="1:49" ht="213" customHeight="1" thickBot="1">
      <c r="B3" s="226" t="str">
        <f>IF(OR(IF(COUNTIF(D6:AC69,"0")&lt;&gt;0,TRUE,FALSE),IF(COUNTIF(D6:AC69,"1")&lt;&gt;0,TRUE,FALSE)),"Search Table","Index Table")</f>
        <v>Search Table</v>
      </c>
      <c r="C3" s="434"/>
      <c r="D3" s="116" t="s">
        <v>61</v>
      </c>
      <c r="E3" s="116" t="s">
        <v>66</v>
      </c>
      <c r="F3" s="116" t="s">
        <v>49</v>
      </c>
      <c r="G3" s="116" t="s">
        <v>48</v>
      </c>
      <c r="H3" s="116" t="s">
        <v>119</v>
      </c>
      <c r="I3" s="116" t="s">
        <v>118</v>
      </c>
      <c r="J3" s="116" t="s">
        <v>123</v>
      </c>
      <c r="K3" s="116" t="s">
        <v>122</v>
      </c>
      <c r="L3" s="117" t="s">
        <v>66</v>
      </c>
      <c r="M3" s="117" t="s">
        <v>62</v>
      </c>
      <c r="N3" s="117" t="s">
        <v>62</v>
      </c>
      <c r="O3" s="117" t="s">
        <v>62</v>
      </c>
      <c r="P3" s="117" t="s">
        <v>62</v>
      </c>
      <c r="Q3" s="117" t="s">
        <v>62</v>
      </c>
      <c r="R3" s="117" t="s">
        <v>62</v>
      </c>
      <c r="S3" s="117" t="s">
        <v>62</v>
      </c>
      <c r="T3" s="117" t="s">
        <v>62</v>
      </c>
      <c r="U3" s="117" t="s">
        <v>62</v>
      </c>
      <c r="V3" s="117" t="s">
        <v>62</v>
      </c>
      <c r="W3" s="117" t="s">
        <v>62</v>
      </c>
      <c r="X3" s="217" t="s">
        <v>360</v>
      </c>
      <c r="Y3" s="441" t="s">
        <v>460</v>
      </c>
      <c r="Z3" s="450"/>
      <c r="AA3" s="450"/>
      <c r="AB3" s="442"/>
      <c r="AC3" s="443" t="s">
        <v>359</v>
      </c>
      <c r="AD3" s="449"/>
      <c r="AE3" s="441" t="s">
        <v>461</v>
      </c>
      <c r="AF3" s="451"/>
      <c r="AG3" s="451"/>
      <c r="AH3" s="451"/>
      <c r="AI3" s="452"/>
      <c r="AJ3" s="436"/>
      <c r="AR3" s="80" t="s">
        <v>94</v>
      </c>
    </row>
    <row r="4" spans="1:49" ht="14.25" thickBot="1">
      <c r="A4" s="437" t="s">
        <v>63</v>
      </c>
      <c r="B4" s="438"/>
      <c r="C4" s="212"/>
      <c r="D4" s="212"/>
      <c r="E4" s="212"/>
      <c r="F4" s="212"/>
      <c r="G4" s="212"/>
      <c r="H4" s="212"/>
      <c r="I4" s="212"/>
      <c r="J4" s="212"/>
      <c r="K4" s="212"/>
      <c r="L4" s="212"/>
      <c r="M4" s="212"/>
      <c r="N4" s="212"/>
      <c r="O4" s="212"/>
      <c r="P4" s="212"/>
      <c r="Q4" s="212"/>
      <c r="R4" s="212"/>
      <c r="S4" s="212"/>
      <c r="T4" s="212"/>
      <c r="U4" s="212"/>
      <c r="V4" s="212"/>
      <c r="W4" s="212"/>
      <c r="X4" s="212"/>
      <c r="Y4" s="212"/>
      <c r="Z4" s="212"/>
      <c r="AA4" s="212"/>
      <c r="AB4" s="212"/>
      <c r="AC4" s="212"/>
      <c r="AD4" s="212"/>
      <c r="AE4" s="212"/>
      <c r="AF4" s="212"/>
      <c r="AG4" s="212"/>
      <c r="AH4" s="212"/>
      <c r="AI4" s="212"/>
      <c r="AJ4" s="119"/>
      <c r="AR4" s="68" t="s">
        <v>81</v>
      </c>
      <c r="AS4" s="69"/>
      <c r="AT4" s="69"/>
      <c r="AU4" s="69"/>
      <c r="AV4" s="69"/>
      <c r="AW4" s="70"/>
    </row>
    <row r="5" spans="1:49" ht="14.25" thickBot="1">
      <c r="A5" s="439"/>
      <c r="B5" s="440"/>
      <c r="C5" s="213"/>
      <c r="D5" s="213"/>
      <c r="E5" s="213"/>
      <c r="F5" s="213"/>
      <c r="G5" s="213"/>
      <c r="H5" s="213"/>
      <c r="I5" s="213"/>
      <c r="J5" s="213"/>
      <c r="K5" s="213"/>
      <c r="L5" s="213"/>
      <c r="M5" s="213"/>
      <c r="N5" s="213"/>
      <c r="O5" s="213"/>
      <c r="P5" s="213"/>
      <c r="Q5" s="213"/>
      <c r="R5" s="213"/>
      <c r="S5" s="213"/>
      <c r="T5" s="213"/>
      <c r="U5" s="213"/>
      <c r="V5" s="213"/>
      <c r="W5" s="213"/>
      <c r="X5" s="213"/>
      <c r="Y5" s="213"/>
      <c r="Z5" s="213"/>
      <c r="AA5" s="213"/>
      <c r="AB5" s="213"/>
      <c r="AC5" s="213"/>
      <c r="AD5" s="213"/>
      <c r="AE5" s="213"/>
      <c r="AF5" s="213"/>
      <c r="AG5" s="213"/>
      <c r="AH5" s="213"/>
      <c r="AI5" s="213"/>
      <c r="AJ5" s="120"/>
      <c r="AR5" s="71" t="str">
        <f ca="1">"static const U4  "&amp;AW8&amp;"["&amp;AW10&amp;"]"&amp;" = {"</f>
        <v>static const U4  u4_sp_ALERT_S_ACC_PD_CRIT[ALERT_S_ACC_PD_NUM_DST] = {</v>
      </c>
      <c r="AS5" s="71" t="str">
        <f ca="1">"static const U4  "&amp;$AW$9&amp;"["&amp;$AW$10&amp;"] = {"</f>
        <v>static const U4  u4_sp_ALERT_S_ACC_PD_MASK[ALERT_S_ACC_PD_NUM_DST] = {</v>
      </c>
      <c r="AT5" s="71" t="str">
        <f ca="1">"static const U1  "&amp;$AW$11&amp;"["&amp;$AW$10&amp;"] = {"</f>
        <v>static const U1  u1_sp_ALERT_S_ACC_PD_DST[ALERT_S_ACC_PD_NUM_DST] = {</v>
      </c>
      <c r="AU5" s="71" t="str">
        <f ca="1">"const ST_ALERT_MTRX "&amp;$AW$12&amp;" = {"</f>
        <v>const ST_ALERT_MTRX st_gp_ALERT_S_ACC_MTRX[5] = {</v>
      </c>
      <c r="AV5" s="55" t="str">
        <f ca="1">"#define "&amp;AW10&amp;REPT(" ",41-LEN(AW10))&amp;"("&amp;AW13&amp;"U)"</f>
        <v>#define ALERT_S_ACC_PD_NUM_DST                   (25U)</v>
      </c>
      <c r="AW5" s="56"/>
    </row>
    <row r="6" spans="1:49">
      <c r="B6" s="122" t="str">
        <f ca="1">"Table "&amp;$AW$6</f>
        <v>Table PD</v>
      </c>
      <c r="C6" s="42">
        <f>ROW()-ROW($C$6)</f>
        <v>0</v>
      </c>
      <c r="D6" s="118" t="s">
        <v>67</v>
      </c>
      <c r="E6" s="118" t="s">
        <v>67</v>
      </c>
      <c r="F6" s="118" t="s">
        <v>67</v>
      </c>
      <c r="G6" s="118" t="s">
        <v>67</v>
      </c>
      <c r="H6" s="118" t="s">
        <v>67</v>
      </c>
      <c r="I6" s="118" t="s">
        <v>67</v>
      </c>
      <c r="J6" s="118" t="s">
        <v>67</v>
      </c>
      <c r="K6" s="118" t="s">
        <v>67</v>
      </c>
      <c r="L6" s="118" t="s">
        <v>67</v>
      </c>
      <c r="M6" s="118" t="s">
        <v>67</v>
      </c>
      <c r="N6" s="118" t="s">
        <v>67</v>
      </c>
      <c r="O6" s="118" t="s">
        <v>67</v>
      </c>
      <c r="P6" s="118" t="s">
        <v>67</v>
      </c>
      <c r="Q6" s="118" t="s">
        <v>67</v>
      </c>
      <c r="R6" s="118" t="s">
        <v>67</v>
      </c>
      <c r="S6" s="118" t="s">
        <v>67</v>
      </c>
      <c r="T6" s="118" t="s">
        <v>67</v>
      </c>
      <c r="U6" s="118" t="s">
        <v>67</v>
      </c>
      <c r="V6" s="118" t="s">
        <v>67</v>
      </c>
      <c r="W6" s="118" t="s">
        <v>67</v>
      </c>
      <c r="X6" s="118">
        <v>0</v>
      </c>
      <c r="Y6" s="118">
        <v>0</v>
      </c>
      <c r="Z6" s="118">
        <v>0</v>
      </c>
      <c r="AA6" s="118">
        <v>0</v>
      </c>
      <c r="AB6" s="118">
        <v>1</v>
      </c>
      <c r="AC6" s="118">
        <v>0</v>
      </c>
      <c r="AD6" s="118">
        <v>0</v>
      </c>
      <c r="AE6" s="118">
        <v>0</v>
      </c>
      <c r="AF6" s="118">
        <v>0</v>
      </c>
      <c r="AG6" s="118">
        <v>0</v>
      </c>
      <c r="AH6" s="180">
        <v>1</v>
      </c>
      <c r="AI6" s="180">
        <v>0</v>
      </c>
      <c r="AJ6" s="41" t="s">
        <v>259</v>
      </c>
      <c r="AL6" t="str">
        <f t="shared" ref="AL6:AL69" ca="1" si="0">IF($AJ6="UNKNOWN","    (U1)ALERT_REQ_UNKNOWN","    (U1)"&amp;"ALERT_REQ_"&amp;$AW$17&amp;"_"&amp;IF($AW$6&lt;&gt;$AW$17,$AW$6&amp;"_","")&amp;AJ6)</f>
        <v xml:space="preserve">    (U1)ALERT_REQ_S_ACC_PD_REQ_BRK_RW</v>
      </c>
      <c r="AR6" s="53" t="str">
        <f>IF(AQ71&lt;&gt;"",AQ71,IF(AQ70&lt;&gt;"","};",""))</f>
        <v xml:space="preserve">    (U4)0x00000082U,                                                           /* 00 REQ_BRK_RW                                      */</v>
      </c>
      <c r="AS6" s="53" t="str">
        <f>IF(AQ136&lt;&gt;"",AQ136,IF(AQ135&lt;&gt;"","};",""))</f>
        <v xml:space="preserve">    (U4)0x00000FFFU,                                                           /* 00 REQ_BRK_RW                                      */</v>
      </c>
      <c r="AT6" s="53" t="str">
        <f ca="1">IF(AJ6&lt;&gt;"",AL6&amp;IF(AJ7&lt;&gt;"",","," ")&amp;REPT(" ",78-LEN(AL6))&amp;"/* "&amp;IF(C6&lt;10,"0"&amp;C6,C6)&amp;" "&amp;AJ6&amp;REPT(" ",48-LEN(AJ6))&amp;"*/",IF(AJ5&lt;&gt;"","};",""))</f>
        <v xml:space="preserve">    (U1)ALERT_REQ_S_ACC_PD_REQ_BRK_RW,                                         /* 00 REQ_BRK_RW                                      */</v>
      </c>
      <c r="AU6" s="53" t="s">
        <v>521</v>
      </c>
      <c r="AV6" s="38" t="s">
        <v>69</v>
      </c>
      <c r="AW6" s="57" t="str">
        <f ca="1">UPPER(RIGHT(CELL("filename",A1),LEN(CELL("filename",A1))-FIND("]",CELL("filename",A1))))</f>
        <v>PD</v>
      </c>
    </row>
    <row r="7" spans="1:49">
      <c r="B7" s="122"/>
      <c r="C7" s="37">
        <f t="shared" ref="C7:C69" si="1">ROW()-ROW($C$6)</f>
        <v>1</v>
      </c>
      <c r="D7" s="51" t="s">
        <v>67</v>
      </c>
      <c r="E7" s="51" t="s">
        <v>67</v>
      </c>
      <c r="F7" s="51" t="s">
        <v>67</v>
      </c>
      <c r="G7" s="51" t="s">
        <v>67</v>
      </c>
      <c r="H7" s="51" t="s">
        <v>67</v>
      </c>
      <c r="I7" s="51" t="s">
        <v>67</v>
      </c>
      <c r="J7" s="118" t="s">
        <v>67</v>
      </c>
      <c r="K7" s="118" t="s">
        <v>67</v>
      </c>
      <c r="L7" s="51" t="s">
        <v>67</v>
      </c>
      <c r="M7" s="51" t="s">
        <v>67</v>
      </c>
      <c r="N7" s="51" t="s">
        <v>67</v>
      </c>
      <c r="O7" s="51" t="s">
        <v>67</v>
      </c>
      <c r="P7" s="51" t="s">
        <v>67</v>
      </c>
      <c r="Q7" s="51" t="s">
        <v>67</v>
      </c>
      <c r="R7" s="51" t="s">
        <v>67</v>
      </c>
      <c r="S7" s="51" t="s">
        <v>67</v>
      </c>
      <c r="T7" s="51" t="s">
        <v>67</v>
      </c>
      <c r="U7" s="51" t="s">
        <v>67</v>
      </c>
      <c r="V7" s="51" t="s">
        <v>67</v>
      </c>
      <c r="W7" s="51" t="s">
        <v>67</v>
      </c>
      <c r="X7" s="118">
        <v>0</v>
      </c>
      <c r="Y7" s="118">
        <v>0</v>
      </c>
      <c r="Z7" s="118">
        <v>0</v>
      </c>
      <c r="AA7" s="118">
        <v>0</v>
      </c>
      <c r="AB7" s="118">
        <v>1</v>
      </c>
      <c r="AC7" s="118">
        <v>0</v>
      </c>
      <c r="AD7" s="118">
        <v>0</v>
      </c>
      <c r="AE7" s="118">
        <v>0</v>
      </c>
      <c r="AF7" s="118">
        <v>0</v>
      </c>
      <c r="AG7" s="118">
        <v>1</v>
      </c>
      <c r="AH7" s="180">
        <v>1</v>
      </c>
      <c r="AI7" s="180">
        <v>1</v>
      </c>
      <c r="AJ7" s="41" t="s">
        <v>347</v>
      </c>
      <c r="AL7" t="str">
        <f t="shared" ca="1" si="0"/>
        <v xml:space="preserve">    (U1)ALERT_REQ_S_ACC_PD_CC_DSBL1_RW</v>
      </c>
      <c r="AR7" s="53" t="str">
        <f t="shared" ref="AR7:AR70" si="2">IF(AQ72&lt;&gt;"",AQ72,IF(AQ71&lt;&gt;"","};",""))</f>
        <v xml:space="preserve">    (U4)0x00000087U,                                                           /* 01 CC_DSBL1_RW                                     */</v>
      </c>
      <c r="AS7" s="53" t="str">
        <f t="shared" ref="AS7:AS70" si="3">IF(AQ137&lt;&gt;"",AQ137,IF(AQ136&lt;&gt;"","};",""))</f>
        <v xml:space="preserve">    (U4)0x00000FFFU,                                                           /* 01 CC_DSBL1_RW                                     */</v>
      </c>
      <c r="AT7" s="53" t="str">
        <f t="shared" ref="AT7:AT69" ca="1" si="4">IF(AJ7&lt;&gt;"",AL7&amp;IF(AJ8&lt;&gt;"",","," ")&amp;REPT(" ",78-LEN(AL7))&amp;"/* "&amp;IF(C7&lt;10,"0"&amp;C7,C7)&amp;" "&amp;AJ7&amp;REPT(" ",48-LEN(AJ7))&amp;"*/",IF(AJ6&lt;&gt;"","};",""))</f>
        <v xml:space="preserve">    (U1)ALERT_REQ_S_ACC_PD_CC_DSBL1_RW,                                        /* 01 CC_DSBL1_RW                                     */</v>
      </c>
      <c r="AU7" s="53" t="str">
        <f ca="1">"        &amp;"&amp;$AW$14&amp;","&amp;REPT(" ",69-LEN($AW$14))&amp;"/* fp_u4_SRC_CHK                                      */"</f>
        <v xml:space="preserve">        &amp;u4_s_AlertS_accPdSrcchk,                                              /* fp_u4_SRC_CHK                                      */</v>
      </c>
      <c r="AV7" s="39" t="s">
        <v>70</v>
      </c>
      <c r="AW7" s="121">
        <f>IF(B3="Search Table",1,0)</f>
        <v>1</v>
      </c>
    </row>
    <row r="8" spans="1:49">
      <c r="B8" s="122"/>
      <c r="C8" s="37">
        <f t="shared" si="1"/>
        <v>2</v>
      </c>
      <c r="D8" s="51" t="s">
        <v>67</v>
      </c>
      <c r="E8" s="51" t="s">
        <v>67</v>
      </c>
      <c r="F8" s="51" t="s">
        <v>67</v>
      </c>
      <c r="G8" s="51" t="s">
        <v>67</v>
      </c>
      <c r="H8" s="51" t="s">
        <v>67</v>
      </c>
      <c r="I8" s="51" t="s">
        <v>67</v>
      </c>
      <c r="J8" s="118" t="s">
        <v>67</v>
      </c>
      <c r="K8" s="51" t="s">
        <v>67</v>
      </c>
      <c r="L8" s="51" t="s">
        <v>67</v>
      </c>
      <c r="M8" s="51" t="s">
        <v>67</v>
      </c>
      <c r="N8" s="51" t="s">
        <v>67</v>
      </c>
      <c r="O8" s="51" t="s">
        <v>67</v>
      </c>
      <c r="P8" s="51" t="s">
        <v>67</v>
      </c>
      <c r="Q8" s="51" t="s">
        <v>67</v>
      </c>
      <c r="R8" s="51" t="s">
        <v>67</v>
      </c>
      <c r="S8" s="51" t="s">
        <v>67</v>
      </c>
      <c r="T8" s="51" t="s">
        <v>67</v>
      </c>
      <c r="U8" s="51" t="s">
        <v>67</v>
      </c>
      <c r="V8" s="51" t="s">
        <v>67</v>
      </c>
      <c r="W8" s="51" t="s">
        <v>67</v>
      </c>
      <c r="X8" s="118">
        <v>0</v>
      </c>
      <c r="Y8" s="118">
        <v>0</v>
      </c>
      <c r="Z8" s="118">
        <v>0</v>
      </c>
      <c r="AA8" s="118">
        <v>0</v>
      </c>
      <c r="AB8" s="118">
        <v>1</v>
      </c>
      <c r="AC8" s="118">
        <v>0</v>
      </c>
      <c r="AD8" s="118">
        <v>0</v>
      </c>
      <c r="AE8" s="118">
        <v>0</v>
      </c>
      <c r="AF8" s="118">
        <v>1</v>
      </c>
      <c r="AG8" s="118">
        <v>0</v>
      </c>
      <c r="AH8" s="51">
        <v>0</v>
      </c>
      <c r="AI8" s="51">
        <v>0</v>
      </c>
      <c r="AJ8" s="41" t="s">
        <v>394</v>
      </c>
      <c r="AL8" t="str">
        <f t="shared" ca="1" si="0"/>
        <v xml:space="preserve">    (U1)ALERT_REQ_S_ACC_PD_JST_ACT2_RW</v>
      </c>
      <c r="AR8" s="53" t="str">
        <f t="shared" si="2"/>
        <v xml:space="preserve">    (U4)0x00000088U,                                                           /* 02 JST_ACT2_RW                                     */</v>
      </c>
      <c r="AS8" s="53" t="str">
        <f t="shared" si="3"/>
        <v xml:space="preserve">    (U4)0x00000FFFU,                                                           /* 02 JST_ACT2_RW                                     */</v>
      </c>
      <c r="AT8" s="53" t="str">
        <f ca="1">IF(AJ8&lt;&gt;"",AL8&amp;IF(AJ9&lt;&gt;"",","," ")&amp;REPT(" ",78-LEN(AL8))&amp;"/* "&amp;IF(C8&lt;10,"0"&amp;C8,C8)&amp;" "&amp;AJ8&amp;REPT(" ",48-LEN(AJ8))&amp;"*/",IF(AJ7&lt;&gt;"","};",""))</f>
        <v xml:space="preserve">    (U1)ALERT_REQ_S_ACC_PD_JST_ACT2_RW,                                        /* 02 JST_ACT2_RW                                     */</v>
      </c>
      <c r="AU8" s="53" t="str">
        <f ca="1">IF($AW$15&lt;&gt;"NULL","        &amp;"&amp;$AW$15&amp;","&amp;REPT(" ",69-LEN($AW$15))&amp;"/* fp_vd_XDST                                         */","        vdp_PTR_NA,                                                            /* fp_vd_XDST                                         */")</f>
        <v xml:space="preserve">        &amp;vd_s_AlertS_accPdRwTx,                                                /* fp_vd_XDST                                         */</v>
      </c>
      <c r="AV8" s="39" t="s">
        <v>71</v>
      </c>
      <c r="AW8" s="58" t="str">
        <f ca="1">"u4_sp_ALERT_"&amp;IF(AW6&lt;&gt;AW17,$AW$17&amp;"_"&amp;$AW$6,AW17)&amp;"_CRIT"</f>
        <v>u4_sp_ALERT_S_ACC_PD_CRIT</v>
      </c>
    </row>
    <row r="9" spans="1:49">
      <c r="B9" s="122"/>
      <c r="C9" s="37">
        <f t="shared" si="1"/>
        <v>3</v>
      </c>
      <c r="D9" s="51" t="s">
        <v>67</v>
      </c>
      <c r="E9" s="51" t="s">
        <v>67</v>
      </c>
      <c r="F9" s="51" t="s">
        <v>67</v>
      </c>
      <c r="G9" s="51" t="s">
        <v>67</v>
      </c>
      <c r="H9" s="51" t="s">
        <v>67</v>
      </c>
      <c r="I9" s="51" t="s">
        <v>67</v>
      </c>
      <c r="J9" s="118" t="s">
        <v>67</v>
      </c>
      <c r="K9" s="51" t="s">
        <v>67</v>
      </c>
      <c r="L9" s="51" t="s">
        <v>67</v>
      </c>
      <c r="M9" s="51" t="s">
        <v>67</v>
      </c>
      <c r="N9" s="51" t="s">
        <v>67</v>
      </c>
      <c r="O9" s="51" t="s">
        <v>67</v>
      </c>
      <c r="P9" s="51" t="s">
        <v>67</v>
      </c>
      <c r="Q9" s="51" t="s">
        <v>67</v>
      </c>
      <c r="R9" s="51" t="s">
        <v>67</v>
      </c>
      <c r="S9" s="51" t="s">
        <v>67</v>
      </c>
      <c r="T9" s="51" t="s">
        <v>67</v>
      </c>
      <c r="U9" s="51" t="s">
        <v>67</v>
      </c>
      <c r="V9" s="51" t="s">
        <v>67</v>
      </c>
      <c r="W9" s="51" t="s">
        <v>67</v>
      </c>
      <c r="X9" s="118">
        <v>0</v>
      </c>
      <c r="Y9" s="118">
        <v>0</v>
      </c>
      <c r="Z9" s="118">
        <v>0</v>
      </c>
      <c r="AA9" s="118">
        <v>0</v>
      </c>
      <c r="AB9" s="118">
        <v>1</v>
      </c>
      <c r="AC9" s="51">
        <v>0</v>
      </c>
      <c r="AD9" s="51">
        <v>0</v>
      </c>
      <c r="AE9" s="51">
        <v>0</v>
      </c>
      <c r="AF9" s="118">
        <v>1</v>
      </c>
      <c r="AG9" s="118">
        <v>0</v>
      </c>
      <c r="AH9" s="118">
        <v>0</v>
      </c>
      <c r="AI9" s="118">
        <v>1</v>
      </c>
      <c r="AJ9" s="20" t="s">
        <v>262</v>
      </c>
      <c r="AL9" t="str">
        <f t="shared" ca="1" si="0"/>
        <v xml:space="preserve">    (U1)ALERT_REQ_S_ACC_PD_CC_DSBL2_RW</v>
      </c>
      <c r="AR9" s="53" t="str">
        <f t="shared" si="2"/>
        <v xml:space="preserve">    (U4)0x00000089U,                                                           /* 03 CC_DSBL2_RW                                     */</v>
      </c>
      <c r="AS9" s="53" t="str">
        <f t="shared" si="3"/>
        <v xml:space="preserve">    (U4)0x00000FFFU,                                                           /* 03 CC_DSBL2_RW                                     */</v>
      </c>
      <c r="AT9" s="53" t="str">
        <f t="shared" ca="1" si="4"/>
        <v xml:space="preserve">    (U1)ALERT_REQ_S_ACC_PD_CC_DSBL2_RW,                                        /* 03 CC_DSBL2_RW                                     */</v>
      </c>
      <c r="AU9" s="53"/>
      <c r="AV9" s="39" t="s">
        <v>72</v>
      </c>
      <c r="AW9" s="58" t="str">
        <f ca="1">"u4_sp_ALERT_"&amp;IF(AW6&lt;&gt;AW17,$AW$17&amp;"_"&amp;$AW$6,AW17)&amp;"_MASK"</f>
        <v>u4_sp_ALERT_S_ACC_PD_MASK</v>
      </c>
    </row>
    <row r="10" spans="1:49">
      <c r="B10" s="122"/>
      <c r="C10" s="37">
        <f t="shared" si="1"/>
        <v>4</v>
      </c>
      <c r="D10" s="51" t="s">
        <v>67</v>
      </c>
      <c r="E10" s="51" t="s">
        <v>67</v>
      </c>
      <c r="F10" s="51" t="s">
        <v>67</v>
      </c>
      <c r="G10" s="51" t="s">
        <v>67</v>
      </c>
      <c r="H10" s="51" t="s">
        <v>67</v>
      </c>
      <c r="I10" s="51" t="s">
        <v>67</v>
      </c>
      <c r="J10" s="51" t="s">
        <v>67</v>
      </c>
      <c r="K10" s="51" t="s">
        <v>67</v>
      </c>
      <c r="L10" s="51" t="s">
        <v>67</v>
      </c>
      <c r="M10" s="51" t="s">
        <v>67</v>
      </c>
      <c r="N10" s="51" t="s">
        <v>67</v>
      </c>
      <c r="O10" s="51" t="s">
        <v>67</v>
      </c>
      <c r="P10" s="51" t="s">
        <v>67</v>
      </c>
      <c r="Q10" s="51" t="s">
        <v>67</v>
      </c>
      <c r="R10" s="51" t="s">
        <v>67</v>
      </c>
      <c r="S10" s="51" t="s">
        <v>67</v>
      </c>
      <c r="T10" s="51" t="s">
        <v>67</v>
      </c>
      <c r="U10" s="51" t="s">
        <v>67</v>
      </c>
      <c r="V10" s="51" t="s">
        <v>67</v>
      </c>
      <c r="W10" s="51" t="s">
        <v>67</v>
      </c>
      <c r="X10" s="118">
        <v>0</v>
      </c>
      <c r="Y10" s="118">
        <v>0</v>
      </c>
      <c r="Z10" s="118">
        <v>0</v>
      </c>
      <c r="AA10" s="118">
        <v>0</v>
      </c>
      <c r="AB10" s="118">
        <v>1</v>
      </c>
      <c r="AC10" s="51">
        <v>0</v>
      </c>
      <c r="AD10" s="51">
        <v>0</v>
      </c>
      <c r="AE10" s="118">
        <v>0</v>
      </c>
      <c r="AF10" s="118">
        <v>1</v>
      </c>
      <c r="AG10" s="118">
        <v>0</v>
      </c>
      <c r="AH10" s="118">
        <v>1</v>
      </c>
      <c r="AI10" s="118">
        <v>0</v>
      </c>
      <c r="AJ10" s="20" t="s">
        <v>263</v>
      </c>
      <c r="AL10" t="str">
        <f t="shared" ca="1" si="0"/>
        <v xml:space="preserve">    (U1)ALERT_REQ_S_ACC_PD_CC_DSBL3_RW</v>
      </c>
      <c r="AR10" s="53" t="str">
        <f t="shared" si="2"/>
        <v xml:space="preserve">    (U4)0x0000008AU,                                                           /* 04 CC_DSBL3_RW                                     */</v>
      </c>
      <c r="AS10" s="53" t="str">
        <f t="shared" si="3"/>
        <v xml:space="preserve">    (U4)0x00000FFFU,                                                           /* 04 CC_DSBL3_RW                                     */</v>
      </c>
      <c r="AT10" s="53" t="str">
        <f t="shared" ca="1" si="4"/>
        <v xml:space="preserve">    (U1)ALERT_REQ_S_ACC_PD_CC_DSBL3_RW,                                        /* 04 CC_DSBL3_RW                                     */</v>
      </c>
      <c r="AU10" s="53" t="str">
        <f ca="1">IF($AW$7=1,"        &amp;"&amp;$AW$9&amp;"[0],"&amp;REPT(" ",66-LEN($AW$9))&amp;"/* u4p_MASK                                           */","        (const U4 *)vdp_PTR_NA,                                                /* u4p_MASK                                           */")</f>
        <v xml:space="preserve">        &amp;u4_sp_ALERT_S_ACC_PD_MASK[0],                                         /* u4p_MASK                                           */</v>
      </c>
      <c r="AV10" s="39" t="s">
        <v>73</v>
      </c>
      <c r="AW10" s="58" t="str">
        <f ca="1">"ALERT_"&amp;IF(AW6&lt;&gt;AW17,$AW$17&amp;"_"&amp;$AW$6,AW17)&amp;"_NUM_DST"</f>
        <v>ALERT_S_ACC_PD_NUM_DST</v>
      </c>
    </row>
    <row r="11" spans="1:49">
      <c r="B11" s="122"/>
      <c r="C11" s="37">
        <f t="shared" si="1"/>
        <v>5</v>
      </c>
      <c r="D11" s="51" t="s">
        <v>67</v>
      </c>
      <c r="E11" s="51" t="s">
        <v>67</v>
      </c>
      <c r="F11" s="51" t="s">
        <v>67</v>
      </c>
      <c r="G11" s="51" t="s">
        <v>67</v>
      </c>
      <c r="H11" s="51" t="s">
        <v>67</v>
      </c>
      <c r="I11" s="51" t="s">
        <v>67</v>
      </c>
      <c r="J11" s="51" t="s">
        <v>67</v>
      </c>
      <c r="K11" s="51" t="s">
        <v>67</v>
      </c>
      <c r="L11" s="51" t="s">
        <v>67</v>
      </c>
      <c r="M11" s="51" t="s">
        <v>67</v>
      </c>
      <c r="N11" s="51" t="s">
        <v>67</v>
      </c>
      <c r="O11" s="51" t="s">
        <v>67</v>
      </c>
      <c r="P11" s="51" t="s">
        <v>67</v>
      </c>
      <c r="Q11" s="51" t="s">
        <v>67</v>
      </c>
      <c r="R11" s="51" t="s">
        <v>67</v>
      </c>
      <c r="S11" s="51" t="s">
        <v>67</v>
      </c>
      <c r="T11" s="51" t="s">
        <v>67</v>
      </c>
      <c r="U11" s="51" t="s">
        <v>67</v>
      </c>
      <c r="V11" s="51" t="s">
        <v>67</v>
      </c>
      <c r="W11" s="51" t="s">
        <v>67</v>
      </c>
      <c r="X11" s="118">
        <v>0</v>
      </c>
      <c r="Y11" s="118">
        <v>0</v>
      </c>
      <c r="Z11" s="118">
        <v>0</v>
      </c>
      <c r="AA11" s="118">
        <v>0</v>
      </c>
      <c r="AB11" s="118">
        <v>1</v>
      </c>
      <c r="AC11" s="51">
        <v>0</v>
      </c>
      <c r="AD11" s="51">
        <v>0</v>
      </c>
      <c r="AE11" s="51">
        <v>0</v>
      </c>
      <c r="AF11" s="118">
        <v>1</v>
      </c>
      <c r="AG11" s="118">
        <v>0</v>
      </c>
      <c r="AH11" s="118">
        <v>1</v>
      </c>
      <c r="AI11" s="118">
        <v>1</v>
      </c>
      <c r="AJ11" s="20" t="s">
        <v>265</v>
      </c>
      <c r="AL11" t="str">
        <f t="shared" ca="1" si="0"/>
        <v xml:space="preserve">    (U1)ALERT_REQ_S_ACC_PD_CC_DSBL4_RW</v>
      </c>
      <c r="AR11" s="53" t="str">
        <f t="shared" si="2"/>
        <v xml:space="preserve">    (U4)0x0000008BU,                                                           /* 05 CC_DSBL4_RW                                     */</v>
      </c>
      <c r="AS11" s="53" t="str">
        <f t="shared" si="3"/>
        <v xml:space="preserve">    (U4)0x00000FFFU,                                                           /* 05 CC_DSBL4_RW                                     */</v>
      </c>
      <c r="AT11" s="53" t="str">
        <f t="shared" ca="1" si="4"/>
        <v xml:space="preserve">    (U1)ALERT_REQ_S_ACC_PD_CC_DSBL4_RW,                                        /* 05 CC_DSBL4_RW                                     */</v>
      </c>
      <c r="AU11" s="53" t="str">
        <f ca="1">IF($AW$7=1,"        &amp;"&amp;$AW$8&amp;"[0],"&amp;REPT(" ",66-LEN($AW$8))&amp;"/* u4p_CRIT                                           */","        (const U4 *)vdp_PTR_NA,                                                /* u4p_CRIT                                           */")</f>
        <v xml:space="preserve">        &amp;u4_sp_ALERT_S_ACC_PD_CRIT[0],                                         /* u4p_CRIT                                           */</v>
      </c>
      <c r="AV11" s="39" t="s">
        <v>74</v>
      </c>
      <c r="AW11" s="58" t="str">
        <f ca="1">"u1_sp_ALERT_"&amp;IF(AW6&lt;&gt;AW17,$AW$17&amp;"_"&amp;$AW$6,AW17)&amp;"_DST"</f>
        <v>u1_sp_ALERT_S_ACC_PD_DST</v>
      </c>
    </row>
    <row r="12" spans="1:49">
      <c r="B12" s="122"/>
      <c r="C12" s="37">
        <f t="shared" si="1"/>
        <v>6</v>
      </c>
      <c r="D12" s="51" t="s">
        <v>67</v>
      </c>
      <c r="E12" s="51" t="s">
        <v>67</v>
      </c>
      <c r="F12" s="51" t="s">
        <v>67</v>
      </c>
      <c r="G12" s="51" t="s">
        <v>67</v>
      </c>
      <c r="H12" s="51" t="s">
        <v>67</v>
      </c>
      <c r="I12" s="51" t="s">
        <v>67</v>
      </c>
      <c r="J12" s="51" t="s">
        <v>67</v>
      </c>
      <c r="K12" s="51" t="s">
        <v>67</v>
      </c>
      <c r="L12" s="51" t="s">
        <v>67</v>
      </c>
      <c r="M12" s="51" t="s">
        <v>67</v>
      </c>
      <c r="N12" s="51" t="s">
        <v>67</v>
      </c>
      <c r="O12" s="51" t="s">
        <v>67</v>
      </c>
      <c r="P12" s="51" t="s">
        <v>67</v>
      </c>
      <c r="Q12" s="51" t="s">
        <v>67</v>
      </c>
      <c r="R12" s="51" t="s">
        <v>67</v>
      </c>
      <c r="S12" s="51" t="s">
        <v>67</v>
      </c>
      <c r="T12" s="51" t="s">
        <v>67</v>
      </c>
      <c r="U12" s="51" t="s">
        <v>67</v>
      </c>
      <c r="V12" s="51" t="s">
        <v>67</v>
      </c>
      <c r="W12" s="51" t="s">
        <v>67</v>
      </c>
      <c r="X12" s="118">
        <v>0</v>
      </c>
      <c r="Y12" s="118">
        <v>0</v>
      </c>
      <c r="Z12" s="118">
        <v>0</v>
      </c>
      <c r="AA12" s="118">
        <v>0</v>
      </c>
      <c r="AB12" s="118">
        <v>1</v>
      </c>
      <c r="AC12" s="51">
        <v>0</v>
      </c>
      <c r="AD12" s="51">
        <v>0</v>
      </c>
      <c r="AE12" s="51">
        <v>0</v>
      </c>
      <c r="AF12" s="118">
        <v>1</v>
      </c>
      <c r="AG12" s="118">
        <v>1</v>
      </c>
      <c r="AH12" s="118">
        <v>1</v>
      </c>
      <c r="AI12" s="118">
        <v>0</v>
      </c>
      <c r="AJ12" s="20" t="s">
        <v>475</v>
      </c>
      <c r="AL12" t="str">
        <f t="shared" ca="1" si="0"/>
        <v xml:space="preserve">    (U1)ALERT_REQ_S_ACC_PD_RSM_RW</v>
      </c>
      <c r="AR12" s="53" t="str">
        <f t="shared" si="2"/>
        <v xml:space="preserve">    (U4)0x0000008EU,                                                           /* 06 RSM_RW                                          */</v>
      </c>
      <c r="AS12" s="53" t="str">
        <f t="shared" si="3"/>
        <v xml:space="preserve">    (U4)0x00000FFFU,                                                           /* 06 RSM_RW                                          */</v>
      </c>
      <c r="AT12" s="53" t="str">
        <f t="shared" ca="1" si="4"/>
        <v xml:space="preserve">    (U1)ALERT_REQ_S_ACC_PD_RSM_RW,                                             /* 06 RSM_RW                                          */</v>
      </c>
      <c r="AU12" s="53"/>
      <c r="AV12" s="39" t="s">
        <v>87</v>
      </c>
      <c r="AW12" s="58" t="str">
        <f ca="1">Matrix!D8&amp;"["&amp;Matrix!D7&amp;"]"</f>
        <v>st_gp_ALERT_S_ACC_MTRX[5]</v>
      </c>
    </row>
    <row r="13" spans="1:49">
      <c r="B13" s="122"/>
      <c r="C13" s="37">
        <f t="shared" si="1"/>
        <v>7</v>
      </c>
      <c r="D13" s="51" t="s">
        <v>67</v>
      </c>
      <c r="E13" s="51" t="s">
        <v>67</v>
      </c>
      <c r="F13" s="51" t="s">
        <v>67</v>
      </c>
      <c r="G13" s="51" t="s">
        <v>67</v>
      </c>
      <c r="H13" s="51" t="s">
        <v>67</v>
      </c>
      <c r="I13" s="51" t="s">
        <v>67</v>
      </c>
      <c r="J13" s="51" t="s">
        <v>67</v>
      </c>
      <c r="K13" s="51" t="s">
        <v>67</v>
      </c>
      <c r="L13" s="51" t="s">
        <v>67</v>
      </c>
      <c r="M13" s="51" t="s">
        <v>67</v>
      </c>
      <c r="N13" s="51" t="s">
        <v>67</v>
      </c>
      <c r="O13" s="51" t="s">
        <v>67</v>
      </c>
      <c r="P13" s="51" t="s">
        <v>67</v>
      </c>
      <c r="Q13" s="51" t="s">
        <v>67</v>
      </c>
      <c r="R13" s="51" t="s">
        <v>67</v>
      </c>
      <c r="S13" s="51" t="s">
        <v>67</v>
      </c>
      <c r="T13" s="51" t="s">
        <v>67</v>
      </c>
      <c r="U13" s="51" t="s">
        <v>67</v>
      </c>
      <c r="V13" s="51" t="s">
        <v>67</v>
      </c>
      <c r="W13" s="51" t="s">
        <v>67</v>
      </c>
      <c r="X13" s="118">
        <v>0</v>
      </c>
      <c r="Y13" s="118">
        <v>0</v>
      </c>
      <c r="Z13" s="118">
        <v>0</v>
      </c>
      <c r="AA13" s="118">
        <v>0</v>
      </c>
      <c r="AB13" s="118">
        <v>1</v>
      </c>
      <c r="AC13" s="51">
        <v>0</v>
      </c>
      <c r="AD13" s="51">
        <v>0</v>
      </c>
      <c r="AE13" s="51">
        <v>0</v>
      </c>
      <c r="AF13" s="118">
        <v>1</v>
      </c>
      <c r="AG13" s="118">
        <v>1</v>
      </c>
      <c r="AH13" s="118">
        <v>1</v>
      </c>
      <c r="AI13" s="118">
        <v>1</v>
      </c>
      <c r="AJ13" s="20" t="s">
        <v>477</v>
      </c>
      <c r="AL13" t="str">
        <f t="shared" ca="1" si="0"/>
        <v xml:space="preserve">    (U1)ALERT_REQ_S_ACC_PD_RSM_UNAVA_RW</v>
      </c>
      <c r="AR13" s="53" t="str">
        <f t="shared" si="2"/>
        <v xml:space="preserve">    (U4)0x0000008FU,                                                           /* 07 RSM_UNAVA_RW                                    */</v>
      </c>
      <c r="AS13" s="53" t="str">
        <f t="shared" si="3"/>
        <v xml:space="preserve">    (U4)0x00000FFFU,                                                           /* 07 RSM_UNAVA_RW                                    */</v>
      </c>
      <c r="AT13" s="53" t="str">
        <f t="shared" ca="1" si="4"/>
        <v xml:space="preserve">    (U1)ALERT_REQ_S_ACC_PD_RSM_UNAVA_RW,                                       /* 07 RSM_UNAVA_RW                                    */</v>
      </c>
      <c r="AU13" s="53" t="str">
        <f ca="1">"        &amp;"&amp;$AW$11&amp;"[0],"&amp;REPT(" ",66-LEN($AW$11))&amp;"/* u1p_DST                                            */"</f>
        <v xml:space="preserve">        &amp;u1_sp_ALERT_S_ACC_PD_DST[0],                                          /* u1p_DST                                            */</v>
      </c>
      <c r="AV13" s="39" t="s">
        <v>75</v>
      </c>
      <c r="AW13" s="121">
        <f>COUNTA($AJ$6:$AJ$69)</f>
        <v>25</v>
      </c>
    </row>
    <row r="14" spans="1:49">
      <c r="B14" s="122"/>
      <c r="C14" s="37">
        <f t="shared" si="1"/>
        <v>8</v>
      </c>
      <c r="D14" s="51" t="s">
        <v>67</v>
      </c>
      <c r="E14" s="51" t="s">
        <v>67</v>
      </c>
      <c r="F14" s="51" t="s">
        <v>67</v>
      </c>
      <c r="G14" s="51" t="s">
        <v>67</v>
      </c>
      <c r="H14" s="51" t="s">
        <v>67</v>
      </c>
      <c r="I14" s="51" t="s">
        <v>67</v>
      </c>
      <c r="J14" s="51" t="s">
        <v>67</v>
      </c>
      <c r="K14" s="51" t="s">
        <v>67</v>
      </c>
      <c r="L14" s="51" t="s">
        <v>67</v>
      </c>
      <c r="M14" s="51" t="s">
        <v>67</v>
      </c>
      <c r="N14" s="51" t="s">
        <v>67</v>
      </c>
      <c r="O14" s="51" t="s">
        <v>67</v>
      </c>
      <c r="P14" s="51" t="s">
        <v>67</v>
      </c>
      <c r="Q14" s="51" t="s">
        <v>67</v>
      </c>
      <c r="R14" s="51" t="s">
        <v>67</v>
      </c>
      <c r="S14" s="51" t="s">
        <v>67</v>
      </c>
      <c r="T14" s="51" t="s">
        <v>67</v>
      </c>
      <c r="U14" s="51" t="s">
        <v>67</v>
      </c>
      <c r="V14" s="51" t="s">
        <v>67</v>
      </c>
      <c r="W14" s="51" t="s">
        <v>67</v>
      </c>
      <c r="X14" s="118">
        <v>0</v>
      </c>
      <c r="Y14" s="118">
        <v>0</v>
      </c>
      <c r="Z14" s="118">
        <v>0</v>
      </c>
      <c r="AA14" s="118">
        <v>0</v>
      </c>
      <c r="AB14" s="118">
        <v>1</v>
      </c>
      <c r="AC14" s="51">
        <v>0</v>
      </c>
      <c r="AD14" s="51">
        <v>0</v>
      </c>
      <c r="AE14" s="118">
        <v>1</v>
      </c>
      <c r="AF14" s="118">
        <v>0</v>
      </c>
      <c r="AG14" s="118">
        <v>0</v>
      </c>
      <c r="AH14" s="118">
        <v>0</v>
      </c>
      <c r="AI14" s="118">
        <v>0</v>
      </c>
      <c r="AJ14" s="20" t="s">
        <v>479</v>
      </c>
      <c r="AL14" t="str">
        <f t="shared" ca="1" si="0"/>
        <v xml:space="preserve">    (U1)ALERT_REQ_S_ACC_PD_REQ_BRK2_RW</v>
      </c>
      <c r="AR14" s="53" t="str">
        <f t="shared" si="2"/>
        <v xml:space="preserve">    (U4)0x00000090U,                                                           /* 08 REQ_BRK2_RW                                     */</v>
      </c>
      <c r="AS14" s="53" t="str">
        <f t="shared" si="3"/>
        <v xml:space="preserve">    (U4)0x00000FFFU,                                                           /* 08 REQ_BRK2_RW                                     */</v>
      </c>
      <c r="AT14" s="53" t="str">
        <f t="shared" ca="1" si="4"/>
        <v xml:space="preserve">    (U1)ALERT_REQ_S_ACC_PD_REQ_BRK2_RW,                                        /* 08 REQ_BRK2_RW                                     */</v>
      </c>
      <c r="AU14" s="53" t="str">
        <f ca="1">"        (U2)"&amp;$AW$10&amp;","&amp;REPT(" ",66-LEN($AW$10))&amp;"/* u2_num_srch                                        */"</f>
        <v xml:space="preserve">        (U2)ALERT_S_ACC_PD_NUM_DST,                                            /* u2_num_srch                                        */</v>
      </c>
      <c r="AV14" s="39" t="s">
        <v>76</v>
      </c>
      <c r="AW14" s="58" t="str">
        <f ca="1">IF(AW6&lt;&gt;AW17,VLOOKUP(AW6,Matrix!$C$13:$G$37,4,FALSE),Matrix!F13)</f>
        <v>u4_s_AlertS_accPdSrcchk</v>
      </c>
    </row>
    <row r="15" spans="1:49">
      <c r="B15" s="122"/>
      <c r="C15" s="37">
        <f t="shared" si="1"/>
        <v>9</v>
      </c>
      <c r="D15" s="51" t="s">
        <v>67</v>
      </c>
      <c r="E15" s="51" t="s">
        <v>67</v>
      </c>
      <c r="F15" s="51" t="s">
        <v>67</v>
      </c>
      <c r="G15" s="51" t="s">
        <v>67</v>
      </c>
      <c r="H15" s="51" t="s">
        <v>67</v>
      </c>
      <c r="I15" s="51" t="s">
        <v>67</v>
      </c>
      <c r="J15" s="51" t="s">
        <v>67</v>
      </c>
      <c r="K15" s="51" t="s">
        <v>67</v>
      </c>
      <c r="L15" s="51" t="s">
        <v>67</v>
      </c>
      <c r="M15" s="51" t="s">
        <v>67</v>
      </c>
      <c r="N15" s="51" t="s">
        <v>67</v>
      </c>
      <c r="O15" s="51" t="s">
        <v>67</v>
      </c>
      <c r="P15" s="51" t="s">
        <v>67</v>
      </c>
      <c r="Q15" s="51" t="s">
        <v>67</v>
      </c>
      <c r="R15" s="51" t="s">
        <v>67</v>
      </c>
      <c r="S15" s="51" t="s">
        <v>67</v>
      </c>
      <c r="T15" s="51" t="s">
        <v>67</v>
      </c>
      <c r="U15" s="51" t="s">
        <v>67</v>
      </c>
      <c r="V15" s="51" t="s">
        <v>67</v>
      </c>
      <c r="W15" s="51" t="s">
        <v>67</v>
      </c>
      <c r="X15" s="118">
        <v>0</v>
      </c>
      <c r="Y15" s="118">
        <v>0</v>
      </c>
      <c r="Z15" s="118">
        <v>0</v>
      </c>
      <c r="AA15" s="118">
        <v>0</v>
      </c>
      <c r="AB15" s="118">
        <v>1</v>
      </c>
      <c r="AC15" s="51">
        <v>0</v>
      </c>
      <c r="AD15" s="51">
        <v>0</v>
      </c>
      <c r="AE15" s="118">
        <v>1</v>
      </c>
      <c r="AF15" s="118">
        <v>0</v>
      </c>
      <c r="AG15" s="118">
        <v>0</v>
      </c>
      <c r="AH15" s="118">
        <v>1</v>
      </c>
      <c r="AI15" s="118">
        <v>0</v>
      </c>
      <c r="AJ15" s="20" t="s">
        <v>545</v>
      </c>
      <c r="AL15" t="str">
        <f t="shared" ca="1" si="0"/>
        <v xml:space="preserve">    (U1)ALERT_REQ_S_ACC_PD_CC_ACT_RW</v>
      </c>
      <c r="AR15" s="53" t="str">
        <f t="shared" si="2"/>
        <v xml:space="preserve">    (U4)0x00000092U,                                                           /* 09 CC_ACT_RW                                       */</v>
      </c>
      <c r="AS15" s="53" t="str">
        <f t="shared" si="3"/>
        <v xml:space="preserve">    (U4)0x00000FFFU,                                                           /* 09 CC_ACT_RW                                       */</v>
      </c>
      <c r="AT15" s="53" t="str">
        <f t="shared" ca="1" si="4"/>
        <v xml:space="preserve">    (U1)ALERT_REQ_S_ACC_PD_CC_ACT_RW,                                          /* 09 CC_ACT_RW                                       */</v>
      </c>
      <c r="AU15" s="53" t="str">
        <f ca="1">"        (U1)"&amp;$AW$16&amp;REPT(" ",67-LEN($AW$16))&amp;"/* u1_vom_act                                         */"</f>
        <v xml:space="preserve">        (U1)ALERT_VOM_IGN_ON                                                   /* u1_vom_act                                         */</v>
      </c>
      <c r="AV15" s="39" t="s">
        <v>79</v>
      </c>
      <c r="AW15" s="58" t="str">
        <f ca="1">IF(AW6&lt;&gt;AW17,VLOOKUP(AW6,Matrix!$C$13:$G$37,5,FALSE),Matrix!G13)</f>
        <v>vd_s_AlertS_accPdRwTx</v>
      </c>
    </row>
    <row r="16" spans="1:49">
      <c r="B16" s="122"/>
      <c r="C16" s="37">
        <f t="shared" si="1"/>
        <v>10</v>
      </c>
      <c r="D16" s="51" t="s">
        <v>67</v>
      </c>
      <c r="E16" s="51" t="s">
        <v>67</v>
      </c>
      <c r="F16" s="51" t="s">
        <v>67</v>
      </c>
      <c r="G16" s="51" t="s">
        <v>67</v>
      </c>
      <c r="H16" s="51" t="s">
        <v>67</v>
      </c>
      <c r="I16" s="51" t="s">
        <v>67</v>
      </c>
      <c r="J16" s="51" t="s">
        <v>67</v>
      </c>
      <c r="K16" s="51" t="s">
        <v>67</v>
      </c>
      <c r="L16" s="51" t="s">
        <v>67</v>
      </c>
      <c r="M16" s="51" t="s">
        <v>67</v>
      </c>
      <c r="N16" s="51" t="s">
        <v>67</v>
      </c>
      <c r="O16" s="51" t="s">
        <v>67</v>
      </c>
      <c r="P16" s="51" t="s">
        <v>67</v>
      </c>
      <c r="Q16" s="51" t="s">
        <v>67</v>
      </c>
      <c r="R16" s="51" t="s">
        <v>67</v>
      </c>
      <c r="S16" s="51" t="s">
        <v>67</v>
      </c>
      <c r="T16" s="51" t="s">
        <v>67</v>
      </c>
      <c r="U16" s="51" t="s">
        <v>67</v>
      </c>
      <c r="V16" s="51" t="s">
        <v>67</v>
      </c>
      <c r="W16" s="51" t="s">
        <v>67</v>
      </c>
      <c r="X16" s="118">
        <v>0</v>
      </c>
      <c r="Y16" s="118">
        <v>0</v>
      </c>
      <c r="Z16" s="118">
        <v>0</v>
      </c>
      <c r="AA16" s="118">
        <v>0</v>
      </c>
      <c r="AB16" s="118">
        <v>1</v>
      </c>
      <c r="AC16" s="51">
        <v>0</v>
      </c>
      <c r="AD16" s="51">
        <v>0</v>
      </c>
      <c r="AE16" s="118">
        <v>1</v>
      </c>
      <c r="AF16" s="118">
        <v>0</v>
      </c>
      <c r="AG16" s="118">
        <v>0</v>
      </c>
      <c r="AH16" s="118">
        <v>1</v>
      </c>
      <c r="AI16" s="118">
        <v>1</v>
      </c>
      <c r="AJ16" s="262" t="s">
        <v>552</v>
      </c>
      <c r="AL16" t="str">
        <f t="shared" ca="1" si="0"/>
        <v xml:space="preserve">    (U1)ALERT_REQ_S_ACC_PD_SFT_P_AUTO_RW</v>
      </c>
      <c r="AR16" s="53" t="str">
        <f t="shared" si="2"/>
        <v xml:space="preserve">    (U4)0x00000093U,                                                           /* 10 SFT_P_AUTO_RW                                   */</v>
      </c>
      <c r="AS16" s="53" t="str">
        <f t="shared" si="3"/>
        <v xml:space="preserve">    (U4)0x00000FFFU,                                                           /* 10 SFT_P_AUTO_RW                                   */</v>
      </c>
      <c r="AT16" s="53" t="str">
        <f t="shared" ca="1" si="4"/>
        <v xml:space="preserve">    (U1)ALERT_REQ_S_ACC_PD_SFT_P_AUTO_RW,                                      /* 10 SFT_P_AUTO_RW                                   */</v>
      </c>
      <c r="AU16" s="53" t="s">
        <v>68</v>
      </c>
      <c r="AV16" s="39" t="s">
        <v>77</v>
      </c>
      <c r="AW16" s="58" t="str">
        <f ca="1">IF(AW6&lt;&gt;AW17,VLOOKUP(AW6,Matrix!$C$13:$G$37,2,FALSE),Matrix!D13)</f>
        <v>ALERT_VOM_IGN_ON</v>
      </c>
    </row>
    <row r="17" spans="2:49" ht="14.25" thickBot="1">
      <c r="B17" s="122"/>
      <c r="C17" s="37">
        <f t="shared" si="1"/>
        <v>11</v>
      </c>
      <c r="D17" s="51" t="s">
        <v>67</v>
      </c>
      <c r="E17" s="51" t="s">
        <v>67</v>
      </c>
      <c r="F17" s="51" t="s">
        <v>67</v>
      </c>
      <c r="G17" s="51" t="s">
        <v>67</v>
      </c>
      <c r="H17" s="51" t="s">
        <v>67</v>
      </c>
      <c r="I17" s="51" t="s">
        <v>67</v>
      </c>
      <c r="J17" s="51" t="s">
        <v>67</v>
      </c>
      <c r="K17" s="51" t="s">
        <v>67</v>
      </c>
      <c r="L17" s="51" t="s">
        <v>67</v>
      </c>
      <c r="M17" s="51" t="s">
        <v>67</v>
      </c>
      <c r="N17" s="51" t="s">
        <v>67</v>
      </c>
      <c r="O17" s="51" t="s">
        <v>67</v>
      </c>
      <c r="P17" s="51" t="s">
        <v>67</v>
      </c>
      <c r="Q17" s="51" t="s">
        <v>67</v>
      </c>
      <c r="R17" s="51" t="s">
        <v>67</v>
      </c>
      <c r="S17" s="51" t="s">
        <v>67</v>
      </c>
      <c r="T17" s="51" t="s">
        <v>67</v>
      </c>
      <c r="U17" s="51" t="s">
        <v>67</v>
      </c>
      <c r="V17" s="51" t="s">
        <v>67</v>
      </c>
      <c r="W17" s="51" t="s">
        <v>67</v>
      </c>
      <c r="X17" s="30" t="s">
        <v>452</v>
      </c>
      <c r="Y17" s="30" t="s">
        <v>452</v>
      </c>
      <c r="Z17" s="30" t="s">
        <v>452</v>
      </c>
      <c r="AA17" s="30" t="s">
        <v>452</v>
      </c>
      <c r="AB17" s="30" t="s">
        <v>452</v>
      </c>
      <c r="AC17" s="355">
        <v>0</v>
      </c>
      <c r="AD17" s="355">
        <v>0</v>
      </c>
      <c r="AE17" s="30">
        <v>0</v>
      </c>
      <c r="AF17" s="355">
        <v>0</v>
      </c>
      <c r="AG17" s="355">
        <v>0</v>
      </c>
      <c r="AH17" s="355">
        <v>1</v>
      </c>
      <c r="AI17" s="355">
        <v>0</v>
      </c>
      <c r="AJ17" s="262" t="s">
        <v>246</v>
      </c>
      <c r="AL17" t="str">
        <f t="shared" ca="1" si="0"/>
        <v xml:space="preserve">    (U1)ALERT_REQ_S_ACC_PD_REQ_BRK</v>
      </c>
      <c r="AR17" s="53" t="str">
        <f t="shared" si="2"/>
        <v xml:space="preserve">    (U4)0x00000002U,                                                           /* 11 REQ_BRK                                         */</v>
      </c>
      <c r="AS17" s="53" t="str">
        <f t="shared" si="3"/>
        <v xml:space="preserve">    (U4)0x0000007FU,                                                           /* 11 REQ_BRK                                         */</v>
      </c>
      <c r="AT17" s="53" t="str">
        <f t="shared" ca="1" si="4"/>
        <v xml:space="preserve">    (U1)ALERT_REQ_S_ACC_PD_REQ_BRK,                                            /* 11 REQ_BRK                                         */</v>
      </c>
      <c r="AU17" s="54" t="s">
        <v>80</v>
      </c>
      <c r="AV17" s="40" t="s">
        <v>78</v>
      </c>
      <c r="AW17" s="59" t="str">
        <f ca="1">UPPER(Matrix!$D$6)</f>
        <v>S_ACC</v>
      </c>
    </row>
    <row r="18" spans="2:49">
      <c r="B18" s="122"/>
      <c r="C18" s="37">
        <f t="shared" si="1"/>
        <v>12</v>
      </c>
      <c r="D18" s="51" t="s">
        <v>67</v>
      </c>
      <c r="E18" s="51" t="s">
        <v>67</v>
      </c>
      <c r="F18" s="51" t="s">
        <v>67</v>
      </c>
      <c r="G18" s="51" t="s">
        <v>67</v>
      </c>
      <c r="H18" s="51" t="s">
        <v>67</v>
      </c>
      <c r="I18" s="51" t="s">
        <v>67</v>
      </c>
      <c r="J18" s="51" t="s">
        <v>67</v>
      </c>
      <c r="K18" s="51" t="s">
        <v>67</v>
      </c>
      <c r="L18" s="51" t="s">
        <v>67</v>
      </c>
      <c r="M18" s="51" t="s">
        <v>67</v>
      </c>
      <c r="N18" s="51" t="s">
        <v>67</v>
      </c>
      <c r="O18" s="51" t="s">
        <v>67</v>
      </c>
      <c r="P18" s="51" t="s">
        <v>67</v>
      </c>
      <c r="Q18" s="51" t="s">
        <v>67</v>
      </c>
      <c r="R18" s="51" t="s">
        <v>67</v>
      </c>
      <c r="S18" s="51" t="s">
        <v>67</v>
      </c>
      <c r="T18" s="51" t="s">
        <v>67</v>
      </c>
      <c r="U18" s="51" t="s">
        <v>67</v>
      </c>
      <c r="V18" s="51" t="s">
        <v>67</v>
      </c>
      <c r="W18" s="51" t="s">
        <v>67</v>
      </c>
      <c r="X18" s="30" t="s">
        <v>452</v>
      </c>
      <c r="Y18" s="355" t="s">
        <v>452</v>
      </c>
      <c r="Z18" s="355" t="s">
        <v>452</v>
      </c>
      <c r="AA18" s="355" t="s">
        <v>452</v>
      </c>
      <c r="AB18" s="30" t="s">
        <v>452</v>
      </c>
      <c r="AC18" s="355">
        <v>0</v>
      </c>
      <c r="AD18" s="355">
        <v>0</v>
      </c>
      <c r="AE18" s="355">
        <v>0</v>
      </c>
      <c r="AF18" s="30">
        <v>0</v>
      </c>
      <c r="AG18" s="30">
        <v>0</v>
      </c>
      <c r="AH18" s="30">
        <v>1</v>
      </c>
      <c r="AI18" s="30">
        <v>1</v>
      </c>
      <c r="AJ18" s="20" t="s">
        <v>454</v>
      </c>
      <c r="AL18" t="str">
        <f t="shared" ca="1" si="0"/>
        <v xml:space="preserve">    (U1)ALERT_REQ_S_ACC_PD_CC_MLFNK1</v>
      </c>
      <c r="AR18" s="53" t="str">
        <f t="shared" si="2"/>
        <v xml:space="preserve">    (U4)0x00000003U,                                                           /* 12 CC_MLFNK1                                       */</v>
      </c>
      <c r="AS18" s="53" t="str">
        <f t="shared" si="3"/>
        <v xml:space="preserve">    (U4)0x0000007FU,                                                           /* 12 CC_MLFNK1                                       */</v>
      </c>
      <c r="AT18" s="53" t="str">
        <f t="shared" ca="1" si="4"/>
        <v xml:space="preserve">    (U1)ALERT_REQ_S_ACC_PD_CC_MLFNK1,                                          /* 12 CC_MLFNK1                                       */</v>
      </c>
    </row>
    <row r="19" spans="2:49">
      <c r="B19" s="122"/>
      <c r="C19" s="37">
        <f t="shared" si="1"/>
        <v>13</v>
      </c>
      <c r="D19" s="51" t="s">
        <v>67</v>
      </c>
      <c r="E19" s="51" t="s">
        <v>67</v>
      </c>
      <c r="F19" s="51" t="s">
        <v>67</v>
      </c>
      <c r="G19" s="51" t="s">
        <v>67</v>
      </c>
      <c r="H19" s="51" t="s">
        <v>67</v>
      </c>
      <c r="I19" s="51" t="s">
        <v>67</v>
      </c>
      <c r="J19" s="51" t="s">
        <v>67</v>
      </c>
      <c r="K19" s="51" t="s">
        <v>67</v>
      </c>
      <c r="L19" s="51" t="s">
        <v>67</v>
      </c>
      <c r="M19" s="51" t="s">
        <v>67</v>
      </c>
      <c r="N19" s="51" t="s">
        <v>67</v>
      </c>
      <c r="O19" s="51" t="s">
        <v>67</v>
      </c>
      <c r="P19" s="51" t="s">
        <v>67</v>
      </c>
      <c r="Q19" s="51" t="s">
        <v>67</v>
      </c>
      <c r="R19" s="51" t="s">
        <v>67</v>
      </c>
      <c r="S19" s="51" t="s">
        <v>67</v>
      </c>
      <c r="T19" s="51" t="s">
        <v>67</v>
      </c>
      <c r="U19" s="51" t="s">
        <v>67</v>
      </c>
      <c r="V19" s="51" t="s">
        <v>67</v>
      </c>
      <c r="W19" s="51" t="s">
        <v>67</v>
      </c>
      <c r="X19" s="355" t="s">
        <v>452</v>
      </c>
      <c r="Y19" s="355" t="s">
        <v>452</v>
      </c>
      <c r="Z19" s="355" t="s">
        <v>452</v>
      </c>
      <c r="AA19" s="355" t="s">
        <v>452</v>
      </c>
      <c r="AB19" s="355" t="s">
        <v>452</v>
      </c>
      <c r="AC19" s="355">
        <v>0</v>
      </c>
      <c r="AD19" s="355">
        <v>0</v>
      </c>
      <c r="AE19" s="355">
        <v>0</v>
      </c>
      <c r="AF19" s="30">
        <v>0</v>
      </c>
      <c r="AG19" s="30">
        <v>1</v>
      </c>
      <c r="AH19" s="30">
        <v>1</v>
      </c>
      <c r="AI19" s="30">
        <v>0</v>
      </c>
      <c r="AJ19" s="262" t="s">
        <v>267</v>
      </c>
      <c r="AL19" t="str">
        <f t="shared" ca="1" si="0"/>
        <v xml:space="preserve">    (U1)ALERT_REQ_S_ACC_PD_UNKNOWN_RW</v>
      </c>
      <c r="AR19" s="53" t="str">
        <f t="shared" si="2"/>
        <v xml:space="preserve">    (U4)0x00000006U,                                                           /* 13 UNKNOWN_RW                                      */</v>
      </c>
      <c r="AS19" s="53" t="str">
        <f t="shared" si="3"/>
        <v xml:space="preserve">    (U4)0x0000007FU,                                                           /* 13 UNKNOWN_RW                                      */</v>
      </c>
      <c r="AT19" s="53" t="str">
        <f t="shared" ca="1" si="4"/>
        <v xml:space="preserve">    (U1)ALERT_REQ_S_ACC_PD_UNKNOWN_RW,                                         /* 13 UNKNOWN_RW                                      */</v>
      </c>
    </row>
    <row r="20" spans="2:49">
      <c r="B20" s="122"/>
      <c r="C20" s="37">
        <f t="shared" si="1"/>
        <v>14</v>
      </c>
      <c r="D20" s="51" t="s">
        <v>67</v>
      </c>
      <c r="E20" s="51" t="s">
        <v>67</v>
      </c>
      <c r="F20" s="51" t="s">
        <v>67</v>
      </c>
      <c r="G20" s="51" t="s">
        <v>67</v>
      </c>
      <c r="H20" s="51" t="s">
        <v>67</v>
      </c>
      <c r="I20" s="51" t="s">
        <v>67</v>
      </c>
      <c r="J20" s="51" t="s">
        <v>67</v>
      </c>
      <c r="K20" s="51" t="s">
        <v>67</v>
      </c>
      <c r="L20" s="51" t="s">
        <v>67</v>
      </c>
      <c r="M20" s="51" t="s">
        <v>67</v>
      </c>
      <c r="N20" s="51" t="s">
        <v>67</v>
      </c>
      <c r="O20" s="51" t="s">
        <v>67</v>
      </c>
      <c r="P20" s="51" t="s">
        <v>67</v>
      </c>
      <c r="Q20" s="51" t="s">
        <v>67</v>
      </c>
      <c r="R20" s="51" t="s">
        <v>67</v>
      </c>
      <c r="S20" s="51" t="s">
        <v>67</v>
      </c>
      <c r="T20" s="51" t="s">
        <v>67</v>
      </c>
      <c r="U20" s="51" t="s">
        <v>67</v>
      </c>
      <c r="V20" s="51" t="s">
        <v>67</v>
      </c>
      <c r="W20" s="51" t="s">
        <v>67</v>
      </c>
      <c r="X20" s="355" t="s">
        <v>452</v>
      </c>
      <c r="Y20" s="355" t="s">
        <v>452</v>
      </c>
      <c r="Z20" s="355" t="s">
        <v>452</v>
      </c>
      <c r="AA20" s="355" t="s">
        <v>452</v>
      </c>
      <c r="AB20" s="355" t="s">
        <v>452</v>
      </c>
      <c r="AC20" s="355">
        <v>0</v>
      </c>
      <c r="AD20" s="355">
        <v>0</v>
      </c>
      <c r="AE20" s="355">
        <v>0</v>
      </c>
      <c r="AF20" s="30">
        <v>0</v>
      </c>
      <c r="AG20" s="30">
        <v>1</v>
      </c>
      <c r="AH20" s="30">
        <v>1</v>
      </c>
      <c r="AI20" s="30">
        <v>1</v>
      </c>
      <c r="AJ20" s="20" t="s">
        <v>453</v>
      </c>
      <c r="AL20" t="str">
        <f t="shared" ca="1" si="0"/>
        <v xml:space="preserve">    (U1)ALERT_REQ_S_ACC_PD_CC_DSBL1</v>
      </c>
      <c r="AR20" s="53" t="str">
        <f t="shared" si="2"/>
        <v xml:space="preserve">    (U4)0x00000007U,                                                           /* 14 CC_DSBL1                                        */</v>
      </c>
      <c r="AS20" s="53" t="str">
        <f t="shared" si="3"/>
        <v xml:space="preserve">    (U4)0x0000007FU,                                                           /* 14 CC_DSBL1                                        */</v>
      </c>
      <c r="AT20" s="53" t="str">
        <f t="shared" ca="1" si="4"/>
        <v xml:space="preserve">    (U1)ALERT_REQ_S_ACC_PD_CC_DSBL1,                                           /* 14 CC_DSBL1                                        */</v>
      </c>
    </row>
    <row r="21" spans="2:49">
      <c r="B21" s="122"/>
      <c r="C21" s="37">
        <f t="shared" si="1"/>
        <v>15</v>
      </c>
      <c r="D21" s="51" t="s">
        <v>67</v>
      </c>
      <c r="E21" s="51" t="s">
        <v>67</v>
      </c>
      <c r="F21" s="51" t="s">
        <v>67</v>
      </c>
      <c r="G21" s="51" t="s">
        <v>67</v>
      </c>
      <c r="H21" s="51" t="s">
        <v>67</v>
      </c>
      <c r="I21" s="51" t="s">
        <v>67</v>
      </c>
      <c r="J21" s="51" t="s">
        <v>67</v>
      </c>
      <c r="K21" s="51" t="s">
        <v>67</v>
      </c>
      <c r="L21" s="51" t="s">
        <v>67</v>
      </c>
      <c r="M21" s="51" t="s">
        <v>67</v>
      </c>
      <c r="N21" s="51" t="s">
        <v>67</v>
      </c>
      <c r="O21" s="51" t="s">
        <v>67</v>
      </c>
      <c r="P21" s="51" t="s">
        <v>67</v>
      </c>
      <c r="Q21" s="51" t="s">
        <v>67</v>
      </c>
      <c r="R21" s="51" t="s">
        <v>67</v>
      </c>
      <c r="S21" s="51" t="s">
        <v>67</v>
      </c>
      <c r="T21" s="51" t="s">
        <v>67</v>
      </c>
      <c r="U21" s="51" t="s">
        <v>67</v>
      </c>
      <c r="V21" s="51" t="s">
        <v>67</v>
      </c>
      <c r="W21" s="51" t="s">
        <v>67</v>
      </c>
      <c r="X21" s="355" t="s">
        <v>452</v>
      </c>
      <c r="Y21" s="355" t="s">
        <v>452</v>
      </c>
      <c r="Z21" s="355" t="s">
        <v>452</v>
      </c>
      <c r="AA21" s="355" t="s">
        <v>452</v>
      </c>
      <c r="AB21" s="355" t="s">
        <v>452</v>
      </c>
      <c r="AC21" s="355">
        <v>0</v>
      </c>
      <c r="AD21" s="355">
        <v>0</v>
      </c>
      <c r="AE21" s="30">
        <v>0</v>
      </c>
      <c r="AF21" s="30">
        <v>1</v>
      </c>
      <c r="AG21" s="30">
        <v>0</v>
      </c>
      <c r="AH21" s="30">
        <v>0</v>
      </c>
      <c r="AI21" s="30">
        <v>0</v>
      </c>
      <c r="AJ21" s="20" t="s">
        <v>250</v>
      </c>
      <c r="AL21" t="str">
        <f t="shared" ca="1" si="0"/>
        <v xml:space="preserve">    (U1)ALERT_REQ_S_ACC_PD_JST_ACT2</v>
      </c>
      <c r="AR21" s="53" t="str">
        <f t="shared" si="2"/>
        <v xml:space="preserve">    (U4)0x00000008U,                                                           /* 15 JST_ACT2                                        */</v>
      </c>
      <c r="AS21" s="53" t="str">
        <f t="shared" si="3"/>
        <v xml:space="preserve">    (U4)0x0000007FU,                                                           /* 15 JST_ACT2                                        */</v>
      </c>
      <c r="AT21" s="53" t="str">
        <f ca="1">IF(AJ21&lt;&gt;"",AL21&amp;IF(AJ22&lt;&gt;"",","," ")&amp;REPT(" ",78-LEN(AL21))&amp;"/* "&amp;IF(C21&lt;10,"0"&amp;C21,C21)&amp;" "&amp;AJ21&amp;REPT(" ",48-LEN(AJ21))&amp;"*/",IF(AJ20&lt;&gt;"","};",""))</f>
        <v xml:space="preserve">    (U1)ALERT_REQ_S_ACC_PD_JST_ACT2,                                           /* 15 JST_ACT2                                        */</v>
      </c>
    </row>
    <row r="22" spans="2:49">
      <c r="B22" s="122"/>
      <c r="C22" s="37">
        <f t="shared" si="1"/>
        <v>16</v>
      </c>
      <c r="D22" s="51" t="s">
        <v>67</v>
      </c>
      <c r="E22" s="51" t="s">
        <v>67</v>
      </c>
      <c r="F22" s="51" t="s">
        <v>67</v>
      </c>
      <c r="G22" s="51" t="s">
        <v>67</v>
      </c>
      <c r="H22" s="51" t="s">
        <v>67</v>
      </c>
      <c r="I22" s="51" t="s">
        <v>67</v>
      </c>
      <c r="J22" s="51" t="s">
        <v>67</v>
      </c>
      <c r="K22" s="51" t="s">
        <v>67</v>
      </c>
      <c r="L22" s="51" t="s">
        <v>67</v>
      </c>
      <c r="M22" s="51" t="s">
        <v>67</v>
      </c>
      <c r="N22" s="51" t="s">
        <v>67</v>
      </c>
      <c r="O22" s="51" t="s">
        <v>67</v>
      </c>
      <c r="P22" s="51" t="s">
        <v>67</v>
      </c>
      <c r="Q22" s="51" t="s">
        <v>67</v>
      </c>
      <c r="R22" s="51" t="s">
        <v>67</v>
      </c>
      <c r="S22" s="51" t="s">
        <v>67</v>
      </c>
      <c r="T22" s="51" t="s">
        <v>67</v>
      </c>
      <c r="U22" s="51" t="s">
        <v>67</v>
      </c>
      <c r="V22" s="51" t="s">
        <v>67</v>
      </c>
      <c r="W22" s="51" t="s">
        <v>67</v>
      </c>
      <c r="X22" s="30" t="s">
        <v>452</v>
      </c>
      <c r="Y22" s="30" t="s">
        <v>452</v>
      </c>
      <c r="Z22" s="30" t="s">
        <v>452</v>
      </c>
      <c r="AA22" s="30" t="s">
        <v>452</v>
      </c>
      <c r="AB22" s="30" t="s">
        <v>452</v>
      </c>
      <c r="AC22" s="355">
        <v>0</v>
      </c>
      <c r="AD22" s="355">
        <v>0</v>
      </c>
      <c r="AE22" s="30">
        <v>0</v>
      </c>
      <c r="AF22" s="30">
        <v>1</v>
      </c>
      <c r="AG22" s="30">
        <v>0</v>
      </c>
      <c r="AH22" s="30">
        <v>0</v>
      </c>
      <c r="AI22" s="30">
        <v>1</v>
      </c>
      <c r="AJ22" s="20" t="s">
        <v>252</v>
      </c>
      <c r="AL22" t="str">
        <f t="shared" ca="1" si="0"/>
        <v xml:space="preserve">    (U1)ALERT_REQ_S_ACC_PD_CC_DSBL2</v>
      </c>
      <c r="AR22" s="53" t="str">
        <f t="shared" si="2"/>
        <v xml:space="preserve">    (U4)0x00000009U,                                                           /* 16 CC_DSBL2                                        */</v>
      </c>
      <c r="AS22" s="53" t="str">
        <f t="shared" si="3"/>
        <v xml:space="preserve">    (U4)0x0000007FU,                                                           /* 16 CC_DSBL2                                        */</v>
      </c>
      <c r="AT22" s="53" t="str">
        <f t="shared" ca="1" si="4"/>
        <v xml:space="preserve">    (U1)ALERT_REQ_S_ACC_PD_CC_DSBL2,                                           /* 16 CC_DSBL2                                        */</v>
      </c>
    </row>
    <row r="23" spans="2:49">
      <c r="B23" s="122"/>
      <c r="C23" s="37">
        <f t="shared" si="1"/>
        <v>17</v>
      </c>
      <c r="D23" s="51" t="s">
        <v>67</v>
      </c>
      <c r="E23" s="51" t="s">
        <v>67</v>
      </c>
      <c r="F23" s="51" t="s">
        <v>67</v>
      </c>
      <c r="G23" s="51" t="s">
        <v>67</v>
      </c>
      <c r="H23" s="51" t="s">
        <v>67</v>
      </c>
      <c r="I23" s="51" t="s">
        <v>67</v>
      </c>
      <c r="J23" s="51" t="s">
        <v>67</v>
      </c>
      <c r="K23" s="51" t="s">
        <v>67</v>
      </c>
      <c r="L23" s="51" t="s">
        <v>67</v>
      </c>
      <c r="M23" s="51" t="s">
        <v>67</v>
      </c>
      <c r="N23" s="51" t="s">
        <v>67</v>
      </c>
      <c r="O23" s="51" t="s">
        <v>67</v>
      </c>
      <c r="P23" s="51" t="s">
        <v>67</v>
      </c>
      <c r="Q23" s="51" t="s">
        <v>67</v>
      </c>
      <c r="R23" s="51" t="s">
        <v>67</v>
      </c>
      <c r="S23" s="51" t="s">
        <v>67</v>
      </c>
      <c r="T23" s="51" t="s">
        <v>67</v>
      </c>
      <c r="U23" s="51" t="s">
        <v>67</v>
      </c>
      <c r="V23" s="51" t="s">
        <v>67</v>
      </c>
      <c r="W23" s="51" t="s">
        <v>67</v>
      </c>
      <c r="X23" s="30" t="s">
        <v>452</v>
      </c>
      <c r="Y23" s="30" t="s">
        <v>452</v>
      </c>
      <c r="Z23" s="30" t="s">
        <v>452</v>
      </c>
      <c r="AA23" s="30" t="s">
        <v>452</v>
      </c>
      <c r="AB23" s="30" t="s">
        <v>452</v>
      </c>
      <c r="AC23" s="355">
        <v>0</v>
      </c>
      <c r="AD23" s="355">
        <v>0</v>
      </c>
      <c r="AE23" s="355">
        <v>0</v>
      </c>
      <c r="AF23" s="30">
        <v>1</v>
      </c>
      <c r="AG23" s="30">
        <v>0</v>
      </c>
      <c r="AH23" s="30">
        <v>1</v>
      </c>
      <c r="AI23" s="30">
        <v>0</v>
      </c>
      <c r="AJ23" s="20" t="s">
        <v>254</v>
      </c>
      <c r="AL23" t="str">
        <f t="shared" ca="1" si="0"/>
        <v xml:space="preserve">    (U1)ALERT_REQ_S_ACC_PD_CC_DSBL3</v>
      </c>
      <c r="AR23" s="53" t="str">
        <f t="shared" si="2"/>
        <v xml:space="preserve">    (U4)0x0000000AU,                                                           /* 17 CC_DSBL3                                        */</v>
      </c>
      <c r="AS23" s="53" t="str">
        <f t="shared" si="3"/>
        <v xml:space="preserve">    (U4)0x0000007FU,                                                           /* 17 CC_DSBL3                                        */</v>
      </c>
      <c r="AT23" s="53" t="str">
        <f t="shared" ca="1" si="4"/>
        <v xml:space="preserve">    (U1)ALERT_REQ_S_ACC_PD_CC_DSBL3,                                           /* 17 CC_DSBL3                                        */</v>
      </c>
    </row>
    <row r="24" spans="2:49">
      <c r="B24" s="122"/>
      <c r="C24" s="37">
        <f t="shared" si="1"/>
        <v>18</v>
      </c>
      <c r="D24" s="51" t="s">
        <v>67</v>
      </c>
      <c r="E24" s="51" t="s">
        <v>67</v>
      </c>
      <c r="F24" s="51" t="s">
        <v>67</v>
      </c>
      <c r="G24" s="51" t="s">
        <v>67</v>
      </c>
      <c r="H24" s="51" t="s">
        <v>67</v>
      </c>
      <c r="I24" s="51" t="s">
        <v>67</v>
      </c>
      <c r="J24" s="51" t="s">
        <v>67</v>
      </c>
      <c r="K24" s="51" t="s">
        <v>67</v>
      </c>
      <c r="L24" s="51" t="s">
        <v>67</v>
      </c>
      <c r="M24" s="51" t="s">
        <v>67</v>
      </c>
      <c r="N24" s="51" t="s">
        <v>67</v>
      </c>
      <c r="O24" s="51" t="s">
        <v>67</v>
      </c>
      <c r="P24" s="51" t="s">
        <v>67</v>
      </c>
      <c r="Q24" s="51" t="s">
        <v>67</v>
      </c>
      <c r="R24" s="51" t="s">
        <v>67</v>
      </c>
      <c r="S24" s="51" t="s">
        <v>67</v>
      </c>
      <c r="T24" s="51" t="s">
        <v>67</v>
      </c>
      <c r="U24" s="51" t="s">
        <v>67</v>
      </c>
      <c r="V24" s="51" t="s">
        <v>67</v>
      </c>
      <c r="W24" s="51" t="s">
        <v>67</v>
      </c>
      <c r="X24" s="30" t="s">
        <v>452</v>
      </c>
      <c r="Y24" s="30" t="s">
        <v>452</v>
      </c>
      <c r="Z24" s="30" t="s">
        <v>452</v>
      </c>
      <c r="AA24" s="30" t="s">
        <v>452</v>
      </c>
      <c r="AB24" s="30" t="s">
        <v>452</v>
      </c>
      <c r="AC24" s="355">
        <v>0</v>
      </c>
      <c r="AD24" s="355">
        <v>0</v>
      </c>
      <c r="AE24" s="355">
        <v>0</v>
      </c>
      <c r="AF24" s="30">
        <v>1</v>
      </c>
      <c r="AG24" s="30">
        <v>0</v>
      </c>
      <c r="AH24" s="30">
        <v>1</v>
      </c>
      <c r="AI24" s="30">
        <v>1</v>
      </c>
      <c r="AJ24" s="20" t="s">
        <v>256</v>
      </c>
      <c r="AL24" t="str">
        <f t="shared" ca="1" si="0"/>
        <v xml:space="preserve">    (U1)ALERT_REQ_S_ACC_PD_CC_DSBL4</v>
      </c>
      <c r="AR24" s="53" t="str">
        <f t="shared" si="2"/>
        <v xml:space="preserve">    (U4)0x0000000BU,                                                           /* 18 CC_DSBL4                                        */</v>
      </c>
      <c r="AS24" s="53" t="str">
        <f t="shared" si="3"/>
        <v xml:space="preserve">    (U4)0x0000007FU,                                                           /* 18 CC_DSBL4                                        */</v>
      </c>
      <c r="AT24" s="53" t="str">
        <f t="shared" ca="1" si="4"/>
        <v xml:space="preserve">    (U1)ALERT_REQ_S_ACC_PD_CC_DSBL4,                                           /* 18 CC_DSBL4                                        */</v>
      </c>
    </row>
    <row r="25" spans="2:49">
      <c r="B25" s="122"/>
      <c r="C25" s="37">
        <f t="shared" si="1"/>
        <v>19</v>
      </c>
      <c r="D25" s="51" t="s">
        <v>67</v>
      </c>
      <c r="E25" s="51" t="s">
        <v>67</v>
      </c>
      <c r="F25" s="51" t="s">
        <v>67</v>
      </c>
      <c r="G25" s="51" t="s">
        <v>67</v>
      </c>
      <c r="H25" s="51" t="s">
        <v>67</v>
      </c>
      <c r="I25" s="51" t="s">
        <v>67</v>
      </c>
      <c r="J25" s="51" t="s">
        <v>67</v>
      </c>
      <c r="K25" s="51" t="s">
        <v>67</v>
      </c>
      <c r="L25" s="51" t="s">
        <v>67</v>
      </c>
      <c r="M25" s="51" t="s">
        <v>67</v>
      </c>
      <c r="N25" s="51" t="s">
        <v>67</v>
      </c>
      <c r="O25" s="51" t="s">
        <v>67</v>
      </c>
      <c r="P25" s="51" t="s">
        <v>67</v>
      </c>
      <c r="Q25" s="51" t="s">
        <v>67</v>
      </c>
      <c r="R25" s="51" t="s">
        <v>67</v>
      </c>
      <c r="S25" s="51" t="s">
        <v>67</v>
      </c>
      <c r="T25" s="51" t="s">
        <v>67</v>
      </c>
      <c r="U25" s="51" t="s">
        <v>67</v>
      </c>
      <c r="V25" s="51" t="s">
        <v>67</v>
      </c>
      <c r="W25" s="51" t="s">
        <v>67</v>
      </c>
      <c r="X25" s="30" t="s">
        <v>452</v>
      </c>
      <c r="Y25" s="30" t="s">
        <v>452</v>
      </c>
      <c r="Z25" s="30" t="s">
        <v>452</v>
      </c>
      <c r="AA25" s="30" t="s">
        <v>452</v>
      </c>
      <c r="AB25" s="30" t="s">
        <v>452</v>
      </c>
      <c r="AC25" s="355">
        <v>0</v>
      </c>
      <c r="AD25" s="355">
        <v>0</v>
      </c>
      <c r="AE25" s="355">
        <v>0</v>
      </c>
      <c r="AF25" s="30">
        <v>1</v>
      </c>
      <c r="AG25" s="30">
        <v>1</v>
      </c>
      <c r="AH25" s="30">
        <v>1</v>
      </c>
      <c r="AI25" s="30">
        <v>0</v>
      </c>
      <c r="AJ25" s="20" t="s">
        <v>471</v>
      </c>
      <c r="AL25" t="str">
        <f t="shared" ca="1" si="0"/>
        <v xml:space="preserve">    (U1)ALERT_REQ_S_ACC_PD_RSM</v>
      </c>
      <c r="AR25" s="53" t="str">
        <f t="shared" si="2"/>
        <v xml:space="preserve">    (U4)0x0000000EU,                                                           /* 19 RSM                                             */</v>
      </c>
      <c r="AS25" s="53" t="str">
        <f t="shared" si="3"/>
        <v xml:space="preserve">    (U4)0x0000007FU,                                                           /* 19 RSM                                             */</v>
      </c>
      <c r="AT25" s="53" t="str">
        <f t="shared" ca="1" si="4"/>
        <v xml:space="preserve">    (U1)ALERT_REQ_S_ACC_PD_RSM,                                                /* 19 RSM                                             */</v>
      </c>
    </row>
    <row r="26" spans="2:49">
      <c r="B26" s="122"/>
      <c r="C26" s="37">
        <f t="shared" si="1"/>
        <v>20</v>
      </c>
      <c r="D26" s="51" t="s">
        <v>67</v>
      </c>
      <c r="E26" s="51" t="s">
        <v>67</v>
      </c>
      <c r="F26" s="51" t="s">
        <v>67</v>
      </c>
      <c r="G26" s="51" t="s">
        <v>67</v>
      </c>
      <c r="H26" s="51" t="s">
        <v>67</v>
      </c>
      <c r="I26" s="51" t="s">
        <v>67</v>
      </c>
      <c r="J26" s="51" t="s">
        <v>67</v>
      </c>
      <c r="K26" s="51" t="s">
        <v>67</v>
      </c>
      <c r="L26" s="51" t="s">
        <v>67</v>
      </c>
      <c r="M26" s="51" t="s">
        <v>67</v>
      </c>
      <c r="N26" s="51" t="s">
        <v>67</v>
      </c>
      <c r="O26" s="51" t="s">
        <v>67</v>
      </c>
      <c r="P26" s="51" t="s">
        <v>67</v>
      </c>
      <c r="Q26" s="51" t="s">
        <v>67</v>
      </c>
      <c r="R26" s="51" t="s">
        <v>67</v>
      </c>
      <c r="S26" s="51" t="s">
        <v>67</v>
      </c>
      <c r="T26" s="51" t="s">
        <v>67</v>
      </c>
      <c r="U26" s="51" t="s">
        <v>67</v>
      </c>
      <c r="V26" s="51" t="s">
        <v>67</v>
      </c>
      <c r="W26" s="51" t="s">
        <v>67</v>
      </c>
      <c r="X26" s="30" t="s">
        <v>452</v>
      </c>
      <c r="Y26" s="30" t="s">
        <v>452</v>
      </c>
      <c r="Z26" s="30" t="s">
        <v>452</v>
      </c>
      <c r="AA26" s="30" t="s">
        <v>452</v>
      </c>
      <c r="AB26" s="30" t="s">
        <v>452</v>
      </c>
      <c r="AC26" s="355">
        <v>0</v>
      </c>
      <c r="AD26" s="355">
        <v>0</v>
      </c>
      <c r="AE26" s="355">
        <v>0</v>
      </c>
      <c r="AF26" s="30">
        <v>1</v>
      </c>
      <c r="AG26" s="30">
        <v>1</v>
      </c>
      <c r="AH26" s="30">
        <v>1</v>
      </c>
      <c r="AI26" s="30">
        <v>1</v>
      </c>
      <c r="AJ26" s="20" t="s">
        <v>469</v>
      </c>
      <c r="AL26" t="str">
        <f t="shared" ca="1" si="0"/>
        <v xml:space="preserve">    (U1)ALERT_REQ_S_ACC_PD_RSM_UNAVA</v>
      </c>
      <c r="AR26" s="53" t="str">
        <f t="shared" si="2"/>
        <v xml:space="preserve">    (U4)0x0000000FU,                                                           /* 20 RSM_UNAVA                                       */</v>
      </c>
      <c r="AS26" s="53" t="str">
        <f t="shared" si="3"/>
        <v xml:space="preserve">    (U4)0x0000007FU,                                                           /* 20 RSM_UNAVA                                       */</v>
      </c>
      <c r="AT26" s="53" t="str">
        <f t="shared" ca="1" si="4"/>
        <v xml:space="preserve">    (U1)ALERT_REQ_S_ACC_PD_RSM_UNAVA,                                          /* 20 RSM_UNAVA                                       */</v>
      </c>
    </row>
    <row r="27" spans="2:49">
      <c r="B27" s="122"/>
      <c r="C27" s="37">
        <f t="shared" si="1"/>
        <v>21</v>
      </c>
      <c r="D27" s="51" t="s">
        <v>67</v>
      </c>
      <c r="E27" s="51" t="s">
        <v>67</v>
      </c>
      <c r="F27" s="51" t="s">
        <v>67</v>
      </c>
      <c r="G27" s="51" t="s">
        <v>67</v>
      </c>
      <c r="H27" s="51" t="s">
        <v>67</v>
      </c>
      <c r="I27" s="51" t="s">
        <v>67</v>
      </c>
      <c r="J27" s="51" t="s">
        <v>67</v>
      </c>
      <c r="K27" s="51" t="s">
        <v>67</v>
      </c>
      <c r="L27" s="51" t="s">
        <v>67</v>
      </c>
      <c r="M27" s="51" t="s">
        <v>67</v>
      </c>
      <c r="N27" s="51" t="s">
        <v>67</v>
      </c>
      <c r="O27" s="51" t="s">
        <v>67</v>
      </c>
      <c r="P27" s="51" t="s">
        <v>67</v>
      </c>
      <c r="Q27" s="51" t="s">
        <v>67</v>
      </c>
      <c r="R27" s="51" t="s">
        <v>67</v>
      </c>
      <c r="S27" s="51" t="s">
        <v>67</v>
      </c>
      <c r="T27" s="51" t="s">
        <v>67</v>
      </c>
      <c r="U27" s="51" t="s">
        <v>67</v>
      </c>
      <c r="V27" s="51" t="s">
        <v>67</v>
      </c>
      <c r="W27" s="51" t="s">
        <v>67</v>
      </c>
      <c r="X27" s="30" t="s">
        <v>452</v>
      </c>
      <c r="Y27" s="30" t="s">
        <v>452</v>
      </c>
      <c r="Z27" s="30" t="s">
        <v>452</v>
      </c>
      <c r="AA27" s="30" t="s">
        <v>452</v>
      </c>
      <c r="AB27" s="30" t="s">
        <v>452</v>
      </c>
      <c r="AC27" s="355">
        <v>0</v>
      </c>
      <c r="AD27" s="355">
        <v>0</v>
      </c>
      <c r="AE27" s="355">
        <v>1</v>
      </c>
      <c r="AF27" s="30">
        <v>0</v>
      </c>
      <c r="AG27" s="30">
        <v>0</v>
      </c>
      <c r="AH27" s="30">
        <v>0</v>
      </c>
      <c r="AI27" s="30">
        <v>0</v>
      </c>
      <c r="AJ27" s="20" t="s">
        <v>473</v>
      </c>
      <c r="AL27" t="str">
        <f t="shared" ca="1" si="0"/>
        <v xml:space="preserve">    (U1)ALERT_REQ_S_ACC_PD_REQ_BRK2</v>
      </c>
      <c r="AR27" s="53" t="str">
        <f t="shared" si="2"/>
        <v xml:space="preserve">    (U4)0x00000010U,                                                           /* 21 REQ_BRK2                                        */</v>
      </c>
      <c r="AS27" s="53" t="str">
        <f t="shared" si="3"/>
        <v xml:space="preserve">    (U4)0x0000007FU,                                                           /* 21 REQ_BRK2                                        */</v>
      </c>
      <c r="AT27" s="53" t="str">
        <f t="shared" ca="1" si="4"/>
        <v xml:space="preserve">    (U1)ALERT_REQ_S_ACC_PD_REQ_BRK2,                                           /* 21 REQ_BRK2                                        */</v>
      </c>
    </row>
    <row r="28" spans="2:49">
      <c r="B28" s="122"/>
      <c r="C28" s="37">
        <f t="shared" si="1"/>
        <v>22</v>
      </c>
      <c r="D28" s="51" t="s">
        <v>67</v>
      </c>
      <c r="E28" s="51" t="s">
        <v>67</v>
      </c>
      <c r="F28" s="51" t="s">
        <v>67</v>
      </c>
      <c r="G28" s="51" t="s">
        <v>67</v>
      </c>
      <c r="H28" s="51" t="s">
        <v>67</v>
      </c>
      <c r="I28" s="51" t="s">
        <v>67</v>
      </c>
      <c r="J28" s="51" t="s">
        <v>67</v>
      </c>
      <c r="K28" s="51" t="s">
        <v>67</v>
      </c>
      <c r="L28" s="51" t="s">
        <v>67</v>
      </c>
      <c r="M28" s="51" t="s">
        <v>67</v>
      </c>
      <c r="N28" s="51" t="s">
        <v>67</v>
      </c>
      <c r="O28" s="51" t="s">
        <v>67</v>
      </c>
      <c r="P28" s="51" t="s">
        <v>67</v>
      </c>
      <c r="Q28" s="51" t="s">
        <v>67</v>
      </c>
      <c r="R28" s="51" t="s">
        <v>67</v>
      </c>
      <c r="S28" s="51" t="s">
        <v>67</v>
      </c>
      <c r="T28" s="51" t="s">
        <v>67</v>
      </c>
      <c r="U28" s="51" t="s">
        <v>67</v>
      </c>
      <c r="V28" s="51" t="s">
        <v>67</v>
      </c>
      <c r="W28" s="51" t="s">
        <v>67</v>
      </c>
      <c r="X28" s="30" t="s">
        <v>452</v>
      </c>
      <c r="Y28" s="30" t="s">
        <v>452</v>
      </c>
      <c r="Z28" s="30" t="s">
        <v>452</v>
      </c>
      <c r="AA28" s="30" t="s">
        <v>452</v>
      </c>
      <c r="AB28" s="30" t="s">
        <v>452</v>
      </c>
      <c r="AC28" s="355">
        <v>0</v>
      </c>
      <c r="AD28" s="355">
        <v>0</v>
      </c>
      <c r="AE28" s="355">
        <v>1</v>
      </c>
      <c r="AF28" s="30">
        <v>0</v>
      </c>
      <c r="AG28" s="30">
        <v>0</v>
      </c>
      <c r="AH28" s="30">
        <v>1</v>
      </c>
      <c r="AI28" s="30">
        <v>0</v>
      </c>
      <c r="AJ28" s="20" t="s">
        <v>542</v>
      </c>
      <c r="AL28" t="str">
        <f t="shared" ca="1" si="0"/>
        <v xml:space="preserve">    (U1)ALERT_REQ_S_ACC_PD_CC_ACT</v>
      </c>
      <c r="AR28" s="53" t="str">
        <f t="shared" si="2"/>
        <v xml:space="preserve">    (U4)0x00000012U,                                                           /* 22 CC_ACT                                          */</v>
      </c>
      <c r="AS28" s="53" t="str">
        <f t="shared" si="3"/>
        <v xml:space="preserve">    (U4)0x0000007FU,                                                           /* 22 CC_ACT                                          */</v>
      </c>
      <c r="AT28" s="53" t="str">
        <f t="shared" ca="1" si="4"/>
        <v xml:space="preserve">    (U1)ALERT_REQ_S_ACC_PD_CC_ACT,                                             /* 22 CC_ACT                                          */</v>
      </c>
    </row>
    <row r="29" spans="2:49">
      <c r="B29" s="122"/>
      <c r="C29" s="37">
        <f t="shared" si="1"/>
        <v>23</v>
      </c>
      <c r="D29" s="51" t="s">
        <v>67</v>
      </c>
      <c r="E29" s="51" t="s">
        <v>67</v>
      </c>
      <c r="F29" s="51" t="s">
        <v>67</v>
      </c>
      <c r="G29" s="51" t="s">
        <v>67</v>
      </c>
      <c r="H29" s="51" t="s">
        <v>67</v>
      </c>
      <c r="I29" s="51" t="s">
        <v>67</v>
      </c>
      <c r="J29" s="51" t="s">
        <v>67</v>
      </c>
      <c r="K29" s="51" t="s">
        <v>67</v>
      </c>
      <c r="L29" s="51" t="s">
        <v>67</v>
      </c>
      <c r="M29" s="51" t="s">
        <v>67</v>
      </c>
      <c r="N29" s="51" t="s">
        <v>67</v>
      </c>
      <c r="O29" s="51" t="s">
        <v>67</v>
      </c>
      <c r="P29" s="51" t="s">
        <v>67</v>
      </c>
      <c r="Q29" s="51" t="s">
        <v>67</v>
      </c>
      <c r="R29" s="51" t="s">
        <v>67</v>
      </c>
      <c r="S29" s="51" t="s">
        <v>67</v>
      </c>
      <c r="T29" s="51" t="s">
        <v>67</v>
      </c>
      <c r="U29" s="51" t="s">
        <v>67</v>
      </c>
      <c r="V29" s="51" t="s">
        <v>67</v>
      </c>
      <c r="W29" s="51" t="s">
        <v>67</v>
      </c>
      <c r="X29" s="30" t="s">
        <v>452</v>
      </c>
      <c r="Y29" s="30" t="s">
        <v>452</v>
      </c>
      <c r="Z29" s="30" t="s">
        <v>452</v>
      </c>
      <c r="AA29" s="30" t="s">
        <v>452</v>
      </c>
      <c r="AB29" s="30" t="s">
        <v>452</v>
      </c>
      <c r="AC29" s="355">
        <v>0</v>
      </c>
      <c r="AD29" s="355">
        <v>0</v>
      </c>
      <c r="AE29" s="355">
        <v>1</v>
      </c>
      <c r="AF29" s="30">
        <v>0</v>
      </c>
      <c r="AG29" s="30">
        <v>0</v>
      </c>
      <c r="AH29" s="30">
        <v>1</v>
      </c>
      <c r="AI29" s="30">
        <v>1</v>
      </c>
      <c r="AJ29" s="20" t="s">
        <v>551</v>
      </c>
      <c r="AL29" t="str">
        <f t="shared" ca="1" si="0"/>
        <v xml:space="preserve">    (U1)ALERT_REQ_S_ACC_PD_SFT_P_AUTO</v>
      </c>
      <c r="AR29" s="53" t="str">
        <f t="shared" si="2"/>
        <v xml:space="preserve">    (U4)0x00000013U,                                                           /* 23 SFT_P_AUTO                                      */</v>
      </c>
      <c r="AS29" s="53" t="str">
        <f t="shared" si="3"/>
        <v xml:space="preserve">    (U4)0x0000007FU,                                                           /* 23 SFT_P_AUTO                                      */</v>
      </c>
      <c r="AT29" s="53" t="str">
        <f t="shared" ca="1" si="4"/>
        <v xml:space="preserve">    (U1)ALERT_REQ_S_ACC_PD_SFT_P_AUTO,                                         /* 23 SFT_P_AUTO                                      */</v>
      </c>
    </row>
    <row r="30" spans="2:49">
      <c r="B30" s="122"/>
      <c r="C30" s="37">
        <f t="shared" si="1"/>
        <v>24</v>
      </c>
      <c r="D30" s="51" t="s">
        <v>67</v>
      </c>
      <c r="E30" s="51" t="s">
        <v>67</v>
      </c>
      <c r="F30" s="51" t="s">
        <v>67</v>
      </c>
      <c r="G30" s="51" t="s">
        <v>67</v>
      </c>
      <c r="H30" s="51" t="s">
        <v>67</v>
      </c>
      <c r="I30" s="51" t="s">
        <v>67</v>
      </c>
      <c r="J30" s="51" t="s">
        <v>67</v>
      </c>
      <c r="K30" s="51" t="s">
        <v>67</v>
      </c>
      <c r="L30" s="51" t="s">
        <v>67</v>
      </c>
      <c r="M30" s="51" t="s">
        <v>67</v>
      </c>
      <c r="N30" s="51" t="s">
        <v>67</v>
      </c>
      <c r="O30" s="51" t="s">
        <v>67</v>
      </c>
      <c r="P30" s="51" t="s">
        <v>67</v>
      </c>
      <c r="Q30" s="51" t="s">
        <v>67</v>
      </c>
      <c r="R30" s="51" t="s">
        <v>67</v>
      </c>
      <c r="S30" s="51" t="s">
        <v>67</v>
      </c>
      <c r="T30" s="51" t="s">
        <v>67</v>
      </c>
      <c r="U30" s="51" t="s">
        <v>67</v>
      </c>
      <c r="V30" s="51" t="s">
        <v>67</v>
      </c>
      <c r="W30" s="51" t="s">
        <v>67</v>
      </c>
      <c r="X30" s="30">
        <v>0</v>
      </c>
      <c r="Y30" s="30">
        <v>0</v>
      </c>
      <c r="Z30" s="30">
        <v>0</v>
      </c>
      <c r="AA30" s="30">
        <v>0</v>
      </c>
      <c r="AB30" s="30">
        <v>1</v>
      </c>
      <c r="AC30" s="355" t="s">
        <v>452</v>
      </c>
      <c r="AD30" s="355" t="s">
        <v>452</v>
      </c>
      <c r="AE30" s="30" t="s">
        <v>452</v>
      </c>
      <c r="AF30" s="30" t="s">
        <v>452</v>
      </c>
      <c r="AG30" s="30" t="s">
        <v>452</v>
      </c>
      <c r="AH30" s="30" t="s">
        <v>452</v>
      </c>
      <c r="AI30" s="30" t="s">
        <v>452</v>
      </c>
      <c r="AJ30" s="262" t="s">
        <v>267</v>
      </c>
      <c r="AL30" t="str">
        <f t="shared" ca="1" si="0"/>
        <v xml:space="preserve">    (U1)ALERT_REQ_S_ACC_PD_UNKNOWN_RW</v>
      </c>
      <c r="AR30" s="53" t="str">
        <f t="shared" si="2"/>
        <v xml:space="preserve">    (U4)0x00000080U                                                            /* 24 UNKNOWN_RW                                      */</v>
      </c>
      <c r="AS30" s="53" t="str">
        <f t="shared" si="3"/>
        <v xml:space="preserve">    (U4)0x00000F80U                                                            /* 24 UNKNOWN_RW                                      */</v>
      </c>
      <c r="AT30" s="53" t="str">
        <f t="shared" ca="1" si="4"/>
        <v xml:space="preserve">    (U1)ALERT_REQ_S_ACC_PD_UNKNOWN_RW                                          /* 24 UNKNOWN_RW                                      */</v>
      </c>
    </row>
    <row r="31" spans="2:49">
      <c r="B31" s="122"/>
      <c r="C31" s="37">
        <f t="shared" si="1"/>
        <v>25</v>
      </c>
      <c r="D31" s="51" t="s">
        <v>67</v>
      </c>
      <c r="E31" s="51" t="s">
        <v>67</v>
      </c>
      <c r="F31" s="51" t="s">
        <v>67</v>
      </c>
      <c r="G31" s="51" t="s">
        <v>67</v>
      </c>
      <c r="H31" s="51" t="s">
        <v>67</v>
      </c>
      <c r="I31" s="51" t="s">
        <v>67</v>
      </c>
      <c r="J31" s="51" t="s">
        <v>67</v>
      </c>
      <c r="K31" s="51" t="s">
        <v>67</v>
      </c>
      <c r="L31" s="51" t="s">
        <v>67</v>
      </c>
      <c r="M31" s="51" t="s">
        <v>67</v>
      </c>
      <c r="N31" s="51" t="s">
        <v>67</v>
      </c>
      <c r="O31" s="51" t="s">
        <v>67</v>
      </c>
      <c r="P31" s="51" t="s">
        <v>67</v>
      </c>
      <c r="Q31" s="51" t="s">
        <v>67</v>
      </c>
      <c r="R31" s="51" t="s">
        <v>67</v>
      </c>
      <c r="S31" s="51" t="s">
        <v>67</v>
      </c>
      <c r="T31" s="51" t="s">
        <v>67</v>
      </c>
      <c r="U31" s="51" t="s">
        <v>67</v>
      </c>
      <c r="V31" s="51" t="s">
        <v>67</v>
      </c>
      <c r="W31" s="51" t="s">
        <v>67</v>
      </c>
      <c r="X31" s="51" t="s">
        <v>67</v>
      </c>
      <c r="Y31" s="51" t="s">
        <v>67</v>
      </c>
      <c r="Z31" s="51" t="s">
        <v>67</v>
      </c>
      <c r="AA31" s="51" t="s">
        <v>67</v>
      </c>
      <c r="AB31" s="51" t="s">
        <v>67</v>
      </c>
      <c r="AC31" s="51" t="s">
        <v>67</v>
      </c>
      <c r="AD31" s="51" t="s">
        <v>67</v>
      </c>
      <c r="AE31" s="51" t="s">
        <v>67</v>
      </c>
      <c r="AF31" s="51" t="s">
        <v>67</v>
      </c>
      <c r="AG31" s="51" t="s">
        <v>67</v>
      </c>
      <c r="AH31" s="51" t="s">
        <v>67</v>
      </c>
      <c r="AI31" s="51" t="s">
        <v>67</v>
      </c>
      <c r="AJ31" s="20"/>
      <c r="AL31" t="str">
        <f t="shared" ca="1" si="0"/>
        <v xml:space="preserve">    (U1)ALERT_REQ_S_ACC_PD_</v>
      </c>
      <c r="AR31" s="53" t="str">
        <f t="shared" si="2"/>
        <v>};</v>
      </c>
      <c r="AS31" s="53" t="str">
        <f t="shared" si="3"/>
        <v>};</v>
      </c>
      <c r="AT31" s="53" t="str">
        <f t="shared" si="4"/>
        <v>};</v>
      </c>
    </row>
    <row r="32" spans="2:49">
      <c r="B32" s="122"/>
      <c r="C32" s="37">
        <f t="shared" si="1"/>
        <v>26</v>
      </c>
      <c r="D32" s="51" t="s">
        <v>67</v>
      </c>
      <c r="E32" s="51" t="s">
        <v>67</v>
      </c>
      <c r="F32" s="51" t="s">
        <v>67</v>
      </c>
      <c r="G32" s="51" t="s">
        <v>67</v>
      </c>
      <c r="H32" s="51" t="s">
        <v>67</v>
      </c>
      <c r="I32" s="51" t="s">
        <v>67</v>
      </c>
      <c r="J32" s="51" t="s">
        <v>67</v>
      </c>
      <c r="K32" s="51" t="s">
        <v>67</v>
      </c>
      <c r="L32" s="51" t="s">
        <v>67</v>
      </c>
      <c r="M32" s="51" t="s">
        <v>67</v>
      </c>
      <c r="N32" s="51" t="s">
        <v>67</v>
      </c>
      <c r="O32" s="51" t="s">
        <v>67</v>
      </c>
      <c r="P32" s="51" t="s">
        <v>67</v>
      </c>
      <c r="Q32" s="51" t="s">
        <v>67</v>
      </c>
      <c r="R32" s="51" t="s">
        <v>67</v>
      </c>
      <c r="S32" s="51" t="s">
        <v>67</v>
      </c>
      <c r="T32" s="51" t="s">
        <v>67</v>
      </c>
      <c r="U32" s="51" t="s">
        <v>67</v>
      </c>
      <c r="V32" s="51" t="s">
        <v>67</v>
      </c>
      <c r="W32" s="51" t="s">
        <v>67</v>
      </c>
      <c r="X32" s="51" t="s">
        <v>67</v>
      </c>
      <c r="Y32" s="51" t="s">
        <v>67</v>
      </c>
      <c r="Z32" s="51" t="s">
        <v>67</v>
      </c>
      <c r="AA32" s="51" t="s">
        <v>67</v>
      </c>
      <c r="AB32" s="51" t="s">
        <v>67</v>
      </c>
      <c r="AC32" s="51" t="s">
        <v>67</v>
      </c>
      <c r="AD32" s="51" t="s">
        <v>67</v>
      </c>
      <c r="AE32" s="51" t="s">
        <v>67</v>
      </c>
      <c r="AF32" s="51" t="s">
        <v>67</v>
      </c>
      <c r="AG32" s="51" t="s">
        <v>67</v>
      </c>
      <c r="AH32" s="51" t="s">
        <v>67</v>
      </c>
      <c r="AI32" s="51" t="s">
        <v>67</v>
      </c>
      <c r="AJ32" s="20"/>
      <c r="AL32" t="str">
        <f t="shared" ca="1" si="0"/>
        <v xml:space="preserve">    (U1)ALERT_REQ_S_ACC_PD_</v>
      </c>
      <c r="AR32" s="53" t="str">
        <f t="shared" si="2"/>
        <v/>
      </c>
      <c r="AS32" s="53" t="str">
        <f t="shared" si="3"/>
        <v/>
      </c>
      <c r="AT32" s="53" t="str">
        <f t="shared" si="4"/>
        <v/>
      </c>
    </row>
    <row r="33" spans="2:46">
      <c r="B33" s="122"/>
      <c r="C33" s="37">
        <f t="shared" si="1"/>
        <v>27</v>
      </c>
      <c r="D33" s="51" t="s">
        <v>67</v>
      </c>
      <c r="E33" s="51" t="s">
        <v>67</v>
      </c>
      <c r="F33" s="51" t="s">
        <v>67</v>
      </c>
      <c r="G33" s="51" t="s">
        <v>67</v>
      </c>
      <c r="H33" s="51" t="s">
        <v>67</v>
      </c>
      <c r="I33" s="51" t="s">
        <v>67</v>
      </c>
      <c r="J33" s="51" t="s">
        <v>67</v>
      </c>
      <c r="K33" s="51" t="s">
        <v>67</v>
      </c>
      <c r="L33" s="51" t="s">
        <v>67</v>
      </c>
      <c r="M33" s="51" t="s">
        <v>67</v>
      </c>
      <c r="N33" s="51" t="s">
        <v>67</v>
      </c>
      <c r="O33" s="51" t="s">
        <v>67</v>
      </c>
      <c r="P33" s="51" t="s">
        <v>67</v>
      </c>
      <c r="Q33" s="51" t="s">
        <v>67</v>
      </c>
      <c r="R33" s="51" t="s">
        <v>67</v>
      </c>
      <c r="S33" s="51" t="s">
        <v>67</v>
      </c>
      <c r="T33" s="51" t="s">
        <v>67</v>
      </c>
      <c r="U33" s="51" t="s">
        <v>67</v>
      </c>
      <c r="V33" s="51" t="s">
        <v>67</v>
      </c>
      <c r="W33" s="51" t="s">
        <v>67</v>
      </c>
      <c r="X33" s="51" t="s">
        <v>67</v>
      </c>
      <c r="Y33" s="51" t="s">
        <v>67</v>
      </c>
      <c r="Z33" s="51" t="s">
        <v>67</v>
      </c>
      <c r="AA33" s="51" t="s">
        <v>67</v>
      </c>
      <c r="AB33" s="51" t="s">
        <v>67</v>
      </c>
      <c r="AC33" s="51" t="s">
        <v>67</v>
      </c>
      <c r="AD33" s="51" t="s">
        <v>67</v>
      </c>
      <c r="AE33" s="51" t="s">
        <v>67</v>
      </c>
      <c r="AF33" s="51" t="s">
        <v>67</v>
      </c>
      <c r="AG33" s="51" t="s">
        <v>67</v>
      </c>
      <c r="AH33" s="51" t="s">
        <v>67</v>
      </c>
      <c r="AI33" s="51" t="s">
        <v>67</v>
      </c>
      <c r="AJ33" s="20"/>
      <c r="AL33" t="str">
        <f t="shared" ca="1" si="0"/>
        <v xml:space="preserve">    (U1)ALERT_REQ_S_ACC_PD_</v>
      </c>
      <c r="AR33" s="53" t="str">
        <f t="shared" si="2"/>
        <v/>
      </c>
      <c r="AS33" s="53" t="str">
        <f t="shared" si="3"/>
        <v/>
      </c>
      <c r="AT33" s="53" t="str">
        <f t="shared" si="4"/>
        <v/>
      </c>
    </row>
    <row r="34" spans="2:46">
      <c r="B34" s="122"/>
      <c r="C34" s="37">
        <f t="shared" si="1"/>
        <v>28</v>
      </c>
      <c r="D34" s="51" t="s">
        <v>67</v>
      </c>
      <c r="E34" s="51" t="s">
        <v>67</v>
      </c>
      <c r="F34" s="51" t="s">
        <v>67</v>
      </c>
      <c r="G34" s="51" t="s">
        <v>67</v>
      </c>
      <c r="H34" s="51" t="s">
        <v>67</v>
      </c>
      <c r="I34" s="51" t="s">
        <v>67</v>
      </c>
      <c r="J34" s="51" t="s">
        <v>67</v>
      </c>
      <c r="K34" s="51" t="s">
        <v>67</v>
      </c>
      <c r="L34" s="51" t="s">
        <v>67</v>
      </c>
      <c r="M34" s="51" t="s">
        <v>67</v>
      </c>
      <c r="N34" s="51" t="s">
        <v>67</v>
      </c>
      <c r="O34" s="51" t="s">
        <v>67</v>
      </c>
      <c r="P34" s="51" t="s">
        <v>67</v>
      </c>
      <c r="Q34" s="51" t="s">
        <v>67</v>
      </c>
      <c r="R34" s="51" t="s">
        <v>67</v>
      </c>
      <c r="S34" s="51" t="s">
        <v>67</v>
      </c>
      <c r="T34" s="51" t="s">
        <v>67</v>
      </c>
      <c r="U34" s="51" t="s">
        <v>67</v>
      </c>
      <c r="V34" s="51" t="s">
        <v>67</v>
      </c>
      <c r="W34" s="51" t="s">
        <v>67</v>
      </c>
      <c r="X34" s="51" t="s">
        <v>67</v>
      </c>
      <c r="Y34" s="51" t="s">
        <v>67</v>
      </c>
      <c r="Z34" s="51" t="s">
        <v>67</v>
      </c>
      <c r="AA34" s="51" t="s">
        <v>67</v>
      </c>
      <c r="AB34" s="51" t="s">
        <v>67</v>
      </c>
      <c r="AC34" s="51" t="s">
        <v>67</v>
      </c>
      <c r="AD34" s="51" t="s">
        <v>67</v>
      </c>
      <c r="AE34" s="51" t="s">
        <v>67</v>
      </c>
      <c r="AF34" s="51" t="s">
        <v>67</v>
      </c>
      <c r="AG34" s="51" t="s">
        <v>67</v>
      </c>
      <c r="AH34" s="51" t="s">
        <v>67</v>
      </c>
      <c r="AI34" s="51" t="s">
        <v>67</v>
      </c>
      <c r="AJ34" s="20"/>
      <c r="AL34" t="str">
        <f t="shared" ca="1" si="0"/>
        <v xml:space="preserve">    (U1)ALERT_REQ_S_ACC_PD_</v>
      </c>
      <c r="AR34" s="53" t="str">
        <f t="shared" si="2"/>
        <v/>
      </c>
      <c r="AS34" s="53" t="str">
        <f t="shared" si="3"/>
        <v/>
      </c>
      <c r="AT34" s="53" t="str">
        <f t="shared" si="4"/>
        <v/>
      </c>
    </row>
    <row r="35" spans="2:46">
      <c r="B35" s="122"/>
      <c r="C35" s="37">
        <f t="shared" si="1"/>
        <v>29</v>
      </c>
      <c r="D35" s="51" t="s">
        <v>67</v>
      </c>
      <c r="E35" s="51" t="s">
        <v>67</v>
      </c>
      <c r="F35" s="51" t="s">
        <v>67</v>
      </c>
      <c r="G35" s="51" t="s">
        <v>67</v>
      </c>
      <c r="H35" s="51" t="s">
        <v>67</v>
      </c>
      <c r="I35" s="51" t="s">
        <v>67</v>
      </c>
      <c r="J35" s="51" t="s">
        <v>67</v>
      </c>
      <c r="K35" s="51" t="s">
        <v>67</v>
      </c>
      <c r="L35" s="51" t="s">
        <v>67</v>
      </c>
      <c r="M35" s="51" t="s">
        <v>67</v>
      </c>
      <c r="N35" s="51" t="s">
        <v>67</v>
      </c>
      <c r="O35" s="51" t="s">
        <v>67</v>
      </c>
      <c r="P35" s="51" t="s">
        <v>67</v>
      </c>
      <c r="Q35" s="51" t="s">
        <v>67</v>
      </c>
      <c r="R35" s="51" t="s">
        <v>67</v>
      </c>
      <c r="S35" s="51" t="s">
        <v>67</v>
      </c>
      <c r="T35" s="51" t="s">
        <v>67</v>
      </c>
      <c r="U35" s="51" t="s">
        <v>67</v>
      </c>
      <c r="V35" s="51" t="s">
        <v>67</v>
      </c>
      <c r="W35" s="51" t="s">
        <v>67</v>
      </c>
      <c r="X35" s="51" t="s">
        <v>67</v>
      </c>
      <c r="Y35" s="51" t="s">
        <v>67</v>
      </c>
      <c r="Z35" s="51" t="s">
        <v>67</v>
      </c>
      <c r="AA35" s="51" t="s">
        <v>67</v>
      </c>
      <c r="AB35" s="51" t="s">
        <v>67</v>
      </c>
      <c r="AC35" s="51" t="s">
        <v>67</v>
      </c>
      <c r="AD35" s="51" t="s">
        <v>67</v>
      </c>
      <c r="AE35" s="51" t="s">
        <v>67</v>
      </c>
      <c r="AF35" s="51" t="s">
        <v>67</v>
      </c>
      <c r="AG35" s="51" t="s">
        <v>67</v>
      </c>
      <c r="AH35" s="51" t="s">
        <v>67</v>
      </c>
      <c r="AI35" s="51" t="s">
        <v>67</v>
      </c>
      <c r="AJ35" s="20"/>
      <c r="AL35" t="str">
        <f t="shared" ca="1" si="0"/>
        <v xml:space="preserve">    (U1)ALERT_REQ_S_ACC_PD_</v>
      </c>
      <c r="AR35" s="53" t="str">
        <f t="shared" si="2"/>
        <v/>
      </c>
      <c r="AS35" s="53" t="str">
        <f t="shared" si="3"/>
        <v/>
      </c>
      <c r="AT35" s="53" t="str">
        <f t="shared" si="4"/>
        <v/>
      </c>
    </row>
    <row r="36" spans="2:46">
      <c r="B36" s="122"/>
      <c r="C36" s="37">
        <f t="shared" si="1"/>
        <v>30</v>
      </c>
      <c r="D36" s="51" t="s">
        <v>67</v>
      </c>
      <c r="E36" s="51" t="s">
        <v>67</v>
      </c>
      <c r="F36" s="51" t="s">
        <v>67</v>
      </c>
      <c r="G36" s="51" t="s">
        <v>67</v>
      </c>
      <c r="H36" s="51" t="s">
        <v>67</v>
      </c>
      <c r="I36" s="51" t="s">
        <v>67</v>
      </c>
      <c r="J36" s="51" t="s">
        <v>67</v>
      </c>
      <c r="K36" s="51" t="s">
        <v>67</v>
      </c>
      <c r="L36" s="51" t="s">
        <v>67</v>
      </c>
      <c r="M36" s="51" t="s">
        <v>67</v>
      </c>
      <c r="N36" s="51" t="s">
        <v>67</v>
      </c>
      <c r="O36" s="51" t="s">
        <v>67</v>
      </c>
      <c r="P36" s="51" t="s">
        <v>67</v>
      </c>
      <c r="Q36" s="51" t="s">
        <v>67</v>
      </c>
      <c r="R36" s="51" t="s">
        <v>67</v>
      </c>
      <c r="S36" s="51" t="s">
        <v>67</v>
      </c>
      <c r="T36" s="51" t="s">
        <v>67</v>
      </c>
      <c r="U36" s="51" t="s">
        <v>67</v>
      </c>
      <c r="V36" s="51" t="s">
        <v>67</v>
      </c>
      <c r="W36" s="51" t="s">
        <v>67</v>
      </c>
      <c r="X36" s="51" t="s">
        <v>67</v>
      </c>
      <c r="Y36" s="51" t="s">
        <v>67</v>
      </c>
      <c r="Z36" s="51" t="s">
        <v>67</v>
      </c>
      <c r="AA36" s="51" t="s">
        <v>67</v>
      </c>
      <c r="AB36" s="51" t="s">
        <v>67</v>
      </c>
      <c r="AC36" s="51" t="s">
        <v>67</v>
      </c>
      <c r="AD36" s="51" t="s">
        <v>67</v>
      </c>
      <c r="AE36" s="51" t="s">
        <v>67</v>
      </c>
      <c r="AF36" s="51" t="s">
        <v>67</v>
      </c>
      <c r="AG36" s="51" t="s">
        <v>67</v>
      </c>
      <c r="AH36" s="51" t="s">
        <v>67</v>
      </c>
      <c r="AI36" s="51" t="s">
        <v>67</v>
      </c>
      <c r="AJ36" s="20"/>
      <c r="AL36" t="str">
        <f t="shared" ca="1" si="0"/>
        <v xml:space="preserve">    (U1)ALERT_REQ_S_ACC_PD_</v>
      </c>
      <c r="AR36" s="53" t="str">
        <f t="shared" si="2"/>
        <v/>
      </c>
      <c r="AS36" s="53" t="str">
        <f t="shared" si="3"/>
        <v/>
      </c>
      <c r="AT36" s="53" t="str">
        <f t="shared" si="4"/>
        <v/>
      </c>
    </row>
    <row r="37" spans="2:46">
      <c r="B37" s="122"/>
      <c r="C37" s="37">
        <f t="shared" si="1"/>
        <v>31</v>
      </c>
      <c r="D37" s="51" t="s">
        <v>67</v>
      </c>
      <c r="E37" s="51" t="s">
        <v>67</v>
      </c>
      <c r="F37" s="51" t="s">
        <v>67</v>
      </c>
      <c r="G37" s="51" t="s">
        <v>67</v>
      </c>
      <c r="H37" s="51" t="s">
        <v>67</v>
      </c>
      <c r="I37" s="51" t="s">
        <v>67</v>
      </c>
      <c r="J37" s="51" t="s">
        <v>67</v>
      </c>
      <c r="K37" s="51" t="s">
        <v>67</v>
      </c>
      <c r="L37" s="51" t="s">
        <v>67</v>
      </c>
      <c r="M37" s="51" t="s">
        <v>67</v>
      </c>
      <c r="N37" s="51" t="s">
        <v>67</v>
      </c>
      <c r="O37" s="51" t="s">
        <v>67</v>
      </c>
      <c r="P37" s="51" t="s">
        <v>67</v>
      </c>
      <c r="Q37" s="51" t="s">
        <v>67</v>
      </c>
      <c r="R37" s="51" t="s">
        <v>67</v>
      </c>
      <c r="S37" s="51" t="s">
        <v>67</v>
      </c>
      <c r="T37" s="51" t="s">
        <v>67</v>
      </c>
      <c r="U37" s="51" t="s">
        <v>67</v>
      </c>
      <c r="V37" s="51" t="s">
        <v>67</v>
      </c>
      <c r="W37" s="51" t="s">
        <v>67</v>
      </c>
      <c r="X37" s="51" t="s">
        <v>67</v>
      </c>
      <c r="Y37" s="51" t="s">
        <v>67</v>
      </c>
      <c r="Z37" s="51" t="s">
        <v>67</v>
      </c>
      <c r="AA37" s="51" t="s">
        <v>67</v>
      </c>
      <c r="AB37" s="51" t="s">
        <v>67</v>
      </c>
      <c r="AC37" s="51" t="s">
        <v>67</v>
      </c>
      <c r="AD37" s="51" t="s">
        <v>67</v>
      </c>
      <c r="AE37" s="51" t="s">
        <v>67</v>
      </c>
      <c r="AF37" s="51" t="s">
        <v>67</v>
      </c>
      <c r="AG37" s="51" t="s">
        <v>67</v>
      </c>
      <c r="AH37" s="51" t="s">
        <v>67</v>
      </c>
      <c r="AI37" s="51" t="s">
        <v>67</v>
      </c>
      <c r="AJ37" s="20"/>
      <c r="AL37" t="str">
        <f t="shared" ca="1" si="0"/>
        <v xml:space="preserve">    (U1)ALERT_REQ_S_ACC_PD_</v>
      </c>
      <c r="AR37" s="53" t="str">
        <f t="shared" si="2"/>
        <v/>
      </c>
      <c r="AS37" s="53" t="str">
        <f t="shared" si="3"/>
        <v/>
      </c>
      <c r="AT37" s="53" t="str">
        <f t="shared" si="4"/>
        <v/>
      </c>
    </row>
    <row r="38" spans="2:46">
      <c r="B38" s="122"/>
      <c r="C38" s="37">
        <f t="shared" si="1"/>
        <v>32</v>
      </c>
      <c r="D38" s="51" t="s">
        <v>67</v>
      </c>
      <c r="E38" s="51" t="s">
        <v>67</v>
      </c>
      <c r="F38" s="51" t="s">
        <v>67</v>
      </c>
      <c r="G38" s="51" t="s">
        <v>67</v>
      </c>
      <c r="H38" s="51" t="s">
        <v>67</v>
      </c>
      <c r="I38" s="51" t="s">
        <v>67</v>
      </c>
      <c r="J38" s="51" t="s">
        <v>67</v>
      </c>
      <c r="K38" s="51" t="s">
        <v>67</v>
      </c>
      <c r="L38" s="51" t="s">
        <v>67</v>
      </c>
      <c r="M38" s="51" t="s">
        <v>67</v>
      </c>
      <c r="N38" s="51" t="s">
        <v>67</v>
      </c>
      <c r="O38" s="51" t="s">
        <v>67</v>
      </c>
      <c r="P38" s="51" t="s">
        <v>67</v>
      </c>
      <c r="Q38" s="51" t="s">
        <v>67</v>
      </c>
      <c r="R38" s="51" t="s">
        <v>67</v>
      </c>
      <c r="S38" s="51" t="s">
        <v>67</v>
      </c>
      <c r="T38" s="51" t="s">
        <v>67</v>
      </c>
      <c r="U38" s="51" t="s">
        <v>67</v>
      </c>
      <c r="V38" s="51" t="s">
        <v>67</v>
      </c>
      <c r="W38" s="51" t="s">
        <v>67</v>
      </c>
      <c r="X38" s="51" t="s">
        <v>67</v>
      </c>
      <c r="Y38" s="51" t="s">
        <v>67</v>
      </c>
      <c r="Z38" s="51" t="s">
        <v>67</v>
      </c>
      <c r="AA38" s="51" t="s">
        <v>67</v>
      </c>
      <c r="AB38" s="51" t="s">
        <v>67</v>
      </c>
      <c r="AC38" s="51" t="s">
        <v>67</v>
      </c>
      <c r="AD38" s="51" t="s">
        <v>67</v>
      </c>
      <c r="AE38" s="51" t="s">
        <v>67</v>
      </c>
      <c r="AF38" s="51" t="s">
        <v>67</v>
      </c>
      <c r="AG38" s="51" t="s">
        <v>67</v>
      </c>
      <c r="AH38" s="51" t="s">
        <v>67</v>
      </c>
      <c r="AI38" s="51" t="s">
        <v>67</v>
      </c>
      <c r="AJ38" s="20"/>
      <c r="AL38" t="str">
        <f t="shared" ca="1" si="0"/>
        <v xml:space="preserve">    (U1)ALERT_REQ_S_ACC_PD_</v>
      </c>
      <c r="AR38" s="53" t="str">
        <f t="shared" si="2"/>
        <v/>
      </c>
      <c r="AS38" s="53" t="str">
        <f t="shared" si="3"/>
        <v/>
      </c>
      <c r="AT38" s="53" t="str">
        <f t="shared" si="4"/>
        <v/>
      </c>
    </row>
    <row r="39" spans="2:46">
      <c r="B39" s="122"/>
      <c r="C39" s="37">
        <f t="shared" si="1"/>
        <v>33</v>
      </c>
      <c r="D39" s="51" t="s">
        <v>67</v>
      </c>
      <c r="E39" s="51" t="s">
        <v>67</v>
      </c>
      <c r="F39" s="51" t="s">
        <v>67</v>
      </c>
      <c r="G39" s="51" t="s">
        <v>67</v>
      </c>
      <c r="H39" s="51" t="s">
        <v>67</v>
      </c>
      <c r="I39" s="51" t="s">
        <v>67</v>
      </c>
      <c r="J39" s="51" t="s">
        <v>67</v>
      </c>
      <c r="K39" s="51" t="s">
        <v>67</v>
      </c>
      <c r="L39" s="51" t="s">
        <v>67</v>
      </c>
      <c r="M39" s="51" t="s">
        <v>67</v>
      </c>
      <c r="N39" s="51" t="s">
        <v>67</v>
      </c>
      <c r="O39" s="51" t="s">
        <v>67</v>
      </c>
      <c r="P39" s="51" t="s">
        <v>67</v>
      </c>
      <c r="Q39" s="51" t="s">
        <v>67</v>
      </c>
      <c r="R39" s="51" t="s">
        <v>67</v>
      </c>
      <c r="S39" s="51" t="s">
        <v>67</v>
      </c>
      <c r="T39" s="51" t="s">
        <v>67</v>
      </c>
      <c r="U39" s="51" t="s">
        <v>67</v>
      </c>
      <c r="V39" s="51" t="s">
        <v>67</v>
      </c>
      <c r="W39" s="51" t="s">
        <v>67</v>
      </c>
      <c r="X39" s="51" t="s">
        <v>67</v>
      </c>
      <c r="Y39" s="51" t="s">
        <v>67</v>
      </c>
      <c r="Z39" s="51" t="s">
        <v>67</v>
      </c>
      <c r="AA39" s="51" t="s">
        <v>67</v>
      </c>
      <c r="AB39" s="51" t="s">
        <v>67</v>
      </c>
      <c r="AC39" s="51" t="s">
        <v>67</v>
      </c>
      <c r="AD39" s="51" t="s">
        <v>67</v>
      </c>
      <c r="AE39" s="51" t="s">
        <v>67</v>
      </c>
      <c r="AF39" s="51" t="s">
        <v>67</v>
      </c>
      <c r="AG39" s="51" t="s">
        <v>67</v>
      </c>
      <c r="AH39" s="51" t="s">
        <v>67</v>
      </c>
      <c r="AI39" s="51" t="s">
        <v>67</v>
      </c>
      <c r="AJ39" s="20"/>
      <c r="AL39" t="str">
        <f t="shared" ca="1" si="0"/>
        <v xml:space="preserve">    (U1)ALERT_REQ_S_ACC_PD_</v>
      </c>
      <c r="AR39" s="53" t="str">
        <f t="shared" si="2"/>
        <v/>
      </c>
      <c r="AS39" s="53" t="str">
        <f t="shared" si="3"/>
        <v/>
      </c>
      <c r="AT39" s="53" t="str">
        <f t="shared" si="4"/>
        <v/>
      </c>
    </row>
    <row r="40" spans="2:46">
      <c r="B40" s="122"/>
      <c r="C40" s="37">
        <f t="shared" si="1"/>
        <v>34</v>
      </c>
      <c r="D40" s="51" t="s">
        <v>67</v>
      </c>
      <c r="E40" s="51" t="s">
        <v>67</v>
      </c>
      <c r="F40" s="51" t="s">
        <v>67</v>
      </c>
      <c r="G40" s="51" t="s">
        <v>67</v>
      </c>
      <c r="H40" s="51" t="s">
        <v>67</v>
      </c>
      <c r="I40" s="51" t="s">
        <v>67</v>
      </c>
      <c r="J40" s="51" t="s">
        <v>67</v>
      </c>
      <c r="K40" s="51" t="s">
        <v>67</v>
      </c>
      <c r="L40" s="51" t="s">
        <v>67</v>
      </c>
      <c r="M40" s="51" t="s">
        <v>67</v>
      </c>
      <c r="N40" s="51" t="s">
        <v>67</v>
      </c>
      <c r="O40" s="51" t="s">
        <v>67</v>
      </c>
      <c r="P40" s="51" t="s">
        <v>67</v>
      </c>
      <c r="Q40" s="51" t="s">
        <v>67</v>
      </c>
      <c r="R40" s="51" t="s">
        <v>67</v>
      </c>
      <c r="S40" s="51" t="s">
        <v>67</v>
      </c>
      <c r="T40" s="51" t="s">
        <v>67</v>
      </c>
      <c r="U40" s="51" t="s">
        <v>67</v>
      </c>
      <c r="V40" s="51" t="s">
        <v>67</v>
      </c>
      <c r="W40" s="51" t="s">
        <v>67</v>
      </c>
      <c r="X40" s="51" t="s">
        <v>67</v>
      </c>
      <c r="Y40" s="51" t="s">
        <v>67</v>
      </c>
      <c r="Z40" s="51" t="s">
        <v>67</v>
      </c>
      <c r="AA40" s="51" t="s">
        <v>67</v>
      </c>
      <c r="AB40" s="51" t="s">
        <v>67</v>
      </c>
      <c r="AC40" s="51" t="s">
        <v>67</v>
      </c>
      <c r="AD40" s="51" t="s">
        <v>67</v>
      </c>
      <c r="AE40" s="51" t="s">
        <v>67</v>
      </c>
      <c r="AF40" s="51" t="s">
        <v>67</v>
      </c>
      <c r="AG40" s="51" t="s">
        <v>67</v>
      </c>
      <c r="AH40" s="51" t="s">
        <v>67</v>
      </c>
      <c r="AI40" s="51" t="s">
        <v>67</v>
      </c>
      <c r="AJ40" s="20"/>
      <c r="AL40" t="str">
        <f t="shared" ca="1" si="0"/>
        <v xml:space="preserve">    (U1)ALERT_REQ_S_ACC_PD_</v>
      </c>
      <c r="AR40" s="53" t="str">
        <f t="shared" si="2"/>
        <v/>
      </c>
      <c r="AS40" s="53" t="str">
        <f t="shared" si="3"/>
        <v/>
      </c>
      <c r="AT40" s="53" t="str">
        <f t="shared" si="4"/>
        <v/>
      </c>
    </row>
    <row r="41" spans="2:46">
      <c r="B41" s="122"/>
      <c r="C41" s="37">
        <f t="shared" si="1"/>
        <v>35</v>
      </c>
      <c r="D41" s="51" t="s">
        <v>67</v>
      </c>
      <c r="E41" s="51" t="s">
        <v>67</v>
      </c>
      <c r="F41" s="51" t="s">
        <v>67</v>
      </c>
      <c r="G41" s="51" t="s">
        <v>67</v>
      </c>
      <c r="H41" s="51" t="s">
        <v>67</v>
      </c>
      <c r="I41" s="51" t="s">
        <v>67</v>
      </c>
      <c r="J41" s="51" t="s">
        <v>67</v>
      </c>
      <c r="K41" s="51" t="s">
        <v>67</v>
      </c>
      <c r="L41" s="51" t="s">
        <v>67</v>
      </c>
      <c r="M41" s="51" t="s">
        <v>67</v>
      </c>
      <c r="N41" s="51" t="s">
        <v>67</v>
      </c>
      <c r="O41" s="51" t="s">
        <v>67</v>
      </c>
      <c r="P41" s="51" t="s">
        <v>67</v>
      </c>
      <c r="Q41" s="51" t="s">
        <v>67</v>
      </c>
      <c r="R41" s="51" t="s">
        <v>67</v>
      </c>
      <c r="S41" s="51" t="s">
        <v>67</v>
      </c>
      <c r="T41" s="51" t="s">
        <v>67</v>
      </c>
      <c r="U41" s="51" t="s">
        <v>67</v>
      </c>
      <c r="V41" s="51" t="s">
        <v>67</v>
      </c>
      <c r="W41" s="51" t="s">
        <v>67</v>
      </c>
      <c r="X41" s="51" t="s">
        <v>67</v>
      </c>
      <c r="Y41" s="51" t="s">
        <v>67</v>
      </c>
      <c r="Z41" s="51" t="s">
        <v>67</v>
      </c>
      <c r="AA41" s="51" t="s">
        <v>67</v>
      </c>
      <c r="AB41" s="51" t="s">
        <v>67</v>
      </c>
      <c r="AC41" s="51" t="s">
        <v>67</v>
      </c>
      <c r="AD41" s="51" t="s">
        <v>67</v>
      </c>
      <c r="AE41" s="51" t="s">
        <v>67</v>
      </c>
      <c r="AF41" s="51" t="s">
        <v>67</v>
      </c>
      <c r="AG41" s="51" t="s">
        <v>67</v>
      </c>
      <c r="AH41" s="51" t="s">
        <v>67</v>
      </c>
      <c r="AI41" s="51" t="s">
        <v>67</v>
      </c>
      <c r="AJ41" s="20"/>
      <c r="AL41" t="str">
        <f t="shared" ca="1" si="0"/>
        <v xml:space="preserve">    (U1)ALERT_REQ_S_ACC_PD_</v>
      </c>
      <c r="AR41" s="53" t="str">
        <f t="shared" si="2"/>
        <v/>
      </c>
      <c r="AS41" s="53" t="str">
        <f t="shared" si="3"/>
        <v/>
      </c>
      <c r="AT41" s="53" t="str">
        <f t="shared" si="4"/>
        <v/>
      </c>
    </row>
    <row r="42" spans="2:46">
      <c r="B42" s="122"/>
      <c r="C42" s="37">
        <f t="shared" si="1"/>
        <v>36</v>
      </c>
      <c r="D42" s="51" t="s">
        <v>67</v>
      </c>
      <c r="E42" s="51" t="s">
        <v>67</v>
      </c>
      <c r="F42" s="51" t="s">
        <v>67</v>
      </c>
      <c r="G42" s="51" t="s">
        <v>67</v>
      </c>
      <c r="H42" s="51" t="s">
        <v>67</v>
      </c>
      <c r="I42" s="51" t="s">
        <v>67</v>
      </c>
      <c r="J42" s="51" t="s">
        <v>67</v>
      </c>
      <c r="K42" s="51" t="s">
        <v>67</v>
      </c>
      <c r="L42" s="51" t="s">
        <v>67</v>
      </c>
      <c r="M42" s="51" t="s">
        <v>67</v>
      </c>
      <c r="N42" s="51" t="s">
        <v>67</v>
      </c>
      <c r="O42" s="51" t="s">
        <v>67</v>
      </c>
      <c r="P42" s="51" t="s">
        <v>67</v>
      </c>
      <c r="Q42" s="51" t="s">
        <v>67</v>
      </c>
      <c r="R42" s="51" t="s">
        <v>67</v>
      </c>
      <c r="S42" s="51" t="s">
        <v>67</v>
      </c>
      <c r="T42" s="51" t="s">
        <v>67</v>
      </c>
      <c r="U42" s="51" t="s">
        <v>67</v>
      </c>
      <c r="V42" s="51" t="s">
        <v>67</v>
      </c>
      <c r="W42" s="51" t="s">
        <v>67</v>
      </c>
      <c r="X42" s="51" t="s">
        <v>67</v>
      </c>
      <c r="Y42" s="51" t="s">
        <v>67</v>
      </c>
      <c r="Z42" s="51" t="s">
        <v>67</v>
      </c>
      <c r="AA42" s="51" t="s">
        <v>67</v>
      </c>
      <c r="AB42" s="51" t="s">
        <v>67</v>
      </c>
      <c r="AC42" s="51" t="s">
        <v>67</v>
      </c>
      <c r="AD42" s="51" t="s">
        <v>67</v>
      </c>
      <c r="AE42" s="51" t="s">
        <v>67</v>
      </c>
      <c r="AF42" s="51" t="s">
        <v>67</v>
      </c>
      <c r="AG42" s="51" t="s">
        <v>67</v>
      </c>
      <c r="AH42" s="51" t="s">
        <v>67</v>
      </c>
      <c r="AI42" s="51" t="s">
        <v>67</v>
      </c>
      <c r="AJ42" s="20"/>
      <c r="AL42" t="str">
        <f t="shared" ca="1" si="0"/>
        <v xml:space="preserve">    (U1)ALERT_REQ_S_ACC_PD_</v>
      </c>
      <c r="AR42" s="53" t="str">
        <f t="shared" si="2"/>
        <v/>
      </c>
      <c r="AS42" s="53" t="str">
        <f t="shared" si="3"/>
        <v/>
      </c>
      <c r="AT42" s="53" t="str">
        <f t="shared" si="4"/>
        <v/>
      </c>
    </row>
    <row r="43" spans="2:46">
      <c r="B43" s="122"/>
      <c r="C43" s="37">
        <f t="shared" si="1"/>
        <v>37</v>
      </c>
      <c r="D43" s="51" t="s">
        <v>67</v>
      </c>
      <c r="E43" s="51" t="s">
        <v>67</v>
      </c>
      <c r="F43" s="51" t="s">
        <v>67</v>
      </c>
      <c r="G43" s="51" t="s">
        <v>67</v>
      </c>
      <c r="H43" s="51" t="s">
        <v>67</v>
      </c>
      <c r="I43" s="51" t="s">
        <v>67</v>
      </c>
      <c r="J43" s="51" t="s">
        <v>67</v>
      </c>
      <c r="K43" s="51" t="s">
        <v>67</v>
      </c>
      <c r="L43" s="51" t="s">
        <v>67</v>
      </c>
      <c r="M43" s="51" t="s">
        <v>67</v>
      </c>
      <c r="N43" s="51" t="s">
        <v>67</v>
      </c>
      <c r="O43" s="51" t="s">
        <v>67</v>
      </c>
      <c r="P43" s="51" t="s">
        <v>67</v>
      </c>
      <c r="Q43" s="51" t="s">
        <v>67</v>
      </c>
      <c r="R43" s="51" t="s">
        <v>67</v>
      </c>
      <c r="S43" s="51" t="s">
        <v>67</v>
      </c>
      <c r="T43" s="51" t="s">
        <v>67</v>
      </c>
      <c r="U43" s="51" t="s">
        <v>67</v>
      </c>
      <c r="V43" s="51" t="s">
        <v>67</v>
      </c>
      <c r="W43" s="51" t="s">
        <v>67</v>
      </c>
      <c r="X43" s="51" t="s">
        <v>67</v>
      </c>
      <c r="Y43" s="51" t="s">
        <v>67</v>
      </c>
      <c r="Z43" s="51" t="s">
        <v>67</v>
      </c>
      <c r="AA43" s="51" t="s">
        <v>67</v>
      </c>
      <c r="AB43" s="51" t="s">
        <v>67</v>
      </c>
      <c r="AC43" s="51" t="s">
        <v>67</v>
      </c>
      <c r="AD43" s="51" t="s">
        <v>67</v>
      </c>
      <c r="AE43" s="51" t="s">
        <v>67</v>
      </c>
      <c r="AF43" s="51" t="s">
        <v>67</v>
      </c>
      <c r="AG43" s="51" t="s">
        <v>67</v>
      </c>
      <c r="AH43" s="51" t="s">
        <v>67</v>
      </c>
      <c r="AI43" s="51" t="s">
        <v>67</v>
      </c>
      <c r="AJ43" s="20"/>
      <c r="AL43" t="str">
        <f t="shared" ca="1" si="0"/>
        <v xml:space="preserve">    (U1)ALERT_REQ_S_ACC_PD_</v>
      </c>
      <c r="AR43" s="53" t="str">
        <f t="shared" si="2"/>
        <v/>
      </c>
      <c r="AS43" s="53" t="str">
        <f t="shared" si="3"/>
        <v/>
      </c>
      <c r="AT43" s="53" t="str">
        <f t="shared" si="4"/>
        <v/>
      </c>
    </row>
    <row r="44" spans="2:46">
      <c r="B44" s="122"/>
      <c r="C44" s="37">
        <f t="shared" si="1"/>
        <v>38</v>
      </c>
      <c r="D44" s="51" t="s">
        <v>67</v>
      </c>
      <c r="E44" s="51" t="s">
        <v>67</v>
      </c>
      <c r="F44" s="51" t="s">
        <v>67</v>
      </c>
      <c r="G44" s="51" t="s">
        <v>67</v>
      </c>
      <c r="H44" s="51" t="s">
        <v>67</v>
      </c>
      <c r="I44" s="51" t="s">
        <v>67</v>
      </c>
      <c r="J44" s="51" t="s">
        <v>67</v>
      </c>
      <c r="K44" s="51" t="s">
        <v>67</v>
      </c>
      <c r="L44" s="51" t="s">
        <v>67</v>
      </c>
      <c r="M44" s="51" t="s">
        <v>67</v>
      </c>
      <c r="N44" s="51" t="s">
        <v>67</v>
      </c>
      <c r="O44" s="51" t="s">
        <v>67</v>
      </c>
      <c r="P44" s="51" t="s">
        <v>67</v>
      </c>
      <c r="Q44" s="51" t="s">
        <v>67</v>
      </c>
      <c r="R44" s="51" t="s">
        <v>67</v>
      </c>
      <c r="S44" s="51" t="s">
        <v>67</v>
      </c>
      <c r="T44" s="51" t="s">
        <v>67</v>
      </c>
      <c r="U44" s="51" t="s">
        <v>67</v>
      </c>
      <c r="V44" s="51" t="s">
        <v>67</v>
      </c>
      <c r="W44" s="51" t="s">
        <v>67</v>
      </c>
      <c r="X44" s="51" t="s">
        <v>67</v>
      </c>
      <c r="Y44" s="51" t="s">
        <v>67</v>
      </c>
      <c r="Z44" s="51" t="s">
        <v>67</v>
      </c>
      <c r="AA44" s="51" t="s">
        <v>67</v>
      </c>
      <c r="AB44" s="51" t="s">
        <v>67</v>
      </c>
      <c r="AC44" s="51" t="s">
        <v>67</v>
      </c>
      <c r="AD44" s="51" t="s">
        <v>67</v>
      </c>
      <c r="AE44" s="51" t="s">
        <v>67</v>
      </c>
      <c r="AF44" s="51" t="s">
        <v>67</v>
      </c>
      <c r="AG44" s="51" t="s">
        <v>67</v>
      </c>
      <c r="AH44" s="51" t="s">
        <v>67</v>
      </c>
      <c r="AI44" s="51" t="s">
        <v>67</v>
      </c>
      <c r="AJ44" s="20"/>
      <c r="AL44" t="str">
        <f t="shared" ca="1" si="0"/>
        <v xml:space="preserve">    (U1)ALERT_REQ_S_ACC_PD_</v>
      </c>
      <c r="AR44" s="53" t="str">
        <f t="shared" si="2"/>
        <v/>
      </c>
      <c r="AS44" s="53" t="str">
        <f t="shared" si="3"/>
        <v/>
      </c>
      <c r="AT44" s="53" t="str">
        <f t="shared" si="4"/>
        <v/>
      </c>
    </row>
    <row r="45" spans="2:46">
      <c r="B45" s="122"/>
      <c r="C45" s="37">
        <f t="shared" si="1"/>
        <v>39</v>
      </c>
      <c r="D45" s="51" t="s">
        <v>67</v>
      </c>
      <c r="E45" s="51" t="s">
        <v>67</v>
      </c>
      <c r="F45" s="51" t="s">
        <v>67</v>
      </c>
      <c r="G45" s="51" t="s">
        <v>67</v>
      </c>
      <c r="H45" s="51" t="s">
        <v>67</v>
      </c>
      <c r="I45" s="51" t="s">
        <v>67</v>
      </c>
      <c r="J45" s="51" t="s">
        <v>67</v>
      </c>
      <c r="K45" s="51" t="s">
        <v>67</v>
      </c>
      <c r="L45" s="51" t="s">
        <v>67</v>
      </c>
      <c r="M45" s="51" t="s">
        <v>67</v>
      </c>
      <c r="N45" s="51" t="s">
        <v>67</v>
      </c>
      <c r="O45" s="51" t="s">
        <v>67</v>
      </c>
      <c r="P45" s="51" t="s">
        <v>67</v>
      </c>
      <c r="Q45" s="51" t="s">
        <v>67</v>
      </c>
      <c r="R45" s="51" t="s">
        <v>67</v>
      </c>
      <c r="S45" s="51" t="s">
        <v>67</v>
      </c>
      <c r="T45" s="51" t="s">
        <v>67</v>
      </c>
      <c r="U45" s="51" t="s">
        <v>67</v>
      </c>
      <c r="V45" s="51" t="s">
        <v>67</v>
      </c>
      <c r="W45" s="51" t="s">
        <v>67</v>
      </c>
      <c r="X45" s="51" t="s">
        <v>67</v>
      </c>
      <c r="Y45" s="51" t="s">
        <v>67</v>
      </c>
      <c r="Z45" s="51" t="s">
        <v>67</v>
      </c>
      <c r="AA45" s="51" t="s">
        <v>67</v>
      </c>
      <c r="AB45" s="51" t="s">
        <v>67</v>
      </c>
      <c r="AC45" s="51" t="s">
        <v>67</v>
      </c>
      <c r="AD45" s="51" t="s">
        <v>67</v>
      </c>
      <c r="AE45" s="51" t="s">
        <v>67</v>
      </c>
      <c r="AF45" s="51" t="s">
        <v>67</v>
      </c>
      <c r="AG45" s="51" t="s">
        <v>67</v>
      </c>
      <c r="AH45" s="51" t="s">
        <v>67</v>
      </c>
      <c r="AI45" s="51" t="s">
        <v>67</v>
      </c>
      <c r="AJ45" s="20"/>
      <c r="AL45" t="str">
        <f t="shared" ca="1" si="0"/>
        <v xml:space="preserve">    (U1)ALERT_REQ_S_ACC_PD_</v>
      </c>
      <c r="AR45" s="53" t="str">
        <f t="shared" si="2"/>
        <v/>
      </c>
      <c r="AS45" s="53" t="str">
        <f t="shared" si="3"/>
        <v/>
      </c>
      <c r="AT45" s="53" t="str">
        <f t="shared" si="4"/>
        <v/>
      </c>
    </row>
    <row r="46" spans="2:46">
      <c r="B46" s="122"/>
      <c r="C46" s="37">
        <f t="shared" si="1"/>
        <v>40</v>
      </c>
      <c r="D46" s="51" t="s">
        <v>67</v>
      </c>
      <c r="E46" s="51" t="s">
        <v>67</v>
      </c>
      <c r="F46" s="51" t="s">
        <v>67</v>
      </c>
      <c r="G46" s="51" t="s">
        <v>67</v>
      </c>
      <c r="H46" s="51" t="s">
        <v>67</v>
      </c>
      <c r="I46" s="51" t="s">
        <v>67</v>
      </c>
      <c r="J46" s="51" t="s">
        <v>67</v>
      </c>
      <c r="K46" s="51" t="s">
        <v>67</v>
      </c>
      <c r="L46" s="51" t="s">
        <v>67</v>
      </c>
      <c r="M46" s="51" t="s">
        <v>67</v>
      </c>
      <c r="N46" s="51" t="s">
        <v>67</v>
      </c>
      <c r="O46" s="51" t="s">
        <v>67</v>
      </c>
      <c r="P46" s="51" t="s">
        <v>67</v>
      </c>
      <c r="Q46" s="51" t="s">
        <v>67</v>
      </c>
      <c r="R46" s="51" t="s">
        <v>67</v>
      </c>
      <c r="S46" s="51" t="s">
        <v>67</v>
      </c>
      <c r="T46" s="51" t="s">
        <v>67</v>
      </c>
      <c r="U46" s="51" t="s">
        <v>67</v>
      </c>
      <c r="V46" s="51" t="s">
        <v>67</v>
      </c>
      <c r="W46" s="51" t="s">
        <v>67</v>
      </c>
      <c r="X46" s="51" t="s">
        <v>67</v>
      </c>
      <c r="Y46" s="51" t="s">
        <v>67</v>
      </c>
      <c r="Z46" s="51" t="s">
        <v>67</v>
      </c>
      <c r="AA46" s="51" t="s">
        <v>67</v>
      </c>
      <c r="AB46" s="51" t="s">
        <v>67</v>
      </c>
      <c r="AC46" s="51" t="s">
        <v>67</v>
      </c>
      <c r="AD46" s="51" t="s">
        <v>67</v>
      </c>
      <c r="AE46" s="51" t="s">
        <v>67</v>
      </c>
      <c r="AF46" s="51" t="s">
        <v>67</v>
      </c>
      <c r="AG46" s="51" t="s">
        <v>67</v>
      </c>
      <c r="AH46" s="51" t="s">
        <v>67</v>
      </c>
      <c r="AI46" s="51" t="s">
        <v>67</v>
      </c>
      <c r="AJ46" s="20"/>
      <c r="AL46" t="str">
        <f t="shared" ca="1" si="0"/>
        <v xml:space="preserve">    (U1)ALERT_REQ_S_ACC_PD_</v>
      </c>
      <c r="AR46" s="53" t="str">
        <f t="shared" si="2"/>
        <v/>
      </c>
      <c r="AS46" s="53" t="str">
        <f t="shared" si="3"/>
        <v/>
      </c>
      <c r="AT46" s="53" t="str">
        <f t="shared" si="4"/>
        <v/>
      </c>
    </row>
    <row r="47" spans="2:46">
      <c r="B47" s="122"/>
      <c r="C47" s="37">
        <f t="shared" si="1"/>
        <v>41</v>
      </c>
      <c r="D47" s="51" t="s">
        <v>67</v>
      </c>
      <c r="E47" s="51" t="s">
        <v>67</v>
      </c>
      <c r="F47" s="51" t="s">
        <v>67</v>
      </c>
      <c r="G47" s="51" t="s">
        <v>67</v>
      </c>
      <c r="H47" s="51" t="s">
        <v>67</v>
      </c>
      <c r="I47" s="51" t="s">
        <v>67</v>
      </c>
      <c r="J47" s="51" t="s">
        <v>67</v>
      </c>
      <c r="K47" s="51" t="s">
        <v>67</v>
      </c>
      <c r="L47" s="51" t="s">
        <v>67</v>
      </c>
      <c r="M47" s="51" t="s">
        <v>67</v>
      </c>
      <c r="N47" s="51" t="s">
        <v>67</v>
      </c>
      <c r="O47" s="51" t="s">
        <v>67</v>
      </c>
      <c r="P47" s="51" t="s">
        <v>67</v>
      </c>
      <c r="Q47" s="51" t="s">
        <v>67</v>
      </c>
      <c r="R47" s="51" t="s">
        <v>67</v>
      </c>
      <c r="S47" s="51" t="s">
        <v>67</v>
      </c>
      <c r="T47" s="51" t="s">
        <v>67</v>
      </c>
      <c r="U47" s="51" t="s">
        <v>67</v>
      </c>
      <c r="V47" s="51" t="s">
        <v>67</v>
      </c>
      <c r="W47" s="51" t="s">
        <v>67</v>
      </c>
      <c r="X47" s="51" t="s">
        <v>67</v>
      </c>
      <c r="Y47" s="51" t="s">
        <v>67</v>
      </c>
      <c r="Z47" s="51" t="s">
        <v>67</v>
      </c>
      <c r="AA47" s="51" t="s">
        <v>67</v>
      </c>
      <c r="AB47" s="51" t="s">
        <v>67</v>
      </c>
      <c r="AC47" s="51" t="s">
        <v>67</v>
      </c>
      <c r="AD47" s="51" t="s">
        <v>67</v>
      </c>
      <c r="AE47" s="51" t="s">
        <v>67</v>
      </c>
      <c r="AF47" s="51" t="s">
        <v>67</v>
      </c>
      <c r="AG47" s="51" t="s">
        <v>67</v>
      </c>
      <c r="AH47" s="51" t="s">
        <v>67</v>
      </c>
      <c r="AI47" s="51" t="s">
        <v>67</v>
      </c>
      <c r="AJ47" s="20"/>
      <c r="AL47" t="str">
        <f t="shared" ca="1" si="0"/>
        <v xml:space="preserve">    (U1)ALERT_REQ_S_ACC_PD_</v>
      </c>
      <c r="AR47" s="53" t="str">
        <f t="shared" si="2"/>
        <v/>
      </c>
      <c r="AS47" s="53" t="str">
        <f t="shared" si="3"/>
        <v/>
      </c>
      <c r="AT47" s="53" t="str">
        <f t="shared" si="4"/>
        <v/>
      </c>
    </row>
    <row r="48" spans="2:46">
      <c r="B48" s="122"/>
      <c r="C48" s="37">
        <f t="shared" si="1"/>
        <v>42</v>
      </c>
      <c r="D48" s="51" t="s">
        <v>67</v>
      </c>
      <c r="E48" s="51" t="s">
        <v>67</v>
      </c>
      <c r="F48" s="51" t="s">
        <v>67</v>
      </c>
      <c r="G48" s="51" t="s">
        <v>67</v>
      </c>
      <c r="H48" s="51" t="s">
        <v>67</v>
      </c>
      <c r="I48" s="51" t="s">
        <v>67</v>
      </c>
      <c r="J48" s="51" t="s">
        <v>67</v>
      </c>
      <c r="K48" s="51" t="s">
        <v>67</v>
      </c>
      <c r="L48" s="51" t="s">
        <v>67</v>
      </c>
      <c r="M48" s="51" t="s">
        <v>67</v>
      </c>
      <c r="N48" s="51" t="s">
        <v>67</v>
      </c>
      <c r="O48" s="51" t="s">
        <v>67</v>
      </c>
      <c r="P48" s="51" t="s">
        <v>67</v>
      </c>
      <c r="Q48" s="51" t="s">
        <v>67</v>
      </c>
      <c r="R48" s="51" t="s">
        <v>67</v>
      </c>
      <c r="S48" s="51" t="s">
        <v>67</v>
      </c>
      <c r="T48" s="51" t="s">
        <v>67</v>
      </c>
      <c r="U48" s="51" t="s">
        <v>67</v>
      </c>
      <c r="V48" s="51" t="s">
        <v>67</v>
      </c>
      <c r="W48" s="51" t="s">
        <v>67</v>
      </c>
      <c r="X48" s="51" t="s">
        <v>67</v>
      </c>
      <c r="Y48" s="51" t="s">
        <v>67</v>
      </c>
      <c r="Z48" s="51" t="s">
        <v>67</v>
      </c>
      <c r="AA48" s="51" t="s">
        <v>67</v>
      </c>
      <c r="AB48" s="51" t="s">
        <v>67</v>
      </c>
      <c r="AC48" s="51" t="s">
        <v>67</v>
      </c>
      <c r="AD48" s="51" t="s">
        <v>67</v>
      </c>
      <c r="AE48" s="51" t="s">
        <v>67</v>
      </c>
      <c r="AF48" s="51" t="s">
        <v>67</v>
      </c>
      <c r="AG48" s="51" t="s">
        <v>67</v>
      </c>
      <c r="AH48" s="51" t="s">
        <v>67</v>
      </c>
      <c r="AI48" s="51" t="s">
        <v>67</v>
      </c>
      <c r="AJ48" s="20"/>
      <c r="AL48" t="str">
        <f t="shared" ca="1" si="0"/>
        <v xml:space="preserve">    (U1)ALERT_REQ_S_ACC_PD_</v>
      </c>
      <c r="AR48" s="53" t="str">
        <f t="shared" si="2"/>
        <v/>
      </c>
      <c r="AS48" s="53" t="str">
        <f t="shared" si="3"/>
        <v/>
      </c>
      <c r="AT48" s="53" t="str">
        <f t="shared" si="4"/>
        <v/>
      </c>
    </row>
    <row r="49" spans="2:46">
      <c r="B49" s="122"/>
      <c r="C49" s="37">
        <f t="shared" si="1"/>
        <v>43</v>
      </c>
      <c r="D49" s="51" t="s">
        <v>67</v>
      </c>
      <c r="E49" s="51" t="s">
        <v>67</v>
      </c>
      <c r="F49" s="51" t="s">
        <v>67</v>
      </c>
      <c r="G49" s="51" t="s">
        <v>67</v>
      </c>
      <c r="H49" s="51" t="s">
        <v>67</v>
      </c>
      <c r="I49" s="51" t="s">
        <v>67</v>
      </c>
      <c r="J49" s="51" t="s">
        <v>67</v>
      </c>
      <c r="K49" s="51" t="s">
        <v>67</v>
      </c>
      <c r="L49" s="51" t="s">
        <v>67</v>
      </c>
      <c r="M49" s="51" t="s">
        <v>67</v>
      </c>
      <c r="N49" s="51" t="s">
        <v>67</v>
      </c>
      <c r="O49" s="51" t="s">
        <v>67</v>
      </c>
      <c r="P49" s="51" t="s">
        <v>67</v>
      </c>
      <c r="Q49" s="51" t="s">
        <v>67</v>
      </c>
      <c r="R49" s="51" t="s">
        <v>67</v>
      </c>
      <c r="S49" s="51" t="s">
        <v>67</v>
      </c>
      <c r="T49" s="51" t="s">
        <v>67</v>
      </c>
      <c r="U49" s="51" t="s">
        <v>67</v>
      </c>
      <c r="V49" s="51" t="s">
        <v>67</v>
      </c>
      <c r="W49" s="51" t="s">
        <v>67</v>
      </c>
      <c r="X49" s="51" t="s">
        <v>67</v>
      </c>
      <c r="Y49" s="51" t="s">
        <v>67</v>
      </c>
      <c r="Z49" s="51" t="s">
        <v>67</v>
      </c>
      <c r="AA49" s="51" t="s">
        <v>67</v>
      </c>
      <c r="AB49" s="51" t="s">
        <v>67</v>
      </c>
      <c r="AC49" s="51" t="s">
        <v>67</v>
      </c>
      <c r="AD49" s="51" t="s">
        <v>67</v>
      </c>
      <c r="AE49" s="51" t="s">
        <v>67</v>
      </c>
      <c r="AF49" s="51" t="s">
        <v>67</v>
      </c>
      <c r="AG49" s="51" t="s">
        <v>67</v>
      </c>
      <c r="AH49" s="51" t="s">
        <v>67</v>
      </c>
      <c r="AI49" s="51" t="s">
        <v>67</v>
      </c>
      <c r="AJ49" s="20"/>
      <c r="AL49" t="str">
        <f t="shared" ca="1" si="0"/>
        <v xml:space="preserve">    (U1)ALERT_REQ_S_ACC_PD_</v>
      </c>
      <c r="AR49" s="53" t="str">
        <f t="shared" si="2"/>
        <v/>
      </c>
      <c r="AS49" s="53" t="str">
        <f t="shared" si="3"/>
        <v/>
      </c>
      <c r="AT49" s="53" t="str">
        <f t="shared" si="4"/>
        <v/>
      </c>
    </row>
    <row r="50" spans="2:46">
      <c r="B50" s="122"/>
      <c r="C50" s="37">
        <f t="shared" si="1"/>
        <v>44</v>
      </c>
      <c r="D50" s="51" t="s">
        <v>67</v>
      </c>
      <c r="E50" s="51" t="s">
        <v>67</v>
      </c>
      <c r="F50" s="51" t="s">
        <v>67</v>
      </c>
      <c r="G50" s="51" t="s">
        <v>67</v>
      </c>
      <c r="H50" s="51" t="s">
        <v>67</v>
      </c>
      <c r="I50" s="51" t="s">
        <v>67</v>
      </c>
      <c r="J50" s="51" t="s">
        <v>67</v>
      </c>
      <c r="K50" s="51" t="s">
        <v>67</v>
      </c>
      <c r="L50" s="51" t="s">
        <v>67</v>
      </c>
      <c r="M50" s="51" t="s">
        <v>67</v>
      </c>
      <c r="N50" s="51" t="s">
        <v>67</v>
      </c>
      <c r="O50" s="51" t="s">
        <v>67</v>
      </c>
      <c r="P50" s="51" t="s">
        <v>67</v>
      </c>
      <c r="Q50" s="51" t="s">
        <v>67</v>
      </c>
      <c r="R50" s="51" t="s">
        <v>67</v>
      </c>
      <c r="S50" s="51" t="s">
        <v>67</v>
      </c>
      <c r="T50" s="51" t="s">
        <v>67</v>
      </c>
      <c r="U50" s="51" t="s">
        <v>67</v>
      </c>
      <c r="V50" s="51" t="s">
        <v>67</v>
      </c>
      <c r="W50" s="51" t="s">
        <v>67</v>
      </c>
      <c r="X50" s="51" t="s">
        <v>67</v>
      </c>
      <c r="Y50" s="51" t="s">
        <v>67</v>
      </c>
      <c r="Z50" s="51" t="s">
        <v>67</v>
      </c>
      <c r="AA50" s="51" t="s">
        <v>67</v>
      </c>
      <c r="AB50" s="51" t="s">
        <v>67</v>
      </c>
      <c r="AC50" s="51" t="s">
        <v>67</v>
      </c>
      <c r="AD50" s="51" t="s">
        <v>67</v>
      </c>
      <c r="AE50" s="51" t="s">
        <v>67</v>
      </c>
      <c r="AF50" s="51" t="s">
        <v>67</v>
      </c>
      <c r="AG50" s="51" t="s">
        <v>67</v>
      </c>
      <c r="AH50" s="51" t="s">
        <v>67</v>
      </c>
      <c r="AI50" s="51" t="s">
        <v>67</v>
      </c>
      <c r="AJ50" s="20"/>
      <c r="AL50" t="str">
        <f t="shared" ca="1" si="0"/>
        <v xml:space="preserve">    (U1)ALERT_REQ_S_ACC_PD_</v>
      </c>
      <c r="AR50" s="53" t="str">
        <f t="shared" si="2"/>
        <v/>
      </c>
      <c r="AS50" s="53" t="str">
        <f t="shared" si="3"/>
        <v/>
      </c>
      <c r="AT50" s="53" t="str">
        <f t="shared" si="4"/>
        <v/>
      </c>
    </row>
    <row r="51" spans="2:46">
      <c r="B51" s="122"/>
      <c r="C51" s="37">
        <f t="shared" si="1"/>
        <v>45</v>
      </c>
      <c r="D51" s="51" t="s">
        <v>67</v>
      </c>
      <c r="E51" s="51" t="s">
        <v>67</v>
      </c>
      <c r="F51" s="51" t="s">
        <v>67</v>
      </c>
      <c r="G51" s="51" t="s">
        <v>67</v>
      </c>
      <c r="H51" s="51" t="s">
        <v>67</v>
      </c>
      <c r="I51" s="51" t="s">
        <v>67</v>
      </c>
      <c r="J51" s="51" t="s">
        <v>67</v>
      </c>
      <c r="K51" s="51" t="s">
        <v>67</v>
      </c>
      <c r="L51" s="51" t="s">
        <v>67</v>
      </c>
      <c r="M51" s="51" t="s">
        <v>67</v>
      </c>
      <c r="N51" s="51" t="s">
        <v>67</v>
      </c>
      <c r="O51" s="51" t="s">
        <v>67</v>
      </c>
      <c r="P51" s="51" t="s">
        <v>67</v>
      </c>
      <c r="Q51" s="51" t="s">
        <v>67</v>
      </c>
      <c r="R51" s="51" t="s">
        <v>67</v>
      </c>
      <c r="S51" s="51" t="s">
        <v>67</v>
      </c>
      <c r="T51" s="51" t="s">
        <v>67</v>
      </c>
      <c r="U51" s="51" t="s">
        <v>67</v>
      </c>
      <c r="V51" s="51" t="s">
        <v>67</v>
      </c>
      <c r="W51" s="51" t="s">
        <v>67</v>
      </c>
      <c r="X51" s="51" t="s">
        <v>67</v>
      </c>
      <c r="Y51" s="51" t="s">
        <v>67</v>
      </c>
      <c r="Z51" s="51" t="s">
        <v>67</v>
      </c>
      <c r="AA51" s="51" t="s">
        <v>67</v>
      </c>
      <c r="AB51" s="51" t="s">
        <v>67</v>
      </c>
      <c r="AC51" s="51" t="s">
        <v>67</v>
      </c>
      <c r="AD51" s="51" t="s">
        <v>67</v>
      </c>
      <c r="AE51" s="51" t="s">
        <v>67</v>
      </c>
      <c r="AF51" s="51" t="s">
        <v>67</v>
      </c>
      <c r="AG51" s="51" t="s">
        <v>67</v>
      </c>
      <c r="AH51" s="51" t="s">
        <v>67</v>
      </c>
      <c r="AI51" s="51" t="s">
        <v>67</v>
      </c>
      <c r="AJ51" s="20"/>
      <c r="AL51" t="str">
        <f t="shared" ca="1" si="0"/>
        <v xml:space="preserve">    (U1)ALERT_REQ_S_ACC_PD_</v>
      </c>
      <c r="AR51" s="53" t="str">
        <f t="shared" si="2"/>
        <v/>
      </c>
      <c r="AS51" s="53" t="str">
        <f t="shared" si="3"/>
        <v/>
      </c>
      <c r="AT51" s="53" t="str">
        <f t="shared" si="4"/>
        <v/>
      </c>
    </row>
    <row r="52" spans="2:46">
      <c r="B52" s="122"/>
      <c r="C52" s="37">
        <f t="shared" si="1"/>
        <v>46</v>
      </c>
      <c r="D52" s="51" t="s">
        <v>67</v>
      </c>
      <c r="E52" s="51" t="s">
        <v>67</v>
      </c>
      <c r="F52" s="51" t="s">
        <v>67</v>
      </c>
      <c r="G52" s="51" t="s">
        <v>67</v>
      </c>
      <c r="H52" s="51" t="s">
        <v>67</v>
      </c>
      <c r="I52" s="51" t="s">
        <v>67</v>
      </c>
      <c r="J52" s="51" t="s">
        <v>67</v>
      </c>
      <c r="K52" s="51" t="s">
        <v>67</v>
      </c>
      <c r="L52" s="51" t="s">
        <v>67</v>
      </c>
      <c r="M52" s="51" t="s">
        <v>67</v>
      </c>
      <c r="N52" s="51" t="s">
        <v>67</v>
      </c>
      <c r="O52" s="51" t="s">
        <v>67</v>
      </c>
      <c r="P52" s="51" t="s">
        <v>67</v>
      </c>
      <c r="Q52" s="51" t="s">
        <v>67</v>
      </c>
      <c r="R52" s="51" t="s">
        <v>67</v>
      </c>
      <c r="S52" s="51" t="s">
        <v>67</v>
      </c>
      <c r="T52" s="51" t="s">
        <v>67</v>
      </c>
      <c r="U52" s="51" t="s">
        <v>67</v>
      </c>
      <c r="V52" s="51" t="s">
        <v>67</v>
      </c>
      <c r="W52" s="51" t="s">
        <v>67</v>
      </c>
      <c r="X52" s="51" t="s">
        <v>67</v>
      </c>
      <c r="Y52" s="51" t="s">
        <v>67</v>
      </c>
      <c r="Z52" s="51" t="s">
        <v>67</v>
      </c>
      <c r="AA52" s="51" t="s">
        <v>67</v>
      </c>
      <c r="AB52" s="51" t="s">
        <v>67</v>
      </c>
      <c r="AC52" s="51" t="s">
        <v>67</v>
      </c>
      <c r="AD52" s="51" t="s">
        <v>67</v>
      </c>
      <c r="AE52" s="51" t="s">
        <v>67</v>
      </c>
      <c r="AF52" s="51" t="s">
        <v>67</v>
      </c>
      <c r="AG52" s="51" t="s">
        <v>67</v>
      </c>
      <c r="AH52" s="51" t="s">
        <v>67</v>
      </c>
      <c r="AI52" s="51" t="s">
        <v>67</v>
      </c>
      <c r="AJ52" s="20"/>
      <c r="AL52" t="str">
        <f t="shared" ca="1" si="0"/>
        <v xml:space="preserve">    (U1)ALERT_REQ_S_ACC_PD_</v>
      </c>
      <c r="AR52" s="53" t="str">
        <f t="shared" si="2"/>
        <v/>
      </c>
      <c r="AS52" s="53" t="str">
        <f t="shared" si="3"/>
        <v/>
      </c>
      <c r="AT52" s="53" t="str">
        <f t="shared" si="4"/>
        <v/>
      </c>
    </row>
    <row r="53" spans="2:46">
      <c r="B53" s="122"/>
      <c r="C53" s="37">
        <f t="shared" si="1"/>
        <v>47</v>
      </c>
      <c r="D53" s="51" t="s">
        <v>67</v>
      </c>
      <c r="E53" s="51" t="s">
        <v>67</v>
      </c>
      <c r="F53" s="51" t="s">
        <v>67</v>
      </c>
      <c r="G53" s="51" t="s">
        <v>67</v>
      </c>
      <c r="H53" s="51" t="s">
        <v>67</v>
      </c>
      <c r="I53" s="51" t="s">
        <v>67</v>
      </c>
      <c r="J53" s="51" t="s">
        <v>67</v>
      </c>
      <c r="K53" s="51" t="s">
        <v>67</v>
      </c>
      <c r="L53" s="51" t="s">
        <v>67</v>
      </c>
      <c r="M53" s="51" t="s">
        <v>67</v>
      </c>
      <c r="N53" s="51" t="s">
        <v>67</v>
      </c>
      <c r="O53" s="51" t="s">
        <v>67</v>
      </c>
      <c r="P53" s="51" t="s">
        <v>67</v>
      </c>
      <c r="Q53" s="51" t="s">
        <v>67</v>
      </c>
      <c r="R53" s="51" t="s">
        <v>67</v>
      </c>
      <c r="S53" s="51" t="s">
        <v>67</v>
      </c>
      <c r="T53" s="51" t="s">
        <v>67</v>
      </c>
      <c r="U53" s="51" t="s">
        <v>67</v>
      </c>
      <c r="V53" s="51" t="s">
        <v>67</v>
      </c>
      <c r="W53" s="51" t="s">
        <v>67</v>
      </c>
      <c r="X53" s="51" t="s">
        <v>67</v>
      </c>
      <c r="Y53" s="51" t="s">
        <v>67</v>
      </c>
      <c r="Z53" s="51" t="s">
        <v>67</v>
      </c>
      <c r="AA53" s="51" t="s">
        <v>67</v>
      </c>
      <c r="AB53" s="51" t="s">
        <v>67</v>
      </c>
      <c r="AC53" s="51" t="s">
        <v>67</v>
      </c>
      <c r="AD53" s="51" t="s">
        <v>67</v>
      </c>
      <c r="AE53" s="51" t="s">
        <v>67</v>
      </c>
      <c r="AF53" s="51" t="s">
        <v>67</v>
      </c>
      <c r="AG53" s="51" t="s">
        <v>67</v>
      </c>
      <c r="AH53" s="51" t="s">
        <v>67</v>
      </c>
      <c r="AI53" s="51" t="s">
        <v>67</v>
      </c>
      <c r="AJ53" s="20"/>
      <c r="AL53" t="str">
        <f t="shared" ca="1" si="0"/>
        <v xml:space="preserve">    (U1)ALERT_REQ_S_ACC_PD_</v>
      </c>
      <c r="AR53" s="53" t="str">
        <f t="shared" si="2"/>
        <v/>
      </c>
      <c r="AS53" s="53" t="str">
        <f t="shared" si="3"/>
        <v/>
      </c>
      <c r="AT53" s="53" t="str">
        <f t="shared" si="4"/>
        <v/>
      </c>
    </row>
    <row r="54" spans="2:46">
      <c r="B54" s="122"/>
      <c r="C54" s="37">
        <f t="shared" si="1"/>
        <v>48</v>
      </c>
      <c r="D54" s="51" t="s">
        <v>67</v>
      </c>
      <c r="E54" s="51" t="s">
        <v>67</v>
      </c>
      <c r="F54" s="51" t="s">
        <v>67</v>
      </c>
      <c r="G54" s="51" t="s">
        <v>67</v>
      </c>
      <c r="H54" s="51" t="s">
        <v>67</v>
      </c>
      <c r="I54" s="51" t="s">
        <v>67</v>
      </c>
      <c r="J54" s="51" t="s">
        <v>67</v>
      </c>
      <c r="K54" s="51" t="s">
        <v>67</v>
      </c>
      <c r="L54" s="51" t="s">
        <v>67</v>
      </c>
      <c r="M54" s="51" t="s">
        <v>67</v>
      </c>
      <c r="N54" s="51" t="s">
        <v>67</v>
      </c>
      <c r="O54" s="51" t="s">
        <v>67</v>
      </c>
      <c r="P54" s="51" t="s">
        <v>67</v>
      </c>
      <c r="Q54" s="51" t="s">
        <v>67</v>
      </c>
      <c r="R54" s="51" t="s">
        <v>67</v>
      </c>
      <c r="S54" s="51" t="s">
        <v>67</v>
      </c>
      <c r="T54" s="51" t="s">
        <v>67</v>
      </c>
      <c r="U54" s="51" t="s">
        <v>67</v>
      </c>
      <c r="V54" s="51" t="s">
        <v>67</v>
      </c>
      <c r="W54" s="51" t="s">
        <v>67</v>
      </c>
      <c r="X54" s="51" t="s">
        <v>67</v>
      </c>
      <c r="Y54" s="51" t="s">
        <v>67</v>
      </c>
      <c r="Z54" s="51" t="s">
        <v>67</v>
      </c>
      <c r="AA54" s="51" t="s">
        <v>67</v>
      </c>
      <c r="AB54" s="51" t="s">
        <v>67</v>
      </c>
      <c r="AC54" s="51" t="s">
        <v>67</v>
      </c>
      <c r="AD54" s="51" t="s">
        <v>67</v>
      </c>
      <c r="AE54" s="51" t="s">
        <v>67</v>
      </c>
      <c r="AF54" s="51" t="s">
        <v>67</v>
      </c>
      <c r="AG54" s="51" t="s">
        <v>67</v>
      </c>
      <c r="AH54" s="51" t="s">
        <v>67</v>
      </c>
      <c r="AI54" s="51" t="s">
        <v>67</v>
      </c>
      <c r="AJ54" s="20"/>
      <c r="AL54" t="str">
        <f t="shared" ca="1" si="0"/>
        <v xml:space="preserve">    (U1)ALERT_REQ_S_ACC_PD_</v>
      </c>
      <c r="AR54" s="53" t="str">
        <f t="shared" si="2"/>
        <v/>
      </c>
      <c r="AS54" s="53" t="str">
        <f t="shared" si="3"/>
        <v/>
      </c>
      <c r="AT54" s="53" t="str">
        <f t="shared" si="4"/>
        <v/>
      </c>
    </row>
    <row r="55" spans="2:46">
      <c r="B55" s="122"/>
      <c r="C55" s="37">
        <f t="shared" si="1"/>
        <v>49</v>
      </c>
      <c r="D55" s="51" t="s">
        <v>67</v>
      </c>
      <c r="E55" s="51" t="s">
        <v>67</v>
      </c>
      <c r="F55" s="51" t="s">
        <v>67</v>
      </c>
      <c r="G55" s="51" t="s">
        <v>67</v>
      </c>
      <c r="H55" s="51" t="s">
        <v>67</v>
      </c>
      <c r="I55" s="51" t="s">
        <v>67</v>
      </c>
      <c r="J55" s="51" t="s">
        <v>67</v>
      </c>
      <c r="K55" s="51" t="s">
        <v>67</v>
      </c>
      <c r="L55" s="51" t="s">
        <v>67</v>
      </c>
      <c r="M55" s="51" t="s">
        <v>67</v>
      </c>
      <c r="N55" s="51" t="s">
        <v>67</v>
      </c>
      <c r="O55" s="51" t="s">
        <v>67</v>
      </c>
      <c r="P55" s="51" t="s">
        <v>67</v>
      </c>
      <c r="Q55" s="51" t="s">
        <v>67</v>
      </c>
      <c r="R55" s="51" t="s">
        <v>67</v>
      </c>
      <c r="S55" s="51" t="s">
        <v>67</v>
      </c>
      <c r="T55" s="51" t="s">
        <v>67</v>
      </c>
      <c r="U55" s="51" t="s">
        <v>67</v>
      </c>
      <c r="V55" s="51" t="s">
        <v>67</v>
      </c>
      <c r="W55" s="51" t="s">
        <v>67</v>
      </c>
      <c r="X55" s="51" t="s">
        <v>67</v>
      </c>
      <c r="Y55" s="51" t="s">
        <v>67</v>
      </c>
      <c r="Z55" s="51" t="s">
        <v>67</v>
      </c>
      <c r="AA55" s="51" t="s">
        <v>67</v>
      </c>
      <c r="AB55" s="51" t="s">
        <v>67</v>
      </c>
      <c r="AC55" s="51" t="s">
        <v>67</v>
      </c>
      <c r="AD55" s="51" t="s">
        <v>67</v>
      </c>
      <c r="AE55" s="51" t="s">
        <v>67</v>
      </c>
      <c r="AF55" s="51" t="s">
        <v>67</v>
      </c>
      <c r="AG55" s="51" t="s">
        <v>67</v>
      </c>
      <c r="AH55" s="51" t="s">
        <v>67</v>
      </c>
      <c r="AI55" s="51" t="s">
        <v>67</v>
      </c>
      <c r="AJ55" s="20"/>
      <c r="AL55" t="str">
        <f t="shared" ca="1" si="0"/>
        <v xml:space="preserve">    (U1)ALERT_REQ_S_ACC_PD_</v>
      </c>
      <c r="AR55" s="53" t="str">
        <f t="shared" si="2"/>
        <v/>
      </c>
      <c r="AS55" s="53" t="str">
        <f t="shared" si="3"/>
        <v/>
      </c>
      <c r="AT55" s="53" t="str">
        <f t="shared" si="4"/>
        <v/>
      </c>
    </row>
    <row r="56" spans="2:46">
      <c r="B56" s="122"/>
      <c r="C56" s="37">
        <f t="shared" si="1"/>
        <v>50</v>
      </c>
      <c r="D56" s="51" t="s">
        <v>67</v>
      </c>
      <c r="E56" s="51" t="s">
        <v>67</v>
      </c>
      <c r="F56" s="51" t="s">
        <v>67</v>
      </c>
      <c r="G56" s="51" t="s">
        <v>67</v>
      </c>
      <c r="H56" s="51" t="s">
        <v>67</v>
      </c>
      <c r="I56" s="51" t="s">
        <v>67</v>
      </c>
      <c r="J56" s="51" t="s">
        <v>67</v>
      </c>
      <c r="K56" s="51" t="s">
        <v>67</v>
      </c>
      <c r="L56" s="51" t="s">
        <v>67</v>
      </c>
      <c r="M56" s="51" t="s">
        <v>67</v>
      </c>
      <c r="N56" s="51" t="s">
        <v>67</v>
      </c>
      <c r="O56" s="51" t="s">
        <v>67</v>
      </c>
      <c r="P56" s="51" t="s">
        <v>67</v>
      </c>
      <c r="Q56" s="51" t="s">
        <v>67</v>
      </c>
      <c r="R56" s="51" t="s">
        <v>67</v>
      </c>
      <c r="S56" s="51" t="s">
        <v>67</v>
      </c>
      <c r="T56" s="51" t="s">
        <v>67</v>
      </c>
      <c r="U56" s="51" t="s">
        <v>67</v>
      </c>
      <c r="V56" s="51" t="s">
        <v>67</v>
      </c>
      <c r="W56" s="51" t="s">
        <v>67</v>
      </c>
      <c r="X56" s="51" t="s">
        <v>67</v>
      </c>
      <c r="Y56" s="51" t="s">
        <v>67</v>
      </c>
      <c r="Z56" s="51" t="s">
        <v>67</v>
      </c>
      <c r="AA56" s="51" t="s">
        <v>67</v>
      </c>
      <c r="AB56" s="51" t="s">
        <v>67</v>
      </c>
      <c r="AC56" s="51" t="s">
        <v>67</v>
      </c>
      <c r="AD56" s="51" t="s">
        <v>67</v>
      </c>
      <c r="AE56" s="51" t="s">
        <v>67</v>
      </c>
      <c r="AF56" s="51" t="s">
        <v>67</v>
      </c>
      <c r="AG56" s="51" t="s">
        <v>67</v>
      </c>
      <c r="AH56" s="51" t="s">
        <v>67</v>
      </c>
      <c r="AI56" s="51" t="s">
        <v>67</v>
      </c>
      <c r="AJ56" s="20"/>
      <c r="AL56" t="str">
        <f t="shared" ca="1" si="0"/>
        <v xml:space="preserve">    (U1)ALERT_REQ_S_ACC_PD_</v>
      </c>
      <c r="AR56" s="53" t="str">
        <f t="shared" si="2"/>
        <v/>
      </c>
      <c r="AS56" s="53" t="str">
        <f t="shared" si="3"/>
        <v/>
      </c>
      <c r="AT56" s="53" t="str">
        <f t="shared" si="4"/>
        <v/>
      </c>
    </row>
    <row r="57" spans="2:46">
      <c r="B57" s="122"/>
      <c r="C57" s="37">
        <f t="shared" si="1"/>
        <v>51</v>
      </c>
      <c r="D57" s="51" t="s">
        <v>67</v>
      </c>
      <c r="E57" s="51" t="s">
        <v>67</v>
      </c>
      <c r="F57" s="51" t="s">
        <v>67</v>
      </c>
      <c r="G57" s="51" t="s">
        <v>67</v>
      </c>
      <c r="H57" s="51" t="s">
        <v>67</v>
      </c>
      <c r="I57" s="51" t="s">
        <v>67</v>
      </c>
      <c r="J57" s="51" t="s">
        <v>67</v>
      </c>
      <c r="K57" s="51" t="s">
        <v>67</v>
      </c>
      <c r="L57" s="51" t="s">
        <v>67</v>
      </c>
      <c r="M57" s="51" t="s">
        <v>67</v>
      </c>
      <c r="N57" s="51" t="s">
        <v>67</v>
      </c>
      <c r="O57" s="51" t="s">
        <v>67</v>
      </c>
      <c r="P57" s="51" t="s">
        <v>67</v>
      </c>
      <c r="Q57" s="51" t="s">
        <v>67</v>
      </c>
      <c r="R57" s="51" t="s">
        <v>67</v>
      </c>
      <c r="S57" s="51" t="s">
        <v>67</v>
      </c>
      <c r="T57" s="51" t="s">
        <v>67</v>
      </c>
      <c r="U57" s="51" t="s">
        <v>67</v>
      </c>
      <c r="V57" s="51" t="s">
        <v>67</v>
      </c>
      <c r="W57" s="51" t="s">
        <v>67</v>
      </c>
      <c r="X57" s="51" t="s">
        <v>67</v>
      </c>
      <c r="Y57" s="51" t="s">
        <v>67</v>
      </c>
      <c r="Z57" s="51" t="s">
        <v>67</v>
      </c>
      <c r="AA57" s="51" t="s">
        <v>67</v>
      </c>
      <c r="AB57" s="51" t="s">
        <v>67</v>
      </c>
      <c r="AC57" s="51" t="s">
        <v>67</v>
      </c>
      <c r="AD57" s="51" t="s">
        <v>67</v>
      </c>
      <c r="AE57" s="51" t="s">
        <v>67</v>
      </c>
      <c r="AF57" s="51" t="s">
        <v>67</v>
      </c>
      <c r="AG57" s="51" t="s">
        <v>67</v>
      </c>
      <c r="AH57" s="51" t="s">
        <v>67</v>
      </c>
      <c r="AI57" s="51" t="s">
        <v>67</v>
      </c>
      <c r="AJ57" s="20"/>
      <c r="AL57" t="str">
        <f t="shared" ca="1" si="0"/>
        <v xml:space="preserve">    (U1)ALERT_REQ_S_ACC_PD_</v>
      </c>
      <c r="AR57" s="53" t="str">
        <f t="shared" si="2"/>
        <v/>
      </c>
      <c r="AS57" s="53" t="str">
        <f t="shared" si="3"/>
        <v/>
      </c>
      <c r="AT57" s="53" t="str">
        <f t="shared" si="4"/>
        <v/>
      </c>
    </row>
    <row r="58" spans="2:46">
      <c r="B58" s="122"/>
      <c r="C58" s="37">
        <f t="shared" si="1"/>
        <v>52</v>
      </c>
      <c r="D58" s="51" t="s">
        <v>67</v>
      </c>
      <c r="E58" s="51" t="s">
        <v>67</v>
      </c>
      <c r="F58" s="51" t="s">
        <v>67</v>
      </c>
      <c r="G58" s="51" t="s">
        <v>67</v>
      </c>
      <c r="H58" s="51" t="s">
        <v>67</v>
      </c>
      <c r="I58" s="51" t="s">
        <v>67</v>
      </c>
      <c r="J58" s="51" t="s">
        <v>67</v>
      </c>
      <c r="K58" s="51" t="s">
        <v>67</v>
      </c>
      <c r="L58" s="51" t="s">
        <v>67</v>
      </c>
      <c r="M58" s="51" t="s">
        <v>67</v>
      </c>
      <c r="N58" s="51" t="s">
        <v>67</v>
      </c>
      <c r="O58" s="51" t="s">
        <v>67</v>
      </c>
      <c r="P58" s="51" t="s">
        <v>67</v>
      </c>
      <c r="Q58" s="51" t="s">
        <v>67</v>
      </c>
      <c r="R58" s="51" t="s">
        <v>67</v>
      </c>
      <c r="S58" s="51" t="s">
        <v>67</v>
      </c>
      <c r="T58" s="51" t="s">
        <v>67</v>
      </c>
      <c r="U58" s="51" t="s">
        <v>67</v>
      </c>
      <c r="V58" s="51" t="s">
        <v>67</v>
      </c>
      <c r="W58" s="51" t="s">
        <v>67</v>
      </c>
      <c r="X58" s="51" t="s">
        <v>67</v>
      </c>
      <c r="Y58" s="51" t="s">
        <v>67</v>
      </c>
      <c r="Z58" s="51" t="s">
        <v>67</v>
      </c>
      <c r="AA58" s="51" t="s">
        <v>67</v>
      </c>
      <c r="AB58" s="51" t="s">
        <v>67</v>
      </c>
      <c r="AC58" s="51" t="s">
        <v>67</v>
      </c>
      <c r="AD58" s="51" t="s">
        <v>67</v>
      </c>
      <c r="AE58" s="51" t="s">
        <v>67</v>
      </c>
      <c r="AF58" s="51" t="s">
        <v>67</v>
      </c>
      <c r="AG58" s="51" t="s">
        <v>67</v>
      </c>
      <c r="AH58" s="51" t="s">
        <v>67</v>
      </c>
      <c r="AI58" s="51" t="s">
        <v>67</v>
      </c>
      <c r="AJ58" s="20"/>
      <c r="AL58" t="str">
        <f t="shared" ca="1" si="0"/>
        <v xml:space="preserve">    (U1)ALERT_REQ_S_ACC_PD_</v>
      </c>
      <c r="AR58" s="53" t="str">
        <f t="shared" si="2"/>
        <v/>
      </c>
      <c r="AS58" s="53" t="str">
        <f t="shared" si="3"/>
        <v/>
      </c>
      <c r="AT58" s="53" t="str">
        <f t="shared" si="4"/>
        <v/>
      </c>
    </row>
    <row r="59" spans="2:46">
      <c r="B59" s="122"/>
      <c r="C59" s="37">
        <f t="shared" si="1"/>
        <v>53</v>
      </c>
      <c r="D59" s="51" t="s">
        <v>67</v>
      </c>
      <c r="E59" s="51" t="s">
        <v>67</v>
      </c>
      <c r="F59" s="51" t="s">
        <v>67</v>
      </c>
      <c r="G59" s="51" t="s">
        <v>67</v>
      </c>
      <c r="H59" s="51" t="s">
        <v>67</v>
      </c>
      <c r="I59" s="51" t="s">
        <v>67</v>
      </c>
      <c r="J59" s="51" t="s">
        <v>67</v>
      </c>
      <c r="K59" s="51" t="s">
        <v>67</v>
      </c>
      <c r="L59" s="51" t="s">
        <v>67</v>
      </c>
      <c r="M59" s="51" t="s">
        <v>67</v>
      </c>
      <c r="N59" s="51" t="s">
        <v>67</v>
      </c>
      <c r="O59" s="51" t="s">
        <v>67</v>
      </c>
      <c r="P59" s="51" t="s">
        <v>67</v>
      </c>
      <c r="Q59" s="51" t="s">
        <v>67</v>
      </c>
      <c r="R59" s="51" t="s">
        <v>67</v>
      </c>
      <c r="S59" s="51" t="s">
        <v>67</v>
      </c>
      <c r="T59" s="51" t="s">
        <v>67</v>
      </c>
      <c r="U59" s="51" t="s">
        <v>67</v>
      </c>
      <c r="V59" s="51" t="s">
        <v>67</v>
      </c>
      <c r="W59" s="51" t="s">
        <v>67</v>
      </c>
      <c r="X59" s="51" t="s">
        <v>67</v>
      </c>
      <c r="Y59" s="51" t="s">
        <v>67</v>
      </c>
      <c r="Z59" s="51" t="s">
        <v>67</v>
      </c>
      <c r="AA59" s="51" t="s">
        <v>67</v>
      </c>
      <c r="AB59" s="51" t="s">
        <v>67</v>
      </c>
      <c r="AC59" s="51" t="s">
        <v>67</v>
      </c>
      <c r="AD59" s="51" t="s">
        <v>67</v>
      </c>
      <c r="AE59" s="51" t="s">
        <v>67</v>
      </c>
      <c r="AF59" s="51" t="s">
        <v>67</v>
      </c>
      <c r="AG59" s="51" t="s">
        <v>67</v>
      </c>
      <c r="AH59" s="51" t="s">
        <v>67</v>
      </c>
      <c r="AI59" s="51" t="s">
        <v>67</v>
      </c>
      <c r="AJ59" s="20"/>
      <c r="AL59" t="str">
        <f t="shared" ca="1" si="0"/>
        <v xml:space="preserve">    (U1)ALERT_REQ_S_ACC_PD_</v>
      </c>
      <c r="AR59" s="53" t="str">
        <f t="shared" si="2"/>
        <v/>
      </c>
      <c r="AS59" s="53" t="str">
        <f t="shared" si="3"/>
        <v/>
      </c>
      <c r="AT59" s="53" t="str">
        <f t="shared" si="4"/>
        <v/>
      </c>
    </row>
    <row r="60" spans="2:46">
      <c r="B60" s="122"/>
      <c r="C60" s="37">
        <f t="shared" si="1"/>
        <v>54</v>
      </c>
      <c r="D60" s="51" t="s">
        <v>67</v>
      </c>
      <c r="E60" s="51" t="s">
        <v>67</v>
      </c>
      <c r="F60" s="51" t="s">
        <v>67</v>
      </c>
      <c r="G60" s="51" t="s">
        <v>67</v>
      </c>
      <c r="H60" s="51" t="s">
        <v>67</v>
      </c>
      <c r="I60" s="51" t="s">
        <v>67</v>
      </c>
      <c r="J60" s="51" t="s">
        <v>67</v>
      </c>
      <c r="K60" s="51" t="s">
        <v>67</v>
      </c>
      <c r="L60" s="51" t="s">
        <v>67</v>
      </c>
      <c r="M60" s="51" t="s">
        <v>67</v>
      </c>
      <c r="N60" s="51" t="s">
        <v>67</v>
      </c>
      <c r="O60" s="51" t="s">
        <v>67</v>
      </c>
      <c r="P60" s="51" t="s">
        <v>67</v>
      </c>
      <c r="Q60" s="51" t="s">
        <v>67</v>
      </c>
      <c r="R60" s="51" t="s">
        <v>67</v>
      </c>
      <c r="S60" s="51" t="s">
        <v>67</v>
      </c>
      <c r="T60" s="51" t="s">
        <v>67</v>
      </c>
      <c r="U60" s="51" t="s">
        <v>67</v>
      </c>
      <c r="V60" s="51" t="s">
        <v>67</v>
      </c>
      <c r="W60" s="51" t="s">
        <v>67</v>
      </c>
      <c r="X60" s="51" t="s">
        <v>67</v>
      </c>
      <c r="Y60" s="51" t="s">
        <v>67</v>
      </c>
      <c r="Z60" s="51" t="s">
        <v>67</v>
      </c>
      <c r="AA60" s="51" t="s">
        <v>67</v>
      </c>
      <c r="AB60" s="51" t="s">
        <v>67</v>
      </c>
      <c r="AC60" s="51" t="s">
        <v>67</v>
      </c>
      <c r="AD60" s="51" t="s">
        <v>67</v>
      </c>
      <c r="AE60" s="51" t="s">
        <v>67</v>
      </c>
      <c r="AF60" s="51" t="s">
        <v>67</v>
      </c>
      <c r="AG60" s="51" t="s">
        <v>67</v>
      </c>
      <c r="AH60" s="51" t="s">
        <v>67</v>
      </c>
      <c r="AI60" s="51" t="s">
        <v>67</v>
      </c>
      <c r="AJ60" s="20"/>
      <c r="AL60" t="str">
        <f t="shared" ca="1" si="0"/>
        <v xml:space="preserve">    (U1)ALERT_REQ_S_ACC_PD_</v>
      </c>
      <c r="AR60" s="53" t="str">
        <f t="shared" si="2"/>
        <v/>
      </c>
      <c r="AS60" s="53" t="str">
        <f t="shared" si="3"/>
        <v/>
      </c>
      <c r="AT60" s="53" t="str">
        <f t="shared" si="4"/>
        <v/>
      </c>
    </row>
    <row r="61" spans="2:46">
      <c r="B61" s="122"/>
      <c r="C61" s="37">
        <f t="shared" si="1"/>
        <v>55</v>
      </c>
      <c r="D61" s="51" t="s">
        <v>67</v>
      </c>
      <c r="E61" s="51" t="s">
        <v>67</v>
      </c>
      <c r="F61" s="51" t="s">
        <v>67</v>
      </c>
      <c r="G61" s="51" t="s">
        <v>67</v>
      </c>
      <c r="H61" s="51" t="s">
        <v>67</v>
      </c>
      <c r="I61" s="51" t="s">
        <v>67</v>
      </c>
      <c r="J61" s="51" t="s">
        <v>67</v>
      </c>
      <c r="K61" s="51" t="s">
        <v>67</v>
      </c>
      <c r="L61" s="51" t="s">
        <v>67</v>
      </c>
      <c r="M61" s="51" t="s">
        <v>67</v>
      </c>
      <c r="N61" s="51" t="s">
        <v>67</v>
      </c>
      <c r="O61" s="51" t="s">
        <v>67</v>
      </c>
      <c r="P61" s="51" t="s">
        <v>67</v>
      </c>
      <c r="Q61" s="51" t="s">
        <v>67</v>
      </c>
      <c r="R61" s="51" t="s">
        <v>67</v>
      </c>
      <c r="S61" s="51" t="s">
        <v>67</v>
      </c>
      <c r="T61" s="51" t="s">
        <v>67</v>
      </c>
      <c r="U61" s="51" t="s">
        <v>67</v>
      </c>
      <c r="V61" s="51" t="s">
        <v>67</v>
      </c>
      <c r="W61" s="51" t="s">
        <v>67</v>
      </c>
      <c r="X61" s="51" t="s">
        <v>67</v>
      </c>
      <c r="Y61" s="51" t="s">
        <v>67</v>
      </c>
      <c r="Z61" s="51" t="s">
        <v>67</v>
      </c>
      <c r="AA61" s="51" t="s">
        <v>67</v>
      </c>
      <c r="AB61" s="51" t="s">
        <v>67</v>
      </c>
      <c r="AC61" s="51" t="s">
        <v>67</v>
      </c>
      <c r="AD61" s="51" t="s">
        <v>67</v>
      </c>
      <c r="AE61" s="51" t="s">
        <v>67</v>
      </c>
      <c r="AF61" s="51" t="s">
        <v>67</v>
      </c>
      <c r="AG61" s="51" t="s">
        <v>67</v>
      </c>
      <c r="AH61" s="51" t="s">
        <v>67</v>
      </c>
      <c r="AI61" s="51" t="s">
        <v>67</v>
      </c>
      <c r="AJ61" s="20"/>
      <c r="AL61" t="str">
        <f t="shared" ca="1" si="0"/>
        <v xml:space="preserve">    (U1)ALERT_REQ_S_ACC_PD_</v>
      </c>
      <c r="AR61" s="53" t="str">
        <f t="shared" si="2"/>
        <v/>
      </c>
      <c r="AS61" s="53" t="str">
        <f t="shared" si="3"/>
        <v/>
      </c>
      <c r="AT61" s="53" t="str">
        <f t="shared" si="4"/>
        <v/>
      </c>
    </row>
    <row r="62" spans="2:46">
      <c r="B62" s="122"/>
      <c r="C62" s="37">
        <f t="shared" si="1"/>
        <v>56</v>
      </c>
      <c r="D62" s="51" t="s">
        <v>67</v>
      </c>
      <c r="E62" s="51" t="s">
        <v>67</v>
      </c>
      <c r="F62" s="51" t="s">
        <v>67</v>
      </c>
      <c r="G62" s="51" t="s">
        <v>67</v>
      </c>
      <c r="H62" s="51" t="s">
        <v>67</v>
      </c>
      <c r="I62" s="51" t="s">
        <v>67</v>
      </c>
      <c r="J62" s="51" t="s">
        <v>67</v>
      </c>
      <c r="K62" s="51" t="s">
        <v>67</v>
      </c>
      <c r="L62" s="51" t="s">
        <v>67</v>
      </c>
      <c r="M62" s="51" t="s">
        <v>67</v>
      </c>
      <c r="N62" s="51" t="s">
        <v>67</v>
      </c>
      <c r="O62" s="51" t="s">
        <v>67</v>
      </c>
      <c r="P62" s="51" t="s">
        <v>67</v>
      </c>
      <c r="Q62" s="51" t="s">
        <v>67</v>
      </c>
      <c r="R62" s="51" t="s">
        <v>67</v>
      </c>
      <c r="S62" s="51" t="s">
        <v>67</v>
      </c>
      <c r="T62" s="51" t="s">
        <v>67</v>
      </c>
      <c r="U62" s="51" t="s">
        <v>67</v>
      </c>
      <c r="V62" s="51" t="s">
        <v>67</v>
      </c>
      <c r="W62" s="51" t="s">
        <v>67</v>
      </c>
      <c r="X62" s="51" t="s">
        <v>67</v>
      </c>
      <c r="Y62" s="51" t="s">
        <v>67</v>
      </c>
      <c r="Z62" s="51" t="s">
        <v>67</v>
      </c>
      <c r="AA62" s="51" t="s">
        <v>67</v>
      </c>
      <c r="AB62" s="51" t="s">
        <v>67</v>
      </c>
      <c r="AC62" s="51" t="s">
        <v>67</v>
      </c>
      <c r="AD62" s="51" t="s">
        <v>67</v>
      </c>
      <c r="AE62" s="51" t="s">
        <v>67</v>
      </c>
      <c r="AF62" s="51" t="s">
        <v>67</v>
      </c>
      <c r="AG62" s="51" t="s">
        <v>67</v>
      </c>
      <c r="AH62" s="51" t="s">
        <v>67</v>
      </c>
      <c r="AI62" s="51" t="s">
        <v>67</v>
      </c>
      <c r="AJ62" s="20"/>
      <c r="AL62" t="str">
        <f t="shared" ca="1" si="0"/>
        <v xml:space="preserve">    (U1)ALERT_REQ_S_ACC_PD_</v>
      </c>
      <c r="AR62" s="53" t="str">
        <f t="shared" si="2"/>
        <v/>
      </c>
      <c r="AS62" s="53" t="str">
        <f t="shared" si="3"/>
        <v/>
      </c>
      <c r="AT62" s="53" t="str">
        <f t="shared" si="4"/>
        <v/>
      </c>
    </row>
    <row r="63" spans="2:46">
      <c r="B63" s="122"/>
      <c r="C63" s="37">
        <f t="shared" si="1"/>
        <v>57</v>
      </c>
      <c r="D63" s="51" t="s">
        <v>67</v>
      </c>
      <c r="E63" s="51" t="s">
        <v>67</v>
      </c>
      <c r="F63" s="51" t="s">
        <v>67</v>
      </c>
      <c r="G63" s="51" t="s">
        <v>67</v>
      </c>
      <c r="H63" s="51" t="s">
        <v>67</v>
      </c>
      <c r="I63" s="51" t="s">
        <v>67</v>
      </c>
      <c r="J63" s="51" t="s">
        <v>67</v>
      </c>
      <c r="K63" s="51" t="s">
        <v>67</v>
      </c>
      <c r="L63" s="51" t="s">
        <v>67</v>
      </c>
      <c r="M63" s="51" t="s">
        <v>67</v>
      </c>
      <c r="N63" s="51" t="s">
        <v>67</v>
      </c>
      <c r="O63" s="51" t="s">
        <v>67</v>
      </c>
      <c r="P63" s="51" t="s">
        <v>67</v>
      </c>
      <c r="Q63" s="51" t="s">
        <v>67</v>
      </c>
      <c r="R63" s="51" t="s">
        <v>67</v>
      </c>
      <c r="S63" s="51" t="s">
        <v>67</v>
      </c>
      <c r="T63" s="51" t="s">
        <v>67</v>
      </c>
      <c r="U63" s="51" t="s">
        <v>67</v>
      </c>
      <c r="V63" s="51" t="s">
        <v>67</v>
      </c>
      <c r="W63" s="51" t="s">
        <v>67</v>
      </c>
      <c r="X63" s="51" t="s">
        <v>67</v>
      </c>
      <c r="Y63" s="51" t="s">
        <v>67</v>
      </c>
      <c r="Z63" s="51" t="s">
        <v>67</v>
      </c>
      <c r="AA63" s="51" t="s">
        <v>67</v>
      </c>
      <c r="AB63" s="51" t="s">
        <v>67</v>
      </c>
      <c r="AC63" s="51" t="s">
        <v>67</v>
      </c>
      <c r="AD63" s="51" t="s">
        <v>67</v>
      </c>
      <c r="AE63" s="51" t="s">
        <v>67</v>
      </c>
      <c r="AF63" s="51" t="s">
        <v>67</v>
      </c>
      <c r="AG63" s="51" t="s">
        <v>67</v>
      </c>
      <c r="AH63" s="51" t="s">
        <v>67</v>
      </c>
      <c r="AI63" s="51" t="s">
        <v>67</v>
      </c>
      <c r="AJ63" s="20"/>
      <c r="AL63" t="str">
        <f t="shared" ca="1" si="0"/>
        <v xml:space="preserve">    (U1)ALERT_REQ_S_ACC_PD_</v>
      </c>
      <c r="AR63" s="53" t="str">
        <f t="shared" si="2"/>
        <v/>
      </c>
      <c r="AS63" s="53" t="str">
        <f t="shared" si="3"/>
        <v/>
      </c>
      <c r="AT63" s="53" t="str">
        <f t="shared" si="4"/>
        <v/>
      </c>
    </row>
    <row r="64" spans="2:46">
      <c r="B64" s="122"/>
      <c r="C64" s="37">
        <f t="shared" si="1"/>
        <v>58</v>
      </c>
      <c r="D64" s="51" t="s">
        <v>67</v>
      </c>
      <c r="E64" s="51" t="s">
        <v>67</v>
      </c>
      <c r="F64" s="51" t="s">
        <v>67</v>
      </c>
      <c r="G64" s="51" t="s">
        <v>67</v>
      </c>
      <c r="H64" s="51" t="s">
        <v>67</v>
      </c>
      <c r="I64" s="51" t="s">
        <v>67</v>
      </c>
      <c r="J64" s="51" t="s">
        <v>67</v>
      </c>
      <c r="K64" s="51" t="s">
        <v>67</v>
      </c>
      <c r="L64" s="51" t="s">
        <v>67</v>
      </c>
      <c r="M64" s="51" t="s">
        <v>67</v>
      </c>
      <c r="N64" s="51" t="s">
        <v>67</v>
      </c>
      <c r="O64" s="51" t="s">
        <v>67</v>
      </c>
      <c r="P64" s="51" t="s">
        <v>67</v>
      </c>
      <c r="Q64" s="51" t="s">
        <v>67</v>
      </c>
      <c r="R64" s="51" t="s">
        <v>67</v>
      </c>
      <c r="S64" s="51" t="s">
        <v>67</v>
      </c>
      <c r="T64" s="51" t="s">
        <v>67</v>
      </c>
      <c r="U64" s="51" t="s">
        <v>67</v>
      </c>
      <c r="V64" s="51" t="s">
        <v>67</v>
      </c>
      <c r="W64" s="51" t="s">
        <v>67</v>
      </c>
      <c r="X64" s="51" t="s">
        <v>67</v>
      </c>
      <c r="Y64" s="51" t="s">
        <v>67</v>
      </c>
      <c r="Z64" s="51" t="s">
        <v>67</v>
      </c>
      <c r="AA64" s="51" t="s">
        <v>67</v>
      </c>
      <c r="AB64" s="51" t="s">
        <v>67</v>
      </c>
      <c r="AC64" s="51" t="s">
        <v>67</v>
      </c>
      <c r="AD64" s="51" t="s">
        <v>67</v>
      </c>
      <c r="AE64" s="51" t="s">
        <v>67</v>
      </c>
      <c r="AF64" s="51" t="s">
        <v>67</v>
      </c>
      <c r="AG64" s="51" t="s">
        <v>67</v>
      </c>
      <c r="AH64" s="51" t="s">
        <v>67</v>
      </c>
      <c r="AI64" s="51" t="s">
        <v>67</v>
      </c>
      <c r="AJ64" s="20"/>
      <c r="AL64" t="str">
        <f t="shared" ca="1" si="0"/>
        <v xml:space="preserve">    (U1)ALERT_REQ_S_ACC_PD_</v>
      </c>
      <c r="AR64" s="53" t="str">
        <f t="shared" si="2"/>
        <v/>
      </c>
      <c r="AS64" s="53" t="str">
        <f t="shared" si="3"/>
        <v/>
      </c>
      <c r="AT64" s="53" t="str">
        <f t="shared" si="4"/>
        <v/>
      </c>
    </row>
    <row r="65" spans="1:46">
      <c r="B65" s="122"/>
      <c r="C65" s="37">
        <f t="shared" si="1"/>
        <v>59</v>
      </c>
      <c r="D65" s="51" t="s">
        <v>67</v>
      </c>
      <c r="E65" s="51" t="s">
        <v>67</v>
      </c>
      <c r="F65" s="51" t="s">
        <v>67</v>
      </c>
      <c r="G65" s="51" t="s">
        <v>67</v>
      </c>
      <c r="H65" s="51" t="s">
        <v>67</v>
      </c>
      <c r="I65" s="51" t="s">
        <v>67</v>
      </c>
      <c r="J65" s="51" t="s">
        <v>67</v>
      </c>
      <c r="K65" s="51" t="s">
        <v>67</v>
      </c>
      <c r="L65" s="51" t="s">
        <v>67</v>
      </c>
      <c r="M65" s="51" t="s">
        <v>67</v>
      </c>
      <c r="N65" s="51" t="s">
        <v>67</v>
      </c>
      <c r="O65" s="51" t="s">
        <v>67</v>
      </c>
      <c r="P65" s="51" t="s">
        <v>67</v>
      </c>
      <c r="Q65" s="51" t="s">
        <v>67</v>
      </c>
      <c r="R65" s="51" t="s">
        <v>67</v>
      </c>
      <c r="S65" s="51" t="s">
        <v>67</v>
      </c>
      <c r="T65" s="51" t="s">
        <v>67</v>
      </c>
      <c r="U65" s="51" t="s">
        <v>67</v>
      </c>
      <c r="V65" s="51" t="s">
        <v>67</v>
      </c>
      <c r="W65" s="51" t="s">
        <v>67</v>
      </c>
      <c r="X65" s="51" t="s">
        <v>67</v>
      </c>
      <c r="Y65" s="51" t="s">
        <v>67</v>
      </c>
      <c r="Z65" s="51" t="s">
        <v>67</v>
      </c>
      <c r="AA65" s="51" t="s">
        <v>67</v>
      </c>
      <c r="AB65" s="51" t="s">
        <v>67</v>
      </c>
      <c r="AC65" s="51" t="s">
        <v>67</v>
      </c>
      <c r="AD65" s="51" t="s">
        <v>67</v>
      </c>
      <c r="AE65" s="51" t="s">
        <v>67</v>
      </c>
      <c r="AF65" s="51" t="s">
        <v>67</v>
      </c>
      <c r="AG65" s="51" t="s">
        <v>67</v>
      </c>
      <c r="AH65" s="51" t="s">
        <v>67</v>
      </c>
      <c r="AI65" s="51" t="s">
        <v>67</v>
      </c>
      <c r="AJ65" s="20"/>
      <c r="AL65" t="str">
        <f t="shared" ca="1" si="0"/>
        <v xml:space="preserve">    (U1)ALERT_REQ_S_ACC_PD_</v>
      </c>
      <c r="AR65" s="53" t="str">
        <f t="shared" si="2"/>
        <v/>
      </c>
      <c r="AS65" s="53" t="str">
        <f t="shared" si="3"/>
        <v/>
      </c>
      <c r="AT65" s="53" t="str">
        <f t="shared" si="4"/>
        <v/>
      </c>
    </row>
    <row r="66" spans="1:46">
      <c r="B66" s="122"/>
      <c r="C66" s="37">
        <f t="shared" si="1"/>
        <v>60</v>
      </c>
      <c r="D66" s="51" t="s">
        <v>67</v>
      </c>
      <c r="E66" s="51" t="s">
        <v>67</v>
      </c>
      <c r="F66" s="51" t="s">
        <v>67</v>
      </c>
      <c r="G66" s="51" t="s">
        <v>67</v>
      </c>
      <c r="H66" s="51" t="s">
        <v>67</v>
      </c>
      <c r="I66" s="51" t="s">
        <v>67</v>
      </c>
      <c r="J66" s="51" t="s">
        <v>67</v>
      </c>
      <c r="K66" s="51" t="s">
        <v>67</v>
      </c>
      <c r="L66" s="51" t="s">
        <v>67</v>
      </c>
      <c r="M66" s="51" t="s">
        <v>67</v>
      </c>
      <c r="N66" s="51" t="s">
        <v>67</v>
      </c>
      <c r="O66" s="51" t="s">
        <v>67</v>
      </c>
      <c r="P66" s="51" t="s">
        <v>67</v>
      </c>
      <c r="Q66" s="51" t="s">
        <v>67</v>
      </c>
      <c r="R66" s="51" t="s">
        <v>67</v>
      </c>
      <c r="S66" s="51" t="s">
        <v>67</v>
      </c>
      <c r="T66" s="51" t="s">
        <v>67</v>
      </c>
      <c r="U66" s="51" t="s">
        <v>67</v>
      </c>
      <c r="V66" s="51" t="s">
        <v>67</v>
      </c>
      <c r="W66" s="51" t="s">
        <v>67</v>
      </c>
      <c r="X66" s="51" t="s">
        <v>67</v>
      </c>
      <c r="Y66" s="51" t="s">
        <v>67</v>
      </c>
      <c r="Z66" s="51" t="s">
        <v>67</v>
      </c>
      <c r="AA66" s="51" t="s">
        <v>67</v>
      </c>
      <c r="AB66" s="51" t="s">
        <v>67</v>
      </c>
      <c r="AC66" s="51" t="s">
        <v>67</v>
      </c>
      <c r="AD66" s="51" t="s">
        <v>67</v>
      </c>
      <c r="AE66" s="51" t="s">
        <v>67</v>
      </c>
      <c r="AF66" s="51" t="s">
        <v>67</v>
      </c>
      <c r="AG66" s="51" t="s">
        <v>67</v>
      </c>
      <c r="AH66" s="51" t="s">
        <v>67</v>
      </c>
      <c r="AI66" s="51" t="s">
        <v>67</v>
      </c>
      <c r="AJ66" s="20"/>
      <c r="AL66" t="str">
        <f t="shared" ca="1" si="0"/>
        <v xml:space="preserve">    (U1)ALERT_REQ_S_ACC_PD_</v>
      </c>
      <c r="AR66" s="53" t="str">
        <f t="shared" si="2"/>
        <v/>
      </c>
      <c r="AS66" s="53" t="str">
        <f t="shared" si="3"/>
        <v/>
      </c>
      <c r="AT66" s="53" t="str">
        <f t="shared" si="4"/>
        <v/>
      </c>
    </row>
    <row r="67" spans="1:46">
      <c r="B67" s="122"/>
      <c r="C67" s="37">
        <f t="shared" si="1"/>
        <v>61</v>
      </c>
      <c r="D67" s="51" t="s">
        <v>67</v>
      </c>
      <c r="E67" s="51" t="s">
        <v>67</v>
      </c>
      <c r="F67" s="51" t="s">
        <v>67</v>
      </c>
      <c r="G67" s="51" t="s">
        <v>67</v>
      </c>
      <c r="H67" s="51" t="s">
        <v>67</v>
      </c>
      <c r="I67" s="51" t="s">
        <v>67</v>
      </c>
      <c r="J67" s="51" t="s">
        <v>67</v>
      </c>
      <c r="K67" s="51" t="s">
        <v>67</v>
      </c>
      <c r="L67" s="51" t="s">
        <v>67</v>
      </c>
      <c r="M67" s="51" t="s">
        <v>67</v>
      </c>
      <c r="N67" s="51" t="s">
        <v>67</v>
      </c>
      <c r="O67" s="51" t="s">
        <v>67</v>
      </c>
      <c r="P67" s="51" t="s">
        <v>67</v>
      </c>
      <c r="Q67" s="51" t="s">
        <v>67</v>
      </c>
      <c r="R67" s="51" t="s">
        <v>67</v>
      </c>
      <c r="S67" s="51" t="s">
        <v>67</v>
      </c>
      <c r="T67" s="51" t="s">
        <v>67</v>
      </c>
      <c r="U67" s="51" t="s">
        <v>67</v>
      </c>
      <c r="V67" s="51" t="s">
        <v>67</v>
      </c>
      <c r="W67" s="51" t="s">
        <v>67</v>
      </c>
      <c r="X67" s="51" t="s">
        <v>67</v>
      </c>
      <c r="Y67" s="51" t="s">
        <v>67</v>
      </c>
      <c r="Z67" s="51" t="s">
        <v>67</v>
      </c>
      <c r="AA67" s="51" t="s">
        <v>67</v>
      </c>
      <c r="AB67" s="51" t="s">
        <v>67</v>
      </c>
      <c r="AC67" s="51" t="s">
        <v>67</v>
      </c>
      <c r="AD67" s="51" t="s">
        <v>67</v>
      </c>
      <c r="AE67" s="51" t="s">
        <v>67</v>
      </c>
      <c r="AF67" s="51" t="s">
        <v>67</v>
      </c>
      <c r="AG67" s="51" t="s">
        <v>67</v>
      </c>
      <c r="AH67" s="51" t="s">
        <v>67</v>
      </c>
      <c r="AI67" s="51" t="s">
        <v>67</v>
      </c>
      <c r="AJ67" s="20"/>
      <c r="AL67" t="str">
        <f t="shared" ca="1" si="0"/>
        <v xml:space="preserve">    (U1)ALERT_REQ_S_ACC_PD_</v>
      </c>
      <c r="AR67" s="53" t="str">
        <f t="shared" si="2"/>
        <v/>
      </c>
      <c r="AS67" s="53" t="str">
        <f t="shared" si="3"/>
        <v/>
      </c>
      <c r="AT67" s="53" t="str">
        <f t="shared" si="4"/>
        <v/>
      </c>
    </row>
    <row r="68" spans="1:46">
      <c r="B68" s="122"/>
      <c r="C68" s="37">
        <f t="shared" si="1"/>
        <v>62</v>
      </c>
      <c r="D68" s="51" t="s">
        <v>67</v>
      </c>
      <c r="E68" s="51" t="s">
        <v>67</v>
      </c>
      <c r="F68" s="51" t="s">
        <v>67</v>
      </c>
      <c r="G68" s="51" t="s">
        <v>67</v>
      </c>
      <c r="H68" s="51" t="s">
        <v>67</v>
      </c>
      <c r="I68" s="51" t="s">
        <v>67</v>
      </c>
      <c r="J68" s="51" t="s">
        <v>67</v>
      </c>
      <c r="K68" s="51" t="s">
        <v>67</v>
      </c>
      <c r="L68" s="51" t="s">
        <v>67</v>
      </c>
      <c r="M68" s="51" t="s">
        <v>67</v>
      </c>
      <c r="N68" s="51" t="s">
        <v>67</v>
      </c>
      <c r="O68" s="51" t="s">
        <v>67</v>
      </c>
      <c r="P68" s="51" t="s">
        <v>67</v>
      </c>
      <c r="Q68" s="51" t="s">
        <v>67</v>
      </c>
      <c r="R68" s="51" t="s">
        <v>67</v>
      </c>
      <c r="S68" s="51" t="s">
        <v>67</v>
      </c>
      <c r="T68" s="51" t="s">
        <v>67</v>
      </c>
      <c r="U68" s="51" t="s">
        <v>67</v>
      </c>
      <c r="V68" s="51" t="s">
        <v>67</v>
      </c>
      <c r="W68" s="51" t="s">
        <v>67</v>
      </c>
      <c r="X68" s="51" t="s">
        <v>67</v>
      </c>
      <c r="Y68" s="51" t="s">
        <v>67</v>
      </c>
      <c r="Z68" s="51" t="s">
        <v>67</v>
      </c>
      <c r="AA68" s="51" t="s">
        <v>67</v>
      </c>
      <c r="AB68" s="51" t="s">
        <v>67</v>
      </c>
      <c r="AC68" s="51" t="s">
        <v>67</v>
      </c>
      <c r="AD68" s="51" t="s">
        <v>67</v>
      </c>
      <c r="AE68" s="51" t="s">
        <v>67</v>
      </c>
      <c r="AF68" s="51" t="s">
        <v>67</v>
      </c>
      <c r="AG68" s="51" t="s">
        <v>67</v>
      </c>
      <c r="AH68" s="51" t="s">
        <v>67</v>
      </c>
      <c r="AI68" s="51" t="s">
        <v>67</v>
      </c>
      <c r="AJ68" s="20"/>
      <c r="AL68" t="str">
        <f t="shared" ca="1" si="0"/>
        <v xml:space="preserve">    (U1)ALERT_REQ_S_ACC_PD_</v>
      </c>
      <c r="AR68" s="53" t="str">
        <f t="shared" si="2"/>
        <v/>
      </c>
      <c r="AS68" s="53" t="str">
        <f t="shared" si="3"/>
        <v/>
      </c>
      <c r="AT68" s="53" t="str">
        <f t="shared" si="4"/>
        <v/>
      </c>
    </row>
    <row r="69" spans="1:46">
      <c r="B69" s="123"/>
      <c r="C69" s="37">
        <f t="shared" si="1"/>
        <v>63</v>
      </c>
      <c r="D69" s="51" t="s">
        <v>67</v>
      </c>
      <c r="E69" s="51" t="s">
        <v>67</v>
      </c>
      <c r="F69" s="51" t="s">
        <v>67</v>
      </c>
      <c r="G69" s="51" t="s">
        <v>67</v>
      </c>
      <c r="H69" s="51" t="s">
        <v>67</v>
      </c>
      <c r="I69" s="51" t="s">
        <v>67</v>
      </c>
      <c r="J69" s="51" t="s">
        <v>67</v>
      </c>
      <c r="K69" s="51" t="s">
        <v>67</v>
      </c>
      <c r="L69" s="51" t="s">
        <v>67</v>
      </c>
      <c r="M69" s="51" t="s">
        <v>67</v>
      </c>
      <c r="N69" s="51" t="s">
        <v>67</v>
      </c>
      <c r="O69" s="51" t="s">
        <v>67</v>
      </c>
      <c r="P69" s="51" t="s">
        <v>67</v>
      </c>
      <c r="Q69" s="51" t="s">
        <v>67</v>
      </c>
      <c r="R69" s="51" t="s">
        <v>67</v>
      </c>
      <c r="S69" s="51" t="s">
        <v>67</v>
      </c>
      <c r="T69" s="51" t="s">
        <v>67</v>
      </c>
      <c r="U69" s="51" t="s">
        <v>67</v>
      </c>
      <c r="V69" s="51" t="s">
        <v>67</v>
      </c>
      <c r="W69" s="51" t="s">
        <v>67</v>
      </c>
      <c r="X69" s="51" t="s">
        <v>67</v>
      </c>
      <c r="Y69" s="51" t="s">
        <v>67</v>
      </c>
      <c r="Z69" s="51" t="s">
        <v>67</v>
      </c>
      <c r="AA69" s="51" t="s">
        <v>67</v>
      </c>
      <c r="AB69" s="51" t="s">
        <v>67</v>
      </c>
      <c r="AC69" s="51" t="s">
        <v>67</v>
      </c>
      <c r="AD69" s="51" t="s">
        <v>67</v>
      </c>
      <c r="AE69" s="51" t="s">
        <v>67</v>
      </c>
      <c r="AF69" s="51" t="s">
        <v>67</v>
      </c>
      <c r="AG69" s="51" t="s">
        <v>67</v>
      </c>
      <c r="AH69" s="51" t="s">
        <v>67</v>
      </c>
      <c r="AI69" s="51" t="s">
        <v>67</v>
      </c>
      <c r="AJ69" s="20"/>
      <c r="AL69" t="str">
        <f t="shared" ca="1" si="0"/>
        <v xml:space="preserve">    (U1)ALERT_REQ_S_ACC_PD_</v>
      </c>
      <c r="AR69" s="53" t="str">
        <f t="shared" si="2"/>
        <v/>
      </c>
      <c r="AS69" s="53" t="str">
        <f t="shared" si="3"/>
        <v/>
      </c>
      <c r="AT69" s="53" t="str">
        <f t="shared" si="4"/>
        <v/>
      </c>
    </row>
    <row r="70" spans="1:46" ht="14.25" thickBot="1">
      <c r="A70" s="46" t="s">
        <v>64</v>
      </c>
      <c r="B70" s="47"/>
      <c r="C70" s="47"/>
      <c r="D70" s="49"/>
      <c r="E70" s="49"/>
      <c r="F70" s="49"/>
      <c r="G70" s="49"/>
      <c r="H70" s="49"/>
      <c r="I70" s="49"/>
      <c r="J70" s="49"/>
      <c r="K70" s="49"/>
      <c r="L70" s="49"/>
      <c r="M70" s="49"/>
      <c r="N70" s="49"/>
      <c r="O70" s="49"/>
      <c r="P70" s="49"/>
      <c r="Q70" s="49"/>
      <c r="R70" s="49"/>
      <c r="S70" s="49"/>
      <c r="T70" s="49"/>
      <c r="U70" s="49"/>
      <c r="V70" s="49"/>
      <c r="W70" s="49"/>
      <c r="X70" s="49"/>
      <c r="Y70" s="49"/>
      <c r="Z70" s="49"/>
      <c r="AA70" s="49"/>
      <c r="AB70" s="49"/>
      <c r="AC70" s="49"/>
      <c r="AD70" s="49"/>
      <c r="AE70" s="49"/>
      <c r="AF70" s="49"/>
      <c r="AG70" s="49"/>
      <c r="AH70" s="49"/>
      <c r="AI70" s="49"/>
      <c r="AJ70" s="47"/>
      <c r="AR70" s="54" t="str">
        <f t="shared" si="2"/>
        <v/>
      </c>
      <c r="AS70" s="54" t="str">
        <f t="shared" si="3"/>
        <v/>
      </c>
      <c r="AT70" s="54" t="str">
        <f>IF(AJ70&lt;&gt;"",AL70&amp;IF(AJ71&lt;&gt;"",","," ")&amp;REPT(" ",78-LEN(AL70))&amp;"/* "&amp;IF(C70&lt;10,"0"&amp;C70,C70)&amp;" "&amp;AJ70&amp;REPT(" ",48-LEN(AJ70))&amp;"*/",IF(AJ69&lt;&gt;"","};",""))</f>
        <v/>
      </c>
    </row>
    <row r="71" spans="1:46">
      <c r="B71" s="124" t="str">
        <f ca="1">IF(B6&lt;&gt;"",B6,"")</f>
        <v>Table PD</v>
      </c>
      <c r="C71" s="37">
        <f>IF(C6&lt;&gt;"",C6,"")</f>
        <v>0</v>
      </c>
      <c r="D71" s="115">
        <f t="shared" ref="D71:AI78" si="5">IF(D6=1,1,0)</f>
        <v>0</v>
      </c>
      <c r="E71" s="115">
        <f t="shared" si="5"/>
        <v>0</v>
      </c>
      <c r="F71" s="115">
        <f t="shared" si="5"/>
        <v>0</v>
      </c>
      <c r="G71" s="115">
        <f t="shared" si="5"/>
        <v>0</v>
      </c>
      <c r="H71" s="115">
        <f t="shared" si="5"/>
        <v>0</v>
      </c>
      <c r="I71" s="115">
        <f t="shared" si="5"/>
        <v>0</v>
      </c>
      <c r="J71" s="115">
        <f t="shared" si="5"/>
        <v>0</v>
      </c>
      <c r="K71" s="115">
        <f t="shared" si="5"/>
        <v>0</v>
      </c>
      <c r="L71" s="115">
        <f t="shared" si="5"/>
        <v>0</v>
      </c>
      <c r="M71" s="115">
        <f t="shared" si="5"/>
        <v>0</v>
      </c>
      <c r="N71" s="115">
        <f t="shared" si="5"/>
        <v>0</v>
      </c>
      <c r="O71" s="115">
        <f t="shared" si="5"/>
        <v>0</v>
      </c>
      <c r="P71" s="115">
        <f t="shared" si="5"/>
        <v>0</v>
      </c>
      <c r="Q71" s="115">
        <f t="shared" si="5"/>
        <v>0</v>
      </c>
      <c r="R71" s="115">
        <f t="shared" si="5"/>
        <v>0</v>
      </c>
      <c r="S71" s="115">
        <f t="shared" si="5"/>
        <v>0</v>
      </c>
      <c r="T71" s="115">
        <f t="shared" si="5"/>
        <v>0</v>
      </c>
      <c r="U71" s="115">
        <f t="shared" si="5"/>
        <v>0</v>
      </c>
      <c r="V71" s="115">
        <f t="shared" si="5"/>
        <v>0</v>
      </c>
      <c r="W71" s="115">
        <f t="shared" si="5"/>
        <v>0</v>
      </c>
      <c r="X71" s="115">
        <f t="shared" si="5"/>
        <v>0</v>
      </c>
      <c r="Y71" s="115">
        <f t="shared" si="5"/>
        <v>0</v>
      </c>
      <c r="Z71" s="115">
        <f t="shared" si="5"/>
        <v>0</v>
      </c>
      <c r="AA71" s="115">
        <f t="shared" si="5"/>
        <v>0</v>
      </c>
      <c r="AB71" s="115">
        <f t="shared" si="5"/>
        <v>1</v>
      </c>
      <c r="AC71" s="115">
        <f t="shared" si="5"/>
        <v>0</v>
      </c>
      <c r="AD71" s="115">
        <f t="shared" si="5"/>
        <v>0</v>
      </c>
      <c r="AE71" s="115">
        <f t="shared" si="5"/>
        <v>0</v>
      </c>
      <c r="AF71" s="115">
        <f t="shared" si="5"/>
        <v>0</v>
      </c>
      <c r="AG71" s="115">
        <f t="shared" si="5"/>
        <v>0</v>
      </c>
      <c r="AH71" s="115">
        <f t="shared" si="5"/>
        <v>1</v>
      </c>
      <c r="AI71" s="115">
        <f t="shared" si="5"/>
        <v>0</v>
      </c>
      <c r="AJ71" s="37" t="str">
        <f t="shared" ref="AJ71:AJ134" si="6">IF(AJ6&lt;&gt;"",AJ6,"")</f>
        <v>REQ_BRK_RW</v>
      </c>
      <c r="AK71" s="50"/>
      <c r="AL71" s="50" t="str">
        <f>BIN2HEX(AB71&amp;AC71&amp;AD71&amp;AE71&amp;AF71&amp;AG71&amp;AH71&amp;AI71,2)</f>
        <v>82</v>
      </c>
      <c r="AM71" s="52" t="str">
        <f>BIN2HEX(T71&amp;U71&amp;V71&amp;W71&amp;X71&amp;Y71&amp;Z71&amp;AA71,2)</f>
        <v>00</v>
      </c>
      <c r="AN71" s="52" t="str">
        <f>BIN2HEX(L71&amp;M71&amp;N71&amp;O71&amp;P71&amp;Q71&amp;R71&amp;S71,2)</f>
        <v>00</v>
      </c>
      <c r="AO71" s="52" t="str">
        <f>BIN2HEX(D71&amp;E71&amp;F71&amp;G71&amp;H71&amp;I71&amp;J71&amp;K71,2)</f>
        <v>00</v>
      </c>
      <c r="AQ71" t="str">
        <f t="shared" ref="AQ71:AQ134" si="7">IF(AJ71="","","    (U4)0x"&amp;AO71&amp;AN71&amp;AM71&amp;AL71&amp;"U"&amp;IF(AJ72=""," ",",")&amp;REPT(" ",59)&amp;"/* "&amp;IF(C71&lt;10,"0"&amp;C71,C71)&amp;" "&amp;AJ71&amp;REPT(" ",47-LEN(AJ71))&amp;" */")</f>
        <v xml:space="preserve">    (U4)0x00000082U,                                                           /* 00 REQ_BRK_RW                                      */</v>
      </c>
    </row>
    <row r="72" spans="1:46">
      <c r="B72" s="122"/>
      <c r="C72" s="37">
        <f t="shared" ref="C72:C134" si="8">IF(C7&lt;&gt;"",C7,"")</f>
        <v>1</v>
      </c>
      <c r="D72" s="115">
        <f t="shared" si="5"/>
        <v>0</v>
      </c>
      <c r="E72" s="115">
        <f t="shared" si="5"/>
        <v>0</v>
      </c>
      <c r="F72" s="115">
        <f t="shared" si="5"/>
        <v>0</v>
      </c>
      <c r="G72" s="115">
        <f t="shared" si="5"/>
        <v>0</v>
      </c>
      <c r="H72" s="115">
        <f t="shared" si="5"/>
        <v>0</v>
      </c>
      <c r="I72" s="115">
        <f t="shared" si="5"/>
        <v>0</v>
      </c>
      <c r="J72" s="115">
        <f t="shared" si="5"/>
        <v>0</v>
      </c>
      <c r="K72" s="115">
        <f t="shared" si="5"/>
        <v>0</v>
      </c>
      <c r="L72" s="115">
        <f t="shared" si="5"/>
        <v>0</v>
      </c>
      <c r="M72" s="115">
        <f t="shared" si="5"/>
        <v>0</v>
      </c>
      <c r="N72" s="115">
        <f t="shared" si="5"/>
        <v>0</v>
      </c>
      <c r="O72" s="115">
        <f t="shared" si="5"/>
        <v>0</v>
      </c>
      <c r="P72" s="115">
        <f t="shared" si="5"/>
        <v>0</v>
      </c>
      <c r="Q72" s="115">
        <f t="shared" si="5"/>
        <v>0</v>
      </c>
      <c r="R72" s="115">
        <f t="shared" si="5"/>
        <v>0</v>
      </c>
      <c r="S72" s="115">
        <f t="shared" si="5"/>
        <v>0</v>
      </c>
      <c r="T72" s="115">
        <f t="shared" si="5"/>
        <v>0</v>
      </c>
      <c r="U72" s="115">
        <f t="shared" si="5"/>
        <v>0</v>
      </c>
      <c r="V72" s="115">
        <f t="shared" si="5"/>
        <v>0</v>
      </c>
      <c r="W72" s="115">
        <f t="shared" si="5"/>
        <v>0</v>
      </c>
      <c r="X72" s="115">
        <f t="shared" si="5"/>
        <v>0</v>
      </c>
      <c r="Y72" s="115">
        <f t="shared" si="5"/>
        <v>0</v>
      </c>
      <c r="Z72" s="115">
        <f t="shared" si="5"/>
        <v>0</v>
      </c>
      <c r="AA72" s="115">
        <f t="shared" si="5"/>
        <v>0</v>
      </c>
      <c r="AB72" s="115">
        <f t="shared" si="5"/>
        <v>1</v>
      </c>
      <c r="AC72" s="115">
        <f t="shared" si="5"/>
        <v>0</v>
      </c>
      <c r="AD72" s="115">
        <f t="shared" si="5"/>
        <v>0</v>
      </c>
      <c r="AE72" s="115">
        <f t="shared" si="5"/>
        <v>0</v>
      </c>
      <c r="AF72" s="115">
        <f t="shared" si="5"/>
        <v>0</v>
      </c>
      <c r="AG72" s="115">
        <f t="shared" si="5"/>
        <v>1</v>
      </c>
      <c r="AH72" s="115">
        <f t="shared" si="5"/>
        <v>1</v>
      </c>
      <c r="AI72" s="115">
        <f t="shared" si="5"/>
        <v>1</v>
      </c>
      <c r="AJ72" s="37" t="str">
        <f t="shared" si="6"/>
        <v>CC_DSBL1_RW</v>
      </c>
      <c r="AK72" s="50"/>
      <c r="AL72" s="50" t="str">
        <f t="shared" ref="AL72:AL134" si="9">BIN2HEX(AB72&amp;AC72&amp;AD72&amp;AE72&amp;AF72&amp;AG72&amp;AH72&amp;AI72,2)</f>
        <v>87</v>
      </c>
      <c r="AM72" s="52" t="str">
        <f t="shared" ref="AM72:AM134" si="10">BIN2HEX(T72&amp;U72&amp;V72&amp;W72&amp;X72&amp;Y72&amp;Z72&amp;AA72,2)</f>
        <v>00</v>
      </c>
      <c r="AN72" s="52" t="str">
        <f t="shared" ref="AN72:AN134" si="11">BIN2HEX(L72&amp;M72&amp;N72&amp;O72&amp;P72&amp;Q72&amp;R72&amp;S72,2)</f>
        <v>00</v>
      </c>
      <c r="AO72" s="52" t="str">
        <f t="shared" ref="AO72:AO134" si="12">BIN2HEX(D72&amp;E72&amp;F72&amp;G72&amp;H72&amp;I72&amp;J72&amp;K72,2)</f>
        <v>00</v>
      </c>
      <c r="AQ72" t="str">
        <f t="shared" si="7"/>
        <v xml:space="preserve">    (U4)0x00000087U,                                                           /* 01 CC_DSBL1_RW                                     */</v>
      </c>
    </row>
    <row r="73" spans="1:46">
      <c r="B73" s="122"/>
      <c r="C73" s="37">
        <f t="shared" si="8"/>
        <v>2</v>
      </c>
      <c r="D73" s="115">
        <f t="shared" si="5"/>
        <v>0</v>
      </c>
      <c r="E73" s="115">
        <f t="shared" si="5"/>
        <v>0</v>
      </c>
      <c r="F73" s="115">
        <f t="shared" si="5"/>
        <v>0</v>
      </c>
      <c r="G73" s="115">
        <f t="shared" si="5"/>
        <v>0</v>
      </c>
      <c r="H73" s="115">
        <f t="shared" si="5"/>
        <v>0</v>
      </c>
      <c r="I73" s="115">
        <f t="shared" si="5"/>
        <v>0</v>
      </c>
      <c r="J73" s="115">
        <f t="shared" si="5"/>
        <v>0</v>
      </c>
      <c r="K73" s="115">
        <f t="shared" si="5"/>
        <v>0</v>
      </c>
      <c r="L73" s="115">
        <f t="shared" si="5"/>
        <v>0</v>
      </c>
      <c r="M73" s="115">
        <f t="shared" si="5"/>
        <v>0</v>
      </c>
      <c r="N73" s="115">
        <f t="shared" si="5"/>
        <v>0</v>
      </c>
      <c r="O73" s="115">
        <f t="shared" si="5"/>
        <v>0</v>
      </c>
      <c r="P73" s="115">
        <f t="shared" si="5"/>
        <v>0</v>
      </c>
      <c r="Q73" s="115">
        <f t="shared" si="5"/>
        <v>0</v>
      </c>
      <c r="R73" s="115">
        <f t="shared" si="5"/>
        <v>0</v>
      </c>
      <c r="S73" s="115">
        <f t="shared" si="5"/>
        <v>0</v>
      </c>
      <c r="T73" s="115">
        <f t="shared" si="5"/>
        <v>0</v>
      </c>
      <c r="U73" s="115">
        <f t="shared" si="5"/>
        <v>0</v>
      </c>
      <c r="V73" s="115">
        <f t="shared" si="5"/>
        <v>0</v>
      </c>
      <c r="W73" s="115">
        <f t="shared" si="5"/>
        <v>0</v>
      </c>
      <c r="X73" s="115">
        <f t="shared" si="5"/>
        <v>0</v>
      </c>
      <c r="Y73" s="115">
        <f t="shared" si="5"/>
        <v>0</v>
      </c>
      <c r="Z73" s="115">
        <f t="shared" si="5"/>
        <v>0</v>
      </c>
      <c r="AA73" s="115">
        <f t="shared" si="5"/>
        <v>0</v>
      </c>
      <c r="AB73" s="115">
        <f t="shared" si="5"/>
        <v>1</v>
      </c>
      <c r="AC73" s="115">
        <f t="shared" si="5"/>
        <v>0</v>
      </c>
      <c r="AD73" s="115">
        <f t="shared" si="5"/>
        <v>0</v>
      </c>
      <c r="AE73" s="115">
        <f t="shared" si="5"/>
        <v>0</v>
      </c>
      <c r="AF73" s="115">
        <f t="shared" si="5"/>
        <v>1</v>
      </c>
      <c r="AG73" s="115">
        <f t="shared" si="5"/>
        <v>0</v>
      </c>
      <c r="AH73" s="115">
        <f t="shared" si="5"/>
        <v>0</v>
      </c>
      <c r="AI73" s="115">
        <f t="shared" si="5"/>
        <v>0</v>
      </c>
      <c r="AJ73" s="37" t="str">
        <f t="shared" si="6"/>
        <v>JST_ACT2_RW</v>
      </c>
      <c r="AK73" s="50"/>
      <c r="AL73" s="50" t="str">
        <f t="shared" si="9"/>
        <v>88</v>
      </c>
      <c r="AM73" s="52" t="str">
        <f t="shared" si="10"/>
        <v>00</v>
      </c>
      <c r="AN73" s="52" t="str">
        <f t="shared" si="11"/>
        <v>00</v>
      </c>
      <c r="AO73" s="52" t="str">
        <f t="shared" si="12"/>
        <v>00</v>
      </c>
      <c r="AQ73" t="str">
        <f t="shared" si="7"/>
        <v xml:space="preserve">    (U4)0x00000088U,                                                           /* 02 JST_ACT2_RW                                     */</v>
      </c>
    </row>
    <row r="74" spans="1:46">
      <c r="B74" s="122"/>
      <c r="C74" s="37">
        <f t="shared" si="8"/>
        <v>3</v>
      </c>
      <c r="D74" s="115">
        <f t="shared" si="5"/>
        <v>0</v>
      </c>
      <c r="E74" s="115">
        <f t="shared" si="5"/>
        <v>0</v>
      </c>
      <c r="F74" s="115">
        <f t="shared" si="5"/>
        <v>0</v>
      </c>
      <c r="G74" s="115">
        <f t="shared" si="5"/>
        <v>0</v>
      </c>
      <c r="H74" s="115">
        <f t="shared" si="5"/>
        <v>0</v>
      </c>
      <c r="I74" s="115">
        <f t="shared" si="5"/>
        <v>0</v>
      </c>
      <c r="J74" s="115">
        <f t="shared" si="5"/>
        <v>0</v>
      </c>
      <c r="K74" s="115">
        <f t="shared" si="5"/>
        <v>0</v>
      </c>
      <c r="L74" s="115">
        <f t="shared" si="5"/>
        <v>0</v>
      </c>
      <c r="M74" s="115">
        <f t="shared" si="5"/>
        <v>0</v>
      </c>
      <c r="N74" s="115">
        <f t="shared" si="5"/>
        <v>0</v>
      </c>
      <c r="O74" s="115">
        <f t="shared" si="5"/>
        <v>0</v>
      </c>
      <c r="P74" s="115">
        <f t="shared" si="5"/>
        <v>0</v>
      </c>
      <c r="Q74" s="115">
        <f t="shared" si="5"/>
        <v>0</v>
      </c>
      <c r="R74" s="115">
        <f t="shared" si="5"/>
        <v>0</v>
      </c>
      <c r="S74" s="115">
        <f t="shared" si="5"/>
        <v>0</v>
      </c>
      <c r="T74" s="115">
        <f t="shared" si="5"/>
        <v>0</v>
      </c>
      <c r="U74" s="115">
        <f t="shared" si="5"/>
        <v>0</v>
      </c>
      <c r="V74" s="115">
        <f t="shared" si="5"/>
        <v>0</v>
      </c>
      <c r="W74" s="115">
        <f t="shared" si="5"/>
        <v>0</v>
      </c>
      <c r="X74" s="115">
        <f t="shared" si="5"/>
        <v>0</v>
      </c>
      <c r="Y74" s="115">
        <f t="shared" si="5"/>
        <v>0</v>
      </c>
      <c r="Z74" s="115">
        <f t="shared" si="5"/>
        <v>0</v>
      </c>
      <c r="AA74" s="115">
        <f t="shared" si="5"/>
        <v>0</v>
      </c>
      <c r="AB74" s="115">
        <f t="shared" si="5"/>
        <v>1</v>
      </c>
      <c r="AC74" s="115">
        <f t="shared" si="5"/>
        <v>0</v>
      </c>
      <c r="AD74" s="115">
        <f t="shared" si="5"/>
        <v>0</v>
      </c>
      <c r="AE74" s="115">
        <f t="shared" si="5"/>
        <v>0</v>
      </c>
      <c r="AF74" s="115">
        <f t="shared" si="5"/>
        <v>1</v>
      </c>
      <c r="AG74" s="115">
        <f t="shared" si="5"/>
        <v>0</v>
      </c>
      <c r="AH74" s="115">
        <f t="shared" si="5"/>
        <v>0</v>
      </c>
      <c r="AI74" s="115">
        <f t="shared" si="5"/>
        <v>1</v>
      </c>
      <c r="AJ74" s="37" t="str">
        <f t="shared" si="6"/>
        <v>CC_DSBL2_RW</v>
      </c>
      <c r="AK74" s="50"/>
      <c r="AL74" s="50" t="str">
        <f t="shared" si="9"/>
        <v>89</v>
      </c>
      <c r="AM74" s="52" t="str">
        <f t="shared" si="10"/>
        <v>00</v>
      </c>
      <c r="AN74" s="52" t="str">
        <f t="shared" si="11"/>
        <v>00</v>
      </c>
      <c r="AO74" s="52" t="str">
        <f t="shared" si="12"/>
        <v>00</v>
      </c>
      <c r="AQ74" t="str">
        <f t="shared" si="7"/>
        <v xml:space="preserve">    (U4)0x00000089U,                                                           /* 03 CC_DSBL2_RW                                     */</v>
      </c>
    </row>
    <row r="75" spans="1:46">
      <c r="B75" s="122"/>
      <c r="C75" s="37">
        <f t="shared" si="8"/>
        <v>4</v>
      </c>
      <c r="D75" s="115">
        <f t="shared" si="5"/>
        <v>0</v>
      </c>
      <c r="E75" s="115">
        <f t="shared" si="5"/>
        <v>0</v>
      </c>
      <c r="F75" s="115">
        <f t="shared" si="5"/>
        <v>0</v>
      </c>
      <c r="G75" s="115">
        <f t="shared" si="5"/>
        <v>0</v>
      </c>
      <c r="H75" s="115">
        <f t="shared" si="5"/>
        <v>0</v>
      </c>
      <c r="I75" s="115">
        <f t="shared" si="5"/>
        <v>0</v>
      </c>
      <c r="J75" s="115">
        <f t="shared" si="5"/>
        <v>0</v>
      </c>
      <c r="K75" s="115">
        <f t="shared" si="5"/>
        <v>0</v>
      </c>
      <c r="L75" s="115">
        <f t="shared" si="5"/>
        <v>0</v>
      </c>
      <c r="M75" s="115">
        <f t="shared" si="5"/>
        <v>0</v>
      </c>
      <c r="N75" s="115">
        <f t="shared" si="5"/>
        <v>0</v>
      </c>
      <c r="O75" s="115">
        <f t="shared" si="5"/>
        <v>0</v>
      </c>
      <c r="P75" s="115">
        <f t="shared" si="5"/>
        <v>0</v>
      </c>
      <c r="Q75" s="115">
        <f t="shared" si="5"/>
        <v>0</v>
      </c>
      <c r="R75" s="115">
        <f t="shared" si="5"/>
        <v>0</v>
      </c>
      <c r="S75" s="115">
        <f t="shared" si="5"/>
        <v>0</v>
      </c>
      <c r="T75" s="115">
        <f t="shared" si="5"/>
        <v>0</v>
      </c>
      <c r="U75" s="115">
        <f t="shared" si="5"/>
        <v>0</v>
      </c>
      <c r="V75" s="115">
        <f t="shared" si="5"/>
        <v>0</v>
      </c>
      <c r="W75" s="115">
        <f t="shared" si="5"/>
        <v>0</v>
      </c>
      <c r="X75" s="115">
        <f t="shared" si="5"/>
        <v>0</v>
      </c>
      <c r="Y75" s="115">
        <f t="shared" si="5"/>
        <v>0</v>
      </c>
      <c r="Z75" s="115">
        <f t="shared" si="5"/>
        <v>0</v>
      </c>
      <c r="AA75" s="115">
        <f t="shared" si="5"/>
        <v>0</v>
      </c>
      <c r="AB75" s="115">
        <f t="shared" si="5"/>
        <v>1</v>
      </c>
      <c r="AC75" s="115">
        <f t="shared" si="5"/>
        <v>0</v>
      </c>
      <c r="AD75" s="115">
        <f t="shared" si="5"/>
        <v>0</v>
      </c>
      <c r="AE75" s="115">
        <f t="shared" si="5"/>
        <v>0</v>
      </c>
      <c r="AF75" s="115">
        <f t="shared" si="5"/>
        <v>1</v>
      </c>
      <c r="AG75" s="115">
        <f t="shared" si="5"/>
        <v>0</v>
      </c>
      <c r="AH75" s="115">
        <f t="shared" si="5"/>
        <v>1</v>
      </c>
      <c r="AI75" s="115">
        <f t="shared" si="5"/>
        <v>0</v>
      </c>
      <c r="AJ75" s="37" t="str">
        <f t="shared" si="6"/>
        <v>CC_DSBL3_RW</v>
      </c>
      <c r="AK75" s="50"/>
      <c r="AL75" s="50" t="str">
        <f t="shared" si="9"/>
        <v>8A</v>
      </c>
      <c r="AM75" s="52" t="str">
        <f t="shared" si="10"/>
        <v>00</v>
      </c>
      <c r="AN75" s="52" t="str">
        <f t="shared" si="11"/>
        <v>00</v>
      </c>
      <c r="AO75" s="52" t="str">
        <f t="shared" si="12"/>
        <v>00</v>
      </c>
      <c r="AQ75" t="str">
        <f t="shared" si="7"/>
        <v xml:space="preserve">    (U4)0x0000008AU,                                                           /* 04 CC_DSBL3_RW                                     */</v>
      </c>
    </row>
    <row r="76" spans="1:46">
      <c r="B76" s="122"/>
      <c r="C76" s="37">
        <f t="shared" si="8"/>
        <v>5</v>
      </c>
      <c r="D76" s="115">
        <f t="shared" si="5"/>
        <v>0</v>
      </c>
      <c r="E76" s="115">
        <f t="shared" si="5"/>
        <v>0</v>
      </c>
      <c r="F76" s="115">
        <f t="shared" si="5"/>
        <v>0</v>
      </c>
      <c r="G76" s="115">
        <f t="shared" si="5"/>
        <v>0</v>
      </c>
      <c r="H76" s="115">
        <f t="shared" si="5"/>
        <v>0</v>
      </c>
      <c r="I76" s="115">
        <f t="shared" si="5"/>
        <v>0</v>
      </c>
      <c r="J76" s="115">
        <f t="shared" si="5"/>
        <v>0</v>
      </c>
      <c r="K76" s="115">
        <f t="shared" si="5"/>
        <v>0</v>
      </c>
      <c r="L76" s="115">
        <f t="shared" si="5"/>
        <v>0</v>
      </c>
      <c r="M76" s="115">
        <f t="shared" si="5"/>
        <v>0</v>
      </c>
      <c r="N76" s="115">
        <f t="shared" si="5"/>
        <v>0</v>
      </c>
      <c r="O76" s="115">
        <f t="shared" si="5"/>
        <v>0</v>
      </c>
      <c r="P76" s="115">
        <f t="shared" si="5"/>
        <v>0</v>
      </c>
      <c r="Q76" s="115">
        <f t="shared" si="5"/>
        <v>0</v>
      </c>
      <c r="R76" s="115">
        <f t="shared" si="5"/>
        <v>0</v>
      </c>
      <c r="S76" s="115">
        <f t="shared" si="5"/>
        <v>0</v>
      </c>
      <c r="T76" s="115">
        <f t="shared" si="5"/>
        <v>0</v>
      </c>
      <c r="U76" s="115">
        <f t="shared" si="5"/>
        <v>0</v>
      </c>
      <c r="V76" s="115">
        <f t="shared" si="5"/>
        <v>0</v>
      </c>
      <c r="W76" s="115">
        <f t="shared" si="5"/>
        <v>0</v>
      </c>
      <c r="X76" s="115">
        <f t="shared" si="5"/>
        <v>0</v>
      </c>
      <c r="Y76" s="115">
        <f t="shared" si="5"/>
        <v>0</v>
      </c>
      <c r="Z76" s="115">
        <f t="shared" si="5"/>
        <v>0</v>
      </c>
      <c r="AA76" s="115">
        <f t="shared" si="5"/>
        <v>0</v>
      </c>
      <c r="AB76" s="115">
        <f t="shared" si="5"/>
        <v>1</v>
      </c>
      <c r="AC76" s="115">
        <f t="shared" si="5"/>
        <v>0</v>
      </c>
      <c r="AD76" s="115">
        <f t="shared" si="5"/>
        <v>0</v>
      </c>
      <c r="AE76" s="115">
        <f t="shared" si="5"/>
        <v>0</v>
      </c>
      <c r="AF76" s="115">
        <f t="shared" si="5"/>
        <v>1</v>
      </c>
      <c r="AG76" s="115">
        <f t="shared" si="5"/>
        <v>0</v>
      </c>
      <c r="AH76" s="115">
        <f t="shared" si="5"/>
        <v>1</v>
      </c>
      <c r="AI76" s="115">
        <f t="shared" si="5"/>
        <v>1</v>
      </c>
      <c r="AJ76" s="37" t="str">
        <f t="shared" si="6"/>
        <v>CC_DSBL4_RW</v>
      </c>
      <c r="AK76" s="50"/>
      <c r="AL76" s="50" t="str">
        <f t="shared" si="9"/>
        <v>8B</v>
      </c>
      <c r="AM76" s="52" t="str">
        <f t="shared" si="10"/>
        <v>00</v>
      </c>
      <c r="AN76" s="52" t="str">
        <f t="shared" si="11"/>
        <v>00</v>
      </c>
      <c r="AO76" s="52" t="str">
        <f t="shared" si="12"/>
        <v>00</v>
      </c>
      <c r="AQ76" t="str">
        <f t="shared" si="7"/>
        <v xml:space="preserve">    (U4)0x0000008BU,                                                           /* 05 CC_DSBL4_RW                                     */</v>
      </c>
    </row>
    <row r="77" spans="1:46">
      <c r="B77" s="122"/>
      <c r="C77" s="37">
        <f t="shared" si="8"/>
        <v>6</v>
      </c>
      <c r="D77" s="115">
        <f t="shared" si="5"/>
        <v>0</v>
      </c>
      <c r="E77" s="115">
        <f t="shared" si="5"/>
        <v>0</v>
      </c>
      <c r="F77" s="115">
        <f t="shared" si="5"/>
        <v>0</v>
      </c>
      <c r="G77" s="115">
        <f t="shared" si="5"/>
        <v>0</v>
      </c>
      <c r="H77" s="115">
        <f t="shared" si="5"/>
        <v>0</v>
      </c>
      <c r="I77" s="115">
        <f t="shared" si="5"/>
        <v>0</v>
      </c>
      <c r="J77" s="115">
        <f t="shared" si="5"/>
        <v>0</v>
      </c>
      <c r="K77" s="115">
        <f t="shared" si="5"/>
        <v>0</v>
      </c>
      <c r="L77" s="115">
        <f t="shared" si="5"/>
        <v>0</v>
      </c>
      <c r="M77" s="115">
        <f t="shared" si="5"/>
        <v>0</v>
      </c>
      <c r="N77" s="115">
        <f t="shared" si="5"/>
        <v>0</v>
      </c>
      <c r="O77" s="115">
        <f t="shared" si="5"/>
        <v>0</v>
      </c>
      <c r="P77" s="115">
        <f t="shared" si="5"/>
        <v>0</v>
      </c>
      <c r="Q77" s="115">
        <f t="shared" si="5"/>
        <v>0</v>
      </c>
      <c r="R77" s="115">
        <f t="shared" si="5"/>
        <v>0</v>
      </c>
      <c r="S77" s="115">
        <f t="shared" si="5"/>
        <v>0</v>
      </c>
      <c r="T77" s="115">
        <f t="shared" si="5"/>
        <v>0</v>
      </c>
      <c r="U77" s="115">
        <f t="shared" si="5"/>
        <v>0</v>
      </c>
      <c r="V77" s="115">
        <f t="shared" si="5"/>
        <v>0</v>
      </c>
      <c r="W77" s="115">
        <f t="shared" si="5"/>
        <v>0</v>
      </c>
      <c r="X77" s="115">
        <f t="shared" si="5"/>
        <v>0</v>
      </c>
      <c r="Y77" s="115">
        <f t="shared" si="5"/>
        <v>0</v>
      </c>
      <c r="Z77" s="115">
        <f t="shared" si="5"/>
        <v>0</v>
      </c>
      <c r="AA77" s="115">
        <f t="shared" si="5"/>
        <v>0</v>
      </c>
      <c r="AB77" s="115">
        <f t="shared" si="5"/>
        <v>1</v>
      </c>
      <c r="AC77" s="115">
        <f t="shared" si="5"/>
        <v>0</v>
      </c>
      <c r="AD77" s="115">
        <f t="shared" si="5"/>
        <v>0</v>
      </c>
      <c r="AE77" s="115">
        <f t="shared" si="5"/>
        <v>0</v>
      </c>
      <c r="AF77" s="115">
        <f t="shared" si="5"/>
        <v>1</v>
      </c>
      <c r="AG77" s="115">
        <f t="shared" si="5"/>
        <v>1</v>
      </c>
      <c r="AH77" s="115">
        <f t="shared" si="5"/>
        <v>1</v>
      </c>
      <c r="AI77" s="115">
        <f t="shared" si="5"/>
        <v>0</v>
      </c>
      <c r="AJ77" s="37" t="str">
        <f t="shared" si="6"/>
        <v>RSM_RW</v>
      </c>
      <c r="AK77" s="50"/>
      <c r="AL77" s="50" t="str">
        <f t="shared" si="9"/>
        <v>8E</v>
      </c>
      <c r="AM77" s="52" t="str">
        <f t="shared" si="10"/>
        <v>00</v>
      </c>
      <c r="AN77" s="52" t="str">
        <f t="shared" si="11"/>
        <v>00</v>
      </c>
      <c r="AO77" s="52" t="str">
        <f t="shared" si="12"/>
        <v>00</v>
      </c>
      <c r="AQ77" t="str">
        <f t="shared" si="7"/>
        <v xml:space="preserve">    (U4)0x0000008EU,                                                           /* 06 RSM_RW                                          */</v>
      </c>
    </row>
    <row r="78" spans="1:46">
      <c r="B78" s="122"/>
      <c r="C78" s="37">
        <f t="shared" si="8"/>
        <v>7</v>
      </c>
      <c r="D78" s="115">
        <f t="shared" si="5"/>
        <v>0</v>
      </c>
      <c r="E78" s="115">
        <f t="shared" si="5"/>
        <v>0</v>
      </c>
      <c r="F78" s="115">
        <f t="shared" si="5"/>
        <v>0</v>
      </c>
      <c r="G78" s="115">
        <f t="shared" si="5"/>
        <v>0</v>
      </c>
      <c r="H78" s="115">
        <f t="shared" si="5"/>
        <v>0</v>
      </c>
      <c r="I78" s="115">
        <f t="shared" si="5"/>
        <v>0</v>
      </c>
      <c r="J78" s="115">
        <f t="shared" si="5"/>
        <v>0</v>
      </c>
      <c r="K78" s="115">
        <f t="shared" si="5"/>
        <v>0</v>
      </c>
      <c r="L78" s="115">
        <f t="shared" si="5"/>
        <v>0</v>
      </c>
      <c r="M78" s="115">
        <f t="shared" si="5"/>
        <v>0</v>
      </c>
      <c r="N78" s="115">
        <f t="shared" si="5"/>
        <v>0</v>
      </c>
      <c r="O78" s="115">
        <f t="shared" si="5"/>
        <v>0</v>
      </c>
      <c r="P78" s="115">
        <f t="shared" si="5"/>
        <v>0</v>
      </c>
      <c r="Q78" s="115">
        <f t="shared" si="5"/>
        <v>0</v>
      </c>
      <c r="R78" s="115">
        <f t="shared" si="5"/>
        <v>0</v>
      </c>
      <c r="S78" s="115">
        <f t="shared" si="5"/>
        <v>0</v>
      </c>
      <c r="T78" s="115">
        <f t="shared" si="5"/>
        <v>0</v>
      </c>
      <c r="U78" s="115">
        <f t="shared" si="5"/>
        <v>0</v>
      </c>
      <c r="V78" s="115">
        <f t="shared" si="5"/>
        <v>0</v>
      </c>
      <c r="W78" s="115">
        <f t="shared" si="5"/>
        <v>0</v>
      </c>
      <c r="X78" s="115">
        <f t="shared" si="5"/>
        <v>0</v>
      </c>
      <c r="Y78" s="115">
        <f t="shared" si="5"/>
        <v>0</v>
      </c>
      <c r="Z78" s="115">
        <f t="shared" si="5"/>
        <v>0</v>
      </c>
      <c r="AA78" s="115">
        <f t="shared" si="5"/>
        <v>0</v>
      </c>
      <c r="AB78" s="115">
        <f t="shared" si="5"/>
        <v>1</v>
      </c>
      <c r="AC78" s="115">
        <f t="shared" si="5"/>
        <v>0</v>
      </c>
      <c r="AD78" s="115">
        <f t="shared" si="5"/>
        <v>0</v>
      </c>
      <c r="AE78" s="115">
        <f t="shared" si="5"/>
        <v>0</v>
      </c>
      <c r="AF78" s="115">
        <f t="shared" si="5"/>
        <v>1</v>
      </c>
      <c r="AG78" s="115">
        <f t="shared" si="5"/>
        <v>1</v>
      </c>
      <c r="AH78" s="115">
        <f t="shared" si="5"/>
        <v>1</v>
      </c>
      <c r="AI78" s="115">
        <f>IF(AI13=1,1,0)</f>
        <v>1</v>
      </c>
      <c r="AJ78" s="37" t="str">
        <f t="shared" si="6"/>
        <v>RSM_UNAVA_RW</v>
      </c>
      <c r="AK78" s="50"/>
      <c r="AL78" s="50" t="str">
        <f t="shared" si="9"/>
        <v>8F</v>
      </c>
      <c r="AM78" s="52" t="str">
        <f t="shared" si="10"/>
        <v>00</v>
      </c>
      <c r="AN78" s="52" t="str">
        <f t="shared" si="11"/>
        <v>00</v>
      </c>
      <c r="AO78" s="52" t="str">
        <f t="shared" si="12"/>
        <v>00</v>
      </c>
      <c r="AQ78" t="str">
        <f t="shared" si="7"/>
        <v xml:space="preserve">    (U4)0x0000008FU,                                                           /* 07 RSM_UNAVA_RW                                    */</v>
      </c>
    </row>
    <row r="79" spans="1:46">
      <c r="B79" s="122"/>
      <c r="C79" s="37">
        <f t="shared" si="8"/>
        <v>8</v>
      </c>
      <c r="D79" s="115">
        <f t="shared" ref="D79:AI86" si="13">IF(D14=1,1,0)</f>
        <v>0</v>
      </c>
      <c r="E79" s="115">
        <f t="shared" si="13"/>
        <v>0</v>
      </c>
      <c r="F79" s="115">
        <f t="shared" si="13"/>
        <v>0</v>
      </c>
      <c r="G79" s="115">
        <f t="shared" si="13"/>
        <v>0</v>
      </c>
      <c r="H79" s="115">
        <f t="shared" si="13"/>
        <v>0</v>
      </c>
      <c r="I79" s="115">
        <f t="shared" si="13"/>
        <v>0</v>
      </c>
      <c r="J79" s="115">
        <f t="shared" si="13"/>
        <v>0</v>
      </c>
      <c r="K79" s="115">
        <f t="shared" si="13"/>
        <v>0</v>
      </c>
      <c r="L79" s="115">
        <f t="shared" si="13"/>
        <v>0</v>
      </c>
      <c r="M79" s="115">
        <f t="shared" si="13"/>
        <v>0</v>
      </c>
      <c r="N79" s="115">
        <f t="shared" si="13"/>
        <v>0</v>
      </c>
      <c r="O79" s="115">
        <f t="shared" si="13"/>
        <v>0</v>
      </c>
      <c r="P79" s="115">
        <f t="shared" si="13"/>
        <v>0</v>
      </c>
      <c r="Q79" s="115">
        <f t="shared" si="13"/>
        <v>0</v>
      </c>
      <c r="R79" s="115">
        <f t="shared" si="13"/>
        <v>0</v>
      </c>
      <c r="S79" s="115">
        <f t="shared" si="13"/>
        <v>0</v>
      </c>
      <c r="T79" s="115">
        <f t="shared" si="13"/>
        <v>0</v>
      </c>
      <c r="U79" s="115">
        <f t="shared" si="13"/>
        <v>0</v>
      </c>
      <c r="V79" s="115">
        <f t="shared" si="13"/>
        <v>0</v>
      </c>
      <c r="W79" s="115">
        <f t="shared" si="13"/>
        <v>0</v>
      </c>
      <c r="X79" s="115">
        <f t="shared" si="13"/>
        <v>0</v>
      </c>
      <c r="Y79" s="115">
        <f t="shared" si="13"/>
        <v>0</v>
      </c>
      <c r="Z79" s="115">
        <f t="shared" si="13"/>
        <v>0</v>
      </c>
      <c r="AA79" s="115">
        <f t="shared" si="13"/>
        <v>0</v>
      </c>
      <c r="AB79" s="115">
        <f t="shared" si="13"/>
        <v>1</v>
      </c>
      <c r="AC79" s="115">
        <f t="shared" si="13"/>
        <v>0</v>
      </c>
      <c r="AD79" s="115">
        <f t="shared" si="13"/>
        <v>0</v>
      </c>
      <c r="AE79" s="115">
        <f t="shared" si="13"/>
        <v>1</v>
      </c>
      <c r="AF79" s="115">
        <f t="shared" si="13"/>
        <v>0</v>
      </c>
      <c r="AG79" s="115">
        <f t="shared" si="13"/>
        <v>0</v>
      </c>
      <c r="AH79" s="115">
        <f t="shared" si="13"/>
        <v>0</v>
      </c>
      <c r="AI79" s="115">
        <f t="shared" si="13"/>
        <v>0</v>
      </c>
      <c r="AJ79" s="37" t="str">
        <f t="shared" si="6"/>
        <v>REQ_BRK2_RW</v>
      </c>
      <c r="AK79" s="50"/>
      <c r="AL79" s="50" t="str">
        <f t="shared" si="9"/>
        <v>90</v>
      </c>
      <c r="AM79" s="52" t="str">
        <f t="shared" si="10"/>
        <v>00</v>
      </c>
      <c r="AN79" s="52" t="str">
        <f t="shared" si="11"/>
        <v>00</v>
      </c>
      <c r="AO79" s="52" t="str">
        <f t="shared" si="12"/>
        <v>00</v>
      </c>
      <c r="AQ79" t="str">
        <f t="shared" si="7"/>
        <v xml:space="preserve">    (U4)0x00000090U,                                                           /* 08 REQ_BRK2_RW                                     */</v>
      </c>
    </row>
    <row r="80" spans="1:46">
      <c r="B80" s="122"/>
      <c r="C80" s="37">
        <f t="shared" si="8"/>
        <v>9</v>
      </c>
      <c r="D80" s="115">
        <f t="shared" si="13"/>
        <v>0</v>
      </c>
      <c r="E80" s="115">
        <f t="shared" si="13"/>
        <v>0</v>
      </c>
      <c r="F80" s="115">
        <f t="shared" si="13"/>
        <v>0</v>
      </c>
      <c r="G80" s="115">
        <f t="shared" si="13"/>
        <v>0</v>
      </c>
      <c r="H80" s="115">
        <f t="shared" si="13"/>
        <v>0</v>
      </c>
      <c r="I80" s="115">
        <f t="shared" si="13"/>
        <v>0</v>
      </c>
      <c r="J80" s="115">
        <f t="shared" si="13"/>
        <v>0</v>
      </c>
      <c r="K80" s="115">
        <f t="shared" si="13"/>
        <v>0</v>
      </c>
      <c r="L80" s="115">
        <f t="shared" si="13"/>
        <v>0</v>
      </c>
      <c r="M80" s="115">
        <f t="shared" si="13"/>
        <v>0</v>
      </c>
      <c r="N80" s="115">
        <f t="shared" si="13"/>
        <v>0</v>
      </c>
      <c r="O80" s="115">
        <f t="shared" si="13"/>
        <v>0</v>
      </c>
      <c r="P80" s="115">
        <f t="shared" si="13"/>
        <v>0</v>
      </c>
      <c r="Q80" s="115">
        <f t="shared" si="13"/>
        <v>0</v>
      </c>
      <c r="R80" s="115">
        <f t="shared" si="13"/>
        <v>0</v>
      </c>
      <c r="S80" s="115">
        <f t="shared" si="13"/>
        <v>0</v>
      </c>
      <c r="T80" s="115">
        <f t="shared" si="13"/>
        <v>0</v>
      </c>
      <c r="U80" s="115">
        <f t="shared" si="13"/>
        <v>0</v>
      </c>
      <c r="V80" s="115">
        <f t="shared" si="13"/>
        <v>0</v>
      </c>
      <c r="W80" s="115">
        <f t="shared" si="13"/>
        <v>0</v>
      </c>
      <c r="X80" s="115">
        <f t="shared" si="13"/>
        <v>0</v>
      </c>
      <c r="Y80" s="115">
        <f t="shared" si="13"/>
        <v>0</v>
      </c>
      <c r="Z80" s="115">
        <f t="shared" si="13"/>
        <v>0</v>
      </c>
      <c r="AA80" s="115">
        <f t="shared" si="13"/>
        <v>0</v>
      </c>
      <c r="AB80" s="115">
        <f t="shared" si="13"/>
        <v>1</v>
      </c>
      <c r="AC80" s="115">
        <f t="shared" si="13"/>
        <v>0</v>
      </c>
      <c r="AD80" s="115">
        <f t="shared" si="13"/>
        <v>0</v>
      </c>
      <c r="AE80" s="115">
        <f t="shared" si="13"/>
        <v>1</v>
      </c>
      <c r="AF80" s="115">
        <f t="shared" si="13"/>
        <v>0</v>
      </c>
      <c r="AG80" s="115">
        <f t="shared" si="13"/>
        <v>0</v>
      </c>
      <c r="AH80" s="115">
        <f t="shared" si="13"/>
        <v>1</v>
      </c>
      <c r="AI80" s="115">
        <f t="shared" si="13"/>
        <v>0</v>
      </c>
      <c r="AJ80" s="37" t="str">
        <f t="shared" si="6"/>
        <v>CC_ACT_RW</v>
      </c>
      <c r="AK80" s="50"/>
      <c r="AL80" s="50" t="str">
        <f t="shared" si="9"/>
        <v>92</v>
      </c>
      <c r="AM80" s="52" t="str">
        <f t="shared" si="10"/>
        <v>00</v>
      </c>
      <c r="AN80" s="52" t="str">
        <f t="shared" si="11"/>
        <v>00</v>
      </c>
      <c r="AO80" s="52" t="str">
        <f t="shared" si="12"/>
        <v>00</v>
      </c>
      <c r="AQ80" t="str">
        <f t="shared" si="7"/>
        <v xml:space="preserve">    (U4)0x00000092U,                                                           /* 09 CC_ACT_RW                                       */</v>
      </c>
    </row>
    <row r="81" spans="2:43">
      <c r="B81" s="122"/>
      <c r="C81" s="37">
        <f t="shared" si="8"/>
        <v>10</v>
      </c>
      <c r="D81" s="115">
        <f t="shared" si="13"/>
        <v>0</v>
      </c>
      <c r="E81" s="115">
        <f t="shared" si="13"/>
        <v>0</v>
      </c>
      <c r="F81" s="115">
        <f t="shared" si="13"/>
        <v>0</v>
      </c>
      <c r="G81" s="115">
        <f t="shared" si="13"/>
        <v>0</v>
      </c>
      <c r="H81" s="115">
        <f t="shared" si="13"/>
        <v>0</v>
      </c>
      <c r="I81" s="115">
        <f t="shared" si="13"/>
        <v>0</v>
      </c>
      <c r="J81" s="115">
        <f t="shared" si="13"/>
        <v>0</v>
      </c>
      <c r="K81" s="115">
        <f t="shared" si="13"/>
        <v>0</v>
      </c>
      <c r="L81" s="115">
        <f t="shared" si="13"/>
        <v>0</v>
      </c>
      <c r="M81" s="115">
        <f t="shared" si="13"/>
        <v>0</v>
      </c>
      <c r="N81" s="115">
        <f t="shared" si="13"/>
        <v>0</v>
      </c>
      <c r="O81" s="115">
        <f t="shared" si="13"/>
        <v>0</v>
      </c>
      <c r="P81" s="115">
        <f t="shared" si="13"/>
        <v>0</v>
      </c>
      <c r="Q81" s="115">
        <f t="shared" si="13"/>
        <v>0</v>
      </c>
      <c r="R81" s="115">
        <f t="shared" si="13"/>
        <v>0</v>
      </c>
      <c r="S81" s="115">
        <f t="shared" si="13"/>
        <v>0</v>
      </c>
      <c r="T81" s="115">
        <f t="shared" si="13"/>
        <v>0</v>
      </c>
      <c r="U81" s="115">
        <f t="shared" si="13"/>
        <v>0</v>
      </c>
      <c r="V81" s="115">
        <f t="shared" si="13"/>
        <v>0</v>
      </c>
      <c r="W81" s="115">
        <f t="shared" si="13"/>
        <v>0</v>
      </c>
      <c r="X81" s="115">
        <f t="shared" si="13"/>
        <v>0</v>
      </c>
      <c r="Y81" s="115">
        <f t="shared" si="13"/>
        <v>0</v>
      </c>
      <c r="Z81" s="115">
        <f t="shared" si="13"/>
        <v>0</v>
      </c>
      <c r="AA81" s="115">
        <f t="shared" si="13"/>
        <v>0</v>
      </c>
      <c r="AB81" s="115">
        <f t="shared" si="13"/>
        <v>1</v>
      </c>
      <c r="AC81" s="115">
        <f t="shared" si="13"/>
        <v>0</v>
      </c>
      <c r="AD81" s="115">
        <f t="shared" si="13"/>
        <v>0</v>
      </c>
      <c r="AE81" s="115">
        <f t="shared" si="13"/>
        <v>1</v>
      </c>
      <c r="AF81" s="115">
        <f t="shared" si="13"/>
        <v>0</v>
      </c>
      <c r="AG81" s="115">
        <f t="shared" si="13"/>
        <v>0</v>
      </c>
      <c r="AH81" s="115">
        <f t="shared" si="13"/>
        <v>1</v>
      </c>
      <c r="AI81" s="115">
        <f t="shared" si="13"/>
        <v>1</v>
      </c>
      <c r="AJ81" s="37" t="str">
        <f t="shared" si="6"/>
        <v>SFT_P_AUTO_RW</v>
      </c>
      <c r="AK81" s="50"/>
      <c r="AL81" s="50" t="str">
        <f t="shared" si="9"/>
        <v>93</v>
      </c>
      <c r="AM81" s="52" t="str">
        <f t="shared" si="10"/>
        <v>00</v>
      </c>
      <c r="AN81" s="52" t="str">
        <f t="shared" si="11"/>
        <v>00</v>
      </c>
      <c r="AO81" s="52" t="str">
        <f t="shared" si="12"/>
        <v>00</v>
      </c>
      <c r="AQ81" t="str">
        <f t="shared" si="7"/>
        <v xml:space="preserve">    (U4)0x00000093U,                                                           /* 10 SFT_P_AUTO_RW                                   */</v>
      </c>
    </row>
    <row r="82" spans="2:43">
      <c r="B82" s="122"/>
      <c r="C82" s="37">
        <f t="shared" si="8"/>
        <v>11</v>
      </c>
      <c r="D82" s="115">
        <f t="shared" si="13"/>
        <v>0</v>
      </c>
      <c r="E82" s="115">
        <f t="shared" si="13"/>
        <v>0</v>
      </c>
      <c r="F82" s="115">
        <f t="shared" si="13"/>
        <v>0</v>
      </c>
      <c r="G82" s="115">
        <f t="shared" si="13"/>
        <v>0</v>
      </c>
      <c r="H82" s="115">
        <f t="shared" si="13"/>
        <v>0</v>
      </c>
      <c r="I82" s="115">
        <f t="shared" si="13"/>
        <v>0</v>
      </c>
      <c r="J82" s="115">
        <f t="shared" si="13"/>
        <v>0</v>
      </c>
      <c r="K82" s="115">
        <f t="shared" si="13"/>
        <v>0</v>
      </c>
      <c r="L82" s="115">
        <f t="shared" si="13"/>
        <v>0</v>
      </c>
      <c r="M82" s="115">
        <f t="shared" si="13"/>
        <v>0</v>
      </c>
      <c r="N82" s="115">
        <f t="shared" si="13"/>
        <v>0</v>
      </c>
      <c r="O82" s="115">
        <f t="shared" si="13"/>
        <v>0</v>
      </c>
      <c r="P82" s="115">
        <f t="shared" si="13"/>
        <v>0</v>
      </c>
      <c r="Q82" s="115">
        <f t="shared" si="13"/>
        <v>0</v>
      </c>
      <c r="R82" s="115">
        <f t="shared" si="13"/>
        <v>0</v>
      </c>
      <c r="S82" s="115">
        <f t="shared" si="13"/>
        <v>0</v>
      </c>
      <c r="T82" s="115">
        <f t="shared" si="13"/>
        <v>0</v>
      </c>
      <c r="U82" s="115">
        <f t="shared" si="13"/>
        <v>0</v>
      </c>
      <c r="V82" s="115">
        <f t="shared" si="13"/>
        <v>0</v>
      </c>
      <c r="W82" s="115">
        <f t="shared" si="13"/>
        <v>0</v>
      </c>
      <c r="X82" s="115">
        <f t="shared" si="13"/>
        <v>0</v>
      </c>
      <c r="Y82" s="115">
        <f t="shared" si="13"/>
        <v>0</v>
      </c>
      <c r="Z82" s="115">
        <f t="shared" si="13"/>
        <v>0</v>
      </c>
      <c r="AA82" s="115">
        <f t="shared" si="13"/>
        <v>0</v>
      </c>
      <c r="AB82" s="115">
        <f t="shared" si="13"/>
        <v>0</v>
      </c>
      <c r="AC82" s="115">
        <f t="shared" si="13"/>
        <v>0</v>
      </c>
      <c r="AD82" s="115">
        <f t="shared" si="13"/>
        <v>0</v>
      </c>
      <c r="AE82" s="115">
        <f t="shared" si="13"/>
        <v>0</v>
      </c>
      <c r="AF82" s="115">
        <f t="shared" si="13"/>
        <v>0</v>
      </c>
      <c r="AG82" s="115">
        <f t="shared" si="13"/>
        <v>0</v>
      </c>
      <c r="AH82" s="115">
        <f t="shared" si="13"/>
        <v>1</v>
      </c>
      <c r="AI82" s="115">
        <f t="shared" si="13"/>
        <v>0</v>
      </c>
      <c r="AJ82" s="37" t="str">
        <f t="shared" si="6"/>
        <v>REQ_BRK</v>
      </c>
      <c r="AK82" s="50"/>
      <c r="AL82" s="50" t="str">
        <f t="shared" si="9"/>
        <v>02</v>
      </c>
      <c r="AM82" s="52" t="str">
        <f t="shared" si="10"/>
        <v>00</v>
      </c>
      <c r="AN82" s="52" t="str">
        <f t="shared" si="11"/>
        <v>00</v>
      </c>
      <c r="AO82" s="52" t="str">
        <f t="shared" si="12"/>
        <v>00</v>
      </c>
      <c r="AQ82" t="str">
        <f t="shared" si="7"/>
        <v xml:space="preserve">    (U4)0x00000002U,                                                           /* 11 REQ_BRK                                         */</v>
      </c>
    </row>
    <row r="83" spans="2:43">
      <c r="B83" s="122"/>
      <c r="C83" s="37">
        <f t="shared" si="8"/>
        <v>12</v>
      </c>
      <c r="D83" s="115">
        <f t="shared" si="13"/>
        <v>0</v>
      </c>
      <c r="E83" s="115">
        <f t="shared" si="13"/>
        <v>0</v>
      </c>
      <c r="F83" s="115">
        <f t="shared" si="13"/>
        <v>0</v>
      </c>
      <c r="G83" s="115">
        <f t="shared" si="13"/>
        <v>0</v>
      </c>
      <c r="H83" s="115">
        <f t="shared" si="13"/>
        <v>0</v>
      </c>
      <c r="I83" s="115">
        <f t="shared" si="13"/>
        <v>0</v>
      </c>
      <c r="J83" s="115">
        <f t="shared" si="13"/>
        <v>0</v>
      </c>
      <c r="K83" s="115">
        <f t="shared" si="13"/>
        <v>0</v>
      </c>
      <c r="L83" s="115">
        <f t="shared" si="13"/>
        <v>0</v>
      </c>
      <c r="M83" s="115">
        <f t="shared" si="13"/>
        <v>0</v>
      </c>
      <c r="N83" s="115">
        <f t="shared" si="13"/>
        <v>0</v>
      </c>
      <c r="O83" s="115">
        <f t="shared" si="13"/>
        <v>0</v>
      </c>
      <c r="P83" s="115">
        <f t="shared" si="13"/>
        <v>0</v>
      </c>
      <c r="Q83" s="115">
        <f t="shared" si="13"/>
        <v>0</v>
      </c>
      <c r="R83" s="115">
        <f t="shared" si="13"/>
        <v>0</v>
      </c>
      <c r="S83" s="115">
        <f t="shared" si="13"/>
        <v>0</v>
      </c>
      <c r="T83" s="115">
        <f t="shared" si="13"/>
        <v>0</v>
      </c>
      <c r="U83" s="115">
        <f t="shared" si="13"/>
        <v>0</v>
      </c>
      <c r="V83" s="115">
        <f t="shared" si="13"/>
        <v>0</v>
      </c>
      <c r="W83" s="115">
        <f t="shared" si="13"/>
        <v>0</v>
      </c>
      <c r="X83" s="115">
        <f t="shared" si="13"/>
        <v>0</v>
      </c>
      <c r="Y83" s="115">
        <f t="shared" si="13"/>
        <v>0</v>
      </c>
      <c r="Z83" s="115">
        <f t="shared" si="13"/>
        <v>0</v>
      </c>
      <c r="AA83" s="115">
        <f t="shared" si="13"/>
        <v>0</v>
      </c>
      <c r="AB83" s="115">
        <f t="shared" si="13"/>
        <v>0</v>
      </c>
      <c r="AC83" s="115">
        <f t="shared" si="13"/>
        <v>0</v>
      </c>
      <c r="AD83" s="115">
        <f t="shared" si="13"/>
        <v>0</v>
      </c>
      <c r="AE83" s="115">
        <f t="shared" si="13"/>
        <v>0</v>
      </c>
      <c r="AF83" s="115">
        <f t="shared" si="13"/>
        <v>0</v>
      </c>
      <c r="AG83" s="115">
        <f t="shared" si="13"/>
        <v>0</v>
      </c>
      <c r="AH83" s="115">
        <f t="shared" si="13"/>
        <v>1</v>
      </c>
      <c r="AI83" s="115">
        <f t="shared" si="13"/>
        <v>1</v>
      </c>
      <c r="AJ83" s="37" t="str">
        <f t="shared" si="6"/>
        <v>CC_MLFNK1</v>
      </c>
      <c r="AK83" s="50"/>
      <c r="AL83" s="50" t="str">
        <f t="shared" si="9"/>
        <v>03</v>
      </c>
      <c r="AM83" s="52" t="str">
        <f t="shared" si="10"/>
        <v>00</v>
      </c>
      <c r="AN83" s="52" t="str">
        <f t="shared" si="11"/>
        <v>00</v>
      </c>
      <c r="AO83" s="52" t="str">
        <f t="shared" si="12"/>
        <v>00</v>
      </c>
      <c r="AQ83" t="str">
        <f t="shared" si="7"/>
        <v xml:space="preserve">    (U4)0x00000003U,                                                           /* 12 CC_MLFNK1                                       */</v>
      </c>
    </row>
    <row r="84" spans="2:43">
      <c r="B84" s="122"/>
      <c r="C84" s="37">
        <f t="shared" si="8"/>
        <v>13</v>
      </c>
      <c r="D84" s="115">
        <f t="shared" si="13"/>
        <v>0</v>
      </c>
      <c r="E84" s="115">
        <f t="shared" si="13"/>
        <v>0</v>
      </c>
      <c r="F84" s="115">
        <f t="shared" si="13"/>
        <v>0</v>
      </c>
      <c r="G84" s="115">
        <f t="shared" si="13"/>
        <v>0</v>
      </c>
      <c r="H84" s="115">
        <f t="shared" si="13"/>
        <v>0</v>
      </c>
      <c r="I84" s="115">
        <f t="shared" si="13"/>
        <v>0</v>
      </c>
      <c r="J84" s="115">
        <f t="shared" si="13"/>
        <v>0</v>
      </c>
      <c r="K84" s="115">
        <f t="shared" si="13"/>
        <v>0</v>
      </c>
      <c r="L84" s="115">
        <f t="shared" si="13"/>
        <v>0</v>
      </c>
      <c r="M84" s="115">
        <f t="shared" si="13"/>
        <v>0</v>
      </c>
      <c r="N84" s="115">
        <f t="shared" si="13"/>
        <v>0</v>
      </c>
      <c r="O84" s="115">
        <f t="shared" si="13"/>
        <v>0</v>
      </c>
      <c r="P84" s="115">
        <f t="shared" si="13"/>
        <v>0</v>
      </c>
      <c r="Q84" s="115">
        <f t="shared" si="13"/>
        <v>0</v>
      </c>
      <c r="R84" s="115">
        <f t="shared" si="13"/>
        <v>0</v>
      </c>
      <c r="S84" s="115">
        <f t="shared" si="13"/>
        <v>0</v>
      </c>
      <c r="T84" s="115">
        <f t="shared" si="13"/>
        <v>0</v>
      </c>
      <c r="U84" s="115">
        <f t="shared" si="13"/>
        <v>0</v>
      </c>
      <c r="V84" s="115">
        <f t="shared" si="13"/>
        <v>0</v>
      </c>
      <c r="W84" s="115">
        <f t="shared" si="13"/>
        <v>0</v>
      </c>
      <c r="X84" s="115">
        <f t="shared" si="13"/>
        <v>0</v>
      </c>
      <c r="Y84" s="115">
        <f t="shared" si="13"/>
        <v>0</v>
      </c>
      <c r="Z84" s="115">
        <f t="shared" si="13"/>
        <v>0</v>
      </c>
      <c r="AA84" s="115">
        <f t="shared" si="13"/>
        <v>0</v>
      </c>
      <c r="AB84" s="115">
        <f t="shared" si="13"/>
        <v>0</v>
      </c>
      <c r="AC84" s="115">
        <f t="shared" si="13"/>
        <v>0</v>
      </c>
      <c r="AD84" s="115">
        <f t="shared" si="13"/>
        <v>0</v>
      </c>
      <c r="AE84" s="115">
        <f t="shared" si="13"/>
        <v>0</v>
      </c>
      <c r="AF84" s="115">
        <f t="shared" si="13"/>
        <v>0</v>
      </c>
      <c r="AG84" s="115">
        <f t="shared" si="13"/>
        <v>1</v>
      </c>
      <c r="AH84" s="115">
        <f t="shared" si="13"/>
        <v>1</v>
      </c>
      <c r="AI84" s="115">
        <f t="shared" si="13"/>
        <v>0</v>
      </c>
      <c r="AJ84" s="37" t="str">
        <f t="shared" si="6"/>
        <v>UNKNOWN_RW</v>
      </c>
      <c r="AK84" s="50"/>
      <c r="AL84" s="50" t="str">
        <f t="shared" si="9"/>
        <v>06</v>
      </c>
      <c r="AM84" s="52" t="str">
        <f t="shared" si="10"/>
        <v>00</v>
      </c>
      <c r="AN84" s="52" t="str">
        <f t="shared" si="11"/>
        <v>00</v>
      </c>
      <c r="AO84" s="52" t="str">
        <f t="shared" si="12"/>
        <v>00</v>
      </c>
      <c r="AQ84" t="str">
        <f t="shared" si="7"/>
        <v xml:space="preserve">    (U4)0x00000006U,                                                           /* 13 UNKNOWN_RW                                      */</v>
      </c>
    </row>
    <row r="85" spans="2:43">
      <c r="B85" s="122"/>
      <c r="C85" s="37">
        <f t="shared" si="8"/>
        <v>14</v>
      </c>
      <c r="D85" s="115">
        <f t="shared" si="13"/>
        <v>0</v>
      </c>
      <c r="E85" s="115">
        <f t="shared" si="13"/>
        <v>0</v>
      </c>
      <c r="F85" s="115">
        <f t="shared" si="13"/>
        <v>0</v>
      </c>
      <c r="G85" s="115">
        <f t="shared" si="13"/>
        <v>0</v>
      </c>
      <c r="H85" s="115">
        <f t="shared" si="13"/>
        <v>0</v>
      </c>
      <c r="I85" s="115">
        <f t="shared" si="13"/>
        <v>0</v>
      </c>
      <c r="J85" s="115">
        <f t="shared" si="13"/>
        <v>0</v>
      </c>
      <c r="K85" s="115">
        <f t="shared" si="13"/>
        <v>0</v>
      </c>
      <c r="L85" s="115">
        <f t="shared" si="13"/>
        <v>0</v>
      </c>
      <c r="M85" s="115">
        <f t="shared" si="13"/>
        <v>0</v>
      </c>
      <c r="N85" s="115">
        <f t="shared" si="13"/>
        <v>0</v>
      </c>
      <c r="O85" s="115">
        <f t="shared" si="13"/>
        <v>0</v>
      </c>
      <c r="P85" s="115">
        <f t="shared" si="13"/>
        <v>0</v>
      </c>
      <c r="Q85" s="115">
        <f t="shared" si="13"/>
        <v>0</v>
      </c>
      <c r="R85" s="115">
        <f t="shared" si="13"/>
        <v>0</v>
      </c>
      <c r="S85" s="115">
        <f t="shared" si="13"/>
        <v>0</v>
      </c>
      <c r="T85" s="115">
        <f t="shared" si="13"/>
        <v>0</v>
      </c>
      <c r="U85" s="115">
        <f t="shared" si="13"/>
        <v>0</v>
      </c>
      <c r="V85" s="115">
        <f t="shared" si="13"/>
        <v>0</v>
      </c>
      <c r="W85" s="115">
        <f t="shared" si="13"/>
        <v>0</v>
      </c>
      <c r="X85" s="115">
        <f t="shared" si="13"/>
        <v>0</v>
      </c>
      <c r="Y85" s="115">
        <f t="shared" si="13"/>
        <v>0</v>
      </c>
      <c r="Z85" s="115">
        <f t="shared" si="13"/>
        <v>0</v>
      </c>
      <c r="AA85" s="115">
        <f t="shared" si="13"/>
        <v>0</v>
      </c>
      <c r="AB85" s="115">
        <f t="shared" si="13"/>
        <v>0</v>
      </c>
      <c r="AC85" s="115">
        <f t="shared" si="13"/>
        <v>0</v>
      </c>
      <c r="AD85" s="115">
        <f t="shared" si="13"/>
        <v>0</v>
      </c>
      <c r="AE85" s="115">
        <f t="shared" si="13"/>
        <v>0</v>
      </c>
      <c r="AF85" s="115">
        <f t="shared" si="13"/>
        <v>0</v>
      </c>
      <c r="AG85" s="115">
        <f t="shared" si="13"/>
        <v>1</v>
      </c>
      <c r="AH85" s="115">
        <f t="shared" si="13"/>
        <v>1</v>
      </c>
      <c r="AI85" s="115">
        <f t="shared" si="13"/>
        <v>1</v>
      </c>
      <c r="AJ85" s="37" t="str">
        <f t="shared" si="6"/>
        <v>CC_DSBL1</v>
      </c>
      <c r="AK85" s="50"/>
      <c r="AL85" s="50" t="str">
        <f t="shared" si="9"/>
        <v>07</v>
      </c>
      <c r="AM85" s="52" t="str">
        <f t="shared" si="10"/>
        <v>00</v>
      </c>
      <c r="AN85" s="52" t="str">
        <f t="shared" si="11"/>
        <v>00</v>
      </c>
      <c r="AO85" s="52" t="str">
        <f t="shared" si="12"/>
        <v>00</v>
      </c>
      <c r="AQ85" t="str">
        <f t="shared" si="7"/>
        <v xml:space="preserve">    (U4)0x00000007U,                                                           /* 14 CC_DSBL1                                        */</v>
      </c>
    </row>
    <row r="86" spans="2:43">
      <c r="B86" s="122"/>
      <c r="C86" s="37">
        <f t="shared" si="8"/>
        <v>15</v>
      </c>
      <c r="D86" s="115">
        <f t="shared" si="13"/>
        <v>0</v>
      </c>
      <c r="E86" s="115">
        <f t="shared" si="13"/>
        <v>0</v>
      </c>
      <c r="F86" s="115">
        <f t="shared" si="13"/>
        <v>0</v>
      </c>
      <c r="G86" s="115">
        <f t="shared" si="13"/>
        <v>0</v>
      </c>
      <c r="H86" s="115">
        <f t="shared" si="13"/>
        <v>0</v>
      </c>
      <c r="I86" s="115">
        <f t="shared" si="13"/>
        <v>0</v>
      </c>
      <c r="J86" s="115">
        <f t="shared" si="13"/>
        <v>0</v>
      </c>
      <c r="K86" s="115">
        <f t="shared" si="13"/>
        <v>0</v>
      </c>
      <c r="L86" s="115">
        <f t="shared" si="13"/>
        <v>0</v>
      </c>
      <c r="M86" s="115">
        <f t="shared" si="13"/>
        <v>0</v>
      </c>
      <c r="N86" s="115">
        <f t="shared" si="13"/>
        <v>0</v>
      </c>
      <c r="O86" s="115">
        <f t="shared" si="13"/>
        <v>0</v>
      </c>
      <c r="P86" s="115">
        <f t="shared" si="13"/>
        <v>0</v>
      </c>
      <c r="Q86" s="115">
        <f t="shared" si="13"/>
        <v>0</v>
      </c>
      <c r="R86" s="115">
        <f t="shared" si="13"/>
        <v>0</v>
      </c>
      <c r="S86" s="115">
        <f t="shared" si="13"/>
        <v>0</v>
      </c>
      <c r="T86" s="115">
        <f t="shared" si="13"/>
        <v>0</v>
      </c>
      <c r="U86" s="115">
        <f t="shared" si="13"/>
        <v>0</v>
      </c>
      <c r="V86" s="115">
        <f t="shared" si="13"/>
        <v>0</v>
      </c>
      <c r="W86" s="115">
        <f t="shared" si="13"/>
        <v>0</v>
      </c>
      <c r="X86" s="115">
        <f t="shared" si="13"/>
        <v>0</v>
      </c>
      <c r="Y86" s="115">
        <f t="shared" si="13"/>
        <v>0</v>
      </c>
      <c r="Z86" s="115">
        <f t="shared" si="13"/>
        <v>0</v>
      </c>
      <c r="AA86" s="115">
        <f t="shared" si="13"/>
        <v>0</v>
      </c>
      <c r="AB86" s="115">
        <f t="shared" si="13"/>
        <v>0</v>
      </c>
      <c r="AC86" s="115">
        <f t="shared" si="13"/>
        <v>0</v>
      </c>
      <c r="AD86" s="115">
        <f t="shared" si="13"/>
        <v>0</v>
      </c>
      <c r="AE86" s="115">
        <f t="shared" si="13"/>
        <v>0</v>
      </c>
      <c r="AF86" s="115">
        <f t="shared" si="13"/>
        <v>1</v>
      </c>
      <c r="AG86" s="115">
        <f t="shared" si="13"/>
        <v>0</v>
      </c>
      <c r="AH86" s="115">
        <f t="shared" si="13"/>
        <v>0</v>
      </c>
      <c r="AI86" s="115">
        <f>IF(AI21=1,1,0)</f>
        <v>0</v>
      </c>
      <c r="AJ86" s="37" t="str">
        <f t="shared" si="6"/>
        <v>JST_ACT2</v>
      </c>
      <c r="AK86" s="50"/>
      <c r="AL86" s="50" t="str">
        <f t="shared" si="9"/>
        <v>08</v>
      </c>
      <c r="AM86" s="52" t="str">
        <f t="shared" si="10"/>
        <v>00</v>
      </c>
      <c r="AN86" s="52" t="str">
        <f t="shared" si="11"/>
        <v>00</v>
      </c>
      <c r="AO86" s="52" t="str">
        <f t="shared" si="12"/>
        <v>00</v>
      </c>
      <c r="AQ86" t="str">
        <f t="shared" si="7"/>
        <v xml:space="preserve">    (U4)0x00000008U,                                                           /* 15 JST_ACT2                                        */</v>
      </c>
    </row>
    <row r="87" spans="2:43">
      <c r="B87" s="122"/>
      <c r="C87" s="37">
        <f t="shared" si="8"/>
        <v>16</v>
      </c>
      <c r="D87" s="115">
        <f t="shared" ref="D87:AI94" si="14">IF(D22=1,1,0)</f>
        <v>0</v>
      </c>
      <c r="E87" s="115">
        <f t="shared" si="14"/>
        <v>0</v>
      </c>
      <c r="F87" s="115">
        <f t="shared" si="14"/>
        <v>0</v>
      </c>
      <c r="G87" s="115">
        <f t="shared" si="14"/>
        <v>0</v>
      </c>
      <c r="H87" s="115">
        <f t="shared" si="14"/>
        <v>0</v>
      </c>
      <c r="I87" s="115">
        <f t="shared" si="14"/>
        <v>0</v>
      </c>
      <c r="J87" s="115">
        <f t="shared" si="14"/>
        <v>0</v>
      </c>
      <c r="K87" s="115">
        <f t="shared" si="14"/>
        <v>0</v>
      </c>
      <c r="L87" s="115">
        <f t="shared" si="14"/>
        <v>0</v>
      </c>
      <c r="M87" s="115">
        <f t="shared" si="14"/>
        <v>0</v>
      </c>
      <c r="N87" s="115">
        <f t="shared" si="14"/>
        <v>0</v>
      </c>
      <c r="O87" s="115">
        <f t="shared" si="14"/>
        <v>0</v>
      </c>
      <c r="P87" s="115">
        <f t="shared" si="14"/>
        <v>0</v>
      </c>
      <c r="Q87" s="115">
        <f t="shared" si="14"/>
        <v>0</v>
      </c>
      <c r="R87" s="115">
        <f t="shared" si="14"/>
        <v>0</v>
      </c>
      <c r="S87" s="115">
        <f t="shared" si="14"/>
        <v>0</v>
      </c>
      <c r="T87" s="115">
        <f t="shared" si="14"/>
        <v>0</v>
      </c>
      <c r="U87" s="115">
        <f t="shared" si="14"/>
        <v>0</v>
      </c>
      <c r="V87" s="115">
        <f t="shared" si="14"/>
        <v>0</v>
      </c>
      <c r="W87" s="115">
        <f t="shared" si="14"/>
        <v>0</v>
      </c>
      <c r="X87" s="115">
        <f t="shared" si="14"/>
        <v>0</v>
      </c>
      <c r="Y87" s="115">
        <f t="shared" si="14"/>
        <v>0</v>
      </c>
      <c r="Z87" s="115">
        <f t="shared" si="14"/>
        <v>0</v>
      </c>
      <c r="AA87" s="115">
        <f t="shared" si="14"/>
        <v>0</v>
      </c>
      <c r="AB87" s="115">
        <f t="shared" si="14"/>
        <v>0</v>
      </c>
      <c r="AC87" s="115">
        <f t="shared" si="14"/>
        <v>0</v>
      </c>
      <c r="AD87" s="115">
        <f t="shared" si="14"/>
        <v>0</v>
      </c>
      <c r="AE87" s="115">
        <f t="shared" si="14"/>
        <v>0</v>
      </c>
      <c r="AF87" s="115">
        <f t="shared" si="14"/>
        <v>1</v>
      </c>
      <c r="AG87" s="115">
        <f t="shared" si="14"/>
        <v>0</v>
      </c>
      <c r="AH87" s="115">
        <f t="shared" si="14"/>
        <v>0</v>
      </c>
      <c r="AI87" s="115">
        <f t="shared" si="14"/>
        <v>1</v>
      </c>
      <c r="AJ87" s="37" t="str">
        <f t="shared" si="6"/>
        <v>CC_DSBL2</v>
      </c>
      <c r="AK87" s="50"/>
      <c r="AL87" s="50" t="str">
        <f t="shared" si="9"/>
        <v>09</v>
      </c>
      <c r="AM87" s="52" t="str">
        <f t="shared" si="10"/>
        <v>00</v>
      </c>
      <c r="AN87" s="52" t="str">
        <f t="shared" si="11"/>
        <v>00</v>
      </c>
      <c r="AO87" s="52" t="str">
        <f t="shared" si="12"/>
        <v>00</v>
      </c>
      <c r="AQ87" t="str">
        <f t="shared" si="7"/>
        <v xml:space="preserve">    (U4)0x00000009U,                                                           /* 16 CC_DSBL2                                        */</v>
      </c>
    </row>
    <row r="88" spans="2:43">
      <c r="B88" s="122"/>
      <c r="C88" s="37">
        <f t="shared" si="8"/>
        <v>17</v>
      </c>
      <c r="D88" s="115">
        <f t="shared" si="14"/>
        <v>0</v>
      </c>
      <c r="E88" s="115">
        <f t="shared" si="14"/>
        <v>0</v>
      </c>
      <c r="F88" s="115">
        <f t="shared" si="14"/>
        <v>0</v>
      </c>
      <c r="G88" s="115">
        <f t="shared" si="14"/>
        <v>0</v>
      </c>
      <c r="H88" s="115">
        <f t="shared" si="14"/>
        <v>0</v>
      </c>
      <c r="I88" s="115">
        <f t="shared" si="14"/>
        <v>0</v>
      </c>
      <c r="J88" s="115">
        <f t="shared" si="14"/>
        <v>0</v>
      </c>
      <c r="K88" s="115">
        <f t="shared" si="14"/>
        <v>0</v>
      </c>
      <c r="L88" s="115">
        <f t="shared" si="14"/>
        <v>0</v>
      </c>
      <c r="M88" s="115">
        <f t="shared" si="14"/>
        <v>0</v>
      </c>
      <c r="N88" s="115">
        <f t="shared" si="14"/>
        <v>0</v>
      </c>
      <c r="O88" s="115">
        <f t="shared" si="14"/>
        <v>0</v>
      </c>
      <c r="P88" s="115">
        <f t="shared" si="14"/>
        <v>0</v>
      </c>
      <c r="Q88" s="115">
        <f t="shared" si="14"/>
        <v>0</v>
      </c>
      <c r="R88" s="115">
        <f t="shared" si="14"/>
        <v>0</v>
      </c>
      <c r="S88" s="115">
        <f t="shared" si="14"/>
        <v>0</v>
      </c>
      <c r="T88" s="115">
        <f t="shared" si="14"/>
        <v>0</v>
      </c>
      <c r="U88" s="115">
        <f t="shared" si="14"/>
        <v>0</v>
      </c>
      <c r="V88" s="115">
        <f t="shared" si="14"/>
        <v>0</v>
      </c>
      <c r="W88" s="115">
        <f t="shared" si="14"/>
        <v>0</v>
      </c>
      <c r="X88" s="115">
        <f t="shared" si="14"/>
        <v>0</v>
      </c>
      <c r="Y88" s="115">
        <f t="shared" si="14"/>
        <v>0</v>
      </c>
      <c r="Z88" s="115">
        <f t="shared" si="14"/>
        <v>0</v>
      </c>
      <c r="AA88" s="115">
        <f t="shared" si="14"/>
        <v>0</v>
      </c>
      <c r="AB88" s="115">
        <f t="shared" si="14"/>
        <v>0</v>
      </c>
      <c r="AC88" s="115">
        <f t="shared" si="14"/>
        <v>0</v>
      </c>
      <c r="AD88" s="115">
        <f t="shared" si="14"/>
        <v>0</v>
      </c>
      <c r="AE88" s="115">
        <f t="shared" si="14"/>
        <v>0</v>
      </c>
      <c r="AF88" s="115">
        <f t="shared" si="14"/>
        <v>1</v>
      </c>
      <c r="AG88" s="115">
        <f t="shared" si="14"/>
        <v>0</v>
      </c>
      <c r="AH88" s="115">
        <f t="shared" si="14"/>
        <v>1</v>
      </c>
      <c r="AI88" s="115">
        <f t="shared" si="14"/>
        <v>0</v>
      </c>
      <c r="AJ88" s="37" t="str">
        <f t="shared" si="6"/>
        <v>CC_DSBL3</v>
      </c>
      <c r="AK88" s="50"/>
      <c r="AL88" s="50" t="str">
        <f t="shared" si="9"/>
        <v>0A</v>
      </c>
      <c r="AM88" s="52" t="str">
        <f t="shared" si="10"/>
        <v>00</v>
      </c>
      <c r="AN88" s="52" t="str">
        <f t="shared" si="11"/>
        <v>00</v>
      </c>
      <c r="AO88" s="52" t="str">
        <f t="shared" si="12"/>
        <v>00</v>
      </c>
      <c r="AQ88" t="str">
        <f t="shared" si="7"/>
        <v xml:space="preserve">    (U4)0x0000000AU,                                                           /* 17 CC_DSBL3                                        */</v>
      </c>
    </row>
    <row r="89" spans="2:43">
      <c r="B89" s="122"/>
      <c r="C89" s="37">
        <f t="shared" si="8"/>
        <v>18</v>
      </c>
      <c r="D89" s="115">
        <f t="shared" si="14"/>
        <v>0</v>
      </c>
      <c r="E89" s="115">
        <f t="shared" si="14"/>
        <v>0</v>
      </c>
      <c r="F89" s="115">
        <f t="shared" si="14"/>
        <v>0</v>
      </c>
      <c r="G89" s="115">
        <f t="shared" si="14"/>
        <v>0</v>
      </c>
      <c r="H89" s="115">
        <f t="shared" si="14"/>
        <v>0</v>
      </c>
      <c r="I89" s="115">
        <f t="shared" si="14"/>
        <v>0</v>
      </c>
      <c r="J89" s="115">
        <f t="shared" si="14"/>
        <v>0</v>
      </c>
      <c r="K89" s="115">
        <f t="shared" si="14"/>
        <v>0</v>
      </c>
      <c r="L89" s="115">
        <f t="shared" si="14"/>
        <v>0</v>
      </c>
      <c r="M89" s="115">
        <f t="shared" si="14"/>
        <v>0</v>
      </c>
      <c r="N89" s="115">
        <f t="shared" si="14"/>
        <v>0</v>
      </c>
      <c r="O89" s="115">
        <f t="shared" si="14"/>
        <v>0</v>
      </c>
      <c r="P89" s="115">
        <f t="shared" si="14"/>
        <v>0</v>
      </c>
      <c r="Q89" s="115">
        <f t="shared" si="14"/>
        <v>0</v>
      </c>
      <c r="R89" s="115">
        <f t="shared" si="14"/>
        <v>0</v>
      </c>
      <c r="S89" s="115">
        <f t="shared" si="14"/>
        <v>0</v>
      </c>
      <c r="T89" s="115">
        <f t="shared" si="14"/>
        <v>0</v>
      </c>
      <c r="U89" s="115">
        <f t="shared" si="14"/>
        <v>0</v>
      </c>
      <c r="V89" s="115">
        <f t="shared" si="14"/>
        <v>0</v>
      </c>
      <c r="W89" s="115">
        <f t="shared" si="14"/>
        <v>0</v>
      </c>
      <c r="X89" s="115">
        <f t="shared" si="14"/>
        <v>0</v>
      </c>
      <c r="Y89" s="115">
        <f t="shared" si="14"/>
        <v>0</v>
      </c>
      <c r="Z89" s="115">
        <f t="shared" si="14"/>
        <v>0</v>
      </c>
      <c r="AA89" s="115">
        <f t="shared" si="14"/>
        <v>0</v>
      </c>
      <c r="AB89" s="115">
        <f t="shared" si="14"/>
        <v>0</v>
      </c>
      <c r="AC89" s="115">
        <f t="shared" si="14"/>
        <v>0</v>
      </c>
      <c r="AD89" s="115">
        <f t="shared" si="14"/>
        <v>0</v>
      </c>
      <c r="AE89" s="115">
        <f t="shared" si="14"/>
        <v>0</v>
      </c>
      <c r="AF89" s="115">
        <f t="shared" si="14"/>
        <v>1</v>
      </c>
      <c r="AG89" s="115">
        <f t="shared" si="14"/>
        <v>0</v>
      </c>
      <c r="AH89" s="115">
        <f t="shared" si="14"/>
        <v>1</v>
      </c>
      <c r="AI89" s="115">
        <f t="shared" si="14"/>
        <v>1</v>
      </c>
      <c r="AJ89" s="37" t="str">
        <f t="shared" si="6"/>
        <v>CC_DSBL4</v>
      </c>
      <c r="AK89" s="50"/>
      <c r="AL89" s="50" t="str">
        <f t="shared" si="9"/>
        <v>0B</v>
      </c>
      <c r="AM89" s="52" t="str">
        <f t="shared" si="10"/>
        <v>00</v>
      </c>
      <c r="AN89" s="52" t="str">
        <f t="shared" si="11"/>
        <v>00</v>
      </c>
      <c r="AO89" s="52" t="str">
        <f t="shared" si="12"/>
        <v>00</v>
      </c>
      <c r="AQ89" t="str">
        <f t="shared" si="7"/>
        <v xml:space="preserve">    (U4)0x0000000BU,                                                           /* 18 CC_DSBL4                                        */</v>
      </c>
    </row>
    <row r="90" spans="2:43">
      <c r="B90" s="122"/>
      <c r="C90" s="37">
        <f t="shared" si="8"/>
        <v>19</v>
      </c>
      <c r="D90" s="115">
        <f t="shared" si="14"/>
        <v>0</v>
      </c>
      <c r="E90" s="115">
        <f t="shared" si="14"/>
        <v>0</v>
      </c>
      <c r="F90" s="115">
        <f t="shared" si="14"/>
        <v>0</v>
      </c>
      <c r="G90" s="115">
        <f t="shared" si="14"/>
        <v>0</v>
      </c>
      <c r="H90" s="115">
        <f t="shared" si="14"/>
        <v>0</v>
      </c>
      <c r="I90" s="115">
        <f t="shared" si="14"/>
        <v>0</v>
      </c>
      <c r="J90" s="115">
        <f t="shared" si="14"/>
        <v>0</v>
      </c>
      <c r="K90" s="115">
        <f t="shared" si="14"/>
        <v>0</v>
      </c>
      <c r="L90" s="115">
        <f t="shared" si="14"/>
        <v>0</v>
      </c>
      <c r="M90" s="115">
        <f t="shared" si="14"/>
        <v>0</v>
      </c>
      <c r="N90" s="115">
        <f t="shared" si="14"/>
        <v>0</v>
      </c>
      <c r="O90" s="115">
        <f t="shared" si="14"/>
        <v>0</v>
      </c>
      <c r="P90" s="115">
        <f t="shared" si="14"/>
        <v>0</v>
      </c>
      <c r="Q90" s="115">
        <f t="shared" si="14"/>
        <v>0</v>
      </c>
      <c r="R90" s="115">
        <f t="shared" si="14"/>
        <v>0</v>
      </c>
      <c r="S90" s="115">
        <f t="shared" si="14"/>
        <v>0</v>
      </c>
      <c r="T90" s="115">
        <f t="shared" si="14"/>
        <v>0</v>
      </c>
      <c r="U90" s="115">
        <f t="shared" si="14"/>
        <v>0</v>
      </c>
      <c r="V90" s="115">
        <f t="shared" si="14"/>
        <v>0</v>
      </c>
      <c r="W90" s="115">
        <f t="shared" si="14"/>
        <v>0</v>
      </c>
      <c r="X90" s="115">
        <f t="shared" si="14"/>
        <v>0</v>
      </c>
      <c r="Y90" s="115">
        <f t="shared" si="14"/>
        <v>0</v>
      </c>
      <c r="Z90" s="115">
        <f t="shared" si="14"/>
        <v>0</v>
      </c>
      <c r="AA90" s="115">
        <f t="shared" si="14"/>
        <v>0</v>
      </c>
      <c r="AB90" s="115">
        <f t="shared" si="14"/>
        <v>0</v>
      </c>
      <c r="AC90" s="115">
        <f t="shared" si="14"/>
        <v>0</v>
      </c>
      <c r="AD90" s="115">
        <f t="shared" si="14"/>
        <v>0</v>
      </c>
      <c r="AE90" s="115">
        <f t="shared" si="14"/>
        <v>0</v>
      </c>
      <c r="AF90" s="115">
        <f t="shared" si="14"/>
        <v>1</v>
      </c>
      <c r="AG90" s="115">
        <f t="shared" si="14"/>
        <v>1</v>
      </c>
      <c r="AH90" s="115">
        <f t="shared" si="14"/>
        <v>1</v>
      </c>
      <c r="AI90" s="115">
        <f t="shared" si="14"/>
        <v>0</v>
      </c>
      <c r="AJ90" s="37" t="str">
        <f t="shared" si="6"/>
        <v>RSM</v>
      </c>
      <c r="AK90" s="50"/>
      <c r="AL90" s="50" t="str">
        <f t="shared" si="9"/>
        <v>0E</v>
      </c>
      <c r="AM90" s="52" t="str">
        <f t="shared" si="10"/>
        <v>00</v>
      </c>
      <c r="AN90" s="52" t="str">
        <f t="shared" si="11"/>
        <v>00</v>
      </c>
      <c r="AO90" s="52" t="str">
        <f t="shared" si="12"/>
        <v>00</v>
      </c>
      <c r="AQ90" t="str">
        <f t="shared" si="7"/>
        <v xml:space="preserve">    (U4)0x0000000EU,                                                           /* 19 RSM                                             */</v>
      </c>
    </row>
    <row r="91" spans="2:43">
      <c r="B91" s="122"/>
      <c r="C91" s="37">
        <f t="shared" si="8"/>
        <v>20</v>
      </c>
      <c r="D91" s="115">
        <f t="shared" si="14"/>
        <v>0</v>
      </c>
      <c r="E91" s="115">
        <f t="shared" si="14"/>
        <v>0</v>
      </c>
      <c r="F91" s="115">
        <f t="shared" si="14"/>
        <v>0</v>
      </c>
      <c r="G91" s="115">
        <f t="shared" si="14"/>
        <v>0</v>
      </c>
      <c r="H91" s="115">
        <f t="shared" si="14"/>
        <v>0</v>
      </c>
      <c r="I91" s="115">
        <f t="shared" si="14"/>
        <v>0</v>
      </c>
      <c r="J91" s="115">
        <f t="shared" si="14"/>
        <v>0</v>
      </c>
      <c r="K91" s="115">
        <f t="shared" si="14"/>
        <v>0</v>
      </c>
      <c r="L91" s="115">
        <f t="shared" si="14"/>
        <v>0</v>
      </c>
      <c r="M91" s="115">
        <f t="shared" si="14"/>
        <v>0</v>
      </c>
      <c r="N91" s="115">
        <f t="shared" si="14"/>
        <v>0</v>
      </c>
      <c r="O91" s="115">
        <f t="shared" si="14"/>
        <v>0</v>
      </c>
      <c r="P91" s="115">
        <f t="shared" si="14"/>
        <v>0</v>
      </c>
      <c r="Q91" s="115">
        <f t="shared" si="14"/>
        <v>0</v>
      </c>
      <c r="R91" s="115">
        <f t="shared" si="14"/>
        <v>0</v>
      </c>
      <c r="S91" s="115">
        <f t="shared" si="14"/>
        <v>0</v>
      </c>
      <c r="T91" s="115">
        <f t="shared" si="14"/>
        <v>0</v>
      </c>
      <c r="U91" s="115">
        <f t="shared" si="14"/>
        <v>0</v>
      </c>
      <c r="V91" s="115">
        <f t="shared" si="14"/>
        <v>0</v>
      </c>
      <c r="W91" s="115">
        <f t="shared" si="14"/>
        <v>0</v>
      </c>
      <c r="X91" s="115">
        <f t="shared" si="14"/>
        <v>0</v>
      </c>
      <c r="Y91" s="115">
        <f t="shared" si="14"/>
        <v>0</v>
      </c>
      <c r="Z91" s="115">
        <f t="shared" si="14"/>
        <v>0</v>
      </c>
      <c r="AA91" s="115">
        <f t="shared" si="14"/>
        <v>0</v>
      </c>
      <c r="AB91" s="115">
        <f t="shared" si="14"/>
        <v>0</v>
      </c>
      <c r="AC91" s="115">
        <f t="shared" si="14"/>
        <v>0</v>
      </c>
      <c r="AD91" s="115">
        <f t="shared" si="14"/>
        <v>0</v>
      </c>
      <c r="AE91" s="115">
        <f t="shared" si="14"/>
        <v>0</v>
      </c>
      <c r="AF91" s="115">
        <f t="shared" si="14"/>
        <v>1</v>
      </c>
      <c r="AG91" s="115">
        <f t="shared" si="14"/>
        <v>1</v>
      </c>
      <c r="AH91" s="115">
        <f t="shared" si="14"/>
        <v>1</v>
      </c>
      <c r="AI91" s="115">
        <f t="shared" si="14"/>
        <v>1</v>
      </c>
      <c r="AJ91" s="37" t="str">
        <f t="shared" si="6"/>
        <v>RSM_UNAVA</v>
      </c>
      <c r="AK91" s="50"/>
      <c r="AL91" s="50" t="str">
        <f t="shared" si="9"/>
        <v>0F</v>
      </c>
      <c r="AM91" s="52" t="str">
        <f t="shared" si="10"/>
        <v>00</v>
      </c>
      <c r="AN91" s="52" t="str">
        <f t="shared" si="11"/>
        <v>00</v>
      </c>
      <c r="AO91" s="52" t="str">
        <f t="shared" si="12"/>
        <v>00</v>
      </c>
      <c r="AQ91" t="str">
        <f t="shared" si="7"/>
        <v xml:space="preserve">    (U4)0x0000000FU,                                                           /* 20 RSM_UNAVA                                       */</v>
      </c>
    </row>
    <row r="92" spans="2:43">
      <c r="B92" s="122"/>
      <c r="C92" s="37">
        <f t="shared" si="8"/>
        <v>21</v>
      </c>
      <c r="D92" s="115">
        <f t="shared" si="14"/>
        <v>0</v>
      </c>
      <c r="E92" s="115">
        <f t="shared" si="14"/>
        <v>0</v>
      </c>
      <c r="F92" s="115">
        <f t="shared" si="14"/>
        <v>0</v>
      </c>
      <c r="G92" s="115">
        <f t="shared" si="14"/>
        <v>0</v>
      </c>
      <c r="H92" s="115">
        <f t="shared" si="14"/>
        <v>0</v>
      </c>
      <c r="I92" s="115">
        <f t="shared" si="14"/>
        <v>0</v>
      </c>
      <c r="J92" s="115">
        <f t="shared" si="14"/>
        <v>0</v>
      </c>
      <c r="K92" s="115">
        <f t="shared" si="14"/>
        <v>0</v>
      </c>
      <c r="L92" s="115">
        <f t="shared" si="14"/>
        <v>0</v>
      </c>
      <c r="M92" s="115">
        <f t="shared" si="14"/>
        <v>0</v>
      </c>
      <c r="N92" s="115">
        <f t="shared" si="14"/>
        <v>0</v>
      </c>
      <c r="O92" s="115">
        <f t="shared" si="14"/>
        <v>0</v>
      </c>
      <c r="P92" s="115">
        <f t="shared" si="14"/>
        <v>0</v>
      </c>
      <c r="Q92" s="115">
        <f t="shared" si="14"/>
        <v>0</v>
      </c>
      <c r="R92" s="115">
        <f t="shared" si="14"/>
        <v>0</v>
      </c>
      <c r="S92" s="115">
        <f t="shared" si="14"/>
        <v>0</v>
      </c>
      <c r="T92" s="115">
        <f t="shared" si="14"/>
        <v>0</v>
      </c>
      <c r="U92" s="115">
        <f t="shared" si="14"/>
        <v>0</v>
      </c>
      <c r="V92" s="115">
        <f t="shared" si="14"/>
        <v>0</v>
      </c>
      <c r="W92" s="115">
        <f t="shared" si="14"/>
        <v>0</v>
      </c>
      <c r="X92" s="115">
        <f t="shared" si="14"/>
        <v>0</v>
      </c>
      <c r="Y92" s="115">
        <f t="shared" si="14"/>
        <v>0</v>
      </c>
      <c r="Z92" s="115">
        <f t="shared" si="14"/>
        <v>0</v>
      </c>
      <c r="AA92" s="115">
        <f t="shared" si="14"/>
        <v>0</v>
      </c>
      <c r="AB92" s="115">
        <f t="shared" si="14"/>
        <v>0</v>
      </c>
      <c r="AC92" s="115">
        <f t="shared" si="14"/>
        <v>0</v>
      </c>
      <c r="AD92" s="115">
        <f t="shared" si="14"/>
        <v>0</v>
      </c>
      <c r="AE92" s="115">
        <f t="shared" si="14"/>
        <v>1</v>
      </c>
      <c r="AF92" s="115">
        <f t="shared" si="14"/>
        <v>0</v>
      </c>
      <c r="AG92" s="115">
        <f t="shared" si="14"/>
        <v>0</v>
      </c>
      <c r="AH92" s="115">
        <f t="shared" si="14"/>
        <v>0</v>
      </c>
      <c r="AI92" s="115">
        <f t="shared" si="14"/>
        <v>0</v>
      </c>
      <c r="AJ92" s="37" t="str">
        <f t="shared" si="6"/>
        <v>REQ_BRK2</v>
      </c>
      <c r="AK92" s="50"/>
      <c r="AL92" s="50" t="str">
        <f t="shared" si="9"/>
        <v>10</v>
      </c>
      <c r="AM92" s="52" t="str">
        <f t="shared" si="10"/>
        <v>00</v>
      </c>
      <c r="AN92" s="52" t="str">
        <f t="shared" si="11"/>
        <v>00</v>
      </c>
      <c r="AO92" s="52" t="str">
        <f t="shared" si="12"/>
        <v>00</v>
      </c>
      <c r="AQ92" t="str">
        <f t="shared" si="7"/>
        <v xml:space="preserve">    (U4)0x00000010U,                                                           /* 21 REQ_BRK2                                        */</v>
      </c>
    </row>
    <row r="93" spans="2:43">
      <c r="B93" s="122"/>
      <c r="C93" s="37">
        <f t="shared" si="8"/>
        <v>22</v>
      </c>
      <c r="D93" s="115">
        <f t="shared" si="14"/>
        <v>0</v>
      </c>
      <c r="E93" s="115">
        <f t="shared" si="14"/>
        <v>0</v>
      </c>
      <c r="F93" s="115">
        <f t="shared" si="14"/>
        <v>0</v>
      </c>
      <c r="G93" s="115">
        <f t="shared" si="14"/>
        <v>0</v>
      </c>
      <c r="H93" s="115">
        <f t="shared" si="14"/>
        <v>0</v>
      </c>
      <c r="I93" s="115">
        <f t="shared" si="14"/>
        <v>0</v>
      </c>
      <c r="J93" s="115">
        <f t="shared" si="14"/>
        <v>0</v>
      </c>
      <c r="K93" s="115">
        <f t="shared" si="14"/>
        <v>0</v>
      </c>
      <c r="L93" s="115">
        <f t="shared" si="14"/>
        <v>0</v>
      </c>
      <c r="M93" s="115">
        <f t="shared" si="14"/>
        <v>0</v>
      </c>
      <c r="N93" s="115">
        <f t="shared" si="14"/>
        <v>0</v>
      </c>
      <c r="O93" s="115">
        <f t="shared" si="14"/>
        <v>0</v>
      </c>
      <c r="P93" s="115">
        <f t="shared" si="14"/>
        <v>0</v>
      </c>
      <c r="Q93" s="115">
        <f t="shared" si="14"/>
        <v>0</v>
      </c>
      <c r="R93" s="115">
        <f t="shared" si="14"/>
        <v>0</v>
      </c>
      <c r="S93" s="115">
        <f t="shared" si="14"/>
        <v>0</v>
      </c>
      <c r="T93" s="115">
        <f t="shared" si="14"/>
        <v>0</v>
      </c>
      <c r="U93" s="115">
        <f t="shared" si="14"/>
        <v>0</v>
      </c>
      <c r="V93" s="115">
        <f t="shared" si="14"/>
        <v>0</v>
      </c>
      <c r="W93" s="115">
        <f t="shared" si="14"/>
        <v>0</v>
      </c>
      <c r="X93" s="115">
        <f t="shared" si="14"/>
        <v>0</v>
      </c>
      <c r="Y93" s="115">
        <f t="shared" si="14"/>
        <v>0</v>
      </c>
      <c r="Z93" s="115">
        <f t="shared" si="14"/>
        <v>0</v>
      </c>
      <c r="AA93" s="115">
        <f t="shared" si="14"/>
        <v>0</v>
      </c>
      <c r="AB93" s="115">
        <f t="shared" si="14"/>
        <v>0</v>
      </c>
      <c r="AC93" s="115">
        <f t="shared" si="14"/>
        <v>0</v>
      </c>
      <c r="AD93" s="115">
        <f t="shared" si="14"/>
        <v>0</v>
      </c>
      <c r="AE93" s="115">
        <f t="shared" si="14"/>
        <v>1</v>
      </c>
      <c r="AF93" s="115">
        <f t="shared" si="14"/>
        <v>0</v>
      </c>
      <c r="AG93" s="115">
        <f t="shared" si="14"/>
        <v>0</v>
      </c>
      <c r="AH93" s="115">
        <f t="shared" si="14"/>
        <v>1</v>
      </c>
      <c r="AI93" s="115">
        <f t="shared" si="14"/>
        <v>0</v>
      </c>
      <c r="AJ93" s="37" t="str">
        <f t="shared" si="6"/>
        <v>CC_ACT</v>
      </c>
      <c r="AK93" s="50"/>
      <c r="AL93" s="50" t="str">
        <f t="shared" si="9"/>
        <v>12</v>
      </c>
      <c r="AM93" s="52" t="str">
        <f t="shared" si="10"/>
        <v>00</v>
      </c>
      <c r="AN93" s="52" t="str">
        <f t="shared" si="11"/>
        <v>00</v>
      </c>
      <c r="AO93" s="52" t="str">
        <f t="shared" si="12"/>
        <v>00</v>
      </c>
      <c r="AQ93" t="str">
        <f t="shared" si="7"/>
        <v xml:space="preserve">    (U4)0x00000012U,                                                           /* 22 CC_ACT                                          */</v>
      </c>
    </row>
    <row r="94" spans="2:43">
      <c r="B94" s="122"/>
      <c r="C94" s="37">
        <f t="shared" si="8"/>
        <v>23</v>
      </c>
      <c r="D94" s="115">
        <f t="shared" si="14"/>
        <v>0</v>
      </c>
      <c r="E94" s="115">
        <f t="shared" si="14"/>
        <v>0</v>
      </c>
      <c r="F94" s="115">
        <f t="shared" si="14"/>
        <v>0</v>
      </c>
      <c r="G94" s="115">
        <f t="shared" si="14"/>
        <v>0</v>
      </c>
      <c r="H94" s="115">
        <f t="shared" si="14"/>
        <v>0</v>
      </c>
      <c r="I94" s="115">
        <f t="shared" si="14"/>
        <v>0</v>
      </c>
      <c r="J94" s="115">
        <f t="shared" si="14"/>
        <v>0</v>
      </c>
      <c r="K94" s="115">
        <f t="shared" si="14"/>
        <v>0</v>
      </c>
      <c r="L94" s="115">
        <f t="shared" si="14"/>
        <v>0</v>
      </c>
      <c r="M94" s="115">
        <f t="shared" si="14"/>
        <v>0</v>
      </c>
      <c r="N94" s="115">
        <f t="shared" si="14"/>
        <v>0</v>
      </c>
      <c r="O94" s="115">
        <f t="shared" si="14"/>
        <v>0</v>
      </c>
      <c r="P94" s="115">
        <f t="shared" si="14"/>
        <v>0</v>
      </c>
      <c r="Q94" s="115">
        <f t="shared" si="14"/>
        <v>0</v>
      </c>
      <c r="R94" s="115">
        <f t="shared" si="14"/>
        <v>0</v>
      </c>
      <c r="S94" s="115">
        <f t="shared" si="14"/>
        <v>0</v>
      </c>
      <c r="T94" s="115">
        <f t="shared" si="14"/>
        <v>0</v>
      </c>
      <c r="U94" s="115">
        <f t="shared" si="14"/>
        <v>0</v>
      </c>
      <c r="V94" s="115">
        <f t="shared" si="14"/>
        <v>0</v>
      </c>
      <c r="W94" s="115">
        <f t="shared" si="14"/>
        <v>0</v>
      </c>
      <c r="X94" s="115">
        <f t="shared" si="14"/>
        <v>0</v>
      </c>
      <c r="Y94" s="115">
        <f t="shared" si="14"/>
        <v>0</v>
      </c>
      <c r="Z94" s="115">
        <f t="shared" si="14"/>
        <v>0</v>
      </c>
      <c r="AA94" s="115">
        <f t="shared" si="14"/>
        <v>0</v>
      </c>
      <c r="AB94" s="115">
        <f t="shared" si="14"/>
        <v>0</v>
      </c>
      <c r="AC94" s="115">
        <f t="shared" si="14"/>
        <v>0</v>
      </c>
      <c r="AD94" s="115">
        <f t="shared" si="14"/>
        <v>0</v>
      </c>
      <c r="AE94" s="115">
        <f t="shared" si="14"/>
        <v>1</v>
      </c>
      <c r="AF94" s="115">
        <f t="shared" si="14"/>
        <v>0</v>
      </c>
      <c r="AG94" s="115">
        <f t="shared" si="14"/>
        <v>0</v>
      </c>
      <c r="AH94" s="115">
        <f t="shared" si="14"/>
        <v>1</v>
      </c>
      <c r="AI94" s="115">
        <f>IF(AI29=1,1,0)</f>
        <v>1</v>
      </c>
      <c r="AJ94" s="37" t="str">
        <f t="shared" si="6"/>
        <v>SFT_P_AUTO</v>
      </c>
      <c r="AK94" s="50"/>
      <c r="AL94" s="50" t="str">
        <f t="shared" si="9"/>
        <v>13</v>
      </c>
      <c r="AM94" s="52" t="str">
        <f t="shared" si="10"/>
        <v>00</v>
      </c>
      <c r="AN94" s="52" t="str">
        <f t="shared" si="11"/>
        <v>00</v>
      </c>
      <c r="AO94" s="52" t="str">
        <f t="shared" si="12"/>
        <v>00</v>
      </c>
      <c r="AQ94" t="str">
        <f t="shared" si="7"/>
        <v xml:space="preserve">    (U4)0x00000013U,                                                           /* 23 SFT_P_AUTO                                      */</v>
      </c>
    </row>
    <row r="95" spans="2:43">
      <c r="B95" s="122"/>
      <c r="C95" s="37">
        <f t="shared" si="8"/>
        <v>24</v>
      </c>
      <c r="D95" s="115">
        <f t="shared" ref="D95:AI102" si="15">IF(D30=1,1,0)</f>
        <v>0</v>
      </c>
      <c r="E95" s="115">
        <f t="shared" si="15"/>
        <v>0</v>
      </c>
      <c r="F95" s="115">
        <f t="shared" si="15"/>
        <v>0</v>
      </c>
      <c r="G95" s="115">
        <f t="shared" si="15"/>
        <v>0</v>
      </c>
      <c r="H95" s="115">
        <f t="shared" si="15"/>
        <v>0</v>
      </c>
      <c r="I95" s="115">
        <f t="shared" si="15"/>
        <v>0</v>
      </c>
      <c r="J95" s="115">
        <f t="shared" si="15"/>
        <v>0</v>
      </c>
      <c r="K95" s="115">
        <f t="shared" si="15"/>
        <v>0</v>
      </c>
      <c r="L95" s="115">
        <f t="shared" si="15"/>
        <v>0</v>
      </c>
      <c r="M95" s="115">
        <f t="shared" si="15"/>
        <v>0</v>
      </c>
      <c r="N95" s="115">
        <f t="shared" si="15"/>
        <v>0</v>
      </c>
      <c r="O95" s="115">
        <f t="shared" si="15"/>
        <v>0</v>
      </c>
      <c r="P95" s="115">
        <f t="shared" si="15"/>
        <v>0</v>
      </c>
      <c r="Q95" s="115">
        <f t="shared" si="15"/>
        <v>0</v>
      </c>
      <c r="R95" s="115">
        <f t="shared" si="15"/>
        <v>0</v>
      </c>
      <c r="S95" s="115">
        <f t="shared" si="15"/>
        <v>0</v>
      </c>
      <c r="T95" s="115">
        <f t="shared" si="15"/>
        <v>0</v>
      </c>
      <c r="U95" s="115">
        <f t="shared" si="15"/>
        <v>0</v>
      </c>
      <c r="V95" s="115">
        <f t="shared" si="15"/>
        <v>0</v>
      </c>
      <c r="W95" s="115">
        <f t="shared" si="15"/>
        <v>0</v>
      </c>
      <c r="X95" s="115">
        <f t="shared" si="15"/>
        <v>0</v>
      </c>
      <c r="Y95" s="115">
        <f t="shared" si="15"/>
        <v>0</v>
      </c>
      <c r="Z95" s="115">
        <f t="shared" si="15"/>
        <v>0</v>
      </c>
      <c r="AA95" s="115">
        <f t="shared" si="15"/>
        <v>0</v>
      </c>
      <c r="AB95" s="115">
        <f t="shared" si="15"/>
        <v>1</v>
      </c>
      <c r="AC95" s="115">
        <f t="shared" si="15"/>
        <v>0</v>
      </c>
      <c r="AD95" s="115">
        <f t="shared" si="15"/>
        <v>0</v>
      </c>
      <c r="AE95" s="115">
        <f t="shared" si="15"/>
        <v>0</v>
      </c>
      <c r="AF95" s="115">
        <f t="shared" si="15"/>
        <v>0</v>
      </c>
      <c r="AG95" s="115">
        <f t="shared" si="15"/>
        <v>0</v>
      </c>
      <c r="AH95" s="115">
        <f t="shared" si="15"/>
        <v>0</v>
      </c>
      <c r="AI95" s="115">
        <f t="shared" si="15"/>
        <v>0</v>
      </c>
      <c r="AJ95" s="37" t="str">
        <f t="shared" si="6"/>
        <v>UNKNOWN_RW</v>
      </c>
      <c r="AK95" s="50"/>
      <c r="AL95" s="50" t="str">
        <f t="shared" si="9"/>
        <v>80</v>
      </c>
      <c r="AM95" s="52" t="str">
        <f t="shared" si="10"/>
        <v>00</v>
      </c>
      <c r="AN95" s="52" t="str">
        <f t="shared" si="11"/>
        <v>00</v>
      </c>
      <c r="AO95" s="52" t="str">
        <f t="shared" si="12"/>
        <v>00</v>
      </c>
      <c r="AQ95" t="str">
        <f t="shared" si="7"/>
        <v xml:space="preserve">    (U4)0x00000080U                                                            /* 24 UNKNOWN_RW                                      */</v>
      </c>
    </row>
    <row r="96" spans="2:43">
      <c r="B96" s="122"/>
      <c r="C96" s="37">
        <f t="shared" si="8"/>
        <v>25</v>
      </c>
      <c r="D96" s="115">
        <f t="shared" si="15"/>
        <v>0</v>
      </c>
      <c r="E96" s="115">
        <f t="shared" si="15"/>
        <v>0</v>
      </c>
      <c r="F96" s="115">
        <f t="shared" si="15"/>
        <v>0</v>
      </c>
      <c r="G96" s="115">
        <f t="shared" si="15"/>
        <v>0</v>
      </c>
      <c r="H96" s="115">
        <f t="shared" si="15"/>
        <v>0</v>
      </c>
      <c r="I96" s="115">
        <f t="shared" si="15"/>
        <v>0</v>
      </c>
      <c r="J96" s="115">
        <f t="shared" si="15"/>
        <v>0</v>
      </c>
      <c r="K96" s="115">
        <f t="shared" si="15"/>
        <v>0</v>
      </c>
      <c r="L96" s="115">
        <f t="shared" si="15"/>
        <v>0</v>
      </c>
      <c r="M96" s="115">
        <f t="shared" si="15"/>
        <v>0</v>
      </c>
      <c r="N96" s="115">
        <f t="shared" si="15"/>
        <v>0</v>
      </c>
      <c r="O96" s="115">
        <f t="shared" si="15"/>
        <v>0</v>
      </c>
      <c r="P96" s="115">
        <f t="shared" si="15"/>
        <v>0</v>
      </c>
      <c r="Q96" s="115">
        <f t="shared" si="15"/>
        <v>0</v>
      </c>
      <c r="R96" s="115">
        <f t="shared" si="15"/>
        <v>0</v>
      </c>
      <c r="S96" s="115">
        <f t="shared" si="15"/>
        <v>0</v>
      </c>
      <c r="T96" s="115">
        <f t="shared" si="15"/>
        <v>0</v>
      </c>
      <c r="U96" s="115">
        <f t="shared" si="15"/>
        <v>0</v>
      </c>
      <c r="V96" s="115">
        <f t="shared" si="15"/>
        <v>0</v>
      </c>
      <c r="W96" s="115">
        <f t="shared" si="15"/>
        <v>0</v>
      </c>
      <c r="X96" s="115">
        <f t="shared" si="15"/>
        <v>0</v>
      </c>
      <c r="Y96" s="115">
        <f t="shared" si="15"/>
        <v>0</v>
      </c>
      <c r="Z96" s="115">
        <f t="shared" si="15"/>
        <v>0</v>
      </c>
      <c r="AA96" s="115">
        <f t="shared" si="15"/>
        <v>0</v>
      </c>
      <c r="AB96" s="115">
        <f t="shared" si="15"/>
        <v>0</v>
      </c>
      <c r="AC96" s="115">
        <f t="shared" si="15"/>
        <v>0</v>
      </c>
      <c r="AD96" s="115">
        <f t="shared" si="15"/>
        <v>0</v>
      </c>
      <c r="AE96" s="115">
        <f t="shared" si="15"/>
        <v>0</v>
      </c>
      <c r="AF96" s="115">
        <f t="shared" si="15"/>
        <v>0</v>
      </c>
      <c r="AG96" s="115">
        <f t="shared" si="15"/>
        <v>0</v>
      </c>
      <c r="AH96" s="115">
        <f t="shared" si="15"/>
        <v>0</v>
      </c>
      <c r="AI96" s="115">
        <f t="shared" si="15"/>
        <v>0</v>
      </c>
      <c r="AJ96" s="37" t="str">
        <f t="shared" si="6"/>
        <v/>
      </c>
      <c r="AK96" s="50"/>
      <c r="AL96" s="50" t="str">
        <f t="shared" si="9"/>
        <v>00</v>
      </c>
      <c r="AM96" s="52" t="str">
        <f t="shared" si="10"/>
        <v>00</v>
      </c>
      <c r="AN96" s="52" t="str">
        <f t="shared" si="11"/>
        <v>00</v>
      </c>
      <c r="AO96" s="52" t="str">
        <f t="shared" si="12"/>
        <v>00</v>
      </c>
      <c r="AQ96" t="str">
        <f t="shared" si="7"/>
        <v/>
      </c>
    </row>
    <row r="97" spans="2:43">
      <c r="B97" s="122"/>
      <c r="C97" s="37">
        <f t="shared" si="8"/>
        <v>26</v>
      </c>
      <c r="D97" s="115">
        <f t="shared" si="15"/>
        <v>0</v>
      </c>
      <c r="E97" s="115">
        <f t="shared" si="15"/>
        <v>0</v>
      </c>
      <c r="F97" s="115">
        <f t="shared" si="15"/>
        <v>0</v>
      </c>
      <c r="G97" s="115">
        <f t="shared" si="15"/>
        <v>0</v>
      </c>
      <c r="H97" s="115">
        <f t="shared" si="15"/>
        <v>0</v>
      </c>
      <c r="I97" s="115">
        <f t="shared" si="15"/>
        <v>0</v>
      </c>
      <c r="J97" s="115">
        <f t="shared" si="15"/>
        <v>0</v>
      </c>
      <c r="K97" s="115">
        <f t="shared" si="15"/>
        <v>0</v>
      </c>
      <c r="L97" s="115">
        <f t="shared" si="15"/>
        <v>0</v>
      </c>
      <c r="M97" s="115">
        <f t="shared" si="15"/>
        <v>0</v>
      </c>
      <c r="N97" s="115">
        <f t="shared" si="15"/>
        <v>0</v>
      </c>
      <c r="O97" s="115">
        <f t="shared" si="15"/>
        <v>0</v>
      </c>
      <c r="P97" s="115">
        <f t="shared" si="15"/>
        <v>0</v>
      </c>
      <c r="Q97" s="115">
        <f t="shared" si="15"/>
        <v>0</v>
      </c>
      <c r="R97" s="115">
        <f t="shared" si="15"/>
        <v>0</v>
      </c>
      <c r="S97" s="115">
        <f t="shared" si="15"/>
        <v>0</v>
      </c>
      <c r="T97" s="115">
        <f t="shared" si="15"/>
        <v>0</v>
      </c>
      <c r="U97" s="115">
        <f t="shared" si="15"/>
        <v>0</v>
      </c>
      <c r="V97" s="115">
        <f t="shared" si="15"/>
        <v>0</v>
      </c>
      <c r="W97" s="115">
        <f t="shared" si="15"/>
        <v>0</v>
      </c>
      <c r="X97" s="115">
        <f t="shared" si="15"/>
        <v>0</v>
      </c>
      <c r="Y97" s="115">
        <f t="shared" si="15"/>
        <v>0</v>
      </c>
      <c r="Z97" s="115">
        <f t="shared" si="15"/>
        <v>0</v>
      </c>
      <c r="AA97" s="115">
        <f t="shared" si="15"/>
        <v>0</v>
      </c>
      <c r="AB97" s="115">
        <f t="shared" si="15"/>
        <v>0</v>
      </c>
      <c r="AC97" s="115">
        <f t="shared" si="15"/>
        <v>0</v>
      </c>
      <c r="AD97" s="115">
        <f t="shared" si="15"/>
        <v>0</v>
      </c>
      <c r="AE97" s="115">
        <f t="shared" si="15"/>
        <v>0</v>
      </c>
      <c r="AF97" s="115">
        <f t="shared" si="15"/>
        <v>0</v>
      </c>
      <c r="AG97" s="115">
        <f t="shared" si="15"/>
        <v>0</v>
      </c>
      <c r="AH97" s="115">
        <f t="shared" si="15"/>
        <v>0</v>
      </c>
      <c r="AI97" s="115">
        <f t="shared" si="15"/>
        <v>0</v>
      </c>
      <c r="AJ97" s="37" t="str">
        <f t="shared" si="6"/>
        <v/>
      </c>
      <c r="AK97" s="50"/>
      <c r="AL97" s="50" t="str">
        <f t="shared" si="9"/>
        <v>00</v>
      </c>
      <c r="AM97" s="52" t="str">
        <f t="shared" si="10"/>
        <v>00</v>
      </c>
      <c r="AN97" s="52" t="str">
        <f t="shared" si="11"/>
        <v>00</v>
      </c>
      <c r="AO97" s="52" t="str">
        <f t="shared" si="12"/>
        <v>00</v>
      </c>
      <c r="AQ97" t="str">
        <f t="shared" si="7"/>
        <v/>
      </c>
    </row>
    <row r="98" spans="2:43">
      <c r="B98" s="122"/>
      <c r="C98" s="37">
        <f t="shared" si="8"/>
        <v>27</v>
      </c>
      <c r="D98" s="115">
        <f t="shared" si="15"/>
        <v>0</v>
      </c>
      <c r="E98" s="115">
        <f t="shared" si="15"/>
        <v>0</v>
      </c>
      <c r="F98" s="115">
        <f t="shared" si="15"/>
        <v>0</v>
      </c>
      <c r="G98" s="115">
        <f t="shared" si="15"/>
        <v>0</v>
      </c>
      <c r="H98" s="115">
        <f t="shared" si="15"/>
        <v>0</v>
      </c>
      <c r="I98" s="115">
        <f t="shared" si="15"/>
        <v>0</v>
      </c>
      <c r="J98" s="115">
        <f t="shared" si="15"/>
        <v>0</v>
      </c>
      <c r="K98" s="115">
        <f t="shared" si="15"/>
        <v>0</v>
      </c>
      <c r="L98" s="115">
        <f t="shared" si="15"/>
        <v>0</v>
      </c>
      <c r="M98" s="115">
        <f t="shared" si="15"/>
        <v>0</v>
      </c>
      <c r="N98" s="115">
        <f t="shared" si="15"/>
        <v>0</v>
      </c>
      <c r="O98" s="115">
        <f t="shared" si="15"/>
        <v>0</v>
      </c>
      <c r="P98" s="115">
        <f t="shared" si="15"/>
        <v>0</v>
      </c>
      <c r="Q98" s="115">
        <f t="shared" si="15"/>
        <v>0</v>
      </c>
      <c r="R98" s="115">
        <f t="shared" si="15"/>
        <v>0</v>
      </c>
      <c r="S98" s="115">
        <f t="shared" si="15"/>
        <v>0</v>
      </c>
      <c r="T98" s="115">
        <f t="shared" si="15"/>
        <v>0</v>
      </c>
      <c r="U98" s="115">
        <f t="shared" si="15"/>
        <v>0</v>
      </c>
      <c r="V98" s="115">
        <f t="shared" si="15"/>
        <v>0</v>
      </c>
      <c r="W98" s="115">
        <f t="shared" si="15"/>
        <v>0</v>
      </c>
      <c r="X98" s="115">
        <f t="shared" si="15"/>
        <v>0</v>
      </c>
      <c r="Y98" s="115">
        <f t="shared" si="15"/>
        <v>0</v>
      </c>
      <c r="Z98" s="115">
        <f t="shared" si="15"/>
        <v>0</v>
      </c>
      <c r="AA98" s="115">
        <f t="shared" si="15"/>
        <v>0</v>
      </c>
      <c r="AB98" s="115">
        <f t="shared" si="15"/>
        <v>0</v>
      </c>
      <c r="AC98" s="115">
        <f t="shared" si="15"/>
        <v>0</v>
      </c>
      <c r="AD98" s="115">
        <f t="shared" si="15"/>
        <v>0</v>
      </c>
      <c r="AE98" s="115">
        <f t="shared" si="15"/>
        <v>0</v>
      </c>
      <c r="AF98" s="115">
        <f t="shared" si="15"/>
        <v>0</v>
      </c>
      <c r="AG98" s="115">
        <f t="shared" si="15"/>
        <v>0</v>
      </c>
      <c r="AH98" s="115">
        <f t="shared" si="15"/>
        <v>0</v>
      </c>
      <c r="AI98" s="115">
        <f t="shared" si="15"/>
        <v>0</v>
      </c>
      <c r="AJ98" s="37" t="str">
        <f t="shared" si="6"/>
        <v/>
      </c>
      <c r="AK98" s="50"/>
      <c r="AL98" s="50" t="str">
        <f t="shared" si="9"/>
        <v>00</v>
      </c>
      <c r="AM98" s="52" t="str">
        <f t="shared" si="10"/>
        <v>00</v>
      </c>
      <c r="AN98" s="52" t="str">
        <f t="shared" si="11"/>
        <v>00</v>
      </c>
      <c r="AO98" s="52" t="str">
        <f t="shared" si="12"/>
        <v>00</v>
      </c>
      <c r="AQ98" t="str">
        <f t="shared" si="7"/>
        <v/>
      </c>
    </row>
    <row r="99" spans="2:43">
      <c r="B99" s="122"/>
      <c r="C99" s="37">
        <f t="shared" si="8"/>
        <v>28</v>
      </c>
      <c r="D99" s="115">
        <f t="shared" si="15"/>
        <v>0</v>
      </c>
      <c r="E99" s="115">
        <f t="shared" si="15"/>
        <v>0</v>
      </c>
      <c r="F99" s="115">
        <f t="shared" si="15"/>
        <v>0</v>
      </c>
      <c r="G99" s="115">
        <f t="shared" si="15"/>
        <v>0</v>
      </c>
      <c r="H99" s="115">
        <f t="shared" si="15"/>
        <v>0</v>
      </c>
      <c r="I99" s="115">
        <f t="shared" si="15"/>
        <v>0</v>
      </c>
      <c r="J99" s="115">
        <f t="shared" si="15"/>
        <v>0</v>
      </c>
      <c r="K99" s="115">
        <f t="shared" si="15"/>
        <v>0</v>
      </c>
      <c r="L99" s="115">
        <f t="shared" si="15"/>
        <v>0</v>
      </c>
      <c r="M99" s="115">
        <f t="shared" si="15"/>
        <v>0</v>
      </c>
      <c r="N99" s="115">
        <f t="shared" si="15"/>
        <v>0</v>
      </c>
      <c r="O99" s="115">
        <f t="shared" si="15"/>
        <v>0</v>
      </c>
      <c r="P99" s="115">
        <f t="shared" si="15"/>
        <v>0</v>
      </c>
      <c r="Q99" s="115">
        <f t="shared" si="15"/>
        <v>0</v>
      </c>
      <c r="R99" s="115">
        <f t="shared" si="15"/>
        <v>0</v>
      </c>
      <c r="S99" s="115">
        <f t="shared" si="15"/>
        <v>0</v>
      </c>
      <c r="T99" s="115">
        <f t="shared" si="15"/>
        <v>0</v>
      </c>
      <c r="U99" s="115">
        <f t="shared" si="15"/>
        <v>0</v>
      </c>
      <c r="V99" s="115">
        <f t="shared" si="15"/>
        <v>0</v>
      </c>
      <c r="W99" s="115">
        <f t="shared" si="15"/>
        <v>0</v>
      </c>
      <c r="X99" s="115">
        <f t="shared" si="15"/>
        <v>0</v>
      </c>
      <c r="Y99" s="115">
        <f t="shared" si="15"/>
        <v>0</v>
      </c>
      <c r="Z99" s="115">
        <f t="shared" si="15"/>
        <v>0</v>
      </c>
      <c r="AA99" s="115">
        <f t="shared" si="15"/>
        <v>0</v>
      </c>
      <c r="AB99" s="115">
        <f t="shared" si="15"/>
        <v>0</v>
      </c>
      <c r="AC99" s="115">
        <f t="shared" si="15"/>
        <v>0</v>
      </c>
      <c r="AD99" s="115">
        <f t="shared" si="15"/>
        <v>0</v>
      </c>
      <c r="AE99" s="115">
        <f t="shared" si="15"/>
        <v>0</v>
      </c>
      <c r="AF99" s="115">
        <f t="shared" si="15"/>
        <v>0</v>
      </c>
      <c r="AG99" s="115">
        <f t="shared" si="15"/>
        <v>0</v>
      </c>
      <c r="AH99" s="115">
        <f t="shared" si="15"/>
        <v>0</v>
      </c>
      <c r="AI99" s="115">
        <f t="shared" si="15"/>
        <v>0</v>
      </c>
      <c r="AJ99" s="37" t="str">
        <f t="shared" si="6"/>
        <v/>
      </c>
      <c r="AK99" s="50"/>
      <c r="AL99" s="50" t="str">
        <f t="shared" si="9"/>
        <v>00</v>
      </c>
      <c r="AM99" s="52" t="str">
        <f t="shared" si="10"/>
        <v>00</v>
      </c>
      <c r="AN99" s="52" t="str">
        <f t="shared" si="11"/>
        <v>00</v>
      </c>
      <c r="AO99" s="52" t="str">
        <f t="shared" si="12"/>
        <v>00</v>
      </c>
      <c r="AQ99" t="str">
        <f t="shared" si="7"/>
        <v/>
      </c>
    </row>
    <row r="100" spans="2:43">
      <c r="B100" s="122"/>
      <c r="C100" s="37">
        <f t="shared" si="8"/>
        <v>29</v>
      </c>
      <c r="D100" s="115">
        <f t="shared" si="15"/>
        <v>0</v>
      </c>
      <c r="E100" s="115">
        <f t="shared" si="15"/>
        <v>0</v>
      </c>
      <c r="F100" s="115">
        <f t="shared" si="15"/>
        <v>0</v>
      </c>
      <c r="G100" s="115">
        <f t="shared" si="15"/>
        <v>0</v>
      </c>
      <c r="H100" s="115">
        <f t="shared" si="15"/>
        <v>0</v>
      </c>
      <c r="I100" s="115">
        <f t="shared" si="15"/>
        <v>0</v>
      </c>
      <c r="J100" s="115">
        <f t="shared" si="15"/>
        <v>0</v>
      </c>
      <c r="K100" s="115">
        <f t="shared" si="15"/>
        <v>0</v>
      </c>
      <c r="L100" s="115">
        <f t="shared" si="15"/>
        <v>0</v>
      </c>
      <c r="M100" s="115">
        <f t="shared" si="15"/>
        <v>0</v>
      </c>
      <c r="N100" s="115">
        <f t="shared" si="15"/>
        <v>0</v>
      </c>
      <c r="O100" s="115">
        <f t="shared" si="15"/>
        <v>0</v>
      </c>
      <c r="P100" s="115">
        <f t="shared" si="15"/>
        <v>0</v>
      </c>
      <c r="Q100" s="115">
        <f t="shared" si="15"/>
        <v>0</v>
      </c>
      <c r="R100" s="115">
        <f t="shared" si="15"/>
        <v>0</v>
      </c>
      <c r="S100" s="115">
        <f t="shared" si="15"/>
        <v>0</v>
      </c>
      <c r="T100" s="115">
        <f t="shared" si="15"/>
        <v>0</v>
      </c>
      <c r="U100" s="115">
        <f t="shared" si="15"/>
        <v>0</v>
      </c>
      <c r="V100" s="115">
        <f t="shared" si="15"/>
        <v>0</v>
      </c>
      <c r="W100" s="115">
        <f t="shared" si="15"/>
        <v>0</v>
      </c>
      <c r="X100" s="115">
        <f t="shared" si="15"/>
        <v>0</v>
      </c>
      <c r="Y100" s="115">
        <f t="shared" si="15"/>
        <v>0</v>
      </c>
      <c r="Z100" s="115">
        <f t="shared" si="15"/>
        <v>0</v>
      </c>
      <c r="AA100" s="115">
        <f t="shared" si="15"/>
        <v>0</v>
      </c>
      <c r="AB100" s="115">
        <f t="shared" si="15"/>
        <v>0</v>
      </c>
      <c r="AC100" s="115">
        <f t="shared" si="15"/>
        <v>0</v>
      </c>
      <c r="AD100" s="115">
        <f t="shared" si="15"/>
        <v>0</v>
      </c>
      <c r="AE100" s="115">
        <f t="shared" si="15"/>
        <v>0</v>
      </c>
      <c r="AF100" s="115">
        <f t="shared" si="15"/>
        <v>0</v>
      </c>
      <c r="AG100" s="115">
        <f t="shared" si="15"/>
        <v>0</v>
      </c>
      <c r="AH100" s="115">
        <f t="shared" si="15"/>
        <v>0</v>
      </c>
      <c r="AI100" s="115">
        <f t="shared" si="15"/>
        <v>0</v>
      </c>
      <c r="AJ100" s="37" t="str">
        <f t="shared" si="6"/>
        <v/>
      </c>
      <c r="AK100" s="50"/>
      <c r="AL100" s="50" t="str">
        <f t="shared" si="9"/>
        <v>00</v>
      </c>
      <c r="AM100" s="52" t="str">
        <f t="shared" si="10"/>
        <v>00</v>
      </c>
      <c r="AN100" s="52" t="str">
        <f t="shared" si="11"/>
        <v>00</v>
      </c>
      <c r="AO100" s="52" t="str">
        <f t="shared" si="12"/>
        <v>00</v>
      </c>
      <c r="AQ100" t="str">
        <f t="shared" si="7"/>
        <v/>
      </c>
    </row>
    <row r="101" spans="2:43">
      <c r="B101" s="122"/>
      <c r="C101" s="37">
        <f t="shared" si="8"/>
        <v>30</v>
      </c>
      <c r="D101" s="115">
        <f t="shared" si="15"/>
        <v>0</v>
      </c>
      <c r="E101" s="115">
        <f t="shared" si="15"/>
        <v>0</v>
      </c>
      <c r="F101" s="115">
        <f t="shared" si="15"/>
        <v>0</v>
      </c>
      <c r="G101" s="115">
        <f t="shared" si="15"/>
        <v>0</v>
      </c>
      <c r="H101" s="115">
        <f t="shared" si="15"/>
        <v>0</v>
      </c>
      <c r="I101" s="115">
        <f t="shared" si="15"/>
        <v>0</v>
      </c>
      <c r="J101" s="115">
        <f t="shared" si="15"/>
        <v>0</v>
      </c>
      <c r="K101" s="115">
        <f t="shared" si="15"/>
        <v>0</v>
      </c>
      <c r="L101" s="115">
        <f t="shared" si="15"/>
        <v>0</v>
      </c>
      <c r="M101" s="115">
        <f t="shared" si="15"/>
        <v>0</v>
      </c>
      <c r="N101" s="115">
        <f t="shared" si="15"/>
        <v>0</v>
      </c>
      <c r="O101" s="115">
        <f t="shared" si="15"/>
        <v>0</v>
      </c>
      <c r="P101" s="115">
        <f t="shared" si="15"/>
        <v>0</v>
      </c>
      <c r="Q101" s="115">
        <f t="shared" si="15"/>
        <v>0</v>
      </c>
      <c r="R101" s="115">
        <f t="shared" si="15"/>
        <v>0</v>
      </c>
      <c r="S101" s="115">
        <f t="shared" si="15"/>
        <v>0</v>
      </c>
      <c r="T101" s="115">
        <f t="shared" si="15"/>
        <v>0</v>
      </c>
      <c r="U101" s="115">
        <f t="shared" si="15"/>
        <v>0</v>
      </c>
      <c r="V101" s="115">
        <f t="shared" si="15"/>
        <v>0</v>
      </c>
      <c r="W101" s="115">
        <f t="shared" si="15"/>
        <v>0</v>
      </c>
      <c r="X101" s="115">
        <f t="shared" si="15"/>
        <v>0</v>
      </c>
      <c r="Y101" s="115">
        <f t="shared" si="15"/>
        <v>0</v>
      </c>
      <c r="Z101" s="115">
        <f t="shared" si="15"/>
        <v>0</v>
      </c>
      <c r="AA101" s="115">
        <f t="shared" si="15"/>
        <v>0</v>
      </c>
      <c r="AB101" s="115">
        <f t="shared" si="15"/>
        <v>0</v>
      </c>
      <c r="AC101" s="115">
        <f t="shared" si="15"/>
        <v>0</v>
      </c>
      <c r="AD101" s="115">
        <f t="shared" si="15"/>
        <v>0</v>
      </c>
      <c r="AE101" s="115">
        <f t="shared" si="15"/>
        <v>0</v>
      </c>
      <c r="AF101" s="115">
        <f t="shared" si="15"/>
        <v>0</v>
      </c>
      <c r="AG101" s="115">
        <f t="shared" si="15"/>
        <v>0</v>
      </c>
      <c r="AH101" s="115">
        <f t="shared" si="15"/>
        <v>0</v>
      </c>
      <c r="AI101" s="115">
        <f t="shared" si="15"/>
        <v>0</v>
      </c>
      <c r="AJ101" s="37" t="str">
        <f t="shared" si="6"/>
        <v/>
      </c>
      <c r="AK101" s="50"/>
      <c r="AL101" s="50" t="str">
        <f t="shared" si="9"/>
        <v>00</v>
      </c>
      <c r="AM101" s="52" t="str">
        <f t="shared" si="10"/>
        <v>00</v>
      </c>
      <c r="AN101" s="52" t="str">
        <f t="shared" si="11"/>
        <v>00</v>
      </c>
      <c r="AO101" s="52" t="str">
        <f t="shared" si="12"/>
        <v>00</v>
      </c>
      <c r="AQ101" t="str">
        <f t="shared" si="7"/>
        <v/>
      </c>
    </row>
    <row r="102" spans="2:43">
      <c r="B102" s="122"/>
      <c r="C102" s="37">
        <f t="shared" si="8"/>
        <v>31</v>
      </c>
      <c r="D102" s="115">
        <f t="shared" si="15"/>
        <v>0</v>
      </c>
      <c r="E102" s="115">
        <f t="shared" si="15"/>
        <v>0</v>
      </c>
      <c r="F102" s="115">
        <f t="shared" si="15"/>
        <v>0</v>
      </c>
      <c r="G102" s="115">
        <f t="shared" si="15"/>
        <v>0</v>
      </c>
      <c r="H102" s="115">
        <f t="shared" si="15"/>
        <v>0</v>
      </c>
      <c r="I102" s="115">
        <f t="shared" si="15"/>
        <v>0</v>
      </c>
      <c r="J102" s="115">
        <f t="shared" si="15"/>
        <v>0</v>
      </c>
      <c r="K102" s="115">
        <f t="shared" si="15"/>
        <v>0</v>
      </c>
      <c r="L102" s="115">
        <f t="shared" si="15"/>
        <v>0</v>
      </c>
      <c r="M102" s="115">
        <f t="shared" si="15"/>
        <v>0</v>
      </c>
      <c r="N102" s="115">
        <f t="shared" si="15"/>
        <v>0</v>
      </c>
      <c r="O102" s="115">
        <f t="shared" si="15"/>
        <v>0</v>
      </c>
      <c r="P102" s="115">
        <f t="shared" si="15"/>
        <v>0</v>
      </c>
      <c r="Q102" s="115">
        <f t="shared" si="15"/>
        <v>0</v>
      </c>
      <c r="R102" s="115">
        <f t="shared" si="15"/>
        <v>0</v>
      </c>
      <c r="S102" s="115">
        <f t="shared" si="15"/>
        <v>0</v>
      </c>
      <c r="T102" s="115">
        <f t="shared" si="15"/>
        <v>0</v>
      </c>
      <c r="U102" s="115">
        <f t="shared" si="15"/>
        <v>0</v>
      </c>
      <c r="V102" s="115">
        <f t="shared" si="15"/>
        <v>0</v>
      </c>
      <c r="W102" s="115">
        <f t="shared" si="15"/>
        <v>0</v>
      </c>
      <c r="X102" s="115">
        <f t="shared" si="15"/>
        <v>0</v>
      </c>
      <c r="Y102" s="115">
        <f t="shared" si="15"/>
        <v>0</v>
      </c>
      <c r="Z102" s="115">
        <f t="shared" si="15"/>
        <v>0</v>
      </c>
      <c r="AA102" s="115">
        <f t="shared" si="15"/>
        <v>0</v>
      </c>
      <c r="AB102" s="115">
        <f t="shared" si="15"/>
        <v>0</v>
      </c>
      <c r="AC102" s="115">
        <f t="shared" si="15"/>
        <v>0</v>
      </c>
      <c r="AD102" s="115">
        <f t="shared" si="15"/>
        <v>0</v>
      </c>
      <c r="AE102" s="115">
        <f t="shared" si="15"/>
        <v>0</v>
      </c>
      <c r="AF102" s="115">
        <f t="shared" si="15"/>
        <v>0</v>
      </c>
      <c r="AG102" s="115">
        <f t="shared" si="15"/>
        <v>0</v>
      </c>
      <c r="AH102" s="115">
        <f t="shared" si="15"/>
        <v>0</v>
      </c>
      <c r="AI102" s="115">
        <f>IF(AI37=1,1,0)</f>
        <v>0</v>
      </c>
      <c r="AJ102" s="37" t="str">
        <f t="shared" si="6"/>
        <v/>
      </c>
      <c r="AK102" s="50"/>
      <c r="AL102" s="50" t="str">
        <f t="shared" si="9"/>
        <v>00</v>
      </c>
      <c r="AM102" s="52" t="str">
        <f t="shared" si="10"/>
        <v>00</v>
      </c>
      <c r="AN102" s="52" t="str">
        <f t="shared" si="11"/>
        <v>00</v>
      </c>
      <c r="AO102" s="52" t="str">
        <f t="shared" si="12"/>
        <v>00</v>
      </c>
      <c r="AQ102" t="str">
        <f t="shared" si="7"/>
        <v/>
      </c>
    </row>
    <row r="103" spans="2:43">
      <c r="B103" s="122"/>
      <c r="C103" s="37">
        <f t="shared" si="8"/>
        <v>32</v>
      </c>
      <c r="D103" s="115">
        <f t="shared" ref="D103:AI110" si="16">IF(D38=1,1,0)</f>
        <v>0</v>
      </c>
      <c r="E103" s="115">
        <f t="shared" si="16"/>
        <v>0</v>
      </c>
      <c r="F103" s="115">
        <f t="shared" si="16"/>
        <v>0</v>
      </c>
      <c r="G103" s="115">
        <f t="shared" si="16"/>
        <v>0</v>
      </c>
      <c r="H103" s="115">
        <f t="shared" si="16"/>
        <v>0</v>
      </c>
      <c r="I103" s="115">
        <f t="shared" si="16"/>
        <v>0</v>
      </c>
      <c r="J103" s="115">
        <f t="shared" si="16"/>
        <v>0</v>
      </c>
      <c r="K103" s="115">
        <f t="shared" si="16"/>
        <v>0</v>
      </c>
      <c r="L103" s="115">
        <f t="shared" si="16"/>
        <v>0</v>
      </c>
      <c r="M103" s="115">
        <f t="shared" si="16"/>
        <v>0</v>
      </c>
      <c r="N103" s="115">
        <f t="shared" si="16"/>
        <v>0</v>
      </c>
      <c r="O103" s="115">
        <f t="shared" si="16"/>
        <v>0</v>
      </c>
      <c r="P103" s="115">
        <f t="shared" si="16"/>
        <v>0</v>
      </c>
      <c r="Q103" s="115">
        <f t="shared" si="16"/>
        <v>0</v>
      </c>
      <c r="R103" s="115">
        <f t="shared" si="16"/>
        <v>0</v>
      </c>
      <c r="S103" s="115">
        <f t="shared" si="16"/>
        <v>0</v>
      </c>
      <c r="T103" s="115">
        <f t="shared" si="16"/>
        <v>0</v>
      </c>
      <c r="U103" s="115">
        <f t="shared" si="16"/>
        <v>0</v>
      </c>
      <c r="V103" s="115">
        <f t="shared" si="16"/>
        <v>0</v>
      </c>
      <c r="W103" s="115">
        <f t="shared" si="16"/>
        <v>0</v>
      </c>
      <c r="X103" s="115">
        <f t="shared" si="16"/>
        <v>0</v>
      </c>
      <c r="Y103" s="115">
        <f t="shared" si="16"/>
        <v>0</v>
      </c>
      <c r="Z103" s="115">
        <f t="shared" si="16"/>
        <v>0</v>
      </c>
      <c r="AA103" s="115">
        <f t="shared" si="16"/>
        <v>0</v>
      </c>
      <c r="AB103" s="115">
        <f t="shared" si="16"/>
        <v>0</v>
      </c>
      <c r="AC103" s="115">
        <f t="shared" si="16"/>
        <v>0</v>
      </c>
      <c r="AD103" s="115">
        <f t="shared" si="16"/>
        <v>0</v>
      </c>
      <c r="AE103" s="115">
        <f t="shared" si="16"/>
        <v>0</v>
      </c>
      <c r="AF103" s="115">
        <f t="shared" si="16"/>
        <v>0</v>
      </c>
      <c r="AG103" s="115">
        <f t="shared" si="16"/>
        <v>0</v>
      </c>
      <c r="AH103" s="115">
        <f t="shared" si="16"/>
        <v>0</v>
      </c>
      <c r="AI103" s="115">
        <f t="shared" si="16"/>
        <v>0</v>
      </c>
      <c r="AJ103" s="37" t="str">
        <f t="shared" si="6"/>
        <v/>
      </c>
      <c r="AK103" s="50"/>
      <c r="AL103" s="50" t="str">
        <f t="shared" si="9"/>
        <v>00</v>
      </c>
      <c r="AM103" s="52" t="str">
        <f t="shared" si="10"/>
        <v>00</v>
      </c>
      <c r="AN103" s="52" t="str">
        <f t="shared" si="11"/>
        <v>00</v>
      </c>
      <c r="AO103" s="52" t="str">
        <f t="shared" si="12"/>
        <v>00</v>
      </c>
      <c r="AQ103" t="str">
        <f t="shared" si="7"/>
        <v/>
      </c>
    </row>
    <row r="104" spans="2:43">
      <c r="B104" s="122"/>
      <c r="C104" s="37">
        <f t="shared" si="8"/>
        <v>33</v>
      </c>
      <c r="D104" s="115">
        <f t="shared" si="16"/>
        <v>0</v>
      </c>
      <c r="E104" s="115">
        <f t="shared" si="16"/>
        <v>0</v>
      </c>
      <c r="F104" s="115">
        <f t="shared" si="16"/>
        <v>0</v>
      </c>
      <c r="G104" s="115">
        <f t="shared" si="16"/>
        <v>0</v>
      </c>
      <c r="H104" s="115">
        <f t="shared" si="16"/>
        <v>0</v>
      </c>
      <c r="I104" s="115">
        <f t="shared" si="16"/>
        <v>0</v>
      </c>
      <c r="J104" s="115">
        <f t="shared" si="16"/>
        <v>0</v>
      </c>
      <c r="K104" s="115">
        <f t="shared" si="16"/>
        <v>0</v>
      </c>
      <c r="L104" s="115">
        <f t="shared" si="16"/>
        <v>0</v>
      </c>
      <c r="M104" s="115">
        <f t="shared" si="16"/>
        <v>0</v>
      </c>
      <c r="N104" s="115">
        <f t="shared" si="16"/>
        <v>0</v>
      </c>
      <c r="O104" s="115">
        <f t="shared" si="16"/>
        <v>0</v>
      </c>
      <c r="P104" s="115">
        <f t="shared" si="16"/>
        <v>0</v>
      </c>
      <c r="Q104" s="115">
        <f t="shared" si="16"/>
        <v>0</v>
      </c>
      <c r="R104" s="115">
        <f t="shared" si="16"/>
        <v>0</v>
      </c>
      <c r="S104" s="115">
        <f t="shared" si="16"/>
        <v>0</v>
      </c>
      <c r="T104" s="115">
        <f t="shared" si="16"/>
        <v>0</v>
      </c>
      <c r="U104" s="115">
        <f t="shared" si="16"/>
        <v>0</v>
      </c>
      <c r="V104" s="115">
        <f t="shared" si="16"/>
        <v>0</v>
      </c>
      <c r="W104" s="115">
        <f t="shared" si="16"/>
        <v>0</v>
      </c>
      <c r="X104" s="115">
        <f t="shared" si="16"/>
        <v>0</v>
      </c>
      <c r="Y104" s="115">
        <f t="shared" si="16"/>
        <v>0</v>
      </c>
      <c r="Z104" s="115">
        <f t="shared" si="16"/>
        <v>0</v>
      </c>
      <c r="AA104" s="115">
        <f t="shared" si="16"/>
        <v>0</v>
      </c>
      <c r="AB104" s="115">
        <f t="shared" si="16"/>
        <v>0</v>
      </c>
      <c r="AC104" s="115">
        <f t="shared" si="16"/>
        <v>0</v>
      </c>
      <c r="AD104" s="115">
        <f t="shared" si="16"/>
        <v>0</v>
      </c>
      <c r="AE104" s="115">
        <f t="shared" si="16"/>
        <v>0</v>
      </c>
      <c r="AF104" s="115">
        <f t="shared" si="16"/>
        <v>0</v>
      </c>
      <c r="AG104" s="115">
        <f t="shared" si="16"/>
        <v>0</v>
      </c>
      <c r="AH104" s="115">
        <f t="shared" si="16"/>
        <v>0</v>
      </c>
      <c r="AI104" s="115">
        <f t="shared" si="16"/>
        <v>0</v>
      </c>
      <c r="AJ104" s="37" t="str">
        <f t="shared" si="6"/>
        <v/>
      </c>
      <c r="AK104" s="50"/>
      <c r="AL104" s="50" t="str">
        <f t="shared" si="9"/>
        <v>00</v>
      </c>
      <c r="AM104" s="52" t="str">
        <f t="shared" si="10"/>
        <v>00</v>
      </c>
      <c r="AN104" s="52" t="str">
        <f t="shared" si="11"/>
        <v>00</v>
      </c>
      <c r="AO104" s="52" t="str">
        <f t="shared" si="12"/>
        <v>00</v>
      </c>
      <c r="AQ104" t="str">
        <f t="shared" si="7"/>
        <v/>
      </c>
    </row>
    <row r="105" spans="2:43">
      <c r="B105" s="122"/>
      <c r="C105" s="37">
        <f t="shared" si="8"/>
        <v>34</v>
      </c>
      <c r="D105" s="115">
        <f t="shared" si="16"/>
        <v>0</v>
      </c>
      <c r="E105" s="115">
        <f t="shared" si="16"/>
        <v>0</v>
      </c>
      <c r="F105" s="115">
        <f t="shared" si="16"/>
        <v>0</v>
      </c>
      <c r="G105" s="115">
        <f t="shared" si="16"/>
        <v>0</v>
      </c>
      <c r="H105" s="115">
        <f t="shared" si="16"/>
        <v>0</v>
      </c>
      <c r="I105" s="115">
        <f t="shared" si="16"/>
        <v>0</v>
      </c>
      <c r="J105" s="115">
        <f t="shared" si="16"/>
        <v>0</v>
      </c>
      <c r="K105" s="115">
        <f t="shared" si="16"/>
        <v>0</v>
      </c>
      <c r="L105" s="115">
        <f t="shared" si="16"/>
        <v>0</v>
      </c>
      <c r="M105" s="115">
        <f t="shared" si="16"/>
        <v>0</v>
      </c>
      <c r="N105" s="115">
        <f t="shared" si="16"/>
        <v>0</v>
      </c>
      <c r="O105" s="115">
        <f t="shared" si="16"/>
        <v>0</v>
      </c>
      <c r="P105" s="115">
        <f t="shared" si="16"/>
        <v>0</v>
      </c>
      <c r="Q105" s="115">
        <f t="shared" si="16"/>
        <v>0</v>
      </c>
      <c r="R105" s="115">
        <f t="shared" si="16"/>
        <v>0</v>
      </c>
      <c r="S105" s="115">
        <f t="shared" si="16"/>
        <v>0</v>
      </c>
      <c r="T105" s="115">
        <f t="shared" si="16"/>
        <v>0</v>
      </c>
      <c r="U105" s="115">
        <f t="shared" si="16"/>
        <v>0</v>
      </c>
      <c r="V105" s="115">
        <f t="shared" si="16"/>
        <v>0</v>
      </c>
      <c r="W105" s="115">
        <f t="shared" si="16"/>
        <v>0</v>
      </c>
      <c r="X105" s="115">
        <f t="shared" si="16"/>
        <v>0</v>
      </c>
      <c r="Y105" s="115">
        <f t="shared" si="16"/>
        <v>0</v>
      </c>
      <c r="Z105" s="115">
        <f t="shared" si="16"/>
        <v>0</v>
      </c>
      <c r="AA105" s="115">
        <f t="shared" si="16"/>
        <v>0</v>
      </c>
      <c r="AB105" s="115">
        <f t="shared" si="16"/>
        <v>0</v>
      </c>
      <c r="AC105" s="115">
        <f t="shared" si="16"/>
        <v>0</v>
      </c>
      <c r="AD105" s="115">
        <f t="shared" si="16"/>
        <v>0</v>
      </c>
      <c r="AE105" s="115">
        <f t="shared" si="16"/>
        <v>0</v>
      </c>
      <c r="AF105" s="115">
        <f t="shared" si="16"/>
        <v>0</v>
      </c>
      <c r="AG105" s="115">
        <f t="shared" si="16"/>
        <v>0</v>
      </c>
      <c r="AH105" s="115">
        <f t="shared" si="16"/>
        <v>0</v>
      </c>
      <c r="AI105" s="115">
        <f t="shared" si="16"/>
        <v>0</v>
      </c>
      <c r="AJ105" s="37" t="str">
        <f t="shared" si="6"/>
        <v/>
      </c>
      <c r="AK105" s="50"/>
      <c r="AL105" s="50" t="str">
        <f t="shared" si="9"/>
        <v>00</v>
      </c>
      <c r="AM105" s="52" t="str">
        <f t="shared" si="10"/>
        <v>00</v>
      </c>
      <c r="AN105" s="52" t="str">
        <f t="shared" si="11"/>
        <v>00</v>
      </c>
      <c r="AO105" s="52" t="str">
        <f t="shared" si="12"/>
        <v>00</v>
      </c>
      <c r="AQ105" t="str">
        <f t="shared" si="7"/>
        <v/>
      </c>
    </row>
    <row r="106" spans="2:43">
      <c r="B106" s="122"/>
      <c r="C106" s="37">
        <f t="shared" si="8"/>
        <v>35</v>
      </c>
      <c r="D106" s="115">
        <f t="shared" si="16"/>
        <v>0</v>
      </c>
      <c r="E106" s="115">
        <f t="shared" si="16"/>
        <v>0</v>
      </c>
      <c r="F106" s="115">
        <f t="shared" si="16"/>
        <v>0</v>
      </c>
      <c r="G106" s="115">
        <f t="shared" si="16"/>
        <v>0</v>
      </c>
      <c r="H106" s="115">
        <f t="shared" si="16"/>
        <v>0</v>
      </c>
      <c r="I106" s="115">
        <f t="shared" si="16"/>
        <v>0</v>
      </c>
      <c r="J106" s="115">
        <f t="shared" si="16"/>
        <v>0</v>
      </c>
      <c r="K106" s="115">
        <f t="shared" si="16"/>
        <v>0</v>
      </c>
      <c r="L106" s="115">
        <f t="shared" si="16"/>
        <v>0</v>
      </c>
      <c r="M106" s="115">
        <f t="shared" si="16"/>
        <v>0</v>
      </c>
      <c r="N106" s="115">
        <f t="shared" si="16"/>
        <v>0</v>
      </c>
      <c r="O106" s="115">
        <f t="shared" si="16"/>
        <v>0</v>
      </c>
      <c r="P106" s="115">
        <f t="shared" si="16"/>
        <v>0</v>
      </c>
      <c r="Q106" s="115">
        <f t="shared" si="16"/>
        <v>0</v>
      </c>
      <c r="R106" s="115">
        <f t="shared" si="16"/>
        <v>0</v>
      </c>
      <c r="S106" s="115">
        <f t="shared" si="16"/>
        <v>0</v>
      </c>
      <c r="T106" s="115">
        <f t="shared" si="16"/>
        <v>0</v>
      </c>
      <c r="U106" s="115">
        <f t="shared" si="16"/>
        <v>0</v>
      </c>
      <c r="V106" s="115">
        <f t="shared" si="16"/>
        <v>0</v>
      </c>
      <c r="W106" s="115">
        <f t="shared" si="16"/>
        <v>0</v>
      </c>
      <c r="X106" s="115">
        <f t="shared" si="16"/>
        <v>0</v>
      </c>
      <c r="Y106" s="115">
        <f t="shared" si="16"/>
        <v>0</v>
      </c>
      <c r="Z106" s="115">
        <f t="shared" si="16"/>
        <v>0</v>
      </c>
      <c r="AA106" s="115">
        <f t="shared" si="16"/>
        <v>0</v>
      </c>
      <c r="AB106" s="115">
        <f t="shared" si="16"/>
        <v>0</v>
      </c>
      <c r="AC106" s="115">
        <f t="shared" si="16"/>
        <v>0</v>
      </c>
      <c r="AD106" s="115">
        <f t="shared" si="16"/>
        <v>0</v>
      </c>
      <c r="AE106" s="115">
        <f t="shared" si="16"/>
        <v>0</v>
      </c>
      <c r="AF106" s="115">
        <f t="shared" si="16"/>
        <v>0</v>
      </c>
      <c r="AG106" s="115">
        <f t="shared" si="16"/>
        <v>0</v>
      </c>
      <c r="AH106" s="115">
        <f t="shared" si="16"/>
        <v>0</v>
      </c>
      <c r="AI106" s="115">
        <f t="shared" si="16"/>
        <v>0</v>
      </c>
      <c r="AJ106" s="37" t="str">
        <f t="shared" si="6"/>
        <v/>
      </c>
      <c r="AK106" s="50"/>
      <c r="AL106" s="50" t="str">
        <f t="shared" si="9"/>
        <v>00</v>
      </c>
      <c r="AM106" s="52" t="str">
        <f t="shared" si="10"/>
        <v>00</v>
      </c>
      <c r="AN106" s="52" t="str">
        <f t="shared" si="11"/>
        <v>00</v>
      </c>
      <c r="AO106" s="52" t="str">
        <f t="shared" si="12"/>
        <v>00</v>
      </c>
      <c r="AQ106" t="str">
        <f t="shared" si="7"/>
        <v/>
      </c>
    </row>
    <row r="107" spans="2:43">
      <c r="B107" s="122"/>
      <c r="C107" s="37">
        <f t="shared" si="8"/>
        <v>36</v>
      </c>
      <c r="D107" s="115">
        <f t="shared" si="16"/>
        <v>0</v>
      </c>
      <c r="E107" s="115">
        <f t="shared" si="16"/>
        <v>0</v>
      </c>
      <c r="F107" s="115">
        <f t="shared" si="16"/>
        <v>0</v>
      </c>
      <c r="G107" s="115">
        <f t="shared" si="16"/>
        <v>0</v>
      </c>
      <c r="H107" s="115">
        <f t="shared" si="16"/>
        <v>0</v>
      </c>
      <c r="I107" s="115">
        <f t="shared" si="16"/>
        <v>0</v>
      </c>
      <c r="J107" s="115">
        <f t="shared" si="16"/>
        <v>0</v>
      </c>
      <c r="K107" s="115">
        <f t="shared" si="16"/>
        <v>0</v>
      </c>
      <c r="L107" s="115">
        <f t="shared" si="16"/>
        <v>0</v>
      </c>
      <c r="M107" s="115">
        <f t="shared" si="16"/>
        <v>0</v>
      </c>
      <c r="N107" s="115">
        <f t="shared" si="16"/>
        <v>0</v>
      </c>
      <c r="O107" s="115">
        <f t="shared" si="16"/>
        <v>0</v>
      </c>
      <c r="P107" s="115">
        <f t="shared" si="16"/>
        <v>0</v>
      </c>
      <c r="Q107" s="115">
        <f t="shared" si="16"/>
        <v>0</v>
      </c>
      <c r="R107" s="115">
        <f t="shared" si="16"/>
        <v>0</v>
      </c>
      <c r="S107" s="115">
        <f t="shared" si="16"/>
        <v>0</v>
      </c>
      <c r="T107" s="115">
        <f t="shared" si="16"/>
        <v>0</v>
      </c>
      <c r="U107" s="115">
        <f t="shared" si="16"/>
        <v>0</v>
      </c>
      <c r="V107" s="115">
        <f t="shared" si="16"/>
        <v>0</v>
      </c>
      <c r="W107" s="115">
        <f t="shared" si="16"/>
        <v>0</v>
      </c>
      <c r="X107" s="115">
        <f t="shared" si="16"/>
        <v>0</v>
      </c>
      <c r="Y107" s="115">
        <f t="shared" si="16"/>
        <v>0</v>
      </c>
      <c r="Z107" s="115">
        <f t="shared" si="16"/>
        <v>0</v>
      </c>
      <c r="AA107" s="115">
        <f t="shared" si="16"/>
        <v>0</v>
      </c>
      <c r="AB107" s="115">
        <f t="shared" si="16"/>
        <v>0</v>
      </c>
      <c r="AC107" s="115">
        <f t="shared" si="16"/>
        <v>0</v>
      </c>
      <c r="AD107" s="115">
        <f t="shared" si="16"/>
        <v>0</v>
      </c>
      <c r="AE107" s="115">
        <f t="shared" si="16"/>
        <v>0</v>
      </c>
      <c r="AF107" s="115">
        <f t="shared" si="16"/>
        <v>0</v>
      </c>
      <c r="AG107" s="115">
        <f t="shared" si="16"/>
        <v>0</v>
      </c>
      <c r="AH107" s="115">
        <f t="shared" si="16"/>
        <v>0</v>
      </c>
      <c r="AI107" s="115">
        <f t="shared" si="16"/>
        <v>0</v>
      </c>
      <c r="AJ107" s="37" t="str">
        <f t="shared" si="6"/>
        <v/>
      </c>
      <c r="AK107" s="50"/>
      <c r="AL107" s="50" t="str">
        <f t="shared" si="9"/>
        <v>00</v>
      </c>
      <c r="AM107" s="52" t="str">
        <f t="shared" si="10"/>
        <v>00</v>
      </c>
      <c r="AN107" s="52" t="str">
        <f t="shared" si="11"/>
        <v>00</v>
      </c>
      <c r="AO107" s="52" t="str">
        <f t="shared" si="12"/>
        <v>00</v>
      </c>
      <c r="AQ107" t="str">
        <f t="shared" si="7"/>
        <v/>
      </c>
    </row>
    <row r="108" spans="2:43">
      <c r="B108" s="122"/>
      <c r="C108" s="37">
        <f t="shared" si="8"/>
        <v>37</v>
      </c>
      <c r="D108" s="115">
        <f t="shared" si="16"/>
        <v>0</v>
      </c>
      <c r="E108" s="115">
        <f t="shared" si="16"/>
        <v>0</v>
      </c>
      <c r="F108" s="115">
        <f t="shared" si="16"/>
        <v>0</v>
      </c>
      <c r="G108" s="115">
        <f t="shared" si="16"/>
        <v>0</v>
      </c>
      <c r="H108" s="115">
        <f t="shared" si="16"/>
        <v>0</v>
      </c>
      <c r="I108" s="115">
        <f t="shared" si="16"/>
        <v>0</v>
      </c>
      <c r="J108" s="115">
        <f t="shared" si="16"/>
        <v>0</v>
      </c>
      <c r="K108" s="115">
        <f t="shared" si="16"/>
        <v>0</v>
      </c>
      <c r="L108" s="115">
        <f t="shared" si="16"/>
        <v>0</v>
      </c>
      <c r="M108" s="115">
        <f t="shared" si="16"/>
        <v>0</v>
      </c>
      <c r="N108" s="115">
        <f t="shared" si="16"/>
        <v>0</v>
      </c>
      <c r="O108" s="115">
        <f t="shared" si="16"/>
        <v>0</v>
      </c>
      <c r="P108" s="115">
        <f t="shared" si="16"/>
        <v>0</v>
      </c>
      <c r="Q108" s="115">
        <f t="shared" si="16"/>
        <v>0</v>
      </c>
      <c r="R108" s="115">
        <f t="shared" si="16"/>
        <v>0</v>
      </c>
      <c r="S108" s="115">
        <f t="shared" si="16"/>
        <v>0</v>
      </c>
      <c r="T108" s="115">
        <f t="shared" si="16"/>
        <v>0</v>
      </c>
      <c r="U108" s="115">
        <f t="shared" si="16"/>
        <v>0</v>
      </c>
      <c r="V108" s="115">
        <f t="shared" si="16"/>
        <v>0</v>
      </c>
      <c r="W108" s="115">
        <f t="shared" si="16"/>
        <v>0</v>
      </c>
      <c r="X108" s="115">
        <f t="shared" si="16"/>
        <v>0</v>
      </c>
      <c r="Y108" s="115">
        <f t="shared" si="16"/>
        <v>0</v>
      </c>
      <c r="Z108" s="115">
        <f t="shared" si="16"/>
        <v>0</v>
      </c>
      <c r="AA108" s="115">
        <f t="shared" si="16"/>
        <v>0</v>
      </c>
      <c r="AB108" s="115">
        <f t="shared" si="16"/>
        <v>0</v>
      </c>
      <c r="AC108" s="115">
        <f t="shared" si="16"/>
        <v>0</v>
      </c>
      <c r="AD108" s="115">
        <f t="shared" si="16"/>
        <v>0</v>
      </c>
      <c r="AE108" s="115">
        <f t="shared" si="16"/>
        <v>0</v>
      </c>
      <c r="AF108" s="115">
        <f t="shared" si="16"/>
        <v>0</v>
      </c>
      <c r="AG108" s="115">
        <f t="shared" si="16"/>
        <v>0</v>
      </c>
      <c r="AH108" s="115">
        <f t="shared" si="16"/>
        <v>0</v>
      </c>
      <c r="AI108" s="115">
        <f t="shared" si="16"/>
        <v>0</v>
      </c>
      <c r="AJ108" s="37" t="str">
        <f t="shared" si="6"/>
        <v/>
      </c>
      <c r="AK108" s="50"/>
      <c r="AL108" s="50" t="str">
        <f t="shared" si="9"/>
        <v>00</v>
      </c>
      <c r="AM108" s="52" t="str">
        <f t="shared" si="10"/>
        <v>00</v>
      </c>
      <c r="AN108" s="52" t="str">
        <f t="shared" si="11"/>
        <v>00</v>
      </c>
      <c r="AO108" s="52" t="str">
        <f t="shared" si="12"/>
        <v>00</v>
      </c>
      <c r="AQ108" t="str">
        <f t="shared" si="7"/>
        <v/>
      </c>
    </row>
    <row r="109" spans="2:43">
      <c r="B109" s="122"/>
      <c r="C109" s="37">
        <f t="shared" si="8"/>
        <v>38</v>
      </c>
      <c r="D109" s="115">
        <f t="shared" si="16"/>
        <v>0</v>
      </c>
      <c r="E109" s="115">
        <f t="shared" si="16"/>
        <v>0</v>
      </c>
      <c r="F109" s="115">
        <f t="shared" si="16"/>
        <v>0</v>
      </c>
      <c r="G109" s="115">
        <f t="shared" si="16"/>
        <v>0</v>
      </c>
      <c r="H109" s="115">
        <f t="shared" si="16"/>
        <v>0</v>
      </c>
      <c r="I109" s="115">
        <f t="shared" si="16"/>
        <v>0</v>
      </c>
      <c r="J109" s="115">
        <f t="shared" si="16"/>
        <v>0</v>
      </c>
      <c r="K109" s="115">
        <f t="shared" si="16"/>
        <v>0</v>
      </c>
      <c r="L109" s="115">
        <f t="shared" si="16"/>
        <v>0</v>
      </c>
      <c r="M109" s="115">
        <f t="shared" si="16"/>
        <v>0</v>
      </c>
      <c r="N109" s="115">
        <f t="shared" si="16"/>
        <v>0</v>
      </c>
      <c r="O109" s="115">
        <f t="shared" si="16"/>
        <v>0</v>
      </c>
      <c r="P109" s="115">
        <f t="shared" si="16"/>
        <v>0</v>
      </c>
      <c r="Q109" s="115">
        <f t="shared" si="16"/>
        <v>0</v>
      </c>
      <c r="R109" s="115">
        <f t="shared" si="16"/>
        <v>0</v>
      </c>
      <c r="S109" s="115">
        <f t="shared" si="16"/>
        <v>0</v>
      </c>
      <c r="T109" s="115">
        <f t="shared" si="16"/>
        <v>0</v>
      </c>
      <c r="U109" s="115">
        <f t="shared" si="16"/>
        <v>0</v>
      </c>
      <c r="V109" s="115">
        <f t="shared" si="16"/>
        <v>0</v>
      </c>
      <c r="W109" s="115">
        <f t="shared" si="16"/>
        <v>0</v>
      </c>
      <c r="X109" s="115">
        <f t="shared" si="16"/>
        <v>0</v>
      </c>
      <c r="Y109" s="115">
        <f t="shared" si="16"/>
        <v>0</v>
      </c>
      <c r="Z109" s="115">
        <f t="shared" si="16"/>
        <v>0</v>
      </c>
      <c r="AA109" s="115">
        <f t="shared" si="16"/>
        <v>0</v>
      </c>
      <c r="AB109" s="115">
        <f t="shared" si="16"/>
        <v>0</v>
      </c>
      <c r="AC109" s="115">
        <f t="shared" si="16"/>
        <v>0</v>
      </c>
      <c r="AD109" s="115">
        <f t="shared" si="16"/>
        <v>0</v>
      </c>
      <c r="AE109" s="115">
        <f t="shared" si="16"/>
        <v>0</v>
      </c>
      <c r="AF109" s="115">
        <f t="shared" si="16"/>
        <v>0</v>
      </c>
      <c r="AG109" s="115">
        <f t="shared" si="16"/>
        <v>0</v>
      </c>
      <c r="AH109" s="115">
        <f t="shared" si="16"/>
        <v>0</v>
      </c>
      <c r="AI109" s="115">
        <f t="shared" si="16"/>
        <v>0</v>
      </c>
      <c r="AJ109" s="37" t="str">
        <f t="shared" si="6"/>
        <v/>
      </c>
      <c r="AK109" s="50"/>
      <c r="AL109" s="50" t="str">
        <f t="shared" si="9"/>
        <v>00</v>
      </c>
      <c r="AM109" s="52" t="str">
        <f t="shared" si="10"/>
        <v>00</v>
      </c>
      <c r="AN109" s="52" t="str">
        <f t="shared" si="11"/>
        <v>00</v>
      </c>
      <c r="AO109" s="52" t="str">
        <f t="shared" si="12"/>
        <v>00</v>
      </c>
      <c r="AQ109" t="str">
        <f t="shared" si="7"/>
        <v/>
      </c>
    </row>
    <row r="110" spans="2:43">
      <c r="B110" s="122"/>
      <c r="C110" s="37">
        <f t="shared" si="8"/>
        <v>39</v>
      </c>
      <c r="D110" s="115">
        <f t="shared" si="16"/>
        <v>0</v>
      </c>
      <c r="E110" s="115">
        <f t="shared" si="16"/>
        <v>0</v>
      </c>
      <c r="F110" s="115">
        <f t="shared" si="16"/>
        <v>0</v>
      </c>
      <c r="G110" s="115">
        <f t="shared" si="16"/>
        <v>0</v>
      </c>
      <c r="H110" s="115">
        <f t="shared" si="16"/>
        <v>0</v>
      </c>
      <c r="I110" s="115">
        <f t="shared" si="16"/>
        <v>0</v>
      </c>
      <c r="J110" s="115">
        <f t="shared" si="16"/>
        <v>0</v>
      </c>
      <c r="K110" s="115">
        <f t="shared" si="16"/>
        <v>0</v>
      </c>
      <c r="L110" s="115">
        <f t="shared" si="16"/>
        <v>0</v>
      </c>
      <c r="M110" s="115">
        <f t="shared" si="16"/>
        <v>0</v>
      </c>
      <c r="N110" s="115">
        <f t="shared" si="16"/>
        <v>0</v>
      </c>
      <c r="O110" s="115">
        <f t="shared" si="16"/>
        <v>0</v>
      </c>
      <c r="P110" s="115">
        <f t="shared" si="16"/>
        <v>0</v>
      </c>
      <c r="Q110" s="115">
        <f t="shared" si="16"/>
        <v>0</v>
      </c>
      <c r="R110" s="115">
        <f t="shared" si="16"/>
        <v>0</v>
      </c>
      <c r="S110" s="115">
        <f t="shared" si="16"/>
        <v>0</v>
      </c>
      <c r="T110" s="115">
        <f t="shared" si="16"/>
        <v>0</v>
      </c>
      <c r="U110" s="115">
        <f t="shared" si="16"/>
        <v>0</v>
      </c>
      <c r="V110" s="115">
        <f t="shared" si="16"/>
        <v>0</v>
      </c>
      <c r="W110" s="115">
        <f t="shared" si="16"/>
        <v>0</v>
      </c>
      <c r="X110" s="115">
        <f t="shared" si="16"/>
        <v>0</v>
      </c>
      <c r="Y110" s="115">
        <f t="shared" si="16"/>
        <v>0</v>
      </c>
      <c r="Z110" s="115">
        <f t="shared" si="16"/>
        <v>0</v>
      </c>
      <c r="AA110" s="115">
        <f t="shared" si="16"/>
        <v>0</v>
      </c>
      <c r="AB110" s="115">
        <f t="shared" si="16"/>
        <v>0</v>
      </c>
      <c r="AC110" s="115">
        <f t="shared" si="16"/>
        <v>0</v>
      </c>
      <c r="AD110" s="115">
        <f t="shared" si="16"/>
        <v>0</v>
      </c>
      <c r="AE110" s="115">
        <f t="shared" si="16"/>
        <v>0</v>
      </c>
      <c r="AF110" s="115">
        <f t="shared" si="16"/>
        <v>0</v>
      </c>
      <c r="AG110" s="115">
        <f t="shared" si="16"/>
        <v>0</v>
      </c>
      <c r="AH110" s="115">
        <f t="shared" si="16"/>
        <v>0</v>
      </c>
      <c r="AI110" s="115">
        <f>IF(AI45=1,1,0)</f>
        <v>0</v>
      </c>
      <c r="AJ110" s="37" t="str">
        <f t="shared" si="6"/>
        <v/>
      </c>
      <c r="AK110" s="50"/>
      <c r="AL110" s="50" t="str">
        <f t="shared" si="9"/>
        <v>00</v>
      </c>
      <c r="AM110" s="52" t="str">
        <f t="shared" si="10"/>
        <v>00</v>
      </c>
      <c r="AN110" s="52" t="str">
        <f t="shared" si="11"/>
        <v>00</v>
      </c>
      <c r="AO110" s="52" t="str">
        <f t="shared" si="12"/>
        <v>00</v>
      </c>
      <c r="AQ110" t="str">
        <f t="shared" si="7"/>
        <v/>
      </c>
    </row>
    <row r="111" spans="2:43">
      <c r="B111" s="122"/>
      <c r="C111" s="37">
        <f t="shared" si="8"/>
        <v>40</v>
      </c>
      <c r="D111" s="115">
        <f t="shared" ref="D111:AI118" si="17">IF(D46=1,1,0)</f>
        <v>0</v>
      </c>
      <c r="E111" s="115">
        <f t="shared" si="17"/>
        <v>0</v>
      </c>
      <c r="F111" s="115">
        <f t="shared" si="17"/>
        <v>0</v>
      </c>
      <c r="G111" s="115">
        <f t="shared" si="17"/>
        <v>0</v>
      </c>
      <c r="H111" s="115">
        <f t="shared" si="17"/>
        <v>0</v>
      </c>
      <c r="I111" s="115">
        <f t="shared" si="17"/>
        <v>0</v>
      </c>
      <c r="J111" s="115">
        <f t="shared" si="17"/>
        <v>0</v>
      </c>
      <c r="K111" s="115">
        <f t="shared" si="17"/>
        <v>0</v>
      </c>
      <c r="L111" s="115">
        <f t="shared" si="17"/>
        <v>0</v>
      </c>
      <c r="M111" s="115">
        <f t="shared" si="17"/>
        <v>0</v>
      </c>
      <c r="N111" s="115">
        <f t="shared" si="17"/>
        <v>0</v>
      </c>
      <c r="O111" s="115">
        <f t="shared" si="17"/>
        <v>0</v>
      </c>
      <c r="P111" s="115">
        <f t="shared" si="17"/>
        <v>0</v>
      </c>
      <c r="Q111" s="115">
        <f t="shared" si="17"/>
        <v>0</v>
      </c>
      <c r="R111" s="115">
        <f t="shared" si="17"/>
        <v>0</v>
      </c>
      <c r="S111" s="115">
        <f t="shared" si="17"/>
        <v>0</v>
      </c>
      <c r="T111" s="115">
        <f t="shared" si="17"/>
        <v>0</v>
      </c>
      <c r="U111" s="115">
        <f t="shared" si="17"/>
        <v>0</v>
      </c>
      <c r="V111" s="115">
        <f t="shared" si="17"/>
        <v>0</v>
      </c>
      <c r="W111" s="115">
        <f t="shared" si="17"/>
        <v>0</v>
      </c>
      <c r="X111" s="115">
        <f t="shared" si="17"/>
        <v>0</v>
      </c>
      <c r="Y111" s="115">
        <f t="shared" si="17"/>
        <v>0</v>
      </c>
      <c r="Z111" s="115">
        <f t="shared" si="17"/>
        <v>0</v>
      </c>
      <c r="AA111" s="115">
        <f t="shared" si="17"/>
        <v>0</v>
      </c>
      <c r="AB111" s="115">
        <f t="shared" si="17"/>
        <v>0</v>
      </c>
      <c r="AC111" s="115">
        <f t="shared" si="17"/>
        <v>0</v>
      </c>
      <c r="AD111" s="115">
        <f t="shared" si="17"/>
        <v>0</v>
      </c>
      <c r="AE111" s="115">
        <f t="shared" si="17"/>
        <v>0</v>
      </c>
      <c r="AF111" s="115">
        <f t="shared" si="17"/>
        <v>0</v>
      </c>
      <c r="AG111" s="115">
        <f t="shared" si="17"/>
        <v>0</v>
      </c>
      <c r="AH111" s="115">
        <f t="shared" si="17"/>
        <v>0</v>
      </c>
      <c r="AI111" s="115">
        <f t="shared" si="17"/>
        <v>0</v>
      </c>
      <c r="AJ111" s="37" t="str">
        <f t="shared" si="6"/>
        <v/>
      </c>
      <c r="AK111" s="50"/>
      <c r="AL111" s="50" t="str">
        <f t="shared" si="9"/>
        <v>00</v>
      </c>
      <c r="AM111" s="52" t="str">
        <f t="shared" si="10"/>
        <v>00</v>
      </c>
      <c r="AN111" s="52" t="str">
        <f t="shared" si="11"/>
        <v>00</v>
      </c>
      <c r="AO111" s="52" t="str">
        <f t="shared" si="12"/>
        <v>00</v>
      </c>
      <c r="AQ111" t="str">
        <f t="shared" si="7"/>
        <v/>
      </c>
    </row>
    <row r="112" spans="2:43">
      <c r="B112" s="122"/>
      <c r="C112" s="37">
        <f t="shared" si="8"/>
        <v>41</v>
      </c>
      <c r="D112" s="115">
        <f t="shared" si="17"/>
        <v>0</v>
      </c>
      <c r="E112" s="115">
        <f t="shared" si="17"/>
        <v>0</v>
      </c>
      <c r="F112" s="115">
        <f t="shared" si="17"/>
        <v>0</v>
      </c>
      <c r="G112" s="115">
        <f t="shared" si="17"/>
        <v>0</v>
      </c>
      <c r="H112" s="115">
        <f t="shared" si="17"/>
        <v>0</v>
      </c>
      <c r="I112" s="115">
        <f t="shared" si="17"/>
        <v>0</v>
      </c>
      <c r="J112" s="115">
        <f t="shared" si="17"/>
        <v>0</v>
      </c>
      <c r="K112" s="115">
        <f t="shared" si="17"/>
        <v>0</v>
      </c>
      <c r="L112" s="115">
        <f t="shared" si="17"/>
        <v>0</v>
      </c>
      <c r="M112" s="115">
        <f t="shared" si="17"/>
        <v>0</v>
      </c>
      <c r="N112" s="115">
        <f t="shared" si="17"/>
        <v>0</v>
      </c>
      <c r="O112" s="115">
        <f t="shared" si="17"/>
        <v>0</v>
      </c>
      <c r="P112" s="115">
        <f t="shared" si="17"/>
        <v>0</v>
      </c>
      <c r="Q112" s="115">
        <f t="shared" si="17"/>
        <v>0</v>
      </c>
      <c r="R112" s="115">
        <f t="shared" si="17"/>
        <v>0</v>
      </c>
      <c r="S112" s="115">
        <f t="shared" si="17"/>
        <v>0</v>
      </c>
      <c r="T112" s="115">
        <f t="shared" si="17"/>
        <v>0</v>
      </c>
      <c r="U112" s="115">
        <f t="shared" si="17"/>
        <v>0</v>
      </c>
      <c r="V112" s="115">
        <f t="shared" si="17"/>
        <v>0</v>
      </c>
      <c r="W112" s="115">
        <f t="shared" si="17"/>
        <v>0</v>
      </c>
      <c r="X112" s="115">
        <f t="shared" si="17"/>
        <v>0</v>
      </c>
      <c r="Y112" s="115">
        <f t="shared" si="17"/>
        <v>0</v>
      </c>
      <c r="Z112" s="115">
        <f t="shared" si="17"/>
        <v>0</v>
      </c>
      <c r="AA112" s="115">
        <f t="shared" si="17"/>
        <v>0</v>
      </c>
      <c r="AB112" s="115">
        <f t="shared" si="17"/>
        <v>0</v>
      </c>
      <c r="AC112" s="115">
        <f t="shared" si="17"/>
        <v>0</v>
      </c>
      <c r="AD112" s="115">
        <f t="shared" si="17"/>
        <v>0</v>
      </c>
      <c r="AE112" s="115">
        <f t="shared" si="17"/>
        <v>0</v>
      </c>
      <c r="AF112" s="115">
        <f t="shared" si="17"/>
        <v>0</v>
      </c>
      <c r="AG112" s="115">
        <f t="shared" si="17"/>
        <v>0</v>
      </c>
      <c r="AH112" s="115">
        <f t="shared" si="17"/>
        <v>0</v>
      </c>
      <c r="AI112" s="115">
        <f t="shared" si="17"/>
        <v>0</v>
      </c>
      <c r="AJ112" s="37" t="str">
        <f t="shared" si="6"/>
        <v/>
      </c>
      <c r="AK112" s="50"/>
      <c r="AL112" s="50" t="str">
        <f t="shared" si="9"/>
        <v>00</v>
      </c>
      <c r="AM112" s="52" t="str">
        <f t="shared" si="10"/>
        <v>00</v>
      </c>
      <c r="AN112" s="52" t="str">
        <f t="shared" si="11"/>
        <v>00</v>
      </c>
      <c r="AO112" s="52" t="str">
        <f t="shared" si="12"/>
        <v>00</v>
      </c>
      <c r="AQ112" t="str">
        <f t="shared" si="7"/>
        <v/>
      </c>
    </row>
    <row r="113" spans="2:43">
      <c r="B113" s="122"/>
      <c r="C113" s="37">
        <f t="shared" si="8"/>
        <v>42</v>
      </c>
      <c r="D113" s="115">
        <f t="shared" si="17"/>
        <v>0</v>
      </c>
      <c r="E113" s="115">
        <f t="shared" si="17"/>
        <v>0</v>
      </c>
      <c r="F113" s="115">
        <f t="shared" si="17"/>
        <v>0</v>
      </c>
      <c r="G113" s="115">
        <f t="shared" si="17"/>
        <v>0</v>
      </c>
      <c r="H113" s="115">
        <f t="shared" si="17"/>
        <v>0</v>
      </c>
      <c r="I113" s="115">
        <f t="shared" si="17"/>
        <v>0</v>
      </c>
      <c r="J113" s="115">
        <f t="shared" si="17"/>
        <v>0</v>
      </c>
      <c r="K113" s="115">
        <f t="shared" si="17"/>
        <v>0</v>
      </c>
      <c r="L113" s="115">
        <f t="shared" si="17"/>
        <v>0</v>
      </c>
      <c r="M113" s="115">
        <f t="shared" si="17"/>
        <v>0</v>
      </c>
      <c r="N113" s="115">
        <f t="shared" si="17"/>
        <v>0</v>
      </c>
      <c r="O113" s="115">
        <f t="shared" si="17"/>
        <v>0</v>
      </c>
      <c r="P113" s="115">
        <f t="shared" si="17"/>
        <v>0</v>
      </c>
      <c r="Q113" s="115">
        <f t="shared" si="17"/>
        <v>0</v>
      </c>
      <c r="R113" s="115">
        <f t="shared" si="17"/>
        <v>0</v>
      </c>
      <c r="S113" s="115">
        <f t="shared" si="17"/>
        <v>0</v>
      </c>
      <c r="T113" s="115">
        <f t="shared" si="17"/>
        <v>0</v>
      </c>
      <c r="U113" s="115">
        <f t="shared" si="17"/>
        <v>0</v>
      </c>
      <c r="V113" s="115">
        <f t="shared" si="17"/>
        <v>0</v>
      </c>
      <c r="W113" s="115">
        <f t="shared" si="17"/>
        <v>0</v>
      </c>
      <c r="X113" s="115">
        <f t="shared" si="17"/>
        <v>0</v>
      </c>
      <c r="Y113" s="115">
        <f t="shared" si="17"/>
        <v>0</v>
      </c>
      <c r="Z113" s="115">
        <f t="shared" si="17"/>
        <v>0</v>
      </c>
      <c r="AA113" s="115">
        <f t="shared" si="17"/>
        <v>0</v>
      </c>
      <c r="AB113" s="115">
        <f t="shared" si="17"/>
        <v>0</v>
      </c>
      <c r="AC113" s="115">
        <f t="shared" si="17"/>
        <v>0</v>
      </c>
      <c r="AD113" s="115">
        <f t="shared" si="17"/>
        <v>0</v>
      </c>
      <c r="AE113" s="115">
        <f t="shared" si="17"/>
        <v>0</v>
      </c>
      <c r="AF113" s="115">
        <f t="shared" si="17"/>
        <v>0</v>
      </c>
      <c r="AG113" s="115">
        <f t="shared" si="17"/>
        <v>0</v>
      </c>
      <c r="AH113" s="115">
        <f t="shared" si="17"/>
        <v>0</v>
      </c>
      <c r="AI113" s="115">
        <f t="shared" si="17"/>
        <v>0</v>
      </c>
      <c r="AJ113" s="37" t="str">
        <f t="shared" si="6"/>
        <v/>
      </c>
      <c r="AK113" s="50"/>
      <c r="AL113" s="50" t="str">
        <f t="shared" si="9"/>
        <v>00</v>
      </c>
      <c r="AM113" s="52" t="str">
        <f t="shared" si="10"/>
        <v>00</v>
      </c>
      <c r="AN113" s="52" t="str">
        <f t="shared" si="11"/>
        <v>00</v>
      </c>
      <c r="AO113" s="52" t="str">
        <f t="shared" si="12"/>
        <v>00</v>
      </c>
      <c r="AQ113" t="str">
        <f t="shared" si="7"/>
        <v/>
      </c>
    </row>
    <row r="114" spans="2:43">
      <c r="B114" s="122"/>
      <c r="C114" s="37">
        <f t="shared" si="8"/>
        <v>43</v>
      </c>
      <c r="D114" s="115">
        <f t="shared" si="17"/>
        <v>0</v>
      </c>
      <c r="E114" s="115">
        <f t="shared" si="17"/>
        <v>0</v>
      </c>
      <c r="F114" s="115">
        <f t="shared" si="17"/>
        <v>0</v>
      </c>
      <c r="G114" s="115">
        <f t="shared" si="17"/>
        <v>0</v>
      </c>
      <c r="H114" s="115">
        <f t="shared" si="17"/>
        <v>0</v>
      </c>
      <c r="I114" s="115">
        <f t="shared" si="17"/>
        <v>0</v>
      </c>
      <c r="J114" s="115">
        <f t="shared" si="17"/>
        <v>0</v>
      </c>
      <c r="K114" s="115">
        <f t="shared" si="17"/>
        <v>0</v>
      </c>
      <c r="L114" s="115">
        <f t="shared" si="17"/>
        <v>0</v>
      </c>
      <c r="M114" s="115">
        <f t="shared" si="17"/>
        <v>0</v>
      </c>
      <c r="N114" s="115">
        <f t="shared" si="17"/>
        <v>0</v>
      </c>
      <c r="O114" s="115">
        <f t="shared" si="17"/>
        <v>0</v>
      </c>
      <c r="P114" s="115">
        <f t="shared" si="17"/>
        <v>0</v>
      </c>
      <c r="Q114" s="115">
        <f t="shared" si="17"/>
        <v>0</v>
      </c>
      <c r="R114" s="115">
        <f t="shared" si="17"/>
        <v>0</v>
      </c>
      <c r="S114" s="115">
        <f t="shared" si="17"/>
        <v>0</v>
      </c>
      <c r="T114" s="115">
        <f t="shared" si="17"/>
        <v>0</v>
      </c>
      <c r="U114" s="115">
        <f t="shared" si="17"/>
        <v>0</v>
      </c>
      <c r="V114" s="115">
        <f t="shared" si="17"/>
        <v>0</v>
      </c>
      <c r="W114" s="115">
        <f t="shared" si="17"/>
        <v>0</v>
      </c>
      <c r="X114" s="115">
        <f t="shared" si="17"/>
        <v>0</v>
      </c>
      <c r="Y114" s="115">
        <f t="shared" si="17"/>
        <v>0</v>
      </c>
      <c r="Z114" s="115">
        <f t="shared" si="17"/>
        <v>0</v>
      </c>
      <c r="AA114" s="115">
        <f t="shared" si="17"/>
        <v>0</v>
      </c>
      <c r="AB114" s="115">
        <f t="shared" si="17"/>
        <v>0</v>
      </c>
      <c r="AC114" s="115">
        <f t="shared" si="17"/>
        <v>0</v>
      </c>
      <c r="AD114" s="115">
        <f t="shared" si="17"/>
        <v>0</v>
      </c>
      <c r="AE114" s="115">
        <f t="shared" si="17"/>
        <v>0</v>
      </c>
      <c r="AF114" s="115">
        <f t="shared" si="17"/>
        <v>0</v>
      </c>
      <c r="AG114" s="115">
        <f t="shared" si="17"/>
        <v>0</v>
      </c>
      <c r="AH114" s="115">
        <f t="shared" si="17"/>
        <v>0</v>
      </c>
      <c r="AI114" s="115">
        <f t="shared" si="17"/>
        <v>0</v>
      </c>
      <c r="AJ114" s="37" t="str">
        <f t="shared" si="6"/>
        <v/>
      </c>
      <c r="AK114" s="50"/>
      <c r="AL114" s="50" t="str">
        <f t="shared" si="9"/>
        <v>00</v>
      </c>
      <c r="AM114" s="52" t="str">
        <f t="shared" si="10"/>
        <v>00</v>
      </c>
      <c r="AN114" s="52" t="str">
        <f t="shared" si="11"/>
        <v>00</v>
      </c>
      <c r="AO114" s="52" t="str">
        <f t="shared" si="12"/>
        <v>00</v>
      </c>
      <c r="AQ114" t="str">
        <f t="shared" si="7"/>
        <v/>
      </c>
    </row>
    <row r="115" spans="2:43">
      <c r="B115" s="122"/>
      <c r="C115" s="37">
        <f t="shared" si="8"/>
        <v>44</v>
      </c>
      <c r="D115" s="115">
        <f t="shared" si="17"/>
        <v>0</v>
      </c>
      <c r="E115" s="115">
        <f t="shared" si="17"/>
        <v>0</v>
      </c>
      <c r="F115" s="115">
        <f t="shared" si="17"/>
        <v>0</v>
      </c>
      <c r="G115" s="115">
        <f t="shared" si="17"/>
        <v>0</v>
      </c>
      <c r="H115" s="115">
        <f t="shared" si="17"/>
        <v>0</v>
      </c>
      <c r="I115" s="115">
        <f t="shared" si="17"/>
        <v>0</v>
      </c>
      <c r="J115" s="115">
        <f t="shared" si="17"/>
        <v>0</v>
      </c>
      <c r="K115" s="115">
        <f t="shared" si="17"/>
        <v>0</v>
      </c>
      <c r="L115" s="115">
        <f t="shared" si="17"/>
        <v>0</v>
      </c>
      <c r="M115" s="115">
        <f t="shared" si="17"/>
        <v>0</v>
      </c>
      <c r="N115" s="115">
        <f t="shared" si="17"/>
        <v>0</v>
      </c>
      <c r="O115" s="115">
        <f t="shared" si="17"/>
        <v>0</v>
      </c>
      <c r="P115" s="115">
        <f t="shared" si="17"/>
        <v>0</v>
      </c>
      <c r="Q115" s="115">
        <f t="shared" si="17"/>
        <v>0</v>
      </c>
      <c r="R115" s="115">
        <f t="shared" si="17"/>
        <v>0</v>
      </c>
      <c r="S115" s="115">
        <f t="shared" si="17"/>
        <v>0</v>
      </c>
      <c r="T115" s="115">
        <f t="shared" si="17"/>
        <v>0</v>
      </c>
      <c r="U115" s="115">
        <f t="shared" si="17"/>
        <v>0</v>
      </c>
      <c r="V115" s="115">
        <f t="shared" si="17"/>
        <v>0</v>
      </c>
      <c r="W115" s="115">
        <f t="shared" si="17"/>
        <v>0</v>
      </c>
      <c r="X115" s="115">
        <f t="shared" si="17"/>
        <v>0</v>
      </c>
      <c r="Y115" s="115">
        <f t="shared" si="17"/>
        <v>0</v>
      </c>
      <c r="Z115" s="115">
        <f t="shared" si="17"/>
        <v>0</v>
      </c>
      <c r="AA115" s="115">
        <f t="shared" si="17"/>
        <v>0</v>
      </c>
      <c r="AB115" s="115">
        <f t="shared" si="17"/>
        <v>0</v>
      </c>
      <c r="AC115" s="115">
        <f t="shared" si="17"/>
        <v>0</v>
      </c>
      <c r="AD115" s="115">
        <f t="shared" si="17"/>
        <v>0</v>
      </c>
      <c r="AE115" s="115">
        <f t="shared" si="17"/>
        <v>0</v>
      </c>
      <c r="AF115" s="115">
        <f t="shared" si="17"/>
        <v>0</v>
      </c>
      <c r="AG115" s="115">
        <f t="shared" si="17"/>
        <v>0</v>
      </c>
      <c r="AH115" s="115">
        <f t="shared" si="17"/>
        <v>0</v>
      </c>
      <c r="AI115" s="115">
        <f t="shared" si="17"/>
        <v>0</v>
      </c>
      <c r="AJ115" s="37" t="str">
        <f t="shared" si="6"/>
        <v/>
      </c>
      <c r="AK115" s="50"/>
      <c r="AL115" s="50" t="str">
        <f t="shared" si="9"/>
        <v>00</v>
      </c>
      <c r="AM115" s="52" t="str">
        <f t="shared" si="10"/>
        <v>00</v>
      </c>
      <c r="AN115" s="52" t="str">
        <f t="shared" si="11"/>
        <v>00</v>
      </c>
      <c r="AO115" s="52" t="str">
        <f t="shared" si="12"/>
        <v>00</v>
      </c>
      <c r="AQ115" t="str">
        <f t="shared" si="7"/>
        <v/>
      </c>
    </row>
    <row r="116" spans="2:43">
      <c r="B116" s="122"/>
      <c r="C116" s="37">
        <f t="shared" si="8"/>
        <v>45</v>
      </c>
      <c r="D116" s="115">
        <f t="shared" si="17"/>
        <v>0</v>
      </c>
      <c r="E116" s="115">
        <f t="shared" si="17"/>
        <v>0</v>
      </c>
      <c r="F116" s="115">
        <f t="shared" si="17"/>
        <v>0</v>
      </c>
      <c r="G116" s="115">
        <f t="shared" si="17"/>
        <v>0</v>
      </c>
      <c r="H116" s="115">
        <f t="shared" si="17"/>
        <v>0</v>
      </c>
      <c r="I116" s="115">
        <f t="shared" si="17"/>
        <v>0</v>
      </c>
      <c r="J116" s="115">
        <f t="shared" si="17"/>
        <v>0</v>
      </c>
      <c r="K116" s="115">
        <f t="shared" si="17"/>
        <v>0</v>
      </c>
      <c r="L116" s="115">
        <f t="shared" si="17"/>
        <v>0</v>
      </c>
      <c r="M116" s="115">
        <f t="shared" si="17"/>
        <v>0</v>
      </c>
      <c r="N116" s="115">
        <f t="shared" si="17"/>
        <v>0</v>
      </c>
      <c r="O116" s="115">
        <f t="shared" si="17"/>
        <v>0</v>
      </c>
      <c r="P116" s="115">
        <f t="shared" si="17"/>
        <v>0</v>
      </c>
      <c r="Q116" s="115">
        <f t="shared" si="17"/>
        <v>0</v>
      </c>
      <c r="R116" s="115">
        <f t="shared" si="17"/>
        <v>0</v>
      </c>
      <c r="S116" s="115">
        <f t="shared" si="17"/>
        <v>0</v>
      </c>
      <c r="T116" s="115">
        <f t="shared" si="17"/>
        <v>0</v>
      </c>
      <c r="U116" s="115">
        <f t="shared" si="17"/>
        <v>0</v>
      </c>
      <c r="V116" s="115">
        <f t="shared" si="17"/>
        <v>0</v>
      </c>
      <c r="W116" s="115">
        <f t="shared" si="17"/>
        <v>0</v>
      </c>
      <c r="X116" s="115">
        <f t="shared" si="17"/>
        <v>0</v>
      </c>
      <c r="Y116" s="115">
        <f t="shared" si="17"/>
        <v>0</v>
      </c>
      <c r="Z116" s="115">
        <f t="shared" si="17"/>
        <v>0</v>
      </c>
      <c r="AA116" s="115">
        <f t="shared" si="17"/>
        <v>0</v>
      </c>
      <c r="AB116" s="115">
        <f t="shared" si="17"/>
        <v>0</v>
      </c>
      <c r="AC116" s="115">
        <f t="shared" si="17"/>
        <v>0</v>
      </c>
      <c r="AD116" s="115">
        <f t="shared" si="17"/>
        <v>0</v>
      </c>
      <c r="AE116" s="115">
        <f t="shared" si="17"/>
        <v>0</v>
      </c>
      <c r="AF116" s="115">
        <f t="shared" si="17"/>
        <v>0</v>
      </c>
      <c r="AG116" s="115">
        <f t="shared" si="17"/>
        <v>0</v>
      </c>
      <c r="AH116" s="115">
        <f t="shared" si="17"/>
        <v>0</v>
      </c>
      <c r="AI116" s="115">
        <f t="shared" si="17"/>
        <v>0</v>
      </c>
      <c r="AJ116" s="37" t="str">
        <f t="shared" si="6"/>
        <v/>
      </c>
      <c r="AK116" s="50"/>
      <c r="AL116" s="50" t="str">
        <f t="shared" si="9"/>
        <v>00</v>
      </c>
      <c r="AM116" s="52" t="str">
        <f t="shared" si="10"/>
        <v>00</v>
      </c>
      <c r="AN116" s="52" t="str">
        <f t="shared" si="11"/>
        <v>00</v>
      </c>
      <c r="AO116" s="52" t="str">
        <f t="shared" si="12"/>
        <v>00</v>
      </c>
      <c r="AQ116" t="str">
        <f t="shared" si="7"/>
        <v/>
      </c>
    </row>
    <row r="117" spans="2:43">
      <c r="B117" s="122"/>
      <c r="C117" s="37">
        <f t="shared" si="8"/>
        <v>46</v>
      </c>
      <c r="D117" s="115">
        <f t="shared" si="17"/>
        <v>0</v>
      </c>
      <c r="E117" s="115">
        <f t="shared" si="17"/>
        <v>0</v>
      </c>
      <c r="F117" s="115">
        <f t="shared" si="17"/>
        <v>0</v>
      </c>
      <c r="G117" s="115">
        <f t="shared" si="17"/>
        <v>0</v>
      </c>
      <c r="H117" s="115">
        <f t="shared" si="17"/>
        <v>0</v>
      </c>
      <c r="I117" s="115">
        <f t="shared" si="17"/>
        <v>0</v>
      </c>
      <c r="J117" s="115">
        <f t="shared" si="17"/>
        <v>0</v>
      </c>
      <c r="K117" s="115">
        <f t="shared" si="17"/>
        <v>0</v>
      </c>
      <c r="L117" s="115">
        <f t="shared" si="17"/>
        <v>0</v>
      </c>
      <c r="M117" s="115">
        <f t="shared" si="17"/>
        <v>0</v>
      </c>
      <c r="N117" s="115">
        <f t="shared" si="17"/>
        <v>0</v>
      </c>
      <c r="O117" s="115">
        <f t="shared" si="17"/>
        <v>0</v>
      </c>
      <c r="P117" s="115">
        <f t="shared" si="17"/>
        <v>0</v>
      </c>
      <c r="Q117" s="115">
        <f t="shared" si="17"/>
        <v>0</v>
      </c>
      <c r="R117" s="115">
        <f t="shared" si="17"/>
        <v>0</v>
      </c>
      <c r="S117" s="115">
        <f t="shared" si="17"/>
        <v>0</v>
      </c>
      <c r="T117" s="115">
        <f t="shared" si="17"/>
        <v>0</v>
      </c>
      <c r="U117" s="115">
        <f t="shared" si="17"/>
        <v>0</v>
      </c>
      <c r="V117" s="115">
        <f t="shared" si="17"/>
        <v>0</v>
      </c>
      <c r="W117" s="115">
        <f t="shared" si="17"/>
        <v>0</v>
      </c>
      <c r="X117" s="115">
        <f t="shared" si="17"/>
        <v>0</v>
      </c>
      <c r="Y117" s="115">
        <f t="shared" si="17"/>
        <v>0</v>
      </c>
      <c r="Z117" s="115">
        <f t="shared" si="17"/>
        <v>0</v>
      </c>
      <c r="AA117" s="115">
        <f t="shared" si="17"/>
        <v>0</v>
      </c>
      <c r="AB117" s="115">
        <f t="shared" si="17"/>
        <v>0</v>
      </c>
      <c r="AC117" s="115">
        <f t="shared" si="17"/>
        <v>0</v>
      </c>
      <c r="AD117" s="115">
        <f t="shared" si="17"/>
        <v>0</v>
      </c>
      <c r="AE117" s="115">
        <f t="shared" si="17"/>
        <v>0</v>
      </c>
      <c r="AF117" s="115">
        <f t="shared" si="17"/>
        <v>0</v>
      </c>
      <c r="AG117" s="115">
        <f t="shared" si="17"/>
        <v>0</v>
      </c>
      <c r="AH117" s="115">
        <f t="shared" si="17"/>
        <v>0</v>
      </c>
      <c r="AI117" s="115">
        <f t="shared" si="17"/>
        <v>0</v>
      </c>
      <c r="AJ117" s="37" t="str">
        <f t="shared" si="6"/>
        <v/>
      </c>
      <c r="AK117" s="50"/>
      <c r="AL117" s="50" t="str">
        <f t="shared" si="9"/>
        <v>00</v>
      </c>
      <c r="AM117" s="52" t="str">
        <f t="shared" si="10"/>
        <v>00</v>
      </c>
      <c r="AN117" s="52" t="str">
        <f t="shared" si="11"/>
        <v>00</v>
      </c>
      <c r="AO117" s="52" t="str">
        <f t="shared" si="12"/>
        <v>00</v>
      </c>
      <c r="AQ117" t="str">
        <f t="shared" si="7"/>
        <v/>
      </c>
    </row>
    <row r="118" spans="2:43">
      <c r="B118" s="122"/>
      <c r="C118" s="37">
        <f t="shared" si="8"/>
        <v>47</v>
      </c>
      <c r="D118" s="115">
        <f t="shared" si="17"/>
        <v>0</v>
      </c>
      <c r="E118" s="115">
        <f t="shared" si="17"/>
        <v>0</v>
      </c>
      <c r="F118" s="115">
        <f t="shared" si="17"/>
        <v>0</v>
      </c>
      <c r="G118" s="115">
        <f t="shared" si="17"/>
        <v>0</v>
      </c>
      <c r="H118" s="115">
        <f t="shared" si="17"/>
        <v>0</v>
      </c>
      <c r="I118" s="115">
        <f t="shared" si="17"/>
        <v>0</v>
      </c>
      <c r="J118" s="115">
        <f t="shared" si="17"/>
        <v>0</v>
      </c>
      <c r="K118" s="115">
        <f t="shared" si="17"/>
        <v>0</v>
      </c>
      <c r="L118" s="115">
        <f t="shared" si="17"/>
        <v>0</v>
      </c>
      <c r="M118" s="115">
        <f t="shared" si="17"/>
        <v>0</v>
      </c>
      <c r="N118" s="115">
        <f t="shared" si="17"/>
        <v>0</v>
      </c>
      <c r="O118" s="115">
        <f t="shared" si="17"/>
        <v>0</v>
      </c>
      <c r="P118" s="115">
        <f t="shared" si="17"/>
        <v>0</v>
      </c>
      <c r="Q118" s="115">
        <f t="shared" si="17"/>
        <v>0</v>
      </c>
      <c r="R118" s="115">
        <f t="shared" si="17"/>
        <v>0</v>
      </c>
      <c r="S118" s="115">
        <f t="shared" si="17"/>
        <v>0</v>
      </c>
      <c r="T118" s="115">
        <f t="shared" si="17"/>
        <v>0</v>
      </c>
      <c r="U118" s="115">
        <f t="shared" si="17"/>
        <v>0</v>
      </c>
      <c r="V118" s="115">
        <f t="shared" si="17"/>
        <v>0</v>
      </c>
      <c r="W118" s="115">
        <f t="shared" si="17"/>
        <v>0</v>
      </c>
      <c r="X118" s="115">
        <f t="shared" si="17"/>
        <v>0</v>
      </c>
      <c r="Y118" s="115">
        <f t="shared" si="17"/>
        <v>0</v>
      </c>
      <c r="Z118" s="115">
        <f t="shared" si="17"/>
        <v>0</v>
      </c>
      <c r="AA118" s="115">
        <f t="shared" si="17"/>
        <v>0</v>
      </c>
      <c r="AB118" s="115">
        <f t="shared" si="17"/>
        <v>0</v>
      </c>
      <c r="AC118" s="115">
        <f t="shared" si="17"/>
        <v>0</v>
      </c>
      <c r="AD118" s="115">
        <f t="shared" si="17"/>
        <v>0</v>
      </c>
      <c r="AE118" s="115">
        <f t="shared" si="17"/>
        <v>0</v>
      </c>
      <c r="AF118" s="115">
        <f t="shared" si="17"/>
        <v>0</v>
      </c>
      <c r="AG118" s="115">
        <f t="shared" si="17"/>
        <v>0</v>
      </c>
      <c r="AH118" s="115">
        <f t="shared" si="17"/>
        <v>0</v>
      </c>
      <c r="AI118" s="115">
        <f>IF(AI53=1,1,0)</f>
        <v>0</v>
      </c>
      <c r="AJ118" s="37" t="str">
        <f t="shared" si="6"/>
        <v/>
      </c>
      <c r="AK118" s="50"/>
      <c r="AL118" s="50" t="str">
        <f t="shared" si="9"/>
        <v>00</v>
      </c>
      <c r="AM118" s="52" t="str">
        <f t="shared" si="10"/>
        <v>00</v>
      </c>
      <c r="AN118" s="52" t="str">
        <f t="shared" si="11"/>
        <v>00</v>
      </c>
      <c r="AO118" s="52" t="str">
        <f t="shared" si="12"/>
        <v>00</v>
      </c>
      <c r="AQ118" t="str">
        <f t="shared" si="7"/>
        <v/>
      </c>
    </row>
    <row r="119" spans="2:43">
      <c r="B119" s="122"/>
      <c r="C119" s="37">
        <f t="shared" si="8"/>
        <v>48</v>
      </c>
      <c r="D119" s="115">
        <f t="shared" ref="D119:AI126" si="18">IF(D54=1,1,0)</f>
        <v>0</v>
      </c>
      <c r="E119" s="115">
        <f t="shared" si="18"/>
        <v>0</v>
      </c>
      <c r="F119" s="115">
        <f t="shared" si="18"/>
        <v>0</v>
      </c>
      <c r="G119" s="115">
        <f t="shared" si="18"/>
        <v>0</v>
      </c>
      <c r="H119" s="115">
        <f t="shared" si="18"/>
        <v>0</v>
      </c>
      <c r="I119" s="115">
        <f t="shared" si="18"/>
        <v>0</v>
      </c>
      <c r="J119" s="115">
        <f t="shared" si="18"/>
        <v>0</v>
      </c>
      <c r="K119" s="115">
        <f t="shared" si="18"/>
        <v>0</v>
      </c>
      <c r="L119" s="115">
        <f t="shared" si="18"/>
        <v>0</v>
      </c>
      <c r="M119" s="115">
        <f t="shared" si="18"/>
        <v>0</v>
      </c>
      <c r="N119" s="115">
        <f t="shared" si="18"/>
        <v>0</v>
      </c>
      <c r="O119" s="115">
        <f t="shared" si="18"/>
        <v>0</v>
      </c>
      <c r="P119" s="115">
        <f t="shared" si="18"/>
        <v>0</v>
      </c>
      <c r="Q119" s="115">
        <f t="shared" si="18"/>
        <v>0</v>
      </c>
      <c r="R119" s="115">
        <f t="shared" si="18"/>
        <v>0</v>
      </c>
      <c r="S119" s="115">
        <f t="shared" si="18"/>
        <v>0</v>
      </c>
      <c r="T119" s="115">
        <f t="shared" si="18"/>
        <v>0</v>
      </c>
      <c r="U119" s="115">
        <f t="shared" si="18"/>
        <v>0</v>
      </c>
      <c r="V119" s="115">
        <f t="shared" si="18"/>
        <v>0</v>
      </c>
      <c r="W119" s="115">
        <f t="shared" si="18"/>
        <v>0</v>
      </c>
      <c r="X119" s="115">
        <f t="shared" si="18"/>
        <v>0</v>
      </c>
      <c r="Y119" s="115">
        <f t="shared" si="18"/>
        <v>0</v>
      </c>
      <c r="Z119" s="115">
        <f t="shared" si="18"/>
        <v>0</v>
      </c>
      <c r="AA119" s="115">
        <f t="shared" si="18"/>
        <v>0</v>
      </c>
      <c r="AB119" s="115">
        <f t="shared" si="18"/>
        <v>0</v>
      </c>
      <c r="AC119" s="115">
        <f t="shared" si="18"/>
        <v>0</v>
      </c>
      <c r="AD119" s="115">
        <f t="shared" si="18"/>
        <v>0</v>
      </c>
      <c r="AE119" s="115">
        <f t="shared" si="18"/>
        <v>0</v>
      </c>
      <c r="AF119" s="115">
        <f t="shared" si="18"/>
        <v>0</v>
      </c>
      <c r="AG119" s="115">
        <f t="shared" si="18"/>
        <v>0</v>
      </c>
      <c r="AH119" s="115">
        <f t="shared" si="18"/>
        <v>0</v>
      </c>
      <c r="AI119" s="115">
        <f t="shared" si="18"/>
        <v>0</v>
      </c>
      <c r="AJ119" s="37" t="str">
        <f t="shared" si="6"/>
        <v/>
      </c>
      <c r="AK119" s="50"/>
      <c r="AL119" s="50" t="str">
        <f t="shared" si="9"/>
        <v>00</v>
      </c>
      <c r="AM119" s="52" t="str">
        <f t="shared" si="10"/>
        <v>00</v>
      </c>
      <c r="AN119" s="52" t="str">
        <f t="shared" si="11"/>
        <v>00</v>
      </c>
      <c r="AO119" s="52" t="str">
        <f t="shared" si="12"/>
        <v>00</v>
      </c>
      <c r="AQ119" t="str">
        <f t="shared" si="7"/>
        <v/>
      </c>
    </row>
    <row r="120" spans="2:43">
      <c r="B120" s="122"/>
      <c r="C120" s="37">
        <f t="shared" si="8"/>
        <v>49</v>
      </c>
      <c r="D120" s="115">
        <f t="shared" si="18"/>
        <v>0</v>
      </c>
      <c r="E120" s="115">
        <f t="shared" si="18"/>
        <v>0</v>
      </c>
      <c r="F120" s="115">
        <f t="shared" si="18"/>
        <v>0</v>
      </c>
      <c r="G120" s="115">
        <f t="shared" si="18"/>
        <v>0</v>
      </c>
      <c r="H120" s="115">
        <f t="shared" si="18"/>
        <v>0</v>
      </c>
      <c r="I120" s="115">
        <f t="shared" si="18"/>
        <v>0</v>
      </c>
      <c r="J120" s="115">
        <f t="shared" si="18"/>
        <v>0</v>
      </c>
      <c r="K120" s="115">
        <f t="shared" si="18"/>
        <v>0</v>
      </c>
      <c r="L120" s="115">
        <f t="shared" si="18"/>
        <v>0</v>
      </c>
      <c r="M120" s="115">
        <f t="shared" si="18"/>
        <v>0</v>
      </c>
      <c r="N120" s="115">
        <f t="shared" si="18"/>
        <v>0</v>
      </c>
      <c r="O120" s="115">
        <f t="shared" si="18"/>
        <v>0</v>
      </c>
      <c r="P120" s="115">
        <f t="shared" si="18"/>
        <v>0</v>
      </c>
      <c r="Q120" s="115">
        <f t="shared" si="18"/>
        <v>0</v>
      </c>
      <c r="R120" s="115">
        <f t="shared" si="18"/>
        <v>0</v>
      </c>
      <c r="S120" s="115">
        <f t="shared" si="18"/>
        <v>0</v>
      </c>
      <c r="T120" s="115">
        <f t="shared" si="18"/>
        <v>0</v>
      </c>
      <c r="U120" s="115">
        <f t="shared" si="18"/>
        <v>0</v>
      </c>
      <c r="V120" s="115">
        <f t="shared" si="18"/>
        <v>0</v>
      </c>
      <c r="W120" s="115">
        <f t="shared" si="18"/>
        <v>0</v>
      </c>
      <c r="X120" s="115">
        <f t="shared" si="18"/>
        <v>0</v>
      </c>
      <c r="Y120" s="115">
        <f t="shared" si="18"/>
        <v>0</v>
      </c>
      <c r="Z120" s="115">
        <f t="shared" si="18"/>
        <v>0</v>
      </c>
      <c r="AA120" s="115">
        <f t="shared" si="18"/>
        <v>0</v>
      </c>
      <c r="AB120" s="115">
        <f t="shared" si="18"/>
        <v>0</v>
      </c>
      <c r="AC120" s="115">
        <f t="shared" si="18"/>
        <v>0</v>
      </c>
      <c r="AD120" s="115">
        <f t="shared" si="18"/>
        <v>0</v>
      </c>
      <c r="AE120" s="115">
        <f t="shared" si="18"/>
        <v>0</v>
      </c>
      <c r="AF120" s="115">
        <f t="shared" si="18"/>
        <v>0</v>
      </c>
      <c r="AG120" s="115">
        <f t="shared" si="18"/>
        <v>0</v>
      </c>
      <c r="AH120" s="115">
        <f t="shared" si="18"/>
        <v>0</v>
      </c>
      <c r="AI120" s="115">
        <f t="shared" si="18"/>
        <v>0</v>
      </c>
      <c r="AJ120" s="37" t="str">
        <f t="shared" si="6"/>
        <v/>
      </c>
      <c r="AK120" s="50"/>
      <c r="AL120" s="50" t="str">
        <f t="shared" si="9"/>
        <v>00</v>
      </c>
      <c r="AM120" s="52" t="str">
        <f t="shared" si="10"/>
        <v>00</v>
      </c>
      <c r="AN120" s="52" t="str">
        <f t="shared" si="11"/>
        <v>00</v>
      </c>
      <c r="AO120" s="52" t="str">
        <f t="shared" si="12"/>
        <v>00</v>
      </c>
      <c r="AQ120" t="str">
        <f t="shared" si="7"/>
        <v/>
      </c>
    </row>
    <row r="121" spans="2:43">
      <c r="B121" s="122"/>
      <c r="C121" s="37">
        <f t="shared" si="8"/>
        <v>50</v>
      </c>
      <c r="D121" s="115">
        <f t="shared" si="18"/>
        <v>0</v>
      </c>
      <c r="E121" s="115">
        <f t="shared" si="18"/>
        <v>0</v>
      </c>
      <c r="F121" s="115">
        <f t="shared" si="18"/>
        <v>0</v>
      </c>
      <c r="G121" s="115">
        <f t="shared" si="18"/>
        <v>0</v>
      </c>
      <c r="H121" s="115">
        <f t="shared" si="18"/>
        <v>0</v>
      </c>
      <c r="I121" s="115">
        <f t="shared" si="18"/>
        <v>0</v>
      </c>
      <c r="J121" s="115">
        <f t="shared" si="18"/>
        <v>0</v>
      </c>
      <c r="K121" s="115">
        <f t="shared" si="18"/>
        <v>0</v>
      </c>
      <c r="L121" s="115">
        <f t="shared" si="18"/>
        <v>0</v>
      </c>
      <c r="M121" s="115">
        <f t="shared" si="18"/>
        <v>0</v>
      </c>
      <c r="N121" s="115">
        <f t="shared" si="18"/>
        <v>0</v>
      </c>
      <c r="O121" s="115">
        <f t="shared" si="18"/>
        <v>0</v>
      </c>
      <c r="P121" s="115">
        <f t="shared" si="18"/>
        <v>0</v>
      </c>
      <c r="Q121" s="115">
        <f t="shared" si="18"/>
        <v>0</v>
      </c>
      <c r="R121" s="115">
        <f t="shared" si="18"/>
        <v>0</v>
      </c>
      <c r="S121" s="115">
        <f t="shared" si="18"/>
        <v>0</v>
      </c>
      <c r="T121" s="115">
        <f t="shared" si="18"/>
        <v>0</v>
      </c>
      <c r="U121" s="115">
        <f t="shared" si="18"/>
        <v>0</v>
      </c>
      <c r="V121" s="115">
        <f t="shared" si="18"/>
        <v>0</v>
      </c>
      <c r="W121" s="115">
        <f t="shared" si="18"/>
        <v>0</v>
      </c>
      <c r="X121" s="115">
        <f t="shared" si="18"/>
        <v>0</v>
      </c>
      <c r="Y121" s="115">
        <f t="shared" si="18"/>
        <v>0</v>
      </c>
      <c r="Z121" s="115">
        <f t="shared" si="18"/>
        <v>0</v>
      </c>
      <c r="AA121" s="115">
        <f t="shared" si="18"/>
        <v>0</v>
      </c>
      <c r="AB121" s="115">
        <f t="shared" si="18"/>
        <v>0</v>
      </c>
      <c r="AC121" s="115">
        <f t="shared" si="18"/>
        <v>0</v>
      </c>
      <c r="AD121" s="115">
        <f t="shared" si="18"/>
        <v>0</v>
      </c>
      <c r="AE121" s="115">
        <f t="shared" si="18"/>
        <v>0</v>
      </c>
      <c r="AF121" s="115">
        <f t="shared" si="18"/>
        <v>0</v>
      </c>
      <c r="AG121" s="115">
        <f t="shared" si="18"/>
        <v>0</v>
      </c>
      <c r="AH121" s="115">
        <f t="shared" si="18"/>
        <v>0</v>
      </c>
      <c r="AI121" s="115">
        <f t="shared" si="18"/>
        <v>0</v>
      </c>
      <c r="AJ121" s="37" t="str">
        <f t="shared" si="6"/>
        <v/>
      </c>
      <c r="AK121" s="50"/>
      <c r="AL121" s="50" t="str">
        <f t="shared" si="9"/>
        <v>00</v>
      </c>
      <c r="AM121" s="52" t="str">
        <f t="shared" si="10"/>
        <v>00</v>
      </c>
      <c r="AN121" s="52" t="str">
        <f t="shared" si="11"/>
        <v>00</v>
      </c>
      <c r="AO121" s="52" t="str">
        <f t="shared" si="12"/>
        <v>00</v>
      </c>
      <c r="AQ121" t="str">
        <f t="shared" si="7"/>
        <v/>
      </c>
    </row>
    <row r="122" spans="2:43">
      <c r="B122" s="122"/>
      <c r="C122" s="37">
        <f t="shared" si="8"/>
        <v>51</v>
      </c>
      <c r="D122" s="115">
        <f t="shared" si="18"/>
        <v>0</v>
      </c>
      <c r="E122" s="115">
        <f t="shared" si="18"/>
        <v>0</v>
      </c>
      <c r="F122" s="115">
        <f t="shared" si="18"/>
        <v>0</v>
      </c>
      <c r="G122" s="115">
        <f t="shared" si="18"/>
        <v>0</v>
      </c>
      <c r="H122" s="115">
        <f t="shared" si="18"/>
        <v>0</v>
      </c>
      <c r="I122" s="115">
        <f t="shared" si="18"/>
        <v>0</v>
      </c>
      <c r="J122" s="115">
        <f t="shared" si="18"/>
        <v>0</v>
      </c>
      <c r="K122" s="115">
        <f t="shared" si="18"/>
        <v>0</v>
      </c>
      <c r="L122" s="115">
        <f t="shared" si="18"/>
        <v>0</v>
      </c>
      <c r="M122" s="115">
        <f t="shared" si="18"/>
        <v>0</v>
      </c>
      <c r="N122" s="115">
        <f t="shared" si="18"/>
        <v>0</v>
      </c>
      <c r="O122" s="115">
        <f t="shared" si="18"/>
        <v>0</v>
      </c>
      <c r="P122" s="115">
        <f t="shared" si="18"/>
        <v>0</v>
      </c>
      <c r="Q122" s="115">
        <f t="shared" si="18"/>
        <v>0</v>
      </c>
      <c r="R122" s="115">
        <f t="shared" si="18"/>
        <v>0</v>
      </c>
      <c r="S122" s="115">
        <f t="shared" si="18"/>
        <v>0</v>
      </c>
      <c r="T122" s="115">
        <f t="shared" si="18"/>
        <v>0</v>
      </c>
      <c r="U122" s="115">
        <f t="shared" si="18"/>
        <v>0</v>
      </c>
      <c r="V122" s="115">
        <f t="shared" si="18"/>
        <v>0</v>
      </c>
      <c r="W122" s="115">
        <f t="shared" si="18"/>
        <v>0</v>
      </c>
      <c r="X122" s="115">
        <f t="shared" si="18"/>
        <v>0</v>
      </c>
      <c r="Y122" s="115">
        <f t="shared" si="18"/>
        <v>0</v>
      </c>
      <c r="Z122" s="115">
        <f t="shared" si="18"/>
        <v>0</v>
      </c>
      <c r="AA122" s="115">
        <f t="shared" si="18"/>
        <v>0</v>
      </c>
      <c r="AB122" s="115">
        <f t="shared" si="18"/>
        <v>0</v>
      </c>
      <c r="AC122" s="115">
        <f t="shared" si="18"/>
        <v>0</v>
      </c>
      <c r="AD122" s="115">
        <f t="shared" si="18"/>
        <v>0</v>
      </c>
      <c r="AE122" s="115">
        <f t="shared" si="18"/>
        <v>0</v>
      </c>
      <c r="AF122" s="115">
        <f t="shared" si="18"/>
        <v>0</v>
      </c>
      <c r="AG122" s="115">
        <f t="shared" si="18"/>
        <v>0</v>
      </c>
      <c r="AH122" s="115">
        <f t="shared" si="18"/>
        <v>0</v>
      </c>
      <c r="AI122" s="115">
        <f t="shared" si="18"/>
        <v>0</v>
      </c>
      <c r="AJ122" s="37" t="str">
        <f t="shared" si="6"/>
        <v/>
      </c>
      <c r="AK122" s="50"/>
      <c r="AL122" s="50" t="str">
        <f t="shared" si="9"/>
        <v>00</v>
      </c>
      <c r="AM122" s="52" t="str">
        <f t="shared" si="10"/>
        <v>00</v>
      </c>
      <c r="AN122" s="52" t="str">
        <f t="shared" si="11"/>
        <v>00</v>
      </c>
      <c r="AO122" s="52" t="str">
        <f t="shared" si="12"/>
        <v>00</v>
      </c>
      <c r="AQ122" t="str">
        <f t="shared" si="7"/>
        <v/>
      </c>
    </row>
    <row r="123" spans="2:43">
      <c r="B123" s="122"/>
      <c r="C123" s="37">
        <f t="shared" si="8"/>
        <v>52</v>
      </c>
      <c r="D123" s="115">
        <f t="shared" si="18"/>
        <v>0</v>
      </c>
      <c r="E123" s="115">
        <f t="shared" si="18"/>
        <v>0</v>
      </c>
      <c r="F123" s="115">
        <f t="shared" si="18"/>
        <v>0</v>
      </c>
      <c r="G123" s="115">
        <f t="shared" si="18"/>
        <v>0</v>
      </c>
      <c r="H123" s="115">
        <f t="shared" si="18"/>
        <v>0</v>
      </c>
      <c r="I123" s="115">
        <f t="shared" si="18"/>
        <v>0</v>
      </c>
      <c r="J123" s="115">
        <f t="shared" si="18"/>
        <v>0</v>
      </c>
      <c r="K123" s="115">
        <f t="shared" si="18"/>
        <v>0</v>
      </c>
      <c r="L123" s="115">
        <f t="shared" si="18"/>
        <v>0</v>
      </c>
      <c r="M123" s="115">
        <f t="shared" si="18"/>
        <v>0</v>
      </c>
      <c r="N123" s="115">
        <f t="shared" si="18"/>
        <v>0</v>
      </c>
      <c r="O123" s="115">
        <f t="shared" si="18"/>
        <v>0</v>
      </c>
      <c r="P123" s="115">
        <f t="shared" si="18"/>
        <v>0</v>
      </c>
      <c r="Q123" s="115">
        <f t="shared" si="18"/>
        <v>0</v>
      </c>
      <c r="R123" s="115">
        <f t="shared" si="18"/>
        <v>0</v>
      </c>
      <c r="S123" s="115">
        <f t="shared" si="18"/>
        <v>0</v>
      </c>
      <c r="T123" s="115">
        <f t="shared" si="18"/>
        <v>0</v>
      </c>
      <c r="U123" s="115">
        <f t="shared" si="18"/>
        <v>0</v>
      </c>
      <c r="V123" s="115">
        <f t="shared" si="18"/>
        <v>0</v>
      </c>
      <c r="W123" s="115">
        <f t="shared" si="18"/>
        <v>0</v>
      </c>
      <c r="X123" s="115">
        <f t="shared" si="18"/>
        <v>0</v>
      </c>
      <c r="Y123" s="115">
        <f t="shared" si="18"/>
        <v>0</v>
      </c>
      <c r="Z123" s="115">
        <f t="shared" si="18"/>
        <v>0</v>
      </c>
      <c r="AA123" s="115">
        <f t="shared" si="18"/>
        <v>0</v>
      </c>
      <c r="AB123" s="115">
        <f t="shared" si="18"/>
        <v>0</v>
      </c>
      <c r="AC123" s="115">
        <f t="shared" si="18"/>
        <v>0</v>
      </c>
      <c r="AD123" s="115">
        <f t="shared" si="18"/>
        <v>0</v>
      </c>
      <c r="AE123" s="115">
        <f t="shared" si="18"/>
        <v>0</v>
      </c>
      <c r="AF123" s="115">
        <f t="shared" si="18"/>
        <v>0</v>
      </c>
      <c r="AG123" s="115">
        <f t="shared" si="18"/>
        <v>0</v>
      </c>
      <c r="AH123" s="115">
        <f t="shared" si="18"/>
        <v>0</v>
      </c>
      <c r="AI123" s="115">
        <f t="shared" si="18"/>
        <v>0</v>
      </c>
      <c r="AJ123" s="37" t="str">
        <f t="shared" si="6"/>
        <v/>
      </c>
      <c r="AK123" s="50"/>
      <c r="AL123" s="50" t="str">
        <f t="shared" si="9"/>
        <v>00</v>
      </c>
      <c r="AM123" s="52" t="str">
        <f t="shared" si="10"/>
        <v>00</v>
      </c>
      <c r="AN123" s="52" t="str">
        <f t="shared" si="11"/>
        <v>00</v>
      </c>
      <c r="AO123" s="52" t="str">
        <f t="shared" si="12"/>
        <v>00</v>
      </c>
      <c r="AQ123" t="str">
        <f t="shared" si="7"/>
        <v/>
      </c>
    </row>
    <row r="124" spans="2:43">
      <c r="B124" s="122"/>
      <c r="C124" s="37">
        <f t="shared" si="8"/>
        <v>53</v>
      </c>
      <c r="D124" s="115">
        <f t="shared" si="18"/>
        <v>0</v>
      </c>
      <c r="E124" s="115">
        <f t="shared" si="18"/>
        <v>0</v>
      </c>
      <c r="F124" s="115">
        <f t="shared" si="18"/>
        <v>0</v>
      </c>
      <c r="G124" s="115">
        <f t="shared" si="18"/>
        <v>0</v>
      </c>
      <c r="H124" s="115">
        <f t="shared" si="18"/>
        <v>0</v>
      </c>
      <c r="I124" s="115">
        <f t="shared" si="18"/>
        <v>0</v>
      </c>
      <c r="J124" s="115">
        <f t="shared" si="18"/>
        <v>0</v>
      </c>
      <c r="K124" s="115">
        <f t="shared" si="18"/>
        <v>0</v>
      </c>
      <c r="L124" s="115">
        <f t="shared" si="18"/>
        <v>0</v>
      </c>
      <c r="M124" s="115">
        <f t="shared" si="18"/>
        <v>0</v>
      </c>
      <c r="N124" s="115">
        <f t="shared" si="18"/>
        <v>0</v>
      </c>
      <c r="O124" s="115">
        <f t="shared" si="18"/>
        <v>0</v>
      </c>
      <c r="P124" s="115">
        <f t="shared" si="18"/>
        <v>0</v>
      </c>
      <c r="Q124" s="115">
        <f t="shared" si="18"/>
        <v>0</v>
      </c>
      <c r="R124" s="115">
        <f t="shared" si="18"/>
        <v>0</v>
      </c>
      <c r="S124" s="115">
        <f t="shared" si="18"/>
        <v>0</v>
      </c>
      <c r="T124" s="115">
        <f t="shared" si="18"/>
        <v>0</v>
      </c>
      <c r="U124" s="115">
        <f t="shared" si="18"/>
        <v>0</v>
      </c>
      <c r="V124" s="115">
        <f t="shared" si="18"/>
        <v>0</v>
      </c>
      <c r="W124" s="115">
        <f t="shared" si="18"/>
        <v>0</v>
      </c>
      <c r="X124" s="115">
        <f t="shared" si="18"/>
        <v>0</v>
      </c>
      <c r="Y124" s="115">
        <f t="shared" si="18"/>
        <v>0</v>
      </c>
      <c r="Z124" s="115">
        <f t="shared" si="18"/>
        <v>0</v>
      </c>
      <c r="AA124" s="115">
        <f t="shared" si="18"/>
        <v>0</v>
      </c>
      <c r="AB124" s="115">
        <f t="shared" si="18"/>
        <v>0</v>
      </c>
      <c r="AC124" s="115">
        <f t="shared" si="18"/>
        <v>0</v>
      </c>
      <c r="AD124" s="115">
        <f t="shared" si="18"/>
        <v>0</v>
      </c>
      <c r="AE124" s="115">
        <f t="shared" si="18"/>
        <v>0</v>
      </c>
      <c r="AF124" s="115">
        <f t="shared" si="18"/>
        <v>0</v>
      </c>
      <c r="AG124" s="115">
        <f t="shared" si="18"/>
        <v>0</v>
      </c>
      <c r="AH124" s="115">
        <f t="shared" si="18"/>
        <v>0</v>
      </c>
      <c r="AI124" s="115">
        <f t="shared" si="18"/>
        <v>0</v>
      </c>
      <c r="AJ124" s="37" t="str">
        <f t="shared" si="6"/>
        <v/>
      </c>
      <c r="AK124" s="50"/>
      <c r="AL124" s="50" t="str">
        <f t="shared" si="9"/>
        <v>00</v>
      </c>
      <c r="AM124" s="52" t="str">
        <f t="shared" si="10"/>
        <v>00</v>
      </c>
      <c r="AN124" s="52" t="str">
        <f t="shared" si="11"/>
        <v>00</v>
      </c>
      <c r="AO124" s="52" t="str">
        <f t="shared" si="12"/>
        <v>00</v>
      </c>
      <c r="AQ124" t="str">
        <f t="shared" si="7"/>
        <v/>
      </c>
    </row>
    <row r="125" spans="2:43">
      <c r="B125" s="122"/>
      <c r="C125" s="37">
        <f t="shared" si="8"/>
        <v>54</v>
      </c>
      <c r="D125" s="115">
        <f t="shared" si="18"/>
        <v>0</v>
      </c>
      <c r="E125" s="115">
        <f t="shared" si="18"/>
        <v>0</v>
      </c>
      <c r="F125" s="115">
        <f t="shared" si="18"/>
        <v>0</v>
      </c>
      <c r="G125" s="115">
        <f t="shared" si="18"/>
        <v>0</v>
      </c>
      <c r="H125" s="115">
        <f t="shared" si="18"/>
        <v>0</v>
      </c>
      <c r="I125" s="115">
        <f t="shared" si="18"/>
        <v>0</v>
      </c>
      <c r="J125" s="115">
        <f t="shared" si="18"/>
        <v>0</v>
      </c>
      <c r="K125" s="115">
        <f t="shared" si="18"/>
        <v>0</v>
      </c>
      <c r="L125" s="115">
        <f t="shared" si="18"/>
        <v>0</v>
      </c>
      <c r="M125" s="115">
        <f t="shared" si="18"/>
        <v>0</v>
      </c>
      <c r="N125" s="115">
        <f t="shared" si="18"/>
        <v>0</v>
      </c>
      <c r="O125" s="115">
        <f t="shared" si="18"/>
        <v>0</v>
      </c>
      <c r="P125" s="115">
        <f t="shared" si="18"/>
        <v>0</v>
      </c>
      <c r="Q125" s="115">
        <f t="shared" si="18"/>
        <v>0</v>
      </c>
      <c r="R125" s="115">
        <f t="shared" si="18"/>
        <v>0</v>
      </c>
      <c r="S125" s="115">
        <f t="shared" si="18"/>
        <v>0</v>
      </c>
      <c r="T125" s="115">
        <f t="shared" si="18"/>
        <v>0</v>
      </c>
      <c r="U125" s="115">
        <f t="shared" si="18"/>
        <v>0</v>
      </c>
      <c r="V125" s="115">
        <f t="shared" si="18"/>
        <v>0</v>
      </c>
      <c r="W125" s="115">
        <f t="shared" si="18"/>
        <v>0</v>
      </c>
      <c r="X125" s="115">
        <f t="shared" si="18"/>
        <v>0</v>
      </c>
      <c r="Y125" s="115">
        <f t="shared" si="18"/>
        <v>0</v>
      </c>
      <c r="Z125" s="115">
        <f t="shared" si="18"/>
        <v>0</v>
      </c>
      <c r="AA125" s="115">
        <f t="shared" si="18"/>
        <v>0</v>
      </c>
      <c r="AB125" s="115">
        <f t="shared" si="18"/>
        <v>0</v>
      </c>
      <c r="AC125" s="115">
        <f t="shared" si="18"/>
        <v>0</v>
      </c>
      <c r="AD125" s="115">
        <f t="shared" si="18"/>
        <v>0</v>
      </c>
      <c r="AE125" s="115">
        <f t="shared" si="18"/>
        <v>0</v>
      </c>
      <c r="AF125" s="115">
        <f t="shared" si="18"/>
        <v>0</v>
      </c>
      <c r="AG125" s="115">
        <f t="shared" si="18"/>
        <v>0</v>
      </c>
      <c r="AH125" s="115">
        <f t="shared" si="18"/>
        <v>0</v>
      </c>
      <c r="AI125" s="115">
        <f t="shared" si="18"/>
        <v>0</v>
      </c>
      <c r="AJ125" s="37" t="str">
        <f t="shared" si="6"/>
        <v/>
      </c>
      <c r="AK125" s="50"/>
      <c r="AL125" s="50" t="str">
        <f t="shared" si="9"/>
        <v>00</v>
      </c>
      <c r="AM125" s="52" t="str">
        <f t="shared" si="10"/>
        <v>00</v>
      </c>
      <c r="AN125" s="52" t="str">
        <f t="shared" si="11"/>
        <v>00</v>
      </c>
      <c r="AO125" s="52" t="str">
        <f t="shared" si="12"/>
        <v>00</v>
      </c>
      <c r="AQ125" t="str">
        <f t="shared" si="7"/>
        <v/>
      </c>
    </row>
    <row r="126" spans="2:43">
      <c r="B126" s="122"/>
      <c r="C126" s="37">
        <f t="shared" si="8"/>
        <v>55</v>
      </c>
      <c r="D126" s="115">
        <f t="shared" si="18"/>
        <v>0</v>
      </c>
      <c r="E126" s="115">
        <f t="shared" si="18"/>
        <v>0</v>
      </c>
      <c r="F126" s="115">
        <f t="shared" si="18"/>
        <v>0</v>
      </c>
      <c r="G126" s="115">
        <f t="shared" si="18"/>
        <v>0</v>
      </c>
      <c r="H126" s="115">
        <f t="shared" si="18"/>
        <v>0</v>
      </c>
      <c r="I126" s="115">
        <f t="shared" si="18"/>
        <v>0</v>
      </c>
      <c r="J126" s="115">
        <f t="shared" si="18"/>
        <v>0</v>
      </c>
      <c r="K126" s="115">
        <f t="shared" si="18"/>
        <v>0</v>
      </c>
      <c r="L126" s="115">
        <f t="shared" si="18"/>
        <v>0</v>
      </c>
      <c r="M126" s="115">
        <f t="shared" si="18"/>
        <v>0</v>
      </c>
      <c r="N126" s="115">
        <f t="shared" si="18"/>
        <v>0</v>
      </c>
      <c r="O126" s="115">
        <f t="shared" si="18"/>
        <v>0</v>
      </c>
      <c r="P126" s="115">
        <f t="shared" si="18"/>
        <v>0</v>
      </c>
      <c r="Q126" s="115">
        <f t="shared" si="18"/>
        <v>0</v>
      </c>
      <c r="R126" s="115">
        <f t="shared" si="18"/>
        <v>0</v>
      </c>
      <c r="S126" s="115">
        <f t="shared" si="18"/>
        <v>0</v>
      </c>
      <c r="T126" s="115">
        <f t="shared" si="18"/>
        <v>0</v>
      </c>
      <c r="U126" s="115">
        <f t="shared" si="18"/>
        <v>0</v>
      </c>
      <c r="V126" s="115">
        <f t="shared" si="18"/>
        <v>0</v>
      </c>
      <c r="W126" s="115">
        <f t="shared" si="18"/>
        <v>0</v>
      </c>
      <c r="X126" s="115">
        <f t="shared" si="18"/>
        <v>0</v>
      </c>
      <c r="Y126" s="115">
        <f t="shared" si="18"/>
        <v>0</v>
      </c>
      <c r="Z126" s="115">
        <f t="shared" si="18"/>
        <v>0</v>
      </c>
      <c r="AA126" s="115">
        <f t="shared" si="18"/>
        <v>0</v>
      </c>
      <c r="AB126" s="115">
        <f t="shared" si="18"/>
        <v>0</v>
      </c>
      <c r="AC126" s="115">
        <f t="shared" si="18"/>
        <v>0</v>
      </c>
      <c r="AD126" s="115">
        <f t="shared" si="18"/>
        <v>0</v>
      </c>
      <c r="AE126" s="115">
        <f t="shared" si="18"/>
        <v>0</v>
      </c>
      <c r="AF126" s="115">
        <f t="shared" si="18"/>
        <v>0</v>
      </c>
      <c r="AG126" s="115">
        <f t="shared" si="18"/>
        <v>0</v>
      </c>
      <c r="AH126" s="115">
        <f t="shared" si="18"/>
        <v>0</v>
      </c>
      <c r="AI126" s="115">
        <f>IF(AI61=1,1,0)</f>
        <v>0</v>
      </c>
      <c r="AJ126" s="37" t="str">
        <f t="shared" si="6"/>
        <v/>
      </c>
      <c r="AK126" s="50"/>
      <c r="AL126" s="50" t="str">
        <f t="shared" si="9"/>
        <v>00</v>
      </c>
      <c r="AM126" s="52" t="str">
        <f t="shared" si="10"/>
        <v>00</v>
      </c>
      <c r="AN126" s="52" t="str">
        <f t="shared" si="11"/>
        <v>00</v>
      </c>
      <c r="AO126" s="52" t="str">
        <f t="shared" si="12"/>
        <v>00</v>
      </c>
      <c r="AQ126" t="str">
        <f t="shared" si="7"/>
        <v/>
      </c>
    </row>
    <row r="127" spans="2:43">
      <c r="B127" s="122"/>
      <c r="C127" s="37">
        <f t="shared" si="8"/>
        <v>56</v>
      </c>
      <c r="D127" s="115">
        <f t="shared" ref="D127:AI134" si="19">IF(D62=1,1,0)</f>
        <v>0</v>
      </c>
      <c r="E127" s="115">
        <f t="shared" si="19"/>
        <v>0</v>
      </c>
      <c r="F127" s="115">
        <f t="shared" si="19"/>
        <v>0</v>
      </c>
      <c r="G127" s="115">
        <f t="shared" si="19"/>
        <v>0</v>
      </c>
      <c r="H127" s="115">
        <f t="shared" si="19"/>
        <v>0</v>
      </c>
      <c r="I127" s="115">
        <f t="shared" si="19"/>
        <v>0</v>
      </c>
      <c r="J127" s="115">
        <f t="shared" si="19"/>
        <v>0</v>
      </c>
      <c r="K127" s="115">
        <f t="shared" si="19"/>
        <v>0</v>
      </c>
      <c r="L127" s="115">
        <f t="shared" si="19"/>
        <v>0</v>
      </c>
      <c r="M127" s="115">
        <f t="shared" si="19"/>
        <v>0</v>
      </c>
      <c r="N127" s="115">
        <f t="shared" si="19"/>
        <v>0</v>
      </c>
      <c r="O127" s="115">
        <f t="shared" si="19"/>
        <v>0</v>
      </c>
      <c r="P127" s="115">
        <f t="shared" si="19"/>
        <v>0</v>
      </c>
      <c r="Q127" s="115">
        <f t="shared" si="19"/>
        <v>0</v>
      </c>
      <c r="R127" s="115">
        <f t="shared" si="19"/>
        <v>0</v>
      </c>
      <c r="S127" s="115">
        <f t="shared" si="19"/>
        <v>0</v>
      </c>
      <c r="T127" s="115">
        <f t="shared" si="19"/>
        <v>0</v>
      </c>
      <c r="U127" s="115">
        <f t="shared" si="19"/>
        <v>0</v>
      </c>
      <c r="V127" s="115">
        <f t="shared" si="19"/>
        <v>0</v>
      </c>
      <c r="W127" s="115">
        <f t="shared" si="19"/>
        <v>0</v>
      </c>
      <c r="X127" s="115">
        <f t="shared" si="19"/>
        <v>0</v>
      </c>
      <c r="Y127" s="115">
        <f t="shared" si="19"/>
        <v>0</v>
      </c>
      <c r="Z127" s="115">
        <f t="shared" si="19"/>
        <v>0</v>
      </c>
      <c r="AA127" s="115">
        <f t="shared" si="19"/>
        <v>0</v>
      </c>
      <c r="AB127" s="115">
        <f t="shared" si="19"/>
        <v>0</v>
      </c>
      <c r="AC127" s="115">
        <f t="shared" si="19"/>
        <v>0</v>
      </c>
      <c r="AD127" s="115">
        <f t="shared" si="19"/>
        <v>0</v>
      </c>
      <c r="AE127" s="115">
        <f t="shared" si="19"/>
        <v>0</v>
      </c>
      <c r="AF127" s="115">
        <f t="shared" si="19"/>
        <v>0</v>
      </c>
      <c r="AG127" s="115">
        <f t="shared" si="19"/>
        <v>0</v>
      </c>
      <c r="AH127" s="115">
        <f t="shared" si="19"/>
        <v>0</v>
      </c>
      <c r="AI127" s="115">
        <f t="shared" si="19"/>
        <v>0</v>
      </c>
      <c r="AJ127" s="37" t="str">
        <f t="shared" si="6"/>
        <v/>
      </c>
      <c r="AK127" s="50"/>
      <c r="AL127" s="50" t="str">
        <f t="shared" si="9"/>
        <v>00</v>
      </c>
      <c r="AM127" s="52" t="str">
        <f t="shared" si="10"/>
        <v>00</v>
      </c>
      <c r="AN127" s="52" t="str">
        <f t="shared" si="11"/>
        <v>00</v>
      </c>
      <c r="AO127" s="52" t="str">
        <f t="shared" si="12"/>
        <v>00</v>
      </c>
      <c r="AQ127" t="str">
        <f t="shared" si="7"/>
        <v/>
      </c>
    </row>
    <row r="128" spans="2:43">
      <c r="B128" s="122"/>
      <c r="C128" s="37">
        <f t="shared" si="8"/>
        <v>57</v>
      </c>
      <c r="D128" s="115">
        <f t="shared" si="19"/>
        <v>0</v>
      </c>
      <c r="E128" s="115">
        <f t="shared" si="19"/>
        <v>0</v>
      </c>
      <c r="F128" s="115">
        <f t="shared" si="19"/>
        <v>0</v>
      </c>
      <c r="G128" s="115">
        <f t="shared" si="19"/>
        <v>0</v>
      </c>
      <c r="H128" s="115">
        <f t="shared" si="19"/>
        <v>0</v>
      </c>
      <c r="I128" s="115">
        <f t="shared" si="19"/>
        <v>0</v>
      </c>
      <c r="J128" s="115">
        <f t="shared" si="19"/>
        <v>0</v>
      </c>
      <c r="K128" s="115">
        <f t="shared" si="19"/>
        <v>0</v>
      </c>
      <c r="L128" s="115">
        <f t="shared" si="19"/>
        <v>0</v>
      </c>
      <c r="M128" s="115">
        <f t="shared" si="19"/>
        <v>0</v>
      </c>
      <c r="N128" s="115">
        <f t="shared" si="19"/>
        <v>0</v>
      </c>
      <c r="O128" s="115">
        <f t="shared" si="19"/>
        <v>0</v>
      </c>
      <c r="P128" s="115">
        <f t="shared" si="19"/>
        <v>0</v>
      </c>
      <c r="Q128" s="115">
        <f t="shared" si="19"/>
        <v>0</v>
      </c>
      <c r="R128" s="115">
        <f t="shared" si="19"/>
        <v>0</v>
      </c>
      <c r="S128" s="115">
        <f t="shared" si="19"/>
        <v>0</v>
      </c>
      <c r="T128" s="115">
        <f t="shared" si="19"/>
        <v>0</v>
      </c>
      <c r="U128" s="115">
        <f t="shared" si="19"/>
        <v>0</v>
      </c>
      <c r="V128" s="115">
        <f t="shared" si="19"/>
        <v>0</v>
      </c>
      <c r="W128" s="115">
        <f t="shared" si="19"/>
        <v>0</v>
      </c>
      <c r="X128" s="115">
        <f t="shared" si="19"/>
        <v>0</v>
      </c>
      <c r="Y128" s="115">
        <f t="shared" si="19"/>
        <v>0</v>
      </c>
      <c r="Z128" s="115">
        <f t="shared" si="19"/>
        <v>0</v>
      </c>
      <c r="AA128" s="115">
        <f t="shared" si="19"/>
        <v>0</v>
      </c>
      <c r="AB128" s="115">
        <f t="shared" si="19"/>
        <v>0</v>
      </c>
      <c r="AC128" s="115">
        <f t="shared" si="19"/>
        <v>0</v>
      </c>
      <c r="AD128" s="115">
        <f t="shared" si="19"/>
        <v>0</v>
      </c>
      <c r="AE128" s="115">
        <f t="shared" si="19"/>
        <v>0</v>
      </c>
      <c r="AF128" s="115">
        <f t="shared" si="19"/>
        <v>0</v>
      </c>
      <c r="AG128" s="115">
        <f t="shared" si="19"/>
        <v>0</v>
      </c>
      <c r="AH128" s="115">
        <f t="shared" si="19"/>
        <v>0</v>
      </c>
      <c r="AI128" s="115">
        <f t="shared" si="19"/>
        <v>0</v>
      </c>
      <c r="AJ128" s="37" t="str">
        <f t="shared" si="6"/>
        <v/>
      </c>
      <c r="AK128" s="50"/>
      <c r="AL128" s="50" t="str">
        <f t="shared" si="9"/>
        <v>00</v>
      </c>
      <c r="AM128" s="52" t="str">
        <f t="shared" si="10"/>
        <v>00</v>
      </c>
      <c r="AN128" s="52" t="str">
        <f t="shared" si="11"/>
        <v>00</v>
      </c>
      <c r="AO128" s="52" t="str">
        <f t="shared" si="12"/>
        <v>00</v>
      </c>
      <c r="AQ128" t="str">
        <f t="shared" si="7"/>
        <v/>
      </c>
    </row>
    <row r="129" spans="1:43">
      <c r="B129" s="122"/>
      <c r="C129" s="37">
        <f t="shared" si="8"/>
        <v>58</v>
      </c>
      <c r="D129" s="115">
        <f t="shared" si="19"/>
        <v>0</v>
      </c>
      <c r="E129" s="115">
        <f t="shared" si="19"/>
        <v>0</v>
      </c>
      <c r="F129" s="115">
        <f t="shared" si="19"/>
        <v>0</v>
      </c>
      <c r="G129" s="115">
        <f t="shared" si="19"/>
        <v>0</v>
      </c>
      <c r="H129" s="115">
        <f t="shared" si="19"/>
        <v>0</v>
      </c>
      <c r="I129" s="115">
        <f t="shared" si="19"/>
        <v>0</v>
      </c>
      <c r="J129" s="115">
        <f t="shared" si="19"/>
        <v>0</v>
      </c>
      <c r="K129" s="115">
        <f t="shared" si="19"/>
        <v>0</v>
      </c>
      <c r="L129" s="115">
        <f t="shared" si="19"/>
        <v>0</v>
      </c>
      <c r="M129" s="115">
        <f t="shared" si="19"/>
        <v>0</v>
      </c>
      <c r="N129" s="115">
        <f t="shared" si="19"/>
        <v>0</v>
      </c>
      <c r="O129" s="115">
        <f t="shared" si="19"/>
        <v>0</v>
      </c>
      <c r="P129" s="115">
        <f t="shared" si="19"/>
        <v>0</v>
      </c>
      <c r="Q129" s="115">
        <f t="shared" si="19"/>
        <v>0</v>
      </c>
      <c r="R129" s="115">
        <f t="shared" si="19"/>
        <v>0</v>
      </c>
      <c r="S129" s="115">
        <f t="shared" si="19"/>
        <v>0</v>
      </c>
      <c r="T129" s="115">
        <f t="shared" si="19"/>
        <v>0</v>
      </c>
      <c r="U129" s="115">
        <f t="shared" si="19"/>
        <v>0</v>
      </c>
      <c r="V129" s="115">
        <f t="shared" si="19"/>
        <v>0</v>
      </c>
      <c r="W129" s="115">
        <f t="shared" si="19"/>
        <v>0</v>
      </c>
      <c r="X129" s="115">
        <f t="shared" si="19"/>
        <v>0</v>
      </c>
      <c r="Y129" s="115">
        <f t="shared" si="19"/>
        <v>0</v>
      </c>
      <c r="Z129" s="115">
        <f t="shared" si="19"/>
        <v>0</v>
      </c>
      <c r="AA129" s="115">
        <f t="shared" si="19"/>
        <v>0</v>
      </c>
      <c r="AB129" s="115">
        <f t="shared" si="19"/>
        <v>0</v>
      </c>
      <c r="AC129" s="115">
        <f t="shared" si="19"/>
        <v>0</v>
      </c>
      <c r="AD129" s="115">
        <f t="shared" si="19"/>
        <v>0</v>
      </c>
      <c r="AE129" s="115">
        <f t="shared" si="19"/>
        <v>0</v>
      </c>
      <c r="AF129" s="115">
        <f t="shared" si="19"/>
        <v>0</v>
      </c>
      <c r="AG129" s="115">
        <f t="shared" si="19"/>
        <v>0</v>
      </c>
      <c r="AH129" s="115">
        <f t="shared" si="19"/>
        <v>0</v>
      </c>
      <c r="AI129" s="115">
        <f t="shared" si="19"/>
        <v>0</v>
      </c>
      <c r="AJ129" s="37" t="str">
        <f t="shared" si="6"/>
        <v/>
      </c>
      <c r="AK129" s="50"/>
      <c r="AL129" s="50" t="str">
        <f t="shared" si="9"/>
        <v>00</v>
      </c>
      <c r="AM129" s="52" t="str">
        <f t="shared" si="10"/>
        <v>00</v>
      </c>
      <c r="AN129" s="52" t="str">
        <f t="shared" si="11"/>
        <v>00</v>
      </c>
      <c r="AO129" s="52" t="str">
        <f t="shared" si="12"/>
        <v>00</v>
      </c>
      <c r="AQ129" t="str">
        <f t="shared" si="7"/>
        <v/>
      </c>
    </row>
    <row r="130" spans="1:43">
      <c r="B130" s="122"/>
      <c r="C130" s="37">
        <f t="shared" si="8"/>
        <v>59</v>
      </c>
      <c r="D130" s="115">
        <f t="shared" si="19"/>
        <v>0</v>
      </c>
      <c r="E130" s="115">
        <f t="shared" si="19"/>
        <v>0</v>
      </c>
      <c r="F130" s="115">
        <f t="shared" si="19"/>
        <v>0</v>
      </c>
      <c r="G130" s="115">
        <f t="shared" si="19"/>
        <v>0</v>
      </c>
      <c r="H130" s="115">
        <f t="shared" si="19"/>
        <v>0</v>
      </c>
      <c r="I130" s="115">
        <f t="shared" si="19"/>
        <v>0</v>
      </c>
      <c r="J130" s="115">
        <f t="shared" si="19"/>
        <v>0</v>
      </c>
      <c r="K130" s="115">
        <f t="shared" si="19"/>
        <v>0</v>
      </c>
      <c r="L130" s="115">
        <f t="shared" si="19"/>
        <v>0</v>
      </c>
      <c r="M130" s="115">
        <f t="shared" si="19"/>
        <v>0</v>
      </c>
      <c r="N130" s="115">
        <f t="shared" si="19"/>
        <v>0</v>
      </c>
      <c r="O130" s="115">
        <f t="shared" si="19"/>
        <v>0</v>
      </c>
      <c r="P130" s="115">
        <f t="shared" si="19"/>
        <v>0</v>
      </c>
      <c r="Q130" s="115">
        <f t="shared" si="19"/>
        <v>0</v>
      </c>
      <c r="R130" s="115">
        <f t="shared" si="19"/>
        <v>0</v>
      </c>
      <c r="S130" s="115">
        <f t="shared" si="19"/>
        <v>0</v>
      </c>
      <c r="T130" s="115">
        <f t="shared" si="19"/>
        <v>0</v>
      </c>
      <c r="U130" s="115">
        <f t="shared" si="19"/>
        <v>0</v>
      </c>
      <c r="V130" s="115">
        <f t="shared" si="19"/>
        <v>0</v>
      </c>
      <c r="W130" s="115">
        <f t="shared" si="19"/>
        <v>0</v>
      </c>
      <c r="X130" s="115">
        <f t="shared" si="19"/>
        <v>0</v>
      </c>
      <c r="Y130" s="115">
        <f t="shared" si="19"/>
        <v>0</v>
      </c>
      <c r="Z130" s="115">
        <f t="shared" si="19"/>
        <v>0</v>
      </c>
      <c r="AA130" s="115">
        <f t="shared" si="19"/>
        <v>0</v>
      </c>
      <c r="AB130" s="115">
        <f t="shared" si="19"/>
        <v>0</v>
      </c>
      <c r="AC130" s="115">
        <f t="shared" si="19"/>
        <v>0</v>
      </c>
      <c r="AD130" s="115">
        <f t="shared" si="19"/>
        <v>0</v>
      </c>
      <c r="AE130" s="115">
        <f t="shared" si="19"/>
        <v>0</v>
      </c>
      <c r="AF130" s="115">
        <f t="shared" si="19"/>
        <v>0</v>
      </c>
      <c r="AG130" s="115">
        <f t="shared" si="19"/>
        <v>0</v>
      </c>
      <c r="AH130" s="115">
        <f t="shared" si="19"/>
        <v>0</v>
      </c>
      <c r="AI130" s="115">
        <f t="shared" si="19"/>
        <v>0</v>
      </c>
      <c r="AJ130" s="37" t="str">
        <f t="shared" si="6"/>
        <v/>
      </c>
      <c r="AK130" s="50"/>
      <c r="AL130" s="50" t="str">
        <f t="shared" si="9"/>
        <v>00</v>
      </c>
      <c r="AM130" s="52" t="str">
        <f t="shared" si="10"/>
        <v>00</v>
      </c>
      <c r="AN130" s="52" t="str">
        <f t="shared" si="11"/>
        <v>00</v>
      </c>
      <c r="AO130" s="52" t="str">
        <f t="shared" si="12"/>
        <v>00</v>
      </c>
      <c r="AQ130" t="str">
        <f t="shared" si="7"/>
        <v/>
      </c>
    </row>
    <row r="131" spans="1:43">
      <c r="B131" s="122"/>
      <c r="C131" s="37">
        <f t="shared" si="8"/>
        <v>60</v>
      </c>
      <c r="D131" s="115">
        <f t="shared" si="19"/>
        <v>0</v>
      </c>
      <c r="E131" s="115">
        <f t="shared" si="19"/>
        <v>0</v>
      </c>
      <c r="F131" s="115">
        <f t="shared" si="19"/>
        <v>0</v>
      </c>
      <c r="G131" s="115">
        <f t="shared" si="19"/>
        <v>0</v>
      </c>
      <c r="H131" s="115">
        <f t="shared" si="19"/>
        <v>0</v>
      </c>
      <c r="I131" s="115">
        <f t="shared" si="19"/>
        <v>0</v>
      </c>
      <c r="J131" s="115">
        <f t="shared" si="19"/>
        <v>0</v>
      </c>
      <c r="K131" s="115">
        <f t="shared" si="19"/>
        <v>0</v>
      </c>
      <c r="L131" s="115">
        <f t="shared" si="19"/>
        <v>0</v>
      </c>
      <c r="M131" s="115">
        <f t="shared" si="19"/>
        <v>0</v>
      </c>
      <c r="N131" s="115">
        <f t="shared" si="19"/>
        <v>0</v>
      </c>
      <c r="O131" s="115">
        <f t="shared" si="19"/>
        <v>0</v>
      </c>
      <c r="P131" s="115">
        <f t="shared" si="19"/>
        <v>0</v>
      </c>
      <c r="Q131" s="115">
        <f t="shared" si="19"/>
        <v>0</v>
      </c>
      <c r="R131" s="115">
        <f t="shared" si="19"/>
        <v>0</v>
      </c>
      <c r="S131" s="115">
        <f t="shared" si="19"/>
        <v>0</v>
      </c>
      <c r="T131" s="115">
        <f t="shared" si="19"/>
        <v>0</v>
      </c>
      <c r="U131" s="115">
        <f t="shared" si="19"/>
        <v>0</v>
      </c>
      <c r="V131" s="115">
        <f t="shared" si="19"/>
        <v>0</v>
      </c>
      <c r="W131" s="115">
        <f t="shared" si="19"/>
        <v>0</v>
      </c>
      <c r="X131" s="115">
        <f t="shared" si="19"/>
        <v>0</v>
      </c>
      <c r="Y131" s="115">
        <f t="shared" si="19"/>
        <v>0</v>
      </c>
      <c r="Z131" s="115">
        <f t="shared" si="19"/>
        <v>0</v>
      </c>
      <c r="AA131" s="115">
        <f t="shared" si="19"/>
        <v>0</v>
      </c>
      <c r="AB131" s="115">
        <f t="shared" si="19"/>
        <v>0</v>
      </c>
      <c r="AC131" s="115">
        <f t="shared" si="19"/>
        <v>0</v>
      </c>
      <c r="AD131" s="115">
        <f t="shared" si="19"/>
        <v>0</v>
      </c>
      <c r="AE131" s="115">
        <f t="shared" si="19"/>
        <v>0</v>
      </c>
      <c r="AF131" s="115">
        <f t="shared" si="19"/>
        <v>0</v>
      </c>
      <c r="AG131" s="115">
        <f t="shared" si="19"/>
        <v>0</v>
      </c>
      <c r="AH131" s="115">
        <f t="shared" si="19"/>
        <v>0</v>
      </c>
      <c r="AI131" s="115">
        <f t="shared" si="19"/>
        <v>0</v>
      </c>
      <c r="AJ131" s="37" t="str">
        <f t="shared" si="6"/>
        <v/>
      </c>
      <c r="AK131" s="50"/>
      <c r="AL131" s="50" t="str">
        <f t="shared" si="9"/>
        <v>00</v>
      </c>
      <c r="AM131" s="52" t="str">
        <f t="shared" si="10"/>
        <v>00</v>
      </c>
      <c r="AN131" s="52" t="str">
        <f t="shared" si="11"/>
        <v>00</v>
      </c>
      <c r="AO131" s="52" t="str">
        <f t="shared" si="12"/>
        <v>00</v>
      </c>
      <c r="AQ131" t="str">
        <f t="shared" si="7"/>
        <v/>
      </c>
    </row>
    <row r="132" spans="1:43">
      <c r="B132" s="122"/>
      <c r="C132" s="37">
        <f t="shared" si="8"/>
        <v>61</v>
      </c>
      <c r="D132" s="115">
        <f t="shared" si="19"/>
        <v>0</v>
      </c>
      <c r="E132" s="115">
        <f t="shared" si="19"/>
        <v>0</v>
      </c>
      <c r="F132" s="115">
        <f t="shared" si="19"/>
        <v>0</v>
      </c>
      <c r="G132" s="115">
        <f t="shared" si="19"/>
        <v>0</v>
      </c>
      <c r="H132" s="115">
        <f t="shared" si="19"/>
        <v>0</v>
      </c>
      <c r="I132" s="115">
        <f t="shared" si="19"/>
        <v>0</v>
      </c>
      <c r="J132" s="115">
        <f t="shared" si="19"/>
        <v>0</v>
      </c>
      <c r="K132" s="115">
        <f t="shared" si="19"/>
        <v>0</v>
      </c>
      <c r="L132" s="115">
        <f t="shared" si="19"/>
        <v>0</v>
      </c>
      <c r="M132" s="115">
        <f t="shared" si="19"/>
        <v>0</v>
      </c>
      <c r="N132" s="115">
        <f t="shared" si="19"/>
        <v>0</v>
      </c>
      <c r="O132" s="115">
        <f t="shared" si="19"/>
        <v>0</v>
      </c>
      <c r="P132" s="115">
        <f t="shared" si="19"/>
        <v>0</v>
      </c>
      <c r="Q132" s="115">
        <f t="shared" si="19"/>
        <v>0</v>
      </c>
      <c r="R132" s="115">
        <f t="shared" si="19"/>
        <v>0</v>
      </c>
      <c r="S132" s="115">
        <f t="shared" si="19"/>
        <v>0</v>
      </c>
      <c r="T132" s="115">
        <f t="shared" si="19"/>
        <v>0</v>
      </c>
      <c r="U132" s="115">
        <f t="shared" si="19"/>
        <v>0</v>
      </c>
      <c r="V132" s="115">
        <f t="shared" si="19"/>
        <v>0</v>
      </c>
      <c r="W132" s="115">
        <f t="shared" si="19"/>
        <v>0</v>
      </c>
      <c r="X132" s="115">
        <f t="shared" si="19"/>
        <v>0</v>
      </c>
      <c r="Y132" s="115">
        <f t="shared" si="19"/>
        <v>0</v>
      </c>
      <c r="Z132" s="115">
        <f t="shared" si="19"/>
        <v>0</v>
      </c>
      <c r="AA132" s="115">
        <f t="shared" si="19"/>
        <v>0</v>
      </c>
      <c r="AB132" s="115">
        <f t="shared" si="19"/>
        <v>0</v>
      </c>
      <c r="AC132" s="115">
        <f t="shared" si="19"/>
        <v>0</v>
      </c>
      <c r="AD132" s="115">
        <f t="shared" si="19"/>
        <v>0</v>
      </c>
      <c r="AE132" s="115">
        <f t="shared" si="19"/>
        <v>0</v>
      </c>
      <c r="AF132" s="115">
        <f t="shared" si="19"/>
        <v>0</v>
      </c>
      <c r="AG132" s="115">
        <f t="shared" si="19"/>
        <v>0</v>
      </c>
      <c r="AH132" s="115">
        <f t="shared" si="19"/>
        <v>0</v>
      </c>
      <c r="AI132" s="115">
        <f t="shared" si="19"/>
        <v>0</v>
      </c>
      <c r="AJ132" s="37" t="str">
        <f t="shared" si="6"/>
        <v/>
      </c>
      <c r="AK132" s="50"/>
      <c r="AL132" s="50" t="str">
        <f t="shared" si="9"/>
        <v>00</v>
      </c>
      <c r="AM132" s="52" t="str">
        <f t="shared" si="10"/>
        <v>00</v>
      </c>
      <c r="AN132" s="52" t="str">
        <f t="shared" si="11"/>
        <v>00</v>
      </c>
      <c r="AO132" s="52" t="str">
        <f t="shared" si="12"/>
        <v>00</v>
      </c>
      <c r="AQ132" t="str">
        <f t="shared" si="7"/>
        <v/>
      </c>
    </row>
    <row r="133" spans="1:43">
      <c r="B133" s="122"/>
      <c r="C133" s="37">
        <f t="shared" si="8"/>
        <v>62</v>
      </c>
      <c r="D133" s="115">
        <f t="shared" si="19"/>
        <v>0</v>
      </c>
      <c r="E133" s="115">
        <f t="shared" si="19"/>
        <v>0</v>
      </c>
      <c r="F133" s="115">
        <f t="shared" si="19"/>
        <v>0</v>
      </c>
      <c r="G133" s="115">
        <f t="shared" si="19"/>
        <v>0</v>
      </c>
      <c r="H133" s="115">
        <f t="shared" si="19"/>
        <v>0</v>
      </c>
      <c r="I133" s="115">
        <f t="shared" si="19"/>
        <v>0</v>
      </c>
      <c r="J133" s="115">
        <f t="shared" si="19"/>
        <v>0</v>
      </c>
      <c r="K133" s="115">
        <f t="shared" si="19"/>
        <v>0</v>
      </c>
      <c r="L133" s="115">
        <f t="shared" si="19"/>
        <v>0</v>
      </c>
      <c r="M133" s="115">
        <f t="shared" si="19"/>
        <v>0</v>
      </c>
      <c r="N133" s="115">
        <f t="shared" si="19"/>
        <v>0</v>
      </c>
      <c r="O133" s="115">
        <f t="shared" si="19"/>
        <v>0</v>
      </c>
      <c r="P133" s="115">
        <f t="shared" si="19"/>
        <v>0</v>
      </c>
      <c r="Q133" s="115">
        <f t="shared" si="19"/>
        <v>0</v>
      </c>
      <c r="R133" s="115">
        <f t="shared" si="19"/>
        <v>0</v>
      </c>
      <c r="S133" s="115">
        <f t="shared" si="19"/>
        <v>0</v>
      </c>
      <c r="T133" s="115">
        <f t="shared" si="19"/>
        <v>0</v>
      </c>
      <c r="U133" s="115">
        <f t="shared" si="19"/>
        <v>0</v>
      </c>
      <c r="V133" s="115">
        <f t="shared" si="19"/>
        <v>0</v>
      </c>
      <c r="W133" s="115">
        <f t="shared" si="19"/>
        <v>0</v>
      </c>
      <c r="X133" s="115">
        <f t="shared" si="19"/>
        <v>0</v>
      </c>
      <c r="Y133" s="115">
        <f t="shared" si="19"/>
        <v>0</v>
      </c>
      <c r="Z133" s="115">
        <f t="shared" si="19"/>
        <v>0</v>
      </c>
      <c r="AA133" s="115">
        <f t="shared" si="19"/>
        <v>0</v>
      </c>
      <c r="AB133" s="115">
        <f t="shared" si="19"/>
        <v>0</v>
      </c>
      <c r="AC133" s="115">
        <f t="shared" si="19"/>
        <v>0</v>
      </c>
      <c r="AD133" s="115">
        <f t="shared" si="19"/>
        <v>0</v>
      </c>
      <c r="AE133" s="115">
        <f t="shared" si="19"/>
        <v>0</v>
      </c>
      <c r="AF133" s="115">
        <f t="shared" si="19"/>
        <v>0</v>
      </c>
      <c r="AG133" s="115">
        <f t="shared" si="19"/>
        <v>0</v>
      </c>
      <c r="AH133" s="115">
        <f t="shared" si="19"/>
        <v>0</v>
      </c>
      <c r="AI133" s="115">
        <f t="shared" si="19"/>
        <v>0</v>
      </c>
      <c r="AJ133" s="37" t="str">
        <f t="shared" si="6"/>
        <v/>
      </c>
      <c r="AK133" s="50"/>
      <c r="AL133" s="50" t="str">
        <f t="shared" si="9"/>
        <v>00</v>
      </c>
      <c r="AM133" s="52" t="str">
        <f t="shared" si="10"/>
        <v>00</v>
      </c>
      <c r="AN133" s="52" t="str">
        <f t="shared" si="11"/>
        <v>00</v>
      </c>
      <c r="AO133" s="52" t="str">
        <f t="shared" si="12"/>
        <v>00</v>
      </c>
      <c r="AQ133" t="str">
        <f t="shared" si="7"/>
        <v/>
      </c>
    </row>
    <row r="134" spans="1:43">
      <c r="B134" s="123"/>
      <c r="C134" s="37">
        <f t="shared" si="8"/>
        <v>63</v>
      </c>
      <c r="D134" s="115">
        <f t="shared" si="19"/>
        <v>0</v>
      </c>
      <c r="E134" s="115">
        <f t="shared" si="19"/>
        <v>0</v>
      </c>
      <c r="F134" s="115">
        <f t="shared" si="19"/>
        <v>0</v>
      </c>
      <c r="G134" s="115">
        <f t="shared" si="19"/>
        <v>0</v>
      </c>
      <c r="H134" s="115">
        <f t="shared" si="19"/>
        <v>0</v>
      </c>
      <c r="I134" s="115">
        <f t="shared" si="19"/>
        <v>0</v>
      </c>
      <c r="J134" s="115">
        <f t="shared" si="19"/>
        <v>0</v>
      </c>
      <c r="K134" s="115">
        <f t="shared" si="19"/>
        <v>0</v>
      </c>
      <c r="L134" s="115">
        <f t="shared" si="19"/>
        <v>0</v>
      </c>
      <c r="M134" s="115">
        <f t="shared" si="19"/>
        <v>0</v>
      </c>
      <c r="N134" s="115">
        <f t="shared" si="19"/>
        <v>0</v>
      </c>
      <c r="O134" s="115">
        <f t="shared" si="19"/>
        <v>0</v>
      </c>
      <c r="P134" s="115">
        <f t="shared" si="19"/>
        <v>0</v>
      </c>
      <c r="Q134" s="115">
        <f t="shared" si="19"/>
        <v>0</v>
      </c>
      <c r="R134" s="115">
        <f t="shared" si="19"/>
        <v>0</v>
      </c>
      <c r="S134" s="115">
        <f t="shared" si="19"/>
        <v>0</v>
      </c>
      <c r="T134" s="115">
        <f t="shared" si="19"/>
        <v>0</v>
      </c>
      <c r="U134" s="115">
        <f t="shared" si="19"/>
        <v>0</v>
      </c>
      <c r="V134" s="115">
        <f t="shared" si="19"/>
        <v>0</v>
      </c>
      <c r="W134" s="115">
        <f t="shared" si="19"/>
        <v>0</v>
      </c>
      <c r="X134" s="115">
        <f t="shared" si="19"/>
        <v>0</v>
      </c>
      <c r="Y134" s="115">
        <f t="shared" si="19"/>
        <v>0</v>
      </c>
      <c r="Z134" s="115">
        <f t="shared" si="19"/>
        <v>0</v>
      </c>
      <c r="AA134" s="115">
        <f t="shared" si="19"/>
        <v>0</v>
      </c>
      <c r="AB134" s="115">
        <f t="shared" si="19"/>
        <v>0</v>
      </c>
      <c r="AC134" s="115">
        <f t="shared" si="19"/>
        <v>0</v>
      </c>
      <c r="AD134" s="115">
        <f t="shared" si="19"/>
        <v>0</v>
      </c>
      <c r="AE134" s="115">
        <f t="shared" si="19"/>
        <v>0</v>
      </c>
      <c r="AF134" s="115">
        <f t="shared" si="19"/>
        <v>0</v>
      </c>
      <c r="AG134" s="115">
        <f t="shared" si="19"/>
        <v>0</v>
      </c>
      <c r="AH134" s="115">
        <f t="shared" si="19"/>
        <v>0</v>
      </c>
      <c r="AI134" s="115">
        <f>IF(AI69=1,1,0)</f>
        <v>0</v>
      </c>
      <c r="AJ134" s="37" t="str">
        <f t="shared" si="6"/>
        <v/>
      </c>
      <c r="AK134" s="50"/>
      <c r="AL134" s="50" t="str">
        <f t="shared" si="9"/>
        <v>00</v>
      </c>
      <c r="AM134" s="52" t="str">
        <f t="shared" si="10"/>
        <v>00</v>
      </c>
      <c r="AN134" s="52" t="str">
        <f t="shared" si="11"/>
        <v>00</v>
      </c>
      <c r="AO134" s="52" t="str">
        <f t="shared" si="12"/>
        <v>00</v>
      </c>
      <c r="AQ134" t="str">
        <f t="shared" si="7"/>
        <v/>
      </c>
    </row>
    <row r="135" spans="1:43">
      <c r="A135" s="46" t="s">
        <v>65</v>
      </c>
      <c r="B135" s="47"/>
      <c r="C135" s="47"/>
      <c r="D135" s="49"/>
      <c r="E135" s="49"/>
      <c r="F135" s="49"/>
      <c r="G135" s="49"/>
      <c r="H135" s="49"/>
      <c r="I135" s="49"/>
      <c r="J135" s="49"/>
      <c r="K135" s="49"/>
      <c r="L135" s="49"/>
      <c r="M135" s="49"/>
      <c r="N135" s="49"/>
      <c r="O135" s="49"/>
      <c r="P135" s="49"/>
      <c r="Q135" s="49"/>
      <c r="R135" s="49"/>
      <c r="S135" s="49"/>
      <c r="T135" s="49"/>
      <c r="U135" s="49"/>
      <c r="V135" s="49"/>
      <c r="W135" s="49"/>
      <c r="X135" s="49"/>
      <c r="Y135" s="49"/>
      <c r="Z135" s="49"/>
      <c r="AA135" s="49"/>
      <c r="AB135" s="49"/>
      <c r="AC135" s="49"/>
      <c r="AD135" s="49"/>
      <c r="AE135" s="49"/>
      <c r="AF135" s="49"/>
      <c r="AG135" s="49"/>
      <c r="AH135" s="49"/>
      <c r="AI135" s="49"/>
      <c r="AJ135" s="47"/>
    </row>
    <row r="136" spans="1:43">
      <c r="B136" s="124" t="str">
        <f ca="1">IF(B6&lt;&gt;"",B6,"")</f>
        <v>Table PD</v>
      </c>
      <c r="C136" s="37">
        <f>IF(C6&lt;&gt;"",C6,"")</f>
        <v>0</v>
      </c>
      <c r="D136" s="115">
        <f t="shared" ref="D136:AI143" si="20">IF(OR(D6=0,D6=1),1,0)</f>
        <v>0</v>
      </c>
      <c r="E136" s="115">
        <f t="shared" si="20"/>
        <v>0</v>
      </c>
      <c r="F136" s="115">
        <f t="shared" si="20"/>
        <v>0</v>
      </c>
      <c r="G136" s="115">
        <f t="shared" si="20"/>
        <v>0</v>
      </c>
      <c r="H136" s="115">
        <f t="shared" si="20"/>
        <v>0</v>
      </c>
      <c r="I136" s="115">
        <f t="shared" si="20"/>
        <v>0</v>
      </c>
      <c r="J136" s="115">
        <f t="shared" si="20"/>
        <v>0</v>
      </c>
      <c r="K136" s="115">
        <f t="shared" si="20"/>
        <v>0</v>
      </c>
      <c r="L136" s="115">
        <f t="shared" si="20"/>
        <v>0</v>
      </c>
      <c r="M136" s="115">
        <f t="shared" si="20"/>
        <v>0</v>
      </c>
      <c r="N136" s="115">
        <f t="shared" si="20"/>
        <v>0</v>
      </c>
      <c r="O136" s="115">
        <f t="shared" si="20"/>
        <v>0</v>
      </c>
      <c r="P136" s="115">
        <f t="shared" si="20"/>
        <v>0</v>
      </c>
      <c r="Q136" s="115">
        <f t="shared" si="20"/>
        <v>0</v>
      </c>
      <c r="R136" s="115">
        <f t="shared" si="20"/>
        <v>0</v>
      </c>
      <c r="S136" s="115">
        <f t="shared" si="20"/>
        <v>0</v>
      </c>
      <c r="T136" s="115">
        <f t="shared" si="20"/>
        <v>0</v>
      </c>
      <c r="U136" s="115">
        <f t="shared" si="20"/>
        <v>0</v>
      </c>
      <c r="V136" s="115">
        <f t="shared" si="20"/>
        <v>0</v>
      </c>
      <c r="W136" s="115">
        <f t="shared" si="20"/>
        <v>0</v>
      </c>
      <c r="X136" s="115">
        <f t="shared" si="20"/>
        <v>1</v>
      </c>
      <c r="Y136" s="115">
        <f t="shared" si="20"/>
        <v>1</v>
      </c>
      <c r="Z136" s="115">
        <f t="shared" si="20"/>
        <v>1</v>
      </c>
      <c r="AA136" s="115">
        <f t="shared" si="20"/>
        <v>1</v>
      </c>
      <c r="AB136" s="115">
        <f t="shared" si="20"/>
        <v>1</v>
      </c>
      <c r="AC136" s="115">
        <f t="shared" si="20"/>
        <v>1</v>
      </c>
      <c r="AD136" s="115">
        <f t="shared" si="20"/>
        <v>1</v>
      </c>
      <c r="AE136" s="115">
        <f t="shared" si="20"/>
        <v>1</v>
      </c>
      <c r="AF136" s="115">
        <f t="shared" si="20"/>
        <v>1</v>
      </c>
      <c r="AG136" s="115">
        <f t="shared" si="20"/>
        <v>1</v>
      </c>
      <c r="AH136" s="115">
        <f t="shared" si="20"/>
        <v>1</v>
      </c>
      <c r="AI136" s="115">
        <f t="shared" si="20"/>
        <v>1</v>
      </c>
      <c r="AJ136" s="37" t="str">
        <f t="shared" ref="AJ136:AJ199" si="21">IF(AJ6&lt;&gt;"",AJ6,"")</f>
        <v>REQ_BRK_RW</v>
      </c>
      <c r="AK136" s="50"/>
      <c r="AL136" s="50" t="str">
        <f>BIN2HEX(AB136&amp;AC136&amp;AD136&amp;AE136&amp;AF136&amp;AG136&amp;AH136&amp;AI136,2)</f>
        <v>FF</v>
      </c>
      <c r="AM136" s="52" t="str">
        <f>BIN2HEX(T136&amp;U136&amp;V136&amp;W136&amp;X136&amp;Y136&amp;Z136&amp;AA136,2)</f>
        <v>0F</v>
      </c>
      <c r="AN136" s="52" t="str">
        <f>BIN2HEX(L136&amp;M136&amp;N136&amp;O136&amp;P136&amp;Q136&amp;R136&amp;S136,2)</f>
        <v>00</v>
      </c>
      <c r="AO136" s="52"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(U4)0x00000FFFU,                                                           /* 00 REQ_BRK_RW                                      */</v>
      </c>
    </row>
    <row r="137" spans="1:43">
      <c r="B137" s="122"/>
      <c r="C137" s="37">
        <f t="shared" ref="C137:C199" si="23">IF(C7&lt;&gt;"",C7,"")</f>
        <v>1</v>
      </c>
      <c r="D137" s="115">
        <f t="shared" si="20"/>
        <v>0</v>
      </c>
      <c r="E137" s="115">
        <f t="shared" si="20"/>
        <v>0</v>
      </c>
      <c r="F137" s="115">
        <f t="shared" si="20"/>
        <v>0</v>
      </c>
      <c r="G137" s="115">
        <f t="shared" si="20"/>
        <v>0</v>
      </c>
      <c r="H137" s="115">
        <f t="shared" si="20"/>
        <v>0</v>
      </c>
      <c r="I137" s="115">
        <f t="shared" si="20"/>
        <v>0</v>
      </c>
      <c r="J137" s="115">
        <f t="shared" si="20"/>
        <v>0</v>
      </c>
      <c r="K137" s="115">
        <f t="shared" si="20"/>
        <v>0</v>
      </c>
      <c r="L137" s="115">
        <f t="shared" si="20"/>
        <v>0</v>
      </c>
      <c r="M137" s="115">
        <f t="shared" si="20"/>
        <v>0</v>
      </c>
      <c r="N137" s="115">
        <f t="shared" si="20"/>
        <v>0</v>
      </c>
      <c r="O137" s="115">
        <f t="shared" si="20"/>
        <v>0</v>
      </c>
      <c r="P137" s="115">
        <f t="shared" si="20"/>
        <v>0</v>
      </c>
      <c r="Q137" s="115">
        <f t="shared" si="20"/>
        <v>0</v>
      </c>
      <c r="R137" s="115">
        <f t="shared" si="20"/>
        <v>0</v>
      </c>
      <c r="S137" s="115">
        <f t="shared" si="20"/>
        <v>0</v>
      </c>
      <c r="T137" s="115">
        <f t="shared" si="20"/>
        <v>0</v>
      </c>
      <c r="U137" s="115">
        <f t="shared" si="20"/>
        <v>0</v>
      </c>
      <c r="V137" s="115">
        <f t="shared" si="20"/>
        <v>0</v>
      </c>
      <c r="W137" s="115">
        <f t="shared" si="20"/>
        <v>0</v>
      </c>
      <c r="X137" s="115">
        <f t="shared" si="20"/>
        <v>1</v>
      </c>
      <c r="Y137" s="115">
        <f t="shared" si="20"/>
        <v>1</v>
      </c>
      <c r="Z137" s="115">
        <f t="shared" si="20"/>
        <v>1</v>
      </c>
      <c r="AA137" s="115">
        <f t="shared" si="20"/>
        <v>1</v>
      </c>
      <c r="AB137" s="115">
        <f t="shared" si="20"/>
        <v>1</v>
      </c>
      <c r="AC137" s="115">
        <f t="shared" si="20"/>
        <v>1</v>
      </c>
      <c r="AD137" s="115">
        <f t="shared" si="20"/>
        <v>1</v>
      </c>
      <c r="AE137" s="115">
        <f t="shared" si="20"/>
        <v>1</v>
      </c>
      <c r="AF137" s="115">
        <f t="shared" si="20"/>
        <v>1</v>
      </c>
      <c r="AG137" s="115">
        <f t="shared" si="20"/>
        <v>1</v>
      </c>
      <c r="AH137" s="115">
        <f t="shared" si="20"/>
        <v>1</v>
      </c>
      <c r="AI137" s="115">
        <f t="shared" si="20"/>
        <v>1</v>
      </c>
      <c r="AJ137" s="37" t="str">
        <f t="shared" si="21"/>
        <v>CC_DSBL1_RW</v>
      </c>
      <c r="AK137" s="50"/>
      <c r="AL137" s="50" t="str">
        <f t="shared" ref="AL137:AL199" si="24">BIN2HEX(AB137&amp;AC137&amp;AD137&amp;AE137&amp;AF137&amp;AG137&amp;AH137&amp;AI137,2)</f>
        <v>FF</v>
      </c>
      <c r="AM137" s="52" t="str">
        <f t="shared" ref="AM137:AM199" si="25">BIN2HEX(T137&amp;U137&amp;V137&amp;W137&amp;X137&amp;Y137&amp;Z137&amp;AA137,2)</f>
        <v>0F</v>
      </c>
      <c r="AN137" s="52" t="str">
        <f t="shared" ref="AN137:AN199" si="26">BIN2HEX(L137&amp;M137&amp;N137&amp;O137&amp;P137&amp;Q137&amp;R137&amp;S137,2)</f>
        <v>00</v>
      </c>
      <c r="AO137" s="52" t="str">
        <f t="shared" ref="AO137:AO199" si="27">BIN2HEX(D137&amp;E137&amp;F137&amp;G137&amp;H137&amp;I137&amp;J137&amp;K137,2)</f>
        <v>00</v>
      </c>
      <c r="AQ137" t="str">
        <f t="shared" si="22"/>
        <v xml:space="preserve">    (U4)0x00000FFFU,                                                           /* 01 CC_DSBL1_RW                                     */</v>
      </c>
    </row>
    <row r="138" spans="1:43">
      <c r="B138" s="122"/>
      <c r="C138" s="37">
        <f t="shared" si="23"/>
        <v>2</v>
      </c>
      <c r="D138" s="115">
        <f t="shared" si="20"/>
        <v>0</v>
      </c>
      <c r="E138" s="115">
        <f t="shared" si="20"/>
        <v>0</v>
      </c>
      <c r="F138" s="115">
        <f t="shared" si="20"/>
        <v>0</v>
      </c>
      <c r="G138" s="115">
        <f t="shared" si="20"/>
        <v>0</v>
      </c>
      <c r="H138" s="115">
        <f t="shared" si="20"/>
        <v>0</v>
      </c>
      <c r="I138" s="115">
        <f t="shared" si="20"/>
        <v>0</v>
      </c>
      <c r="J138" s="115">
        <f t="shared" si="20"/>
        <v>0</v>
      </c>
      <c r="K138" s="115">
        <f t="shared" si="20"/>
        <v>0</v>
      </c>
      <c r="L138" s="115">
        <f t="shared" si="20"/>
        <v>0</v>
      </c>
      <c r="M138" s="115">
        <f t="shared" si="20"/>
        <v>0</v>
      </c>
      <c r="N138" s="115">
        <f t="shared" si="20"/>
        <v>0</v>
      </c>
      <c r="O138" s="115">
        <f t="shared" si="20"/>
        <v>0</v>
      </c>
      <c r="P138" s="115">
        <f t="shared" si="20"/>
        <v>0</v>
      </c>
      <c r="Q138" s="115">
        <f t="shared" si="20"/>
        <v>0</v>
      </c>
      <c r="R138" s="115">
        <f t="shared" si="20"/>
        <v>0</v>
      </c>
      <c r="S138" s="115">
        <f t="shared" si="20"/>
        <v>0</v>
      </c>
      <c r="T138" s="115">
        <f t="shared" si="20"/>
        <v>0</v>
      </c>
      <c r="U138" s="115">
        <f t="shared" si="20"/>
        <v>0</v>
      </c>
      <c r="V138" s="115">
        <f t="shared" si="20"/>
        <v>0</v>
      </c>
      <c r="W138" s="115">
        <f t="shared" si="20"/>
        <v>0</v>
      </c>
      <c r="X138" s="115">
        <f t="shared" si="20"/>
        <v>1</v>
      </c>
      <c r="Y138" s="115">
        <f t="shared" si="20"/>
        <v>1</v>
      </c>
      <c r="Z138" s="115">
        <f t="shared" si="20"/>
        <v>1</v>
      </c>
      <c r="AA138" s="115">
        <f t="shared" si="20"/>
        <v>1</v>
      </c>
      <c r="AB138" s="115">
        <f t="shared" si="20"/>
        <v>1</v>
      </c>
      <c r="AC138" s="115">
        <f t="shared" si="20"/>
        <v>1</v>
      </c>
      <c r="AD138" s="115">
        <f t="shared" si="20"/>
        <v>1</v>
      </c>
      <c r="AE138" s="115">
        <f t="shared" si="20"/>
        <v>1</v>
      </c>
      <c r="AF138" s="115">
        <f t="shared" si="20"/>
        <v>1</v>
      </c>
      <c r="AG138" s="115">
        <f t="shared" si="20"/>
        <v>1</v>
      </c>
      <c r="AH138" s="115">
        <f t="shared" si="20"/>
        <v>1</v>
      </c>
      <c r="AI138" s="115">
        <f t="shared" si="20"/>
        <v>1</v>
      </c>
      <c r="AJ138" s="37" t="str">
        <f t="shared" si="21"/>
        <v>JST_ACT2_RW</v>
      </c>
      <c r="AK138" s="50"/>
      <c r="AL138" s="50" t="str">
        <f t="shared" si="24"/>
        <v>FF</v>
      </c>
      <c r="AM138" s="52" t="str">
        <f t="shared" si="25"/>
        <v>0F</v>
      </c>
      <c r="AN138" s="52" t="str">
        <f t="shared" si="26"/>
        <v>00</v>
      </c>
      <c r="AO138" s="52" t="str">
        <f t="shared" si="27"/>
        <v>00</v>
      </c>
      <c r="AQ138" t="str">
        <f t="shared" si="22"/>
        <v xml:space="preserve">    (U4)0x00000FFFU,                                                           /* 02 JST_ACT2_RW                                     */</v>
      </c>
    </row>
    <row r="139" spans="1:43">
      <c r="B139" s="122"/>
      <c r="C139" s="37">
        <f t="shared" si="23"/>
        <v>3</v>
      </c>
      <c r="D139" s="115">
        <f t="shared" si="20"/>
        <v>0</v>
      </c>
      <c r="E139" s="115">
        <f t="shared" si="20"/>
        <v>0</v>
      </c>
      <c r="F139" s="115">
        <f t="shared" si="20"/>
        <v>0</v>
      </c>
      <c r="G139" s="115">
        <f t="shared" si="20"/>
        <v>0</v>
      </c>
      <c r="H139" s="115">
        <f t="shared" si="20"/>
        <v>0</v>
      </c>
      <c r="I139" s="115">
        <f t="shared" si="20"/>
        <v>0</v>
      </c>
      <c r="J139" s="115">
        <f t="shared" si="20"/>
        <v>0</v>
      </c>
      <c r="K139" s="115">
        <f t="shared" si="20"/>
        <v>0</v>
      </c>
      <c r="L139" s="115">
        <f t="shared" si="20"/>
        <v>0</v>
      </c>
      <c r="M139" s="115">
        <f t="shared" si="20"/>
        <v>0</v>
      </c>
      <c r="N139" s="115">
        <f t="shared" si="20"/>
        <v>0</v>
      </c>
      <c r="O139" s="115">
        <f t="shared" si="20"/>
        <v>0</v>
      </c>
      <c r="P139" s="115">
        <f t="shared" si="20"/>
        <v>0</v>
      </c>
      <c r="Q139" s="115">
        <f t="shared" si="20"/>
        <v>0</v>
      </c>
      <c r="R139" s="115">
        <f t="shared" si="20"/>
        <v>0</v>
      </c>
      <c r="S139" s="115">
        <f t="shared" si="20"/>
        <v>0</v>
      </c>
      <c r="T139" s="115">
        <f t="shared" si="20"/>
        <v>0</v>
      </c>
      <c r="U139" s="115">
        <f t="shared" si="20"/>
        <v>0</v>
      </c>
      <c r="V139" s="115">
        <f t="shared" si="20"/>
        <v>0</v>
      </c>
      <c r="W139" s="115">
        <f t="shared" si="20"/>
        <v>0</v>
      </c>
      <c r="X139" s="115">
        <f t="shared" si="20"/>
        <v>1</v>
      </c>
      <c r="Y139" s="115">
        <f t="shared" si="20"/>
        <v>1</v>
      </c>
      <c r="Z139" s="115">
        <f t="shared" si="20"/>
        <v>1</v>
      </c>
      <c r="AA139" s="115">
        <f t="shared" si="20"/>
        <v>1</v>
      </c>
      <c r="AB139" s="115">
        <f t="shared" si="20"/>
        <v>1</v>
      </c>
      <c r="AC139" s="115">
        <f t="shared" si="20"/>
        <v>1</v>
      </c>
      <c r="AD139" s="115">
        <f t="shared" si="20"/>
        <v>1</v>
      </c>
      <c r="AE139" s="115">
        <f t="shared" si="20"/>
        <v>1</v>
      </c>
      <c r="AF139" s="115">
        <f t="shared" si="20"/>
        <v>1</v>
      </c>
      <c r="AG139" s="115">
        <f t="shared" si="20"/>
        <v>1</v>
      </c>
      <c r="AH139" s="115">
        <f t="shared" si="20"/>
        <v>1</v>
      </c>
      <c r="AI139" s="115">
        <f t="shared" si="20"/>
        <v>1</v>
      </c>
      <c r="AJ139" s="37" t="str">
        <f t="shared" si="21"/>
        <v>CC_DSBL2_RW</v>
      </c>
      <c r="AK139" s="50"/>
      <c r="AL139" s="50" t="str">
        <f t="shared" si="24"/>
        <v>FF</v>
      </c>
      <c r="AM139" s="52" t="str">
        <f t="shared" si="25"/>
        <v>0F</v>
      </c>
      <c r="AN139" s="52" t="str">
        <f t="shared" si="26"/>
        <v>00</v>
      </c>
      <c r="AO139" s="52" t="str">
        <f t="shared" si="27"/>
        <v>00</v>
      </c>
      <c r="AQ139" t="str">
        <f t="shared" si="22"/>
        <v xml:space="preserve">    (U4)0x00000FFFU,                                                           /* 03 CC_DSBL2_RW                                     */</v>
      </c>
    </row>
    <row r="140" spans="1:43">
      <c r="B140" s="122"/>
      <c r="C140" s="37">
        <f t="shared" si="23"/>
        <v>4</v>
      </c>
      <c r="D140" s="115">
        <f t="shared" si="20"/>
        <v>0</v>
      </c>
      <c r="E140" s="115">
        <f t="shared" si="20"/>
        <v>0</v>
      </c>
      <c r="F140" s="115">
        <f t="shared" si="20"/>
        <v>0</v>
      </c>
      <c r="G140" s="115">
        <f t="shared" si="20"/>
        <v>0</v>
      </c>
      <c r="H140" s="115">
        <f t="shared" si="20"/>
        <v>0</v>
      </c>
      <c r="I140" s="115">
        <f t="shared" si="20"/>
        <v>0</v>
      </c>
      <c r="J140" s="115">
        <f t="shared" si="20"/>
        <v>0</v>
      </c>
      <c r="K140" s="115">
        <f t="shared" si="20"/>
        <v>0</v>
      </c>
      <c r="L140" s="115">
        <f t="shared" si="20"/>
        <v>0</v>
      </c>
      <c r="M140" s="115">
        <f t="shared" si="20"/>
        <v>0</v>
      </c>
      <c r="N140" s="115">
        <f t="shared" si="20"/>
        <v>0</v>
      </c>
      <c r="O140" s="115">
        <f t="shared" si="20"/>
        <v>0</v>
      </c>
      <c r="P140" s="115">
        <f t="shared" si="20"/>
        <v>0</v>
      </c>
      <c r="Q140" s="115">
        <f t="shared" si="20"/>
        <v>0</v>
      </c>
      <c r="R140" s="115">
        <f t="shared" si="20"/>
        <v>0</v>
      </c>
      <c r="S140" s="115">
        <f t="shared" si="20"/>
        <v>0</v>
      </c>
      <c r="T140" s="115">
        <f t="shared" si="20"/>
        <v>0</v>
      </c>
      <c r="U140" s="115">
        <f t="shared" si="20"/>
        <v>0</v>
      </c>
      <c r="V140" s="115">
        <f t="shared" si="20"/>
        <v>0</v>
      </c>
      <c r="W140" s="115">
        <f t="shared" si="20"/>
        <v>0</v>
      </c>
      <c r="X140" s="115">
        <f t="shared" si="20"/>
        <v>1</v>
      </c>
      <c r="Y140" s="115">
        <f t="shared" si="20"/>
        <v>1</v>
      </c>
      <c r="Z140" s="115">
        <f t="shared" si="20"/>
        <v>1</v>
      </c>
      <c r="AA140" s="115">
        <f t="shared" si="20"/>
        <v>1</v>
      </c>
      <c r="AB140" s="115">
        <f t="shared" si="20"/>
        <v>1</v>
      </c>
      <c r="AC140" s="115">
        <f t="shared" si="20"/>
        <v>1</v>
      </c>
      <c r="AD140" s="115">
        <f t="shared" si="20"/>
        <v>1</v>
      </c>
      <c r="AE140" s="115">
        <f t="shared" si="20"/>
        <v>1</v>
      </c>
      <c r="AF140" s="115">
        <f t="shared" si="20"/>
        <v>1</v>
      </c>
      <c r="AG140" s="115">
        <f t="shared" si="20"/>
        <v>1</v>
      </c>
      <c r="AH140" s="115">
        <f t="shared" si="20"/>
        <v>1</v>
      </c>
      <c r="AI140" s="115">
        <f t="shared" si="20"/>
        <v>1</v>
      </c>
      <c r="AJ140" s="37" t="str">
        <f t="shared" si="21"/>
        <v>CC_DSBL3_RW</v>
      </c>
      <c r="AK140" s="50"/>
      <c r="AL140" s="50" t="str">
        <f t="shared" si="24"/>
        <v>FF</v>
      </c>
      <c r="AM140" s="52" t="str">
        <f t="shared" si="25"/>
        <v>0F</v>
      </c>
      <c r="AN140" s="52" t="str">
        <f t="shared" si="26"/>
        <v>00</v>
      </c>
      <c r="AO140" s="52" t="str">
        <f t="shared" si="27"/>
        <v>00</v>
      </c>
      <c r="AQ140" t="str">
        <f t="shared" si="22"/>
        <v xml:space="preserve">    (U4)0x00000FFFU,                                                           /* 04 CC_DSBL3_RW                                     */</v>
      </c>
    </row>
    <row r="141" spans="1:43">
      <c r="B141" s="122"/>
      <c r="C141" s="37">
        <f t="shared" si="23"/>
        <v>5</v>
      </c>
      <c r="D141" s="115">
        <f t="shared" si="20"/>
        <v>0</v>
      </c>
      <c r="E141" s="115">
        <f t="shared" si="20"/>
        <v>0</v>
      </c>
      <c r="F141" s="115">
        <f t="shared" si="20"/>
        <v>0</v>
      </c>
      <c r="G141" s="115">
        <f t="shared" si="20"/>
        <v>0</v>
      </c>
      <c r="H141" s="115">
        <f t="shared" si="20"/>
        <v>0</v>
      </c>
      <c r="I141" s="115">
        <f t="shared" si="20"/>
        <v>0</v>
      </c>
      <c r="J141" s="115">
        <f t="shared" si="20"/>
        <v>0</v>
      </c>
      <c r="K141" s="115">
        <f t="shared" si="20"/>
        <v>0</v>
      </c>
      <c r="L141" s="115">
        <f t="shared" si="20"/>
        <v>0</v>
      </c>
      <c r="M141" s="115">
        <f t="shared" si="20"/>
        <v>0</v>
      </c>
      <c r="N141" s="115">
        <f t="shared" si="20"/>
        <v>0</v>
      </c>
      <c r="O141" s="115">
        <f t="shared" si="20"/>
        <v>0</v>
      </c>
      <c r="P141" s="115">
        <f t="shared" si="20"/>
        <v>0</v>
      </c>
      <c r="Q141" s="115">
        <f t="shared" si="20"/>
        <v>0</v>
      </c>
      <c r="R141" s="115">
        <f t="shared" si="20"/>
        <v>0</v>
      </c>
      <c r="S141" s="115">
        <f t="shared" si="20"/>
        <v>0</v>
      </c>
      <c r="T141" s="115">
        <f t="shared" si="20"/>
        <v>0</v>
      </c>
      <c r="U141" s="115">
        <f t="shared" si="20"/>
        <v>0</v>
      </c>
      <c r="V141" s="115">
        <f t="shared" si="20"/>
        <v>0</v>
      </c>
      <c r="W141" s="115">
        <f t="shared" si="20"/>
        <v>0</v>
      </c>
      <c r="X141" s="115">
        <f t="shared" si="20"/>
        <v>1</v>
      </c>
      <c r="Y141" s="115">
        <f t="shared" si="20"/>
        <v>1</v>
      </c>
      <c r="Z141" s="115">
        <f t="shared" si="20"/>
        <v>1</v>
      </c>
      <c r="AA141" s="115">
        <f t="shared" si="20"/>
        <v>1</v>
      </c>
      <c r="AB141" s="115">
        <f t="shared" si="20"/>
        <v>1</v>
      </c>
      <c r="AC141" s="115">
        <f t="shared" si="20"/>
        <v>1</v>
      </c>
      <c r="AD141" s="115">
        <f t="shared" si="20"/>
        <v>1</v>
      </c>
      <c r="AE141" s="115">
        <f t="shared" si="20"/>
        <v>1</v>
      </c>
      <c r="AF141" s="115">
        <f t="shared" si="20"/>
        <v>1</v>
      </c>
      <c r="AG141" s="115">
        <f t="shared" si="20"/>
        <v>1</v>
      </c>
      <c r="AH141" s="115">
        <f t="shared" si="20"/>
        <v>1</v>
      </c>
      <c r="AI141" s="115">
        <f t="shared" si="20"/>
        <v>1</v>
      </c>
      <c r="AJ141" s="37" t="str">
        <f t="shared" si="21"/>
        <v>CC_DSBL4_RW</v>
      </c>
      <c r="AK141" s="50"/>
      <c r="AL141" s="50" t="str">
        <f t="shared" si="24"/>
        <v>FF</v>
      </c>
      <c r="AM141" s="52" t="str">
        <f t="shared" si="25"/>
        <v>0F</v>
      </c>
      <c r="AN141" s="52" t="str">
        <f t="shared" si="26"/>
        <v>00</v>
      </c>
      <c r="AO141" s="52" t="str">
        <f t="shared" si="27"/>
        <v>00</v>
      </c>
      <c r="AQ141" t="str">
        <f t="shared" si="22"/>
        <v xml:space="preserve">    (U4)0x00000FFFU,                                                           /* 05 CC_DSBL4_RW                                     */</v>
      </c>
    </row>
    <row r="142" spans="1:43">
      <c r="B142" s="122"/>
      <c r="C142" s="37">
        <f t="shared" si="23"/>
        <v>6</v>
      </c>
      <c r="D142" s="115">
        <f t="shared" si="20"/>
        <v>0</v>
      </c>
      <c r="E142" s="115">
        <f t="shared" si="20"/>
        <v>0</v>
      </c>
      <c r="F142" s="115">
        <f t="shared" si="20"/>
        <v>0</v>
      </c>
      <c r="G142" s="115">
        <f t="shared" si="20"/>
        <v>0</v>
      </c>
      <c r="H142" s="115">
        <f t="shared" si="20"/>
        <v>0</v>
      </c>
      <c r="I142" s="115">
        <f t="shared" si="20"/>
        <v>0</v>
      </c>
      <c r="J142" s="115">
        <f t="shared" si="20"/>
        <v>0</v>
      </c>
      <c r="K142" s="115">
        <f t="shared" si="20"/>
        <v>0</v>
      </c>
      <c r="L142" s="115">
        <f t="shared" si="20"/>
        <v>0</v>
      </c>
      <c r="M142" s="115">
        <f t="shared" si="20"/>
        <v>0</v>
      </c>
      <c r="N142" s="115">
        <f t="shared" si="20"/>
        <v>0</v>
      </c>
      <c r="O142" s="115">
        <f t="shared" si="20"/>
        <v>0</v>
      </c>
      <c r="P142" s="115">
        <f t="shared" si="20"/>
        <v>0</v>
      </c>
      <c r="Q142" s="115">
        <f t="shared" si="20"/>
        <v>0</v>
      </c>
      <c r="R142" s="115">
        <f t="shared" si="20"/>
        <v>0</v>
      </c>
      <c r="S142" s="115">
        <f t="shared" si="20"/>
        <v>0</v>
      </c>
      <c r="T142" s="115">
        <f t="shared" si="20"/>
        <v>0</v>
      </c>
      <c r="U142" s="115">
        <f t="shared" si="20"/>
        <v>0</v>
      </c>
      <c r="V142" s="115">
        <f t="shared" si="20"/>
        <v>0</v>
      </c>
      <c r="W142" s="115">
        <f t="shared" si="20"/>
        <v>0</v>
      </c>
      <c r="X142" s="115">
        <f t="shared" si="20"/>
        <v>1</v>
      </c>
      <c r="Y142" s="115">
        <f t="shared" si="20"/>
        <v>1</v>
      </c>
      <c r="Z142" s="115">
        <f t="shared" si="20"/>
        <v>1</v>
      </c>
      <c r="AA142" s="115">
        <f t="shared" si="20"/>
        <v>1</v>
      </c>
      <c r="AB142" s="115">
        <f t="shared" si="20"/>
        <v>1</v>
      </c>
      <c r="AC142" s="115">
        <f t="shared" si="20"/>
        <v>1</v>
      </c>
      <c r="AD142" s="115">
        <f t="shared" si="20"/>
        <v>1</v>
      </c>
      <c r="AE142" s="115">
        <f t="shared" si="20"/>
        <v>1</v>
      </c>
      <c r="AF142" s="115">
        <f t="shared" si="20"/>
        <v>1</v>
      </c>
      <c r="AG142" s="115">
        <f t="shared" si="20"/>
        <v>1</v>
      </c>
      <c r="AH142" s="115">
        <f t="shared" si="20"/>
        <v>1</v>
      </c>
      <c r="AI142" s="115">
        <f t="shared" si="20"/>
        <v>1</v>
      </c>
      <c r="AJ142" s="37" t="str">
        <f t="shared" si="21"/>
        <v>RSM_RW</v>
      </c>
      <c r="AK142" s="50"/>
      <c r="AL142" s="50" t="str">
        <f t="shared" si="24"/>
        <v>FF</v>
      </c>
      <c r="AM142" s="52" t="str">
        <f t="shared" si="25"/>
        <v>0F</v>
      </c>
      <c r="AN142" s="52" t="str">
        <f t="shared" si="26"/>
        <v>00</v>
      </c>
      <c r="AO142" s="52" t="str">
        <f t="shared" si="27"/>
        <v>00</v>
      </c>
      <c r="AQ142" t="str">
        <f t="shared" si="22"/>
        <v xml:space="preserve">    (U4)0x00000FFFU,                                                           /* 06 RSM_RW                                          */</v>
      </c>
    </row>
    <row r="143" spans="1:43">
      <c r="B143" s="122"/>
      <c r="C143" s="37">
        <f t="shared" si="23"/>
        <v>7</v>
      </c>
      <c r="D143" s="115">
        <f t="shared" si="20"/>
        <v>0</v>
      </c>
      <c r="E143" s="115">
        <f t="shared" si="20"/>
        <v>0</v>
      </c>
      <c r="F143" s="115">
        <f t="shared" si="20"/>
        <v>0</v>
      </c>
      <c r="G143" s="115">
        <f t="shared" si="20"/>
        <v>0</v>
      </c>
      <c r="H143" s="115">
        <f t="shared" si="20"/>
        <v>0</v>
      </c>
      <c r="I143" s="115">
        <f t="shared" si="20"/>
        <v>0</v>
      </c>
      <c r="J143" s="115">
        <f t="shared" si="20"/>
        <v>0</v>
      </c>
      <c r="K143" s="115">
        <f t="shared" si="20"/>
        <v>0</v>
      </c>
      <c r="L143" s="115">
        <f t="shared" si="20"/>
        <v>0</v>
      </c>
      <c r="M143" s="115">
        <f t="shared" si="20"/>
        <v>0</v>
      </c>
      <c r="N143" s="115">
        <f t="shared" si="20"/>
        <v>0</v>
      </c>
      <c r="O143" s="115">
        <f t="shared" si="20"/>
        <v>0</v>
      </c>
      <c r="P143" s="115">
        <f t="shared" si="20"/>
        <v>0</v>
      </c>
      <c r="Q143" s="115">
        <f t="shared" si="20"/>
        <v>0</v>
      </c>
      <c r="R143" s="115">
        <f t="shared" si="20"/>
        <v>0</v>
      </c>
      <c r="S143" s="115">
        <f t="shared" si="20"/>
        <v>0</v>
      </c>
      <c r="T143" s="115">
        <f t="shared" si="20"/>
        <v>0</v>
      </c>
      <c r="U143" s="115">
        <f t="shared" si="20"/>
        <v>0</v>
      </c>
      <c r="V143" s="115">
        <f t="shared" si="20"/>
        <v>0</v>
      </c>
      <c r="W143" s="115">
        <f t="shared" si="20"/>
        <v>0</v>
      </c>
      <c r="X143" s="115">
        <f t="shared" si="20"/>
        <v>1</v>
      </c>
      <c r="Y143" s="115">
        <f t="shared" si="20"/>
        <v>1</v>
      </c>
      <c r="Z143" s="115">
        <f t="shared" si="20"/>
        <v>1</v>
      </c>
      <c r="AA143" s="115">
        <f t="shared" si="20"/>
        <v>1</v>
      </c>
      <c r="AB143" s="115">
        <f t="shared" si="20"/>
        <v>1</v>
      </c>
      <c r="AC143" s="115">
        <f t="shared" si="20"/>
        <v>1</v>
      </c>
      <c r="AD143" s="115">
        <f t="shared" si="20"/>
        <v>1</v>
      </c>
      <c r="AE143" s="115">
        <f t="shared" si="20"/>
        <v>1</v>
      </c>
      <c r="AF143" s="115">
        <f t="shared" si="20"/>
        <v>1</v>
      </c>
      <c r="AG143" s="115">
        <f t="shared" si="20"/>
        <v>1</v>
      </c>
      <c r="AH143" s="115">
        <f t="shared" si="20"/>
        <v>1</v>
      </c>
      <c r="AI143" s="115">
        <f>IF(OR(AI13=0,AI13=1),1,0)</f>
        <v>1</v>
      </c>
      <c r="AJ143" s="37" t="str">
        <f t="shared" si="21"/>
        <v>RSM_UNAVA_RW</v>
      </c>
      <c r="AK143" s="50"/>
      <c r="AL143" s="50" t="str">
        <f t="shared" si="24"/>
        <v>FF</v>
      </c>
      <c r="AM143" s="52" t="str">
        <f t="shared" si="25"/>
        <v>0F</v>
      </c>
      <c r="AN143" s="52" t="str">
        <f t="shared" si="26"/>
        <v>00</v>
      </c>
      <c r="AO143" s="52" t="str">
        <f t="shared" si="27"/>
        <v>00</v>
      </c>
      <c r="AQ143" t="str">
        <f t="shared" si="22"/>
        <v xml:space="preserve">    (U4)0x00000FFFU,                                                           /* 07 RSM_UNAVA_RW                                    */</v>
      </c>
    </row>
    <row r="144" spans="1:43">
      <c r="B144" s="122"/>
      <c r="C144" s="37">
        <f t="shared" si="23"/>
        <v>8</v>
      </c>
      <c r="D144" s="115">
        <f t="shared" ref="D144:AI151" si="28">IF(OR(D14=0,D14=1),1,0)</f>
        <v>0</v>
      </c>
      <c r="E144" s="115">
        <f t="shared" si="28"/>
        <v>0</v>
      </c>
      <c r="F144" s="115">
        <f t="shared" si="28"/>
        <v>0</v>
      </c>
      <c r="G144" s="115">
        <f t="shared" si="28"/>
        <v>0</v>
      </c>
      <c r="H144" s="115">
        <f t="shared" si="28"/>
        <v>0</v>
      </c>
      <c r="I144" s="115">
        <f t="shared" si="28"/>
        <v>0</v>
      </c>
      <c r="J144" s="115">
        <f t="shared" si="28"/>
        <v>0</v>
      </c>
      <c r="K144" s="115">
        <f t="shared" si="28"/>
        <v>0</v>
      </c>
      <c r="L144" s="115">
        <f t="shared" si="28"/>
        <v>0</v>
      </c>
      <c r="M144" s="115">
        <f t="shared" si="28"/>
        <v>0</v>
      </c>
      <c r="N144" s="115">
        <f t="shared" si="28"/>
        <v>0</v>
      </c>
      <c r="O144" s="115">
        <f t="shared" si="28"/>
        <v>0</v>
      </c>
      <c r="P144" s="115">
        <f t="shared" si="28"/>
        <v>0</v>
      </c>
      <c r="Q144" s="115">
        <f t="shared" si="28"/>
        <v>0</v>
      </c>
      <c r="R144" s="115">
        <f t="shared" si="28"/>
        <v>0</v>
      </c>
      <c r="S144" s="115">
        <f t="shared" si="28"/>
        <v>0</v>
      </c>
      <c r="T144" s="115">
        <f t="shared" si="28"/>
        <v>0</v>
      </c>
      <c r="U144" s="115">
        <f t="shared" si="28"/>
        <v>0</v>
      </c>
      <c r="V144" s="115">
        <f t="shared" si="28"/>
        <v>0</v>
      </c>
      <c r="W144" s="115">
        <f t="shared" si="28"/>
        <v>0</v>
      </c>
      <c r="X144" s="115">
        <f t="shared" si="28"/>
        <v>1</v>
      </c>
      <c r="Y144" s="115">
        <f t="shared" si="28"/>
        <v>1</v>
      </c>
      <c r="Z144" s="115">
        <f t="shared" si="28"/>
        <v>1</v>
      </c>
      <c r="AA144" s="115">
        <f t="shared" si="28"/>
        <v>1</v>
      </c>
      <c r="AB144" s="115">
        <f t="shared" si="28"/>
        <v>1</v>
      </c>
      <c r="AC144" s="115">
        <f t="shared" si="28"/>
        <v>1</v>
      </c>
      <c r="AD144" s="115">
        <f t="shared" si="28"/>
        <v>1</v>
      </c>
      <c r="AE144" s="115">
        <f t="shared" si="28"/>
        <v>1</v>
      </c>
      <c r="AF144" s="115">
        <f t="shared" si="28"/>
        <v>1</v>
      </c>
      <c r="AG144" s="115">
        <f t="shared" si="28"/>
        <v>1</v>
      </c>
      <c r="AH144" s="115">
        <f t="shared" si="28"/>
        <v>1</v>
      </c>
      <c r="AI144" s="115">
        <f t="shared" si="28"/>
        <v>1</v>
      </c>
      <c r="AJ144" s="37" t="str">
        <f t="shared" si="21"/>
        <v>REQ_BRK2_RW</v>
      </c>
      <c r="AK144" s="50"/>
      <c r="AL144" s="50" t="str">
        <f t="shared" si="24"/>
        <v>FF</v>
      </c>
      <c r="AM144" s="52" t="str">
        <f t="shared" si="25"/>
        <v>0F</v>
      </c>
      <c r="AN144" s="52" t="str">
        <f t="shared" si="26"/>
        <v>00</v>
      </c>
      <c r="AO144" s="52" t="str">
        <f t="shared" si="27"/>
        <v>00</v>
      </c>
      <c r="AQ144" t="str">
        <f t="shared" si="22"/>
        <v xml:space="preserve">    (U4)0x00000FFFU,                                                           /* 08 REQ_BRK2_RW                                     */</v>
      </c>
    </row>
    <row r="145" spans="2:43">
      <c r="B145" s="122"/>
      <c r="C145" s="37">
        <f t="shared" si="23"/>
        <v>9</v>
      </c>
      <c r="D145" s="115">
        <f t="shared" si="28"/>
        <v>0</v>
      </c>
      <c r="E145" s="115">
        <f t="shared" si="28"/>
        <v>0</v>
      </c>
      <c r="F145" s="115">
        <f t="shared" si="28"/>
        <v>0</v>
      </c>
      <c r="G145" s="115">
        <f t="shared" si="28"/>
        <v>0</v>
      </c>
      <c r="H145" s="115">
        <f t="shared" si="28"/>
        <v>0</v>
      </c>
      <c r="I145" s="115">
        <f t="shared" si="28"/>
        <v>0</v>
      </c>
      <c r="J145" s="115">
        <f t="shared" si="28"/>
        <v>0</v>
      </c>
      <c r="K145" s="115">
        <f t="shared" si="28"/>
        <v>0</v>
      </c>
      <c r="L145" s="115">
        <f t="shared" si="28"/>
        <v>0</v>
      </c>
      <c r="M145" s="115">
        <f t="shared" si="28"/>
        <v>0</v>
      </c>
      <c r="N145" s="115">
        <f t="shared" si="28"/>
        <v>0</v>
      </c>
      <c r="O145" s="115">
        <f t="shared" si="28"/>
        <v>0</v>
      </c>
      <c r="P145" s="115">
        <f t="shared" si="28"/>
        <v>0</v>
      </c>
      <c r="Q145" s="115">
        <f t="shared" si="28"/>
        <v>0</v>
      </c>
      <c r="R145" s="115">
        <f t="shared" si="28"/>
        <v>0</v>
      </c>
      <c r="S145" s="115">
        <f t="shared" si="28"/>
        <v>0</v>
      </c>
      <c r="T145" s="115">
        <f t="shared" si="28"/>
        <v>0</v>
      </c>
      <c r="U145" s="115">
        <f t="shared" si="28"/>
        <v>0</v>
      </c>
      <c r="V145" s="115">
        <f t="shared" si="28"/>
        <v>0</v>
      </c>
      <c r="W145" s="115">
        <f t="shared" si="28"/>
        <v>0</v>
      </c>
      <c r="X145" s="115">
        <f t="shared" si="28"/>
        <v>1</v>
      </c>
      <c r="Y145" s="115">
        <f t="shared" si="28"/>
        <v>1</v>
      </c>
      <c r="Z145" s="115">
        <f t="shared" si="28"/>
        <v>1</v>
      </c>
      <c r="AA145" s="115">
        <f t="shared" si="28"/>
        <v>1</v>
      </c>
      <c r="AB145" s="115">
        <f t="shared" si="28"/>
        <v>1</v>
      </c>
      <c r="AC145" s="115">
        <f t="shared" si="28"/>
        <v>1</v>
      </c>
      <c r="AD145" s="115">
        <f t="shared" si="28"/>
        <v>1</v>
      </c>
      <c r="AE145" s="115">
        <f t="shared" si="28"/>
        <v>1</v>
      </c>
      <c r="AF145" s="115">
        <f t="shared" si="28"/>
        <v>1</v>
      </c>
      <c r="AG145" s="115">
        <f t="shared" si="28"/>
        <v>1</v>
      </c>
      <c r="AH145" s="115">
        <f t="shared" si="28"/>
        <v>1</v>
      </c>
      <c r="AI145" s="115">
        <f t="shared" si="28"/>
        <v>1</v>
      </c>
      <c r="AJ145" s="37" t="str">
        <f t="shared" si="21"/>
        <v>CC_ACT_RW</v>
      </c>
      <c r="AK145" s="50"/>
      <c r="AL145" s="50" t="str">
        <f t="shared" si="24"/>
        <v>FF</v>
      </c>
      <c r="AM145" s="52" t="str">
        <f t="shared" si="25"/>
        <v>0F</v>
      </c>
      <c r="AN145" s="52" t="str">
        <f t="shared" si="26"/>
        <v>00</v>
      </c>
      <c r="AO145" s="52" t="str">
        <f t="shared" si="27"/>
        <v>00</v>
      </c>
      <c r="AQ145" t="str">
        <f t="shared" si="22"/>
        <v xml:space="preserve">    (U4)0x00000FFFU,                                                           /* 09 CC_ACT_RW                                       */</v>
      </c>
    </row>
    <row r="146" spans="2:43">
      <c r="B146" s="122"/>
      <c r="C146" s="37">
        <f t="shared" si="23"/>
        <v>10</v>
      </c>
      <c r="D146" s="115">
        <f t="shared" si="28"/>
        <v>0</v>
      </c>
      <c r="E146" s="115">
        <f t="shared" si="28"/>
        <v>0</v>
      </c>
      <c r="F146" s="115">
        <f t="shared" si="28"/>
        <v>0</v>
      </c>
      <c r="G146" s="115">
        <f t="shared" si="28"/>
        <v>0</v>
      </c>
      <c r="H146" s="115">
        <f t="shared" si="28"/>
        <v>0</v>
      </c>
      <c r="I146" s="115">
        <f t="shared" si="28"/>
        <v>0</v>
      </c>
      <c r="J146" s="115">
        <f t="shared" si="28"/>
        <v>0</v>
      </c>
      <c r="K146" s="115">
        <f t="shared" si="28"/>
        <v>0</v>
      </c>
      <c r="L146" s="115">
        <f t="shared" si="28"/>
        <v>0</v>
      </c>
      <c r="M146" s="115">
        <f t="shared" si="28"/>
        <v>0</v>
      </c>
      <c r="N146" s="115">
        <f t="shared" si="28"/>
        <v>0</v>
      </c>
      <c r="O146" s="115">
        <f t="shared" si="28"/>
        <v>0</v>
      </c>
      <c r="P146" s="115">
        <f t="shared" si="28"/>
        <v>0</v>
      </c>
      <c r="Q146" s="115">
        <f t="shared" si="28"/>
        <v>0</v>
      </c>
      <c r="R146" s="115">
        <f t="shared" si="28"/>
        <v>0</v>
      </c>
      <c r="S146" s="115">
        <f t="shared" si="28"/>
        <v>0</v>
      </c>
      <c r="T146" s="115">
        <f t="shared" si="28"/>
        <v>0</v>
      </c>
      <c r="U146" s="115">
        <f t="shared" si="28"/>
        <v>0</v>
      </c>
      <c r="V146" s="115">
        <f t="shared" si="28"/>
        <v>0</v>
      </c>
      <c r="W146" s="115">
        <f t="shared" si="28"/>
        <v>0</v>
      </c>
      <c r="X146" s="115">
        <f t="shared" si="28"/>
        <v>1</v>
      </c>
      <c r="Y146" s="115">
        <f t="shared" si="28"/>
        <v>1</v>
      </c>
      <c r="Z146" s="115">
        <f t="shared" si="28"/>
        <v>1</v>
      </c>
      <c r="AA146" s="115">
        <f t="shared" si="28"/>
        <v>1</v>
      </c>
      <c r="AB146" s="115">
        <f t="shared" si="28"/>
        <v>1</v>
      </c>
      <c r="AC146" s="115">
        <f t="shared" si="28"/>
        <v>1</v>
      </c>
      <c r="AD146" s="115">
        <f t="shared" si="28"/>
        <v>1</v>
      </c>
      <c r="AE146" s="115">
        <f t="shared" si="28"/>
        <v>1</v>
      </c>
      <c r="AF146" s="115">
        <f t="shared" si="28"/>
        <v>1</v>
      </c>
      <c r="AG146" s="115">
        <f t="shared" si="28"/>
        <v>1</v>
      </c>
      <c r="AH146" s="115">
        <f t="shared" si="28"/>
        <v>1</v>
      </c>
      <c r="AI146" s="115">
        <f t="shared" si="28"/>
        <v>1</v>
      </c>
      <c r="AJ146" s="37" t="str">
        <f t="shared" si="21"/>
        <v>SFT_P_AUTO_RW</v>
      </c>
      <c r="AK146" s="50"/>
      <c r="AL146" s="50" t="str">
        <f t="shared" si="24"/>
        <v>FF</v>
      </c>
      <c r="AM146" s="52" t="str">
        <f t="shared" si="25"/>
        <v>0F</v>
      </c>
      <c r="AN146" s="52" t="str">
        <f t="shared" si="26"/>
        <v>00</v>
      </c>
      <c r="AO146" s="52" t="str">
        <f t="shared" si="27"/>
        <v>00</v>
      </c>
      <c r="AQ146" t="str">
        <f t="shared" si="22"/>
        <v xml:space="preserve">    (U4)0x00000FFFU,                                                           /* 10 SFT_P_AUTO_RW                                   */</v>
      </c>
    </row>
    <row r="147" spans="2:43">
      <c r="B147" s="122"/>
      <c r="C147" s="37">
        <f t="shared" si="23"/>
        <v>11</v>
      </c>
      <c r="D147" s="115">
        <f t="shared" si="28"/>
        <v>0</v>
      </c>
      <c r="E147" s="115">
        <f t="shared" si="28"/>
        <v>0</v>
      </c>
      <c r="F147" s="115">
        <f t="shared" si="28"/>
        <v>0</v>
      </c>
      <c r="G147" s="115">
        <f t="shared" si="28"/>
        <v>0</v>
      </c>
      <c r="H147" s="115">
        <f t="shared" si="28"/>
        <v>0</v>
      </c>
      <c r="I147" s="115">
        <f t="shared" si="28"/>
        <v>0</v>
      </c>
      <c r="J147" s="115">
        <f t="shared" si="28"/>
        <v>0</v>
      </c>
      <c r="K147" s="115">
        <f t="shared" si="28"/>
        <v>0</v>
      </c>
      <c r="L147" s="115">
        <f t="shared" si="28"/>
        <v>0</v>
      </c>
      <c r="M147" s="115">
        <f t="shared" si="28"/>
        <v>0</v>
      </c>
      <c r="N147" s="115">
        <f t="shared" si="28"/>
        <v>0</v>
      </c>
      <c r="O147" s="115">
        <f t="shared" si="28"/>
        <v>0</v>
      </c>
      <c r="P147" s="115">
        <f t="shared" si="28"/>
        <v>0</v>
      </c>
      <c r="Q147" s="115">
        <f t="shared" si="28"/>
        <v>0</v>
      </c>
      <c r="R147" s="115">
        <f t="shared" si="28"/>
        <v>0</v>
      </c>
      <c r="S147" s="115">
        <f t="shared" si="28"/>
        <v>0</v>
      </c>
      <c r="T147" s="115">
        <f t="shared" si="28"/>
        <v>0</v>
      </c>
      <c r="U147" s="115">
        <f t="shared" si="28"/>
        <v>0</v>
      </c>
      <c r="V147" s="115">
        <f t="shared" si="28"/>
        <v>0</v>
      </c>
      <c r="W147" s="115">
        <f t="shared" si="28"/>
        <v>0</v>
      </c>
      <c r="X147" s="115">
        <f t="shared" si="28"/>
        <v>0</v>
      </c>
      <c r="Y147" s="115">
        <f t="shared" si="28"/>
        <v>0</v>
      </c>
      <c r="Z147" s="115">
        <f t="shared" si="28"/>
        <v>0</v>
      </c>
      <c r="AA147" s="115">
        <f t="shared" si="28"/>
        <v>0</v>
      </c>
      <c r="AB147" s="115">
        <f t="shared" si="28"/>
        <v>0</v>
      </c>
      <c r="AC147" s="115">
        <f t="shared" si="28"/>
        <v>1</v>
      </c>
      <c r="AD147" s="115">
        <f t="shared" si="28"/>
        <v>1</v>
      </c>
      <c r="AE147" s="115">
        <f t="shared" si="28"/>
        <v>1</v>
      </c>
      <c r="AF147" s="115">
        <f t="shared" si="28"/>
        <v>1</v>
      </c>
      <c r="AG147" s="115">
        <f t="shared" si="28"/>
        <v>1</v>
      </c>
      <c r="AH147" s="115">
        <f t="shared" si="28"/>
        <v>1</v>
      </c>
      <c r="AI147" s="115">
        <f t="shared" si="28"/>
        <v>1</v>
      </c>
      <c r="AJ147" s="37" t="str">
        <f t="shared" si="21"/>
        <v>REQ_BRK</v>
      </c>
      <c r="AK147" s="50"/>
      <c r="AL147" s="50" t="str">
        <f t="shared" si="24"/>
        <v>7F</v>
      </c>
      <c r="AM147" s="52" t="str">
        <f t="shared" si="25"/>
        <v>00</v>
      </c>
      <c r="AN147" s="52" t="str">
        <f t="shared" si="26"/>
        <v>00</v>
      </c>
      <c r="AO147" s="52" t="str">
        <f t="shared" si="27"/>
        <v>00</v>
      </c>
      <c r="AQ147" t="str">
        <f t="shared" si="22"/>
        <v xml:space="preserve">    (U4)0x0000007FU,                                                           /* 11 REQ_BRK                                         */</v>
      </c>
    </row>
    <row r="148" spans="2:43">
      <c r="B148" s="122"/>
      <c r="C148" s="37">
        <f t="shared" si="23"/>
        <v>12</v>
      </c>
      <c r="D148" s="115">
        <f t="shared" si="28"/>
        <v>0</v>
      </c>
      <c r="E148" s="115">
        <f t="shared" si="28"/>
        <v>0</v>
      </c>
      <c r="F148" s="115">
        <f t="shared" si="28"/>
        <v>0</v>
      </c>
      <c r="G148" s="115">
        <f t="shared" si="28"/>
        <v>0</v>
      </c>
      <c r="H148" s="115">
        <f t="shared" si="28"/>
        <v>0</v>
      </c>
      <c r="I148" s="115">
        <f t="shared" si="28"/>
        <v>0</v>
      </c>
      <c r="J148" s="115">
        <f t="shared" si="28"/>
        <v>0</v>
      </c>
      <c r="K148" s="115">
        <f t="shared" si="28"/>
        <v>0</v>
      </c>
      <c r="L148" s="115">
        <f t="shared" si="28"/>
        <v>0</v>
      </c>
      <c r="M148" s="115">
        <f t="shared" si="28"/>
        <v>0</v>
      </c>
      <c r="N148" s="115">
        <f t="shared" si="28"/>
        <v>0</v>
      </c>
      <c r="O148" s="115">
        <f t="shared" si="28"/>
        <v>0</v>
      </c>
      <c r="P148" s="115">
        <f t="shared" si="28"/>
        <v>0</v>
      </c>
      <c r="Q148" s="115">
        <f t="shared" si="28"/>
        <v>0</v>
      </c>
      <c r="R148" s="115">
        <f t="shared" si="28"/>
        <v>0</v>
      </c>
      <c r="S148" s="115">
        <f t="shared" si="28"/>
        <v>0</v>
      </c>
      <c r="T148" s="115">
        <f t="shared" si="28"/>
        <v>0</v>
      </c>
      <c r="U148" s="115">
        <f t="shared" si="28"/>
        <v>0</v>
      </c>
      <c r="V148" s="115">
        <f t="shared" si="28"/>
        <v>0</v>
      </c>
      <c r="W148" s="115">
        <f t="shared" si="28"/>
        <v>0</v>
      </c>
      <c r="X148" s="115">
        <f t="shared" si="28"/>
        <v>0</v>
      </c>
      <c r="Y148" s="115">
        <f t="shared" si="28"/>
        <v>0</v>
      </c>
      <c r="Z148" s="115">
        <f t="shared" si="28"/>
        <v>0</v>
      </c>
      <c r="AA148" s="115">
        <f t="shared" si="28"/>
        <v>0</v>
      </c>
      <c r="AB148" s="115">
        <f t="shared" si="28"/>
        <v>0</v>
      </c>
      <c r="AC148" s="115">
        <f t="shared" si="28"/>
        <v>1</v>
      </c>
      <c r="AD148" s="115">
        <f t="shared" si="28"/>
        <v>1</v>
      </c>
      <c r="AE148" s="115">
        <f t="shared" si="28"/>
        <v>1</v>
      </c>
      <c r="AF148" s="115">
        <f t="shared" si="28"/>
        <v>1</v>
      </c>
      <c r="AG148" s="115">
        <f t="shared" si="28"/>
        <v>1</v>
      </c>
      <c r="AH148" s="115">
        <f t="shared" si="28"/>
        <v>1</v>
      </c>
      <c r="AI148" s="115">
        <f t="shared" si="28"/>
        <v>1</v>
      </c>
      <c r="AJ148" s="37" t="str">
        <f t="shared" si="21"/>
        <v>CC_MLFNK1</v>
      </c>
      <c r="AK148" s="50"/>
      <c r="AL148" s="50" t="str">
        <f t="shared" si="24"/>
        <v>7F</v>
      </c>
      <c r="AM148" s="52" t="str">
        <f t="shared" si="25"/>
        <v>00</v>
      </c>
      <c r="AN148" s="52" t="str">
        <f t="shared" si="26"/>
        <v>00</v>
      </c>
      <c r="AO148" s="52" t="str">
        <f t="shared" si="27"/>
        <v>00</v>
      </c>
      <c r="AQ148" t="str">
        <f t="shared" si="22"/>
        <v xml:space="preserve">    (U4)0x0000007FU,                                                           /* 12 CC_MLFNK1                                       */</v>
      </c>
    </row>
    <row r="149" spans="2:43">
      <c r="B149" s="122"/>
      <c r="C149" s="37">
        <f t="shared" si="23"/>
        <v>13</v>
      </c>
      <c r="D149" s="115">
        <f t="shared" si="28"/>
        <v>0</v>
      </c>
      <c r="E149" s="115">
        <f t="shared" si="28"/>
        <v>0</v>
      </c>
      <c r="F149" s="115">
        <f t="shared" si="28"/>
        <v>0</v>
      </c>
      <c r="G149" s="115">
        <f t="shared" si="28"/>
        <v>0</v>
      </c>
      <c r="H149" s="115">
        <f t="shared" si="28"/>
        <v>0</v>
      </c>
      <c r="I149" s="115">
        <f t="shared" si="28"/>
        <v>0</v>
      </c>
      <c r="J149" s="115">
        <f t="shared" si="28"/>
        <v>0</v>
      </c>
      <c r="K149" s="115">
        <f t="shared" si="28"/>
        <v>0</v>
      </c>
      <c r="L149" s="115">
        <f t="shared" si="28"/>
        <v>0</v>
      </c>
      <c r="M149" s="115">
        <f t="shared" si="28"/>
        <v>0</v>
      </c>
      <c r="N149" s="115">
        <f t="shared" si="28"/>
        <v>0</v>
      </c>
      <c r="O149" s="115">
        <f t="shared" si="28"/>
        <v>0</v>
      </c>
      <c r="P149" s="115">
        <f t="shared" si="28"/>
        <v>0</v>
      </c>
      <c r="Q149" s="115">
        <f t="shared" si="28"/>
        <v>0</v>
      </c>
      <c r="R149" s="115">
        <f t="shared" si="28"/>
        <v>0</v>
      </c>
      <c r="S149" s="115">
        <f t="shared" si="28"/>
        <v>0</v>
      </c>
      <c r="T149" s="115">
        <f t="shared" si="28"/>
        <v>0</v>
      </c>
      <c r="U149" s="115">
        <f t="shared" si="28"/>
        <v>0</v>
      </c>
      <c r="V149" s="115">
        <f t="shared" si="28"/>
        <v>0</v>
      </c>
      <c r="W149" s="115">
        <f t="shared" si="28"/>
        <v>0</v>
      </c>
      <c r="X149" s="115">
        <f t="shared" si="28"/>
        <v>0</v>
      </c>
      <c r="Y149" s="115">
        <f t="shared" si="28"/>
        <v>0</v>
      </c>
      <c r="Z149" s="115">
        <f t="shared" si="28"/>
        <v>0</v>
      </c>
      <c r="AA149" s="115">
        <f t="shared" si="28"/>
        <v>0</v>
      </c>
      <c r="AB149" s="115">
        <f t="shared" si="28"/>
        <v>0</v>
      </c>
      <c r="AC149" s="115">
        <f t="shared" si="28"/>
        <v>1</v>
      </c>
      <c r="AD149" s="115">
        <f t="shared" si="28"/>
        <v>1</v>
      </c>
      <c r="AE149" s="115">
        <f t="shared" si="28"/>
        <v>1</v>
      </c>
      <c r="AF149" s="115">
        <f t="shared" si="28"/>
        <v>1</v>
      </c>
      <c r="AG149" s="115">
        <f t="shared" si="28"/>
        <v>1</v>
      </c>
      <c r="AH149" s="115">
        <f t="shared" si="28"/>
        <v>1</v>
      </c>
      <c r="AI149" s="115">
        <f t="shared" si="28"/>
        <v>1</v>
      </c>
      <c r="AJ149" s="37" t="str">
        <f t="shared" si="21"/>
        <v>UNKNOWN_RW</v>
      </c>
      <c r="AK149" s="50"/>
      <c r="AL149" s="50" t="str">
        <f t="shared" si="24"/>
        <v>7F</v>
      </c>
      <c r="AM149" s="52" t="str">
        <f t="shared" si="25"/>
        <v>00</v>
      </c>
      <c r="AN149" s="52" t="str">
        <f t="shared" si="26"/>
        <v>00</v>
      </c>
      <c r="AO149" s="52" t="str">
        <f t="shared" si="27"/>
        <v>00</v>
      </c>
      <c r="AQ149" t="str">
        <f t="shared" si="22"/>
        <v xml:space="preserve">    (U4)0x0000007FU,                                                           /* 13 UNKNOWN_RW                                      */</v>
      </c>
    </row>
    <row r="150" spans="2:43">
      <c r="B150" s="122"/>
      <c r="C150" s="37">
        <f t="shared" si="23"/>
        <v>14</v>
      </c>
      <c r="D150" s="115">
        <f t="shared" si="28"/>
        <v>0</v>
      </c>
      <c r="E150" s="115">
        <f t="shared" si="28"/>
        <v>0</v>
      </c>
      <c r="F150" s="115">
        <f t="shared" si="28"/>
        <v>0</v>
      </c>
      <c r="G150" s="115">
        <f t="shared" si="28"/>
        <v>0</v>
      </c>
      <c r="H150" s="115">
        <f t="shared" si="28"/>
        <v>0</v>
      </c>
      <c r="I150" s="115">
        <f t="shared" si="28"/>
        <v>0</v>
      </c>
      <c r="J150" s="115">
        <f t="shared" si="28"/>
        <v>0</v>
      </c>
      <c r="K150" s="115">
        <f t="shared" si="28"/>
        <v>0</v>
      </c>
      <c r="L150" s="115">
        <f t="shared" si="28"/>
        <v>0</v>
      </c>
      <c r="M150" s="115">
        <f t="shared" si="28"/>
        <v>0</v>
      </c>
      <c r="N150" s="115">
        <f t="shared" si="28"/>
        <v>0</v>
      </c>
      <c r="O150" s="115">
        <f t="shared" si="28"/>
        <v>0</v>
      </c>
      <c r="P150" s="115">
        <f t="shared" si="28"/>
        <v>0</v>
      </c>
      <c r="Q150" s="115">
        <f t="shared" si="28"/>
        <v>0</v>
      </c>
      <c r="R150" s="115">
        <f t="shared" si="28"/>
        <v>0</v>
      </c>
      <c r="S150" s="115">
        <f t="shared" si="28"/>
        <v>0</v>
      </c>
      <c r="T150" s="115">
        <f t="shared" si="28"/>
        <v>0</v>
      </c>
      <c r="U150" s="115">
        <f t="shared" si="28"/>
        <v>0</v>
      </c>
      <c r="V150" s="115">
        <f t="shared" si="28"/>
        <v>0</v>
      </c>
      <c r="W150" s="115">
        <f t="shared" si="28"/>
        <v>0</v>
      </c>
      <c r="X150" s="115">
        <f t="shared" si="28"/>
        <v>0</v>
      </c>
      <c r="Y150" s="115">
        <f t="shared" si="28"/>
        <v>0</v>
      </c>
      <c r="Z150" s="115">
        <f t="shared" si="28"/>
        <v>0</v>
      </c>
      <c r="AA150" s="115">
        <f t="shared" si="28"/>
        <v>0</v>
      </c>
      <c r="AB150" s="115">
        <f t="shared" si="28"/>
        <v>0</v>
      </c>
      <c r="AC150" s="115">
        <f t="shared" si="28"/>
        <v>1</v>
      </c>
      <c r="AD150" s="115">
        <f t="shared" si="28"/>
        <v>1</v>
      </c>
      <c r="AE150" s="115">
        <f t="shared" si="28"/>
        <v>1</v>
      </c>
      <c r="AF150" s="115">
        <f t="shared" si="28"/>
        <v>1</v>
      </c>
      <c r="AG150" s="115">
        <f t="shared" si="28"/>
        <v>1</v>
      </c>
      <c r="AH150" s="115">
        <f t="shared" si="28"/>
        <v>1</v>
      </c>
      <c r="AI150" s="115">
        <f t="shared" si="28"/>
        <v>1</v>
      </c>
      <c r="AJ150" s="37" t="str">
        <f t="shared" si="21"/>
        <v>CC_DSBL1</v>
      </c>
      <c r="AK150" s="50"/>
      <c r="AL150" s="50" t="str">
        <f t="shared" si="24"/>
        <v>7F</v>
      </c>
      <c r="AM150" s="52" t="str">
        <f t="shared" si="25"/>
        <v>00</v>
      </c>
      <c r="AN150" s="52" t="str">
        <f t="shared" si="26"/>
        <v>00</v>
      </c>
      <c r="AO150" s="52" t="str">
        <f t="shared" si="27"/>
        <v>00</v>
      </c>
      <c r="AQ150" t="str">
        <f t="shared" si="22"/>
        <v xml:space="preserve">    (U4)0x0000007FU,                                                           /* 14 CC_DSBL1                                        */</v>
      </c>
    </row>
    <row r="151" spans="2:43">
      <c r="B151" s="122"/>
      <c r="C151" s="37">
        <f t="shared" si="23"/>
        <v>15</v>
      </c>
      <c r="D151" s="115">
        <f t="shared" si="28"/>
        <v>0</v>
      </c>
      <c r="E151" s="115">
        <f t="shared" si="28"/>
        <v>0</v>
      </c>
      <c r="F151" s="115">
        <f t="shared" si="28"/>
        <v>0</v>
      </c>
      <c r="G151" s="115">
        <f t="shared" si="28"/>
        <v>0</v>
      </c>
      <c r="H151" s="115">
        <f t="shared" si="28"/>
        <v>0</v>
      </c>
      <c r="I151" s="115">
        <f t="shared" si="28"/>
        <v>0</v>
      </c>
      <c r="J151" s="115">
        <f t="shared" si="28"/>
        <v>0</v>
      </c>
      <c r="K151" s="115">
        <f t="shared" si="28"/>
        <v>0</v>
      </c>
      <c r="L151" s="115">
        <f t="shared" si="28"/>
        <v>0</v>
      </c>
      <c r="M151" s="115">
        <f t="shared" si="28"/>
        <v>0</v>
      </c>
      <c r="N151" s="115">
        <f t="shared" si="28"/>
        <v>0</v>
      </c>
      <c r="O151" s="115">
        <f t="shared" si="28"/>
        <v>0</v>
      </c>
      <c r="P151" s="115">
        <f t="shared" si="28"/>
        <v>0</v>
      </c>
      <c r="Q151" s="115">
        <f t="shared" si="28"/>
        <v>0</v>
      </c>
      <c r="R151" s="115">
        <f t="shared" si="28"/>
        <v>0</v>
      </c>
      <c r="S151" s="115">
        <f t="shared" si="28"/>
        <v>0</v>
      </c>
      <c r="T151" s="115">
        <f t="shared" si="28"/>
        <v>0</v>
      </c>
      <c r="U151" s="115">
        <f t="shared" si="28"/>
        <v>0</v>
      </c>
      <c r="V151" s="115">
        <f t="shared" si="28"/>
        <v>0</v>
      </c>
      <c r="W151" s="115">
        <f t="shared" si="28"/>
        <v>0</v>
      </c>
      <c r="X151" s="115">
        <f t="shared" si="28"/>
        <v>0</v>
      </c>
      <c r="Y151" s="115">
        <f t="shared" si="28"/>
        <v>0</v>
      </c>
      <c r="Z151" s="115">
        <f t="shared" si="28"/>
        <v>0</v>
      </c>
      <c r="AA151" s="115">
        <f t="shared" si="28"/>
        <v>0</v>
      </c>
      <c r="AB151" s="115">
        <f t="shared" si="28"/>
        <v>0</v>
      </c>
      <c r="AC151" s="115">
        <f t="shared" si="28"/>
        <v>1</v>
      </c>
      <c r="AD151" s="115">
        <f t="shared" si="28"/>
        <v>1</v>
      </c>
      <c r="AE151" s="115">
        <f t="shared" si="28"/>
        <v>1</v>
      </c>
      <c r="AF151" s="115">
        <f t="shared" si="28"/>
        <v>1</v>
      </c>
      <c r="AG151" s="115">
        <f t="shared" si="28"/>
        <v>1</v>
      </c>
      <c r="AH151" s="115">
        <f t="shared" si="28"/>
        <v>1</v>
      </c>
      <c r="AI151" s="115">
        <f>IF(OR(AI21=0,AI21=1),1,0)</f>
        <v>1</v>
      </c>
      <c r="AJ151" s="37" t="str">
        <f t="shared" si="21"/>
        <v>JST_ACT2</v>
      </c>
      <c r="AK151" s="50"/>
      <c r="AL151" s="50" t="str">
        <f t="shared" si="24"/>
        <v>7F</v>
      </c>
      <c r="AM151" s="52" t="str">
        <f t="shared" si="25"/>
        <v>00</v>
      </c>
      <c r="AN151" s="52" t="str">
        <f t="shared" si="26"/>
        <v>00</v>
      </c>
      <c r="AO151" s="52" t="str">
        <f t="shared" si="27"/>
        <v>00</v>
      </c>
      <c r="AQ151" t="str">
        <f t="shared" si="22"/>
        <v xml:space="preserve">    (U4)0x0000007FU,                                                           /* 15 JST_ACT2                                        */</v>
      </c>
    </row>
    <row r="152" spans="2:43">
      <c r="B152" s="122"/>
      <c r="C152" s="37">
        <f t="shared" si="23"/>
        <v>16</v>
      </c>
      <c r="D152" s="115">
        <f t="shared" ref="D152:AI159" si="29">IF(OR(D22=0,D22=1),1,0)</f>
        <v>0</v>
      </c>
      <c r="E152" s="115">
        <f t="shared" si="29"/>
        <v>0</v>
      </c>
      <c r="F152" s="115">
        <f t="shared" si="29"/>
        <v>0</v>
      </c>
      <c r="G152" s="115">
        <f t="shared" si="29"/>
        <v>0</v>
      </c>
      <c r="H152" s="115">
        <f t="shared" si="29"/>
        <v>0</v>
      </c>
      <c r="I152" s="115">
        <f t="shared" si="29"/>
        <v>0</v>
      </c>
      <c r="J152" s="115">
        <f t="shared" si="29"/>
        <v>0</v>
      </c>
      <c r="K152" s="115">
        <f t="shared" si="29"/>
        <v>0</v>
      </c>
      <c r="L152" s="115">
        <f t="shared" si="29"/>
        <v>0</v>
      </c>
      <c r="M152" s="115">
        <f t="shared" si="29"/>
        <v>0</v>
      </c>
      <c r="N152" s="115">
        <f t="shared" si="29"/>
        <v>0</v>
      </c>
      <c r="O152" s="115">
        <f t="shared" si="29"/>
        <v>0</v>
      </c>
      <c r="P152" s="115">
        <f t="shared" si="29"/>
        <v>0</v>
      </c>
      <c r="Q152" s="115">
        <f t="shared" si="29"/>
        <v>0</v>
      </c>
      <c r="R152" s="115">
        <f t="shared" si="29"/>
        <v>0</v>
      </c>
      <c r="S152" s="115">
        <f t="shared" si="29"/>
        <v>0</v>
      </c>
      <c r="T152" s="115">
        <f t="shared" si="29"/>
        <v>0</v>
      </c>
      <c r="U152" s="115">
        <f t="shared" si="29"/>
        <v>0</v>
      </c>
      <c r="V152" s="115">
        <f t="shared" si="29"/>
        <v>0</v>
      </c>
      <c r="W152" s="115">
        <f t="shared" si="29"/>
        <v>0</v>
      </c>
      <c r="X152" s="115">
        <f t="shared" si="29"/>
        <v>0</v>
      </c>
      <c r="Y152" s="115">
        <f t="shared" si="29"/>
        <v>0</v>
      </c>
      <c r="Z152" s="115">
        <f t="shared" si="29"/>
        <v>0</v>
      </c>
      <c r="AA152" s="115">
        <f t="shared" si="29"/>
        <v>0</v>
      </c>
      <c r="AB152" s="115">
        <f t="shared" si="29"/>
        <v>0</v>
      </c>
      <c r="AC152" s="115">
        <f t="shared" si="29"/>
        <v>1</v>
      </c>
      <c r="AD152" s="115">
        <f t="shared" si="29"/>
        <v>1</v>
      </c>
      <c r="AE152" s="115">
        <f t="shared" si="29"/>
        <v>1</v>
      </c>
      <c r="AF152" s="115">
        <f t="shared" si="29"/>
        <v>1</v>
      </c>
      <c r="AG152" s="115">
        <f t="shared" si="29"/>
        <v>1</v>
      </c>
      <c r="AH152" s="115">
        <f t="shared" si="29"/>
        <v>1</v>
      </c>
      <c r="AI152" s="115">
        <f t="shared" si="29"/>
        <v>1</v>
      </c>
      <c r="AJ152" s="37" t="str">
        <f t="shared" si="21"/>
        <v>CC_DSBL2</v>
      </c>
      <c r="AK152" s="50"/>
      <c r="AL152" s="50" t="str">
        <f t="shared" si="24"/>
        <v>7F</v>
      </c>
      <c r="AM152" s="52" t="str">
        <f t="shared" si="25"/>
        <v>00</v>
      </c>
      <c r="AN152" s="52" t="str">
        <f t="shared" si="26"/>
        <v>00</v>
      </c>
      <c r="AO152" s="52" t="str">
        <f t="shared" si="27"/>
        <v>00</v>
      </c>
      <c r="AQ152" t="str">
        <f t="shared" si="22"/>
        <v xml:space="preserve">    (U4)0x0000007FU,                                                           /* 16 CC_DSBL2                                        */</v>
      </c>
    </row>
    <row r="153" spans="2:43">
      <c r="B153" s="122"/>
      <c r="C153" s="37">
        <f t="shared" si="23"/>
        <v>17</v>
      </c>
      <c r="D153" s="115">
        <f t="shared" si="29"/>
        <v>0</v>
      </c>
      <c r="E153" s="115">
        <f t="shared" si="29"/>
        <v>0</v>
      </c>
      <c r="F153" s="115">
        <f t="shared" si="29"/>
        <v>0</v>
      </c>
      <c r="G153" s="115">
        <f t="shared" si="29"/>
        <v>0</v>
      </c>
      <c r="H153" s="115">
        <f t="shared" si="29"/>
        <v>0</v>
      </c>
      <c r="I153" s="115">
        <f t="shared" si="29"/>
        <v>0</v>
      </c>
      <c r="J153" s="115">
        <f t="shared" si="29"/>
        <v>0</v>
      </c>
      <c r="K153" s="115">
        <f t="shared" si="29"/>
        <v>0</v>
      </c>
      <c r="L153" s="115">
        <f t="shared" si="29"/>
        <v>0</v>
      </c>
      <c r="M153" s="115">
        <f t="shared" si="29"/>
        <v>0</v>
      </c>
      <c r="N153" s="115">
        <f t="shared" si="29"/>
        <v>0</v>
      </c>
      <c r="O153" s="115">
        <f t="shared" si="29"/>
        <v>0</v>
      </c>
      <c r="P153" s="115">
        <f t="shared" si="29"/>
        <v>0</v>
      </c>
      <c r="Q153" s="115">
        <f t="shared" si="29"/>
        <v>0</v>
      </c>
      <c r="R153" s="115">
        <f t="shared" si="29"/>
        <v>0</v>
      </c>
      <c r="S153" s="115">
        <f t="shared" si="29"/>
        <v>0</v>
      </c>
      <c r="T153" s="115">
        <f t="shared" si="29"/>
        <v>0</v>
      </c>
      <c r="U153" s="115">
        <f t="shared" si="29"/>
        <v>0</v>
      </c>
      <c r="V153" s="115">
        <f t="shared" si="29"/>
        <v>0</v>
      </c>
      <c r="W153" s="115">
        <f t="shared" si="29"/>
        <v>0</v>
      </c>
      <c r="X153" s="115">
        <f t="shared" si="29"/>
        <v>0</v>
      </c>
      <c r="Y153" s="115">
        <f t="shared" si="29"/>
        <v>0</v>
      </c>
      <c r="Z153" s="115">
        <f t="shared" si="29"/>
        <v>0</v>
      </c>
      <c r="AA153" s="115">
        <f t="shared" si="29"/>
        <v>0</v>
      </c>
      <c r="AB153" s="115">
        <f t="shared" si="29"/>
        <v>0</v>
      </c>
      <c r="AC153" s="115">
        <f t="shared" si="29"/>
        <v>1</v>
      </c>
      <c r="AD153" s="115">
        <f t="shared" si="29"/>
        <v>1</v>
      </c>
      <c r="AE153" s="115">
        <f t="shared" si="29"/>
        <v>1</v>
      </c>
      <c r="AF153" s="115">
        <f t="shared" si="29"/>
        <v>1</v>
      </c>
      <c r="AG153" s="115">
        <f t="shared" si="29"/>
        <v>1</v>
      </c>
      <c r="AH153" s="115">
        <f t="shared" si="29"/>
        <v>1</v>
      </c>
      <c r="AI153" s="115">
        <f t="shared" si="29"/>
        <v>1</v>
      </c>
      <c r="AJ153" s="37" t="str">
        <f t="shared" si="21"/>
        <v>CC_DSBL3</v>
      </c>
      <c r="AK153" s="50"/>
      <c r="AL153" s="50" t="str">
        <f t="shared" si="24"/>
        <v>7F</v>
      </c>
      <c r="AM153" s="52" t="str">
        <f t="shared" si="25"/>
        <v>00</v>
      </c>
      <c r="AN153" s="52" t="str">
        <f t="shared" si="26"/>
        <v>00</v>
      </c>
      <c r="AO153" s="52" t="str">
        <f t="shared" si="27"/>
        <v>00</v>
      </c>
      <c r="AQ153" t="str">
        <f t="shared" si="22"/>
        <v xml:space="preserve">    (U4)0x0000007FU,                                                           /* 17 CC_DSBL3                                        */</v>
      </c>
    </row>
    <row r="154" spans="2:43">
      <c r="B154" s="122"/>
      <c r="C154" s="37">
        <f t="shared" si="23"/>
        <v>18</v>
      </c>
      <c r="D154" s="115">
        <f t="shared" si="29"/>
        <v>0</v>
      </c>
      <c r="E154" s="115">
        <f t="shared" si="29"/>
        <v>0</v>
      </c>
      <c r="F154" s="115">
        <f t="shared" si="29"/>
        <v>0</v>
      </c>
      <c r="G154" s="115">
        <f t="shared" si="29"/>
        <v>0</v>
      </c>
      <c r="H154" s="115">
        <f t="shared" si="29"/>
        <v>0</v>
      </c>
      <c r="I154" s="115">
        <f t="shared" si="29"/>
        <v>0</v>
      </c>
      <c r="J154" s="115">
        <f t="shared" si="29"/>
        <v>0</v>
      </c>
      <c r="K154" s="115">
        <f t="shared" si="29"/>
        <v>0</v>
      </c>
      <c r="L154" s="115">
        <f t="shared" si="29"/>
        <v>0</v>
      </c>
      <c r="M154" s="115">
        <f t="shared" si="29"/>
        <v>0</v>
      </c>
      <c r="N154" s="115">
        <f t="shared" si="29"/>
        <v>0</v>
      </c>
      <c r="O154" s="115">
        <f t="shared" si="29"/>
        <v>0</v>
      </c>
      <c r="P154" s="115">
        <f t="shared" si="29"/>
        <v>0</v>
      </c>
      <c r="Q154" s="115">
        <f t="shared" si="29"/>
        <v>0</v>
      </c>
      <c r="R154" s="115">
        <f t="shared" si="29"/>
        <v>0</v>
      </c>
      <c r="S154" s="115">
        <f t="shared" si="29"/>
        <v>0</v>
      </c>
      <c r="T154" s="115">
        <f t="shared" si="29"/>
        <v>0</v>
      </c>
      <c r="U154" s="115">
        <f t="shared" si="29"/>
        <v>0</v>
      </c>
      <c r="V154" s="115">
        <f t="shared" si="29"/>
        <v>0</v>
      </c>
      <c r="W154" s="115">
        <f t="shared" si="29"/>
        <v>0</v>
      </c>
      <c r="X154" s="115">
        <f t="shared" si="29"/>
        <v>0</v>
      </c>
      <c r="Y154" s="115">
        <f t="shared" si="29"/>
        <v>0</v>
      </c>
      <c r="Z154" s="115">
        <f t="shared" si="29"/>
        <v>0</v>
      </c>
      <c r="AA154" s="115">
        <f t="shared" si="29"/>
        <v>0</v>
      </c>
      <c r="AB154" s="115">
        <f t="shared" si="29"/>
        <v>0</v>
      </c>
      <c r="AC154" s="115">
        <f t="shared" si="29"/>
        <v>1</v>
      </c>
      <c r="AD154" s="115">
        <f t="shared" si="29"/>
        <v>1</v>
      </c>
      <c r="AE154" s="115">
        <f t="shared" si="29"/>
        <v>1</v>
      </c>
      <c r="AF154" s="115">
        <f t="shared" si="29"/>
        <v>1</v>
      </c>
      <c r="AG154" s="115">
        <f t="shared" si="29"/>
        <v>1</v>
      </c>
      <c r="AH154" s="115">
        <f t="shared" si="29"/>
        <v>1</v>
      </c>
      <c r="AI154" s="115">
        <f t="shared" si="29"/>
        <v>1</v>
      </c>
      <c r="AJ154" s="37" t="str">
        <f t="shared" si="21"/>
        <v>CC_DSBL4</v>
      </c>
      <c r="AK154" s="50"/>
      <c r="AL154" s="50" t="str">
        <f t="shared" si="24"/>
        <v>7F</v>
      </c>
      <c r="AM154" s="52" t="str">
        <f t="shared" si="25"/>
        <v>00</v>
      </c>
      <c r="AN154" s="52" t="str">
        <f t="shared" si="26"/>
        <v>00</v>
      </c>
      <c r="AO154" s="52" t="str">
        <f t="shared" si="27"/>
        <v>00</v>
      </c>
      <c r="AQ154" t="str">
        <f t="shared" si="22"/>
        <v xml:space="preserve">    (U4)0x0000007FU,                                                           /* 18 CC_DSBL4                                        */</v>
      </c>
    </row>
    <row r="155" spans="2:43">
      <c r="B155" s="122"/>
      <c r="C155" s="37">
        <f t="shared" si="23"/>
        <v>19</v>
      </c>
      <c r="D155" s="115">
        <f t="shared" si="29"/>
        <v>0</v>
      </c>
      <c r="E155" s="115">
        <f t="shared" si="29"/>
        <v>0</v>
      </c>
      <c r="F155" s="115">
        <f t="shared" si="29"/>
        <v>0</v>
      </c>
      <c r="G155" s="115">
        <f t="shared" si="29"/>
        <v>0</v>
      </c>
      <c r="H155" s="115">
        <f t="shared" si="29"/>
        <v>0</v>
      </c>
      <c r="I155" s="115">
        <f t="shared" si="29"/>
        <v>0</v>
      </c>
      <c r="J155" s="115">
        <f t="shared" si="29"/>
        <v>0</v>
      </c>
      <c r="K155" s="115">
        <f t="shared" si="29"/>
        <v>0</v>
      </c>
      <c r="L155" s="115">
        <f t="shared" si="29"/>
        <v>0</v>
      </c>
      <c r="M155" s="115">
        <f t="shared" si="29"/>
        <v>0</v>
      </c>
      <c r="N155" s="115">
        <f t="shared" si="29"/>
        <v>0</v>
      </c>
      <c r="O155" s="115">
        <f t="shared" si="29"/>
        <v>0</v>
      </c>
      <c r="P155" s="115">
        <f t="shared" si="29"/>
        <v>0</v>
      </c>
      <c r="Q155" s="115">
        <f t="shared" si="29"/>
        <v>0</v>
      </c>
      <c r="R155" s="115">
        <f t="shared" si="29"/>
        <v>0</v>
      </c>
      <c r="S155" s="115">
        <f t="shared" si="29"/>
        <v>0</v>
      </c>
      <c r="T155" s="115">
        <f t="shared" si="29"/>
        <v>0</v>
      </c>
      <c r="U155" s="115">
        <f t="shared" si="29"/>
        <v>0</v>
      </c>
      <c r="V155" s="115">
        <f t="shared" si="29"/>
        <v>0</v>
      </c>
      <c r="W155" s="115">
        <f t="shared" si="29"/>
        <v>0</v>
      </c>
      <c r="X155" s="115">
        <f t="shared" si="29"/>
        <v>0</v>
      </c>
      <c r="Y155" s="115">
        <f t="shared" si="29"/>
        <v>0</v>
      </c>
      <c r="Z155" s="115">
        <f t="shared" si="29"/>
        <v>0</v>
      </c>
      <c r="AA155" s="115">
        <f t="shared" si="29"/>
        <v>0</v>
      </c>
      <c r="AB155" s="115">
        <f t="shared" si="29"/>
        <v>0</v>
      </c>
      <c r="AC155" s="115">
        <f t="shared" si="29"/>
        <v>1</v>
      </c>
      <c r="AD155" s="115">
        <f t="shared" si="29"/>
        <v>1</v>
      </c>
      <c r="AE155" s="115">
        <f t="shared" si="29"/>
        <v>1</v>
      </c>
      <c r="AF155" s="115">
        <f t="shared" si="29"/>
        <v>1</v>
      </c>
      <c r="AG155" s="115">
        <f t="shared" si="29"/>
        <v>1</v>
      </c>
      <c r="AH155" s="115">
        <f t="shared" si="29"/>
        <v>1</v>
      </c>
      <c r="AI155" s="115">
        <f t="shared" si="29"/>
        <v>1</v>
      </c>
      <c r="AJ155" s="37" t="str">
        <f t="shared" si="21"/>
        <v>RSM</v>
      </c>
      <c r="AK155" s="50"/>
      <c r="AL155" s="50" t="str">
        <f t="shared" si="24"/>
        <v>7F</v>
      </c>
      <c r="AM155" s="52" t="str">
        <f t="shared" si="25"/>
        <v>00</v>
      </c>
      <c r="AN155" s="52" t="str">
        <f t="shared" si="26"/>
        <v>00</v>
      </c>
      <c r="AO155" s="52" t="str">
        <f t="shared" si="27"/>
        <v>00</v>
      </c>
      <c r="AQ155" t="str">
        <f t="shared" si="22"/>
        <v xml:space="preserve">    (U4)0x0000007FU,                                                           /* 19 RSM                                             */</v>
      </c>
    </row>
    <row r="156" spans="2:43">
      <c r="B156" s="122"/>
      <c r="C156" s="37">
        <f t="shared" si="23"/>
        <v>20</v>
      </c>
      <c r="D156" s="115">
        <f t="shared" si="29"/>
        <v>0</v>
      </c>
      <c r="E156" s="115">
        <f t="shared" si="29"/>
        <v>0</v>
      </c>
      <c r="F156" s="115">
        <f t="shared" si="29"/>
        <v>0</v>
      </c>
      <c r="G156" s="115">
        <f t="shared" si="29"/>
        <v>0</v>
      </c>
      <c r="H156" s="115">
        <f t="shared" si="29"/>
        <v>0</v>
      </c>
      <c r="I156" s="115">
        <f t="shared" si="29"/>
        <v>0</v>
      </c>
      <c r="J156" s="115">
        <f t="shared" si="29"/>
        <v>0</v>
      </c>
      <c r="K156" s="115">
        <f t="shared" si="29"/>
        <v>0</v>
      </c>
      <c r="L156" s="115">
        <f t="shared" si="29"/>
        <v>0</v>
      </c>
      <c r="M156" s="115">
        <f t="shared" si="29"/>
        <v>0</v>
      </c>
      <c r="N156" s="115">
        <f t="shared" si="29"/>
        <v>0</v>
      </c>
      <c r="O156" s="115">
        <f t="shared" si="29"/>
        <v>0</v>
      </c>
      <c r="P156" s="115">
        <f t="shared" si="29"/>
        <v>0</v>
      </c>
      <c r="Q156" s="115">
        <f t="shared" si="29"/>
        <v>0</v>
      </c>
      <c r="R156" s="115">
        <f t="shared" si="29"/>
        <v>0</v>
      </c>
      <c r="S156" s="115">
        <f t="shared" si="29"/>
        <v>0</v>
      </c>
      <c r="T156" s="115">
        <f t="shared" si="29"/>
        <v>0</v>
      </c>
      <c r="U156" s="115">
        <f t="shared" si="29"/>
        <v>0</v>
      </c>
      <c r="V156" s="115">
        <f t="shared" si="29"/>
        <v>0</v>
      </c>
      <c r="W156" s="115">
        <f t="shared" si="29"/>
        <v>0</v>
      </c>
      <c r="X156" s="115">
        <f t="shared" si="29"/>
        <v>0</v>
      </c>
      <c r="Y156" s="115">
        <f t="shared" si="29"/>
        <v>0</v>
      </c>
      <c r="Z156" s="115">
        <f t="shared" si="29"/>
        <v>0</v>
      </c>
      <c r="AA156" s="115">
        <f t="shared" si="29"/>
        <v>0</v>
      </c>
      <c r="AB156" s="115">
        <f t="shared" si="29"/>
        <v>0</v>
      </c>
      <c r="AC156" s="115">
        <f t="shared" si="29"/>
        <v>1</v>
      </c>
      <c r="AD156" s="115">
        <f t="shared" si="29"/>
        <v>1</v>
      </c>
      <c r="AE156" s="115">
        <f t="shared" si="29"/>
        <v>1</v>
      </c>
      <c r="AF156" s="115">
        <f t="shared" si="29"/>
        <v>1</v>
      </c>
      <c r="AG156" s="115">
        <f t="shared" si="29"/>
        <v>1</v>
      </c>
      <c r="AH156" s="115">
        <f t="shared" si="29"/>
        <v>1</v>
      </c>
      <c r="AI156" s="115">
        <f t="shared" si="29"/>
        <v>1</v>
      </c>
      <c r="AJ156" s="37" t="str">
        <f t="shared" si="21"/>
        <v>RSM_UNAVA</v>
      </c>
      <c r="AK156" s="50"/>
      <c r="AL156" s="50" t="str">
        <f t="shared" si="24"/>
        <v>7F</v>
      </c>
      <c r="AM156" s="52" t="str">
        <f t="shared" si="25"/>
        <v>00</v>
      </c>
      <c r="AN156" s="52" t="str">
        <f t="shared" si="26"/>
        <v>00</v>
      </c>
      <c r="AO156" s="52" t="str">
        <f t="shared" si="27"/>
        <v>00</v>
      </c>
      <c r="AQ156" t="str">
        <f t="shared" si="22"/>
        <v xml:space="preserve">    (U4)0x0000007FU,                                                           /* 20 RSM_UNAVA                                       */</v>
      </c>
    </row>
    <row r="157" spans="2:43">
      <c r="B157" s="122"/>
      <c r="C157" s="37">
        <f t="shared" si="23"/>
        <v>21</v>
      </c>
      <c r="D157" s="115">
        <f t="shared" si="29"/>
        <v>0</v>
      </c>
      <c r="E157" s="115">
        <f t="shared" si="29"/>
        <v>0</v>
      </c>
      <c r="F157" s="115">
        <f t="shared" si="29"/>
        <v>0</v>
      </c>
      <c r="G157" s="115">
        <f t="shared" si="29"/>
        <v>0</v>
      </c>
      <c r="H157" s="115">
        <f t="shared" si="29"/>
        <v>0</v>
      </c>
      <c r="I157" s="115">
        <f t="shared" si="29"/>
        <v>0</v>
      </c>
      <c r="J157" s="115">
        <f t="shared" si="29"/>
        <v>0</v>
      </c>
      <c r="K157" s="115">
        <f t="shared" si="29"/>
        <v>0</v>
      </c>
      <c r="L157" s="115">
        <f t="shared" si="29"/>
        <v>0</v>
      </c>
      <c r="M157" s="115">
        <f t="shared" si="29"/>
        <v>0</v>
      </c>
      <c r="N157" s="115">
        <f t="shared" si="29"/>
        <v>0</v>
      </c>
      <c r="O157" s="115">
        <f t="shared" si="29"/>
        <v>0</v>
      </c>
      <c r="P157" s="115">
        <f t="shared" si="29"/>
        <v>0</v>
      </c>
      <c r="Q157" s="115">
        <f t="shared" si="29"/>
        <v>0</v>
      </c>
      <c r="R157" s="115">
        <f t="shared" si="29"/>
        <v>0</v>
      </c>
      <c r="S157" s="115">
        <f t="shared" si="29"/>
        <v>0</v>
      </c>
      <c r="T157" s="115">
        <f t="shared" si="29"/>
        <v>0</v>
      </c>
      <c r="U157" s="115">
        <f t="shared" si="29"/>
        <v>0</v>
      </c>
      <c r="V157" s="115">
        <f t="shared" si="29"/>
        <v>0</v>
      </c>
      <c r="W157" s="115">
        <f t="shared" si="29"/>
        <v>0</v>
      </c>
      <c r="X157" s="115">
        <f t="shared" si="29"/>
        <v>0</v>
      </c>
      <c r="Y157" s="115">
        <f t="shared" si="29"/>
        <v>0</v>
      </c>
      <c r="Z157" s="115">
        <f t="shared" si="29"/>
        <v>0</v>
      </c>
      <c r="AA157" s="115">
        <f t="shared" si="29"/>
        <v>0</v>
      </c>
      <c r="AB157" s="115">
        <f t="shared" si="29"/>
        <v>0</v>
      </c>
      <c r="AC157" s="115">
        <f t="shared" si="29"/>
        <v>1</v>
      </c>
      <c r="AD157" s="115">
        <f t="shared" si="29"/>
        <v>1</v>
      </c>
      <c r="AE157" s="115">
        <f t="shared" si="29"/>
        <v>1</v>
      </c>
      <c r="AF157" s="115">
        <f t="shared" si="29"/>
        <v>1</v>
      </c>
      <c r="AG157" s="115">
        <f t="shared" si="29"/>
        <v>1</v>
      </c>
      <c r="AH157" s="115">
        <f t="shared" si="29"/>
        <v>1</v>
      </c>
      <c r="AI157" s="115">
        <f t="shared" si="29"/>
        <v>1</v>
      </c>
      <c r="AJ157" s="37" t="str">
        <f t="shared" si="21"/>
        <v>REQ_BRK2</v>
      </c>
      <c r="AK157" s="50"/>
      <c r="AL157" s="50" t="str">
        <f t="shared" si="24"/>
        <v>7F</v>
      </c>
      <c r="AM157" s="52" t="str">
        <f t="shared" si="25"/>
        <v>00</v>
      </c>
      <c r="AN157" s="52" t="str">
        <f t="shared" si="26"/>
        <v>00</v>
      </c>
      <c r="AO157" s="52" t="str">
        <f t="shared" si="27"/>
        <v>00</v>
      </c>
      <c r="AQ157" t="str">
        <f t="shared" si="22"/>
        <v xml:space="preserve">    (U4)0x0000007FU,                                                           /* 21 REQ_BRK2                                        */</v>
      </c>
    </row>
    <row r="158" spans="2:43">
      <c r="B158" s="122"/>
      <c r="C158" s="37">
        <f t="shared" si="23"/>
        <v>22</v>
      </c>
      <c r="D158" s="115">
        <f t="shared" si="29"/>
        <v>0</v>
      </c>
      <c r="E158" s="115">
        <f t="shared" si="29"/>
        <v>0</v>
      </c>
      <c r="F158" s="115">
        <f t="shared" si="29"/>
        <v>0</v>
      </c>
      <c r="G158" s="115">
        <f t="shared" si="29"/>
        <v>0</v>
      </c>
      <c r="H158" s="115">
        <f t="shared" si="29"/>
        <v>0</v>
      </c>
      <c r="I158" s="115">
        <f t="shared" si="29"/>
        <v>0</v>
      </c>
      <c r="J158" s="115">
        <f t="shared" si="29"/>
        <v>0</v>
      </c>
      <c r="K158" s="115">
        <f t="shared" si="29"/>
        <v>0</v>
      </c>
      <c r="L158" s="115">
        <f t="shared" si="29"/>
        <v>0</v>
      </c>
      <c r="M158" s="115">
        <f t="shared" si="29"/>
        <v>0</v>
      </c>
      <c r="N158" s="115">
        <f t="shared" si="29"/>
        <v>0</v>
      </c>
      <c r="O158" s="115">
        <f t="shared" si="29"/>
        <v>0</v>
      </c>
      <c r="P158" s="115">
        <f t="shared" si="29"/>
        <v>0</v>
      </c>
      <c r="Q158" s="115">
        <f t="shared" si="29"/>
        <v>0</v>
      </c>
      <c r="R158" s="115">
        <f t="shared" si="29"/>
        <v>0</v>
      </c>
      <c r="S158" s="115">
        <f t="shared" si="29"/>
        <v>0</v>
      </c>
      <c r="T158" s="115">
        <f t="shared" si="29"/>
        <v>0</v>
      </c>
      <c r="U158" s="115">
        <f t="shared" si="29"/>
        <v>0</v>
      </c>
      <c r="V158" s="115">
        <f t="shared" si="29"/>
        <v>0</v>
      </c>
      <c r="W158" s="115">
        <f t="shared" si="29"/>
        <v>0</v>
      </c>
      <c r="X158" s="115">
        <f t="shared" si="29"/>
        <v>0</v>
      </c>
      <c r="Y158" s="115">
        <f t="shared" si="29"/>
        <v>0</v>
      </c>
      <c r="Z158" s="115">
        <f t="shared" si="29"/>
        <v>0</v>
      </c>
      <c r="AA158" s="115">
        <f t="shared" si="29"/>
        <v>0</v>
      </c>
      <c r="AB158" s="115">
        <f t="shared" si="29"/>
        <v>0</v>
      </c>
      <c r="AC158" s="115">
        <f t="shared" si="29"/>
        <v>1</v>
      </c>
      <c r="AD158" s="115">
        <f t="shared" si="29"/>
        <v>1</v>
      </c>
      <c r="AE158" s="115">
        <f t="shared" si="29"/>
        <v>1</v>
      </c>
      <c r="AF158" s="115">
        <f t="shared" si="29"/>
        <v>1</v>
      </c>
      <c r="AG158" s="115">
        <f t="shared" si="29"/>
        <v>1</v>
      </c>
      <c r="AH158" s="115">
        <f t="shared" si="29"/>
        <v>1</v>
      </c>
      <c r="AI158" s="115">
        <f t="shared" si="29"/>
        <v>1</v>
      </c>
      <c r="AJ158" s="37" t="str">
        <f t="shared" si="21"/>
        <v>CC_ACT</v>
      </c>
      <c r="AK158" s="50"/>
      <c r="AL158" s="50" t="str">
        <f t="shared" si="24"/>
        <v>7F</v>
      </c>
      <c r="AM158" s="52" t="str">
        <f t="shared" si="25"/>
        <v>00</v>
      </c>
      <c r="AN158" s="52" t="str">
        <f t="shared" si="26"/>
        <v>00</v>
      </c>
      <c r="AO158" s="52" t="str">
        <f t="shared" si="27"/>
        <v>00</v>
      </c>
      <c r="AQ158" t="str">
        <f t="shared" si="22"/>
        <v xml:space="preserve">    (U4)0x0000007FU,                                                           /* 22 CC_ACT                                          */</v>
      </c>
    </row>
    <row r="159" spans="2:43">
      <c r="B159" s="122"/>
      <c r="C159" s="37">
        <f t="shared" si="23"/>
        <v>23</v>
      </c>
      <c r="D159" s="115">
        <f t="shared" si="29"/>
        <v>0</v>
      </c>
      <c r="E159" s="115">
        <f t="shared" si="29"/>
        <v>0</v>
      </c>
      <c r="F159" s="115">
        <f t="shared" si="29"/>
        <v>0</v>
      </c>
      <c r="G159" s="115">
        <f t="shared" si="29"/>
        <v>0</v>
      </c>
      <c r="H159" s="115">
        <f t="shared" si="29"/>
        <v>0</v>
      </c>
      <c r="I159" s="115">
        <f t="shared" si="29"/>
        <v>0</v>
      </c>
      <c r="J159" s="115">
        <f t="shared" si="29"/>
        <v>0</v>
      </c>
      <c r="K159" s="115">
        <f t="shared" si="29"/>
        <v>0</v>
      </c>
      <c r="L159" s="115">
        <f t="shared" si="29"/>
        <v>0</v>
      </c>
      <c r="M159" s="115">
        <f t="shared" si="29"/>
        <v>0</v>
      </c>
      <c r="N159" s="115">
        <f t="shared" si="29"/>
        <v>0</v>
      </c>
      <c r="O159" s="115">
        <f t="shared" si="29"/>
        <v>0</v>
      </c>
      <c r="P159" s="115">
        <f t="shared" si="29"/>
        <v>0</v>
      </c>
      <c r="Q159" s="115">
        <f t="shared" si="29"/>
        <v>0</v>
      </c>
      <c r="R159" s="115">
        <f t="shared" si="29"/>
        <v>0</v>
      </c>
      <c r="S159" s="115">
        <f t="shared" si="29"/>
        <v>0</v>
      </c>
      <c r="T159" s="115">
        <f t="shared" si="29"/>
        <v>0</v>
      </c>
      <c r="U159" s="115">
        <f t="shared" si="29"/>
        <v>0</v>
      </c>
      <c r="V159" s="115">
        <f t="shared" si="29"/>
        <v>0</v>
      </c>
      <c r="W159" s="115">
        <f t="shared" si="29"/>
        <v>0</v>
      </c>
      <c r="X159" s="115">
        <f t="shared" si="29"/>
        <v>0</v>
      </c>
      <c r="Y159" s="115">
        <f t="shared" si="29"/>
        <v>0</v>
      </c>
      <c r="Z159" s="115">
        <f t="shared" si="29"/>
        <v>0</v>
      </c>
      <c r="AA159" s="115">
        <f t="shared" si="29"/>
        <v>0</v>
      </c>
      <c r="AB159" s="115">
        <f t="shared" si="29"/>
        <v>0</v>
      </c>
      <c r="AC159" s="115">
        <f t="shared" si="29"/>
        <v>1</v>
      </c>
      <c r="AD159" s="115">
        <f t="shared" si="29"/>
        <v>1</v>
      </c>
      <c r="AE159" s="115">
        <f t="shared" si="29"/>
        <v>1</v>
      </c>
      <c r="AF159" s="115">
        <f t="shared" si="29"/>
        <v>1</v>
      </c>
      <c r="AG159" s="115">
        <f t="shared" si="29"/>
        <v>1</v>
      </c>
      <c r="AH159" s="115">
        <f t="shared" si="29"/>
        <v>1</v>
      </c>
      <c r="AI159" s="115">
        <f>IF(OR(AI29=0,AI29=1),1,0)</f>
        <v>1</v>
      </c>
      <c r="AJ159" s="37" t="str">
        <f t="shared" si="21"/>
        <v>SFT_P_AUTO</v>
      </c>
      <c r="AK159" s="50"/>
      <c r="AL159" s="50" t="str">
        <f t="shared" si="24"/>
        <v>7F</v>
      </c>
      <c r="AM159" s="52" t="str">
        <f t="shared" si="25"/>
        <v>00</v>
      </c>
      <c r="AN159" s="52" t="str">
        <f t="shared" si="26"/>
        <v>00</v>
      </c>
      <c r="AO159" s="52" t="str">
        <f t="shared" si="27"/>
        <v>00</v>
      </c>
      <c r="AQ159" t="str">
        <f t="shared" si="22"/>
        <v xml:space="preserve">    (U4)0x0000007FU,                                                           /* 23 SFT_P_AUTO                                      */</v>
      </c>
    </row>
    <row r="160" spans="2:43">
      <c r="B160" s="122"/>
      <c r="C160" s="37">
        <f t="shared" si="23"/>
        <v>24</v>
      </c>
      <c r="D160" s="115">
        <f t="shared" ref="D160:AI167" si="30">IF(OR(D30=0,D30=1),1,0)</f>
        <v>0</v>
      </c>
      <c r="E160" s="115">
        <f t="shared" si="30"/>
        <v>0</v>
      </c>
      <c r="F160" s="115">
        <f t="shared" si="30"/>
        <v>0</v>
      </c>
      <c r="G160" s="115">
        <f t="shared" si="30"/>
        <v>0</v>
      </c>
      <c r="H160" s="115">
        <f t="shared" si="30"/>
        <v>0</v>
      </c>
      <c r="I160" s="115">
        <f t="shared" si="30"/>
        <v>0</v>
      </c>
      <c r="J160" s="115">
        <f t="shared" si="30"/>
        <v>0</v>
      </c>
      <c r="K160" s="115">
        <f t="shared" si="30"/>
        <v>0</v>
      </c>
      <c r="L160" s="115">
        <f t="shared" si="30"/>
        <v>0</v>
      </c>
      <c r="M160" s="115">
        <f t="shared" si="30"/>
        <v>0</v>
      </c>
      <c r="N160" s="115">
        <f t="shared" si="30"/>
        <v>0</v>
      </c>
      <c r="O160" s="115">
        <f t="shared" si="30"/>
        <v>0</v>
      </c>
      <c r="P160" s="115">
        <f t="shared" si="30"/>
        <v>0</v>
      </c>
      <c r="Q160" s="115">
        <f t="shared" si="30"/>
        <v>0</v>
      </c>
      <c r="R160" s="115">
        <f t="shared" si="30"/>
        <v>0</v>
      </c>
      <c r="S160" s="115">
        <f t="shared" si="30"/>
        <v>0</v>
      </c>
      <c r="T160" s="115">
        <f t="shared" si="30"/>
        <v>0</v>
      </c>
      <c r="U160" s="115">
        <f t="shared" si="30"/>
        <v>0</v>
      </c>
      <c r="V160" s="115">
        <f t="shared" si="30"/>
        <v>0</v>
      </c>
      <c r="W160" s="115">
        <f t="shared" si="30"/>
        <v>0</v>
      </c>
      <c r="X160" s="115">
        <f t="shared" si="30"/>
        <v>1</v>
      </c>
      <c r="Y160" s="115">
        <f t="shared" si="30"/>
        <v>1</v>
      </c>
      <c r="Z160" s="115">
        <f t="shared" si="30"/>
        <v>1</v>
      </c>
      <c r="AA160" s="115">
        <f t="shared" si="30"/>
        <v>1</v>
      </c>
      <c r="AB160" s="115">
        <f t="shared" si="30"/>
        <v>1</v>
      </c>
      <c r="AC160" s="115">
        <f t="shared" si="30"/>
        <v>0</v>
      </c>
      <c r="AD160" s="115">
        <f t="shared" si="30"/>
        <v>0</v>
      </c>
      <c r="AE160" s="115">
        <f t="shared" si="30"/>
        <v>0</v>
      </c>
      <c r="AF160" s="115">
        <f t="shared" si="30"/>
        <v>0</v>
      </c>
      <c r="AG160" s="115">
        <f t="shared" si="30"/>
        <v>0</v>
      </c>
      <c r="AH160" s="115">
        <f t="shared" si="30"/>
        <v>0</v>
      </c>
      <c r="AI160" s="115">
        <f t="shared" si="30"/>
        <v>0</v>
      </c>
      <c r="AJ160" s="37" t="str">
        <f t="shared" si="21"/>
        <v>UNKNOWN_RW</v>
      </c>
      <c r="AK160" s="50"/>
      <c r="AL160" s="50" t="str">
        <f t="shared" si="24"/>
        <v>80</v>
      </c>
      <c r="AM160" s="52" t="str">
        <f t="shared" si="25"/>
        <v>0F</v>
      </c>
      <c r="AN160" s="52" t="str">
        <f t="shared" si="26"/>
        <v>00</v>
      </c>
      <c r="AO160" s="52" t="str">
        <f t="shared" si="27"/>
        <v>00</v>
      </c>
      <c r="AQ160" t="str">
        <f t="shared" si="22"/>
        <v xml:space="preserve">    (U4)0x00000F80U                                                            /* 24 UNKNOWN_RW                                      */</v>
      </c>
    </row>
    <row r="161" spans="2:43">
      <c r="B161" s="122"/>
      <c r="C161" s="37">
        <f t="shared" si="23"/>
        <v>25</v>
      </c>
      <c r="D161" s="115">
        <f t="shared" si="30"/>
        <v>0</v>
      </c>
      <c r="E161" s="115">
        <f t="shared" si="30"/>
        <v>0</v>
      </c>
      <c r="F161" s="115">
        <f t="shared" si="30"/>
        <v>0</v>
      </c>
      <c r="G161" s="115">
        <f t="shared" si="30"/>
        <v>0</v>
      </c>
      <c r="H161" s="115">
        <f t="shared" si="30"/>
        <v>0</v>
      </c>
      <c r="I161" s="115">
        <f t="shared" si="30"/>
        <v>0</v>
      </c>
      <c r="J161" s="115">
        <f t="shared" si="30"/>
        <v>0</v>
      </c>
      <c r="K161" s="115">
        <f t="shared" si="30"/>
        <v>0</v>
      </c>
      <c r="L161" s="115">
        <f t="shared" si="30"/>
        <v>0</v>
      </c>
      <c r="M161" s="115">
        <f t="shared" si="30"/>
        <v>0</v>
      </c>
      <c r="N161" s="115">
        <f t="shared" si="30"/>
        <v>0</v>
      </c>
      <c r="O161" s="115">
        <f t="shared" si="30"/>
        <v>0</v>
      </c>
      <c r="P161" s="115">
        <f t="shared" si="30"/>
        <v>0</v>
      </c>
      <c r="Q161" s="115">
        <f t="shared" si="30"/>
        <v>0</v>
      </c>
      <c r="R161" s="115">
        <f t="shared" si="30"/>
        <v>0</v>
      </c>
      <c r="S161" s="115">
        <f t="shared" si="30"/>
        <v>0</v>
      </c>
      <c r="T161" s="115">
        <f t="shared" si="30"/>
        <v>0</v>
      </c>
      <c r="U161" s="115">
        <f t="shared" si="30"/>
        <v>0</v>
      </c>
      <c r="V161" s="115">
        <f t="shared" si="30"/>
        <v>0</v>
      </c>
      <c r="W161" s="115">
        <f t="shared" si="30"/>
        <v>0</v>
      </c>
      <c r="X161" s="115">
        <f t="shared" si="30"/>
        <v>0</v>
      </c>
      <c r="Y161" s="115">
        <f t="shared" si="30"/>
        <v>0</v>
      </c>
      <c r="Z161" s="115">
        <f t="shared" si="30"/>
        <v>0</v>
      </c>
      <c r="AA161" s="115">
        <f t="shared" si="30"/>
        <v>0</v>
      </c>
      <c r="AB161" s="115">
        <f t="shared" si="30"/>
        <v>0</v>
      </c>
      <c r="AC161" s="115">
        <f t="shared" si="30"/>
        <v>0</v>
      </c>
      <c r="AD161" s="115">
        <f t="shared" si="30"/>
        <v>0</v>
      </c>
      <c r="AE161" s="115">
        <f t="shared" si="30"/>
        <v>0</v>
      </c>
      <c r="AF161" s="115">
        <f t="shared" si="30"/>
        <v>0</v>
      </c>
      <c r="AG161" s="115">
        <f t="shared" si="30"/>
        <v>0</v>
      </c>
      <c r="AH161" s="115">
        <f t="shared" si="30"/>
        <v>0</v>
      </c>
      <c r="AI161" s="115">
        <f t="shared" si="30"/>
        <v>0</v>
      </c>
      <c r="AJ161" s="37" t="str">
        <f t="shared" si="21"/>
        <v/>
      </c>
      <c r="AK161" s="50"/>
      <c r="AL161" s="50" t="str">
        <f t="shared" si="24"/>
        <v>00</v>
      </c>
      <c r="AM161" s="52" t="str">
        <f t="shared" si="25"/>
        <v>00</v>
      </c>
      <c r="AN161" s="52" t="str">
        <f t="shared" si="26"/>
        <v>00</v>
      </c>
      <c r="AO161" s="52" t="str">
        <f t="shared" si="27"/>
        <v>00</v>
      </c>
      <c r="AQ161" t="str">
        <f t="shared" si="22"/>
        <v/>
      </c>
    </row>
    <row r="162" spans="2:43">
      <c r="B162" s="122"/>
      <c r="C162" s="37">
        <f t="shared" si="23"/>
        <v>26</v>
      </c>
      <c r="D162" s="115">
        <f t="shared" si="30"/>
        <v>0</v>
      </c>
      <c r="E162" s="115">
        <f t="shared" si="30"/>
        <v>0</v>
      </c>
      <c r="F162" s="115">
        <f t="shared" si="30"/>
        <v>0</v>
      </c>
      <c r="G162" s="115">
        <f t="shared" si="30"/>
        <v>0</v>
      </c>
      <c r="H162" s="115">
        <f t="shared" si="30"/>
        <v>0</v>
      </c>
      <c r="I162" s="115">
        <f t="shared" si="30"/>
        <v>0</v>
      </c>
      <c r="J162" s="115">
        <f t="shared" si="30"/>
        <v>0</v>
      </c>
      <c r="K162" s="115">
        <f t="shared" si="30"/>
        <v>0</v>
      </c>
      <c r="L162" s="115">
        <f t="shared" si="30"/>
        <v>0</v>
      </c>
      <c r="M162" s="115">
        <f t="shared" si="30"/>
        <v>0</v>
      </c>
      <c r="N162" s="115">
        <f t="shared" si="30"/>
        <v>0</v>
      </c>
      <c r="O162" s="115">
        <f t="shared" si="30"/>
        <v>0</v>
      </c>
      <c r="P162" s="115">
        <f t="shared" si="30"/>
        <v>0</v>
      </c>
      <c r="Q162" s="115">
        <f t="shared" si="30"/>
        <v>0</v>
      </c>
      <c r="R162" s="115">
        <f t="shared" si="30"/>
        <v>0</v>
      </c>
      <c r="S162" s="115">
        <f t="shared" si="30"/>
        <v>0</v>
      </c>
      <c r="T162" s="115">
        <f t="shared" si="30"/>
        <v>0</v>
      </c>
      <c r="U162" s="115">
        <f t="shared" si="30"/>
        <v>0</v>
      </c>
      <c r="V162" s="115">
        <f t="shared" si="30"/>
        <v>0</v>
      </c>
      <c r="W162" s="115">
        <f t="shared" si="30"/>
        <v>0</v>
      </c>
      <c r="X162" s="115">
        <f t="shared" si="30"/>
        <v>0</v>
      </c>
      <c r="Y162" s="115">
        <f t="shared" si="30"/>
        <v>0</v>
      </c>
      <c r="Z162" s="115">
        <f t="shared" si="30"/>
        <v>0</v>
      </c>
      <c r="AA162" s="115">
        <f t="shared" si="30"/>
        <v>0</v>
      </c>
      <c r="AB162" s="115">
        <f t="shared" si="30"/>
        <v>0</v>
      </c>
      <c r="AC162" s="115">
        <f t="shared" si="30"/>
        <v>0</v>
      </c>
      <c r="AD162" s="115">
        <f t="shared" si="30"/>
        <v>0</v>
      </c>
      <c r="AE162" s="115">
        <f t="shared" si="30"/>
        <v>0</v>
      </c>
      <c r="AF162" s="115">
        <f t="shared" si="30"/>
        <v>0</v>
      </c>
      <c r="AG162" s="115">
        <f t="shared" si="30"/>
        <v>0</v>
      </c>
      <c r="AH162" s="115">
        <f t="shared" si="30"/>
        <v>0</v>
      </c>
      <c r="AI162" s="115">
        <f t="shared" si="30"/>
        <v>0</v>
      </c>
      <c r="AJ162" s="37" t="str">
        <f t="shared" si="21"/>
        <v/>
      </c>
      <c r="AK162" s="50"/>
      <c r="AL162" s="50" t="str">
        <f t="shared" si="24"/>
        <v>00</v>
      </c>
      <c r="AM162" s="52" t="str">
        <f t="shared" si="25"/>
        <v>00</v>
      </c>
      <c r="AN162" s="52" t="str">
        <f t="shared" si="26"/>
        <v>00</v>
      </c>
      <c r="AO162" s="52" t="str">
        <f t="shared" si="27"/>
        <v>00</v>
      </c>
      <c r="AQ162" t="str">
        <f t="shared" si="22"/>
        <v/>
      </c>
    </row>
    <row r="163" spans="2:43">
      <c r="B163" s="122"/>
      <c r="C163" s="37">
        <f t="shared" si="23"/>
        <v>27</v>
      </c>
      <c r="D163" s="115">
        <f t="shared" si="30"/>
        <v>0</v>
      </c>
      <c r="E163" s="115">
        <f t="shared" si="30"/>
        <v>0</v>
      </c>
      <c r="F163" s="115">
        <f t="shared" si="30"/>
        <v>0</v>
      </c>
      <c r="G163" s="115">
        <f t="shared" si="30"/>
        <v>0</v>
      </c>
      <c r="H163" s="115">
        <f t="shared" si="30"/>
        <v>0</v>
      </c>
      <c r="I163" s="115">
        <f t="shared" si="30"/>
        <v>0</v>
      </c>
      <c r="J163" s="115">
        <f t="shared" si="30"/>
        <v>0</v>
      </c>
      <c r="K163" s="115">
        <f t="shared" si="30"/>
        <v>0</v>
      </c>
      <c r="L163" s="115">
        <f t="shared" si="30"/>
        <v>0</v>
      </c>
      <c r="M163" s="115">
        <f t="shared" si="30"/>
        <v>0</v>
      </c>
      <c r="N163" s="115">
        <f t="shared" si="30"/>
        <v>0</v>
      </c>
      <c r="O163" s="115">
        <f t="shared" si="30"/>
        <v>0</v>
      </c>
      <c r="P163" s="115">
        <f t="shared" si="30"/>
        <v>0</v>
      </c>
      <c r="Q163" s="115">
        <f t="shared" si="30"/>
        <v>0</v>
      </c>
      <c r="R163" s="115">
        <f t="shared" si="30"/>
        <v>0</v>
      </c>
      <c r="S163" s="115">
        <f t="shared" si="30"/>
        <v>0</v>
      </c>
      <c r="T163" s="115">
        <f t="shared" si="30"/>
        <v>0</v>
      </c>
      <c r="U163" s="115">
        <f t="shared" si="30"/>
        <v>0</v>
      </c>
      <c r="V163" s="115">
        <f t="shared" si="30"/>
        <v>0</v>
      </c>
      <c r="W163" s="115">
        <f t="shared" si="30"/>
        <v>0</v>
      </c>
      <c r="X163" s="115">
        <f t="shared" si="30"/>
        <v>0</v>
      </c>
      <c r="Y163" s="115">
        <f t="shared" si="30"/>
        <v>0</v>
      </c>
      <c r="Z163" s="115">
        <f t="shared" si="30"/>
        <v>0</v>
      </c>
      <c r="AA163" s="115">
        <f t="shared" si="30"/>
        <v>0</v>
      </c>
      <c r="AB163" s="115">
        <f t="shared" si="30"/>
        <v>0</v>
      </c>
      <c r="AC163" s="115">
        <f t="shared" si="30"/>
        <v>0</v>
      </c>
      <c r="AD163" s="115">
        <f t="shared" si="30"/>
        <v>0</v>
      </c>
      <c r="AE163" s="115">
        <f t="shared" si="30"/>
        <v>0</v>
      </c>
      <c r="AF163" s="115">
        <f t="shared" si="30"/>
        <v>0</v>
      </c>
      <c r="AG163" s="115">
        <f t="shared" si="30"/>
        <v>0</v>
      </c>
      <c r="AH163" s="115">
        <f t="shared" si="30"/>
        <v>0</v>
      </c>
      <c r="AI163" s="115">
        <f t="shared" si="30"/>
        <v>0</v>
      </c>
      <c r="AJ163" s="37" t="str">
        <f t="shared" si="21"/>
        <v/>
      </c>
      <c r="AK163" s="50"/>
      <c r="AL163" s="50" t="str">
        <f t="shared" si="24"/>
        <v>00</v>
      </c>
      <c r="AM163" s="52" t="str">
        <f t="shared" si="25"/>
        <v>00</v>
      </c>
      <c r="AN163" s="52" t="str">
        <f t="shared" si="26"/>
        <v>00</v>
      </c>
      <c r="AO163" s="52" t="str">
        <f t="shared" si="27"/>
        <v>00</v>
      </c>
      <c r="AQ163" t="str">
        <f t="shared" si="22"/>
        <v/>
      </c>
    </row>
    <row r="164" spans="2:43">
      <c r="B164" s="122"/>
      <c r="C164" s="37">
        <f t="shared" si="23"/>
        <v>28</v>
      </c>
      <c r="D164" s="115">
        <f t="shared" si="30"/>
        <v>0</v>
      </c>
      <c r="E164" s="115">
        <f t="shared" si="30"/>
        <v>0</v>
      </c>
      <c r="F164" s="115">
        <f t="shared" si="30"/>
        <v>0</v>
      </c>
      <c r="G164" s="115">
        <f t="shared" si="30"/>
        <v>0</v>
      </c>
      <c r="H164" s="115">
        <f t="shared" si="30"/>
        <v>0</v>
      </c>
      <c r="I164" s="115">
        <f t="shared" si="30"/>
        <v>0</v>
      </c>
      <c r="J164" s="115">
        <f t="shared" si="30"/>
        <v>0</v>
      </c>
      <c r="K164" s="115">
        <f t="shared" si="30"/>
        <v>0</v>
      </c>
      <c r="L164" s="115">
        <f t="shared" si="30"/>
        <v>0</v>
      </c>
      <c r="M164" s="115">
        <f t="shared" si="30"/>
        <v>0</v>
      </c>
      <c r="N164" s="115">
        <f t="shared" si="30"/>
        <v>0</v>
      </c>
      <c r="O164" s="115">
        <f t="shared" si="30"/>
        <v>0</v>
      </c>
      <c r="P164" s="115">
        <f t="shared" si="30"/>
        <v>0</v>
      </c>
      <c r="Q164" s="115">
        <f t="shared" si="30"/>
        <v>0</v>
      </c>
      <c r="R164" s="115">
        <f t="shared" si="30"/>
        <v>0</v>
      </c>
      <c r="S164" s="115">
        <f t="shared" si="30"/>
        <v>0</v>
      </c>
      <c r="T164" s="115">
        <f t="shared" si="30"/>
        <v>0</v>
      </c>
      <c r="U164" s="115">
        <f t="shared" si="30"/>
        <v>0</v>
      </c>
      <c r="V164" s="115">
        <f t="shared" si="30"/>
        <v>0</v>
      </c>
      <c r="W164" s="115">
        <f t="shared" si="30"/>
        <v>0</v>
      </c>
      <c r="X164" s="115">
        <f t="shared" si="30"/>
        <v>0</v>
      </c>
      <c r="Y164" s="115">
        <f t="shared" si="30"/>
        <v>0</v>
      </c>
      <c r="Z164" s="115">
        <f t="shared" si="30"/>
        <v>0</v>
      </c>
      <c r="AA164" s="115">
        <f t="shared" si="30"/>
        <v>0</v>
      </c>
      <c r="AB164" s="115">
        <f t="shared" si="30"/>
        <v>0</v>
      </c>
      <c r="AC164" s="115">
        <f t="shared" si="30"/>
        <v>0</v>
      </c>
      <c r="AD164" s="115">
        <f t="shared" si="30"/>
        <v>0</v>
      </c>
      <c r="AE164" s="115">
        <f t="shared" si="30"/>
        <v>0</v>
      </c>
      <c r="AF164" s="115">
        <f t="shared" si="30"/>
        <v>0</v>
      </c>
      <c r="AG164" s="115">
        <f t="shared" si="30"/>
        <v>0</v>
      </c>
      <c r="AH164" s="115">
        <f t="shared" si="30"/>
        <v>0</v>
      </c>
      <c r="AI164" s="115">
        <f t="shared" si="30"/>
        <v>0</v>
      </c>
      <c r="AJ164" s="37" t="str">
        <f t="shared" si="21"/>
        <v/>
      </c>
      <c r="AK164" s="50"/>
      <c r="AL164" s="50" t="str">
        <f t="shared" si="24"/>
        <v>00</v>
      </c>
      <c r="AM164" s="52" t="str">
        <f t="shared" si="25"/>
        <v>00</v>
      </c>
      <c r="AN164" s="52" t="str">
        <f t="shared" si="26"/>
        <v>00</v>
      </c>
      <c r="AO164" s="52" t="str">
        <f t="shared" si="27"/>
        <v>00</v>
      </c>
      <c r="AQ164" t="str">
        <f t="shared" si="22"/>
        <v/>
      </c>
    </row>
    <row r="165" spans="2:43">
      <c r="B165" s="122"/>
      <c r="C165" s="37">
        <f t="shared" si="23"/>
        <v>29</v>
      </c>
      <c r="D165" s="115">
        <f t="shared" si="30"/>
        <v>0</v>
      </c>
      <c r="E165" s="115">
        <f t="shared" si="30"/>
        <v>0</v>
      </c>
      <c r="F165" s="115">
        <f t="shared" si="30"/>
        <v>0</v>
      </c>
      <c r="G165" s="115">
        <f t="shared" si="30"/>
        <v>0</v>
      </c>
      <c r="H165" s="115">
        <f t="shared" si="30"/>
        <v>0</v>
      </c>
      <c r="I165" s="115">
        <f t="shared" si="30"/>
        <v>0</v>
      </c>
      <c r="J165" s="115">
        <f t="shared" si="30"/>
        <v>0</v>
      </c>
      <c r="K165" s="115">
        <f t="shared" si="30"/>
        <v>0</v>
      </c>
      <c r="L165" s="115">
        <f t="shared" si="30"/>
        <v>0</v>
      </c>
      <c r="M165" s="115">
        <f t="shared" si="30"/>
        <v>0</v>
      </c>
      <c r="N165" s="115">
        <f t="shared" si="30"/>
        <v>0</v>
      </c>
      <c r="O165" s="115">
        <f t="shared" si="30"/>
        <v>0</v>
      </c>
      <c r="P165" s="115">
        <f t="shared" si="30"/>
        <v>0</v>
      </c>
      <c r="Q165" s="115">
        <f t="shared" si="30"/>
        <v>0</v>
      </c>
      <c r="R165" s="115">
        <f t="shared" si="30"/>
        <v>0</v>
      </c>
      <c r="S165" s="115">
        <f t="shared" si="30"/>
        <v>0</v>
      </c>
      <c r="T165" s="115">
        <f t="shared" si="30"/>
        <v>0</v>
      </c>
      <c r="U165" s="115">
        <f t="shared" si="30"/>
        <v>0</v>
      </c>
      <c r="V165" s="115">
        <f t="shared" si="30"/>
        <v>0</v>
      </c>
      <c r="W165" s="115">
        <f t="shared" si="30"/>
        <v>0</v>
      </c>
      <c r="X165" s="115">
        <f t="shared" si="30"/>
        <v>0</v>
      </c>
      <c r="Y165" s="115">
        <f t="shared" si="30"/>
        <v>0</v>
      </c>
      <c r="Z165" s="115">
        <f t="shared" si="30"/>
        <v>0</v>
      </c>
      <c r="AA165" s="115">
        <f t="shared" si="30"/>
        <v>0</v>
      </c>
      <c r="AB165" s="115">
        <f t="shared" si="30"/>
        <v>0</v>
      </c>
      <c r="AC165" s="115">
        <f t="shared" si="30"/>
        <v>0</v>
      </c>
      <c r="AD165" s="115">
        <f t="shared" si="30"/>
        <v>0</v>
      </c>
      <c r="AE165" s="115">
        <f t="shared" si="30"/>
        <v>0</v>
      </c>
      <c r="AF165" s="115">
        <f t="shared" si="30"/>
        <v>0</v>
      </c>
      <c r="AG165" s="115">
        <f t="shared" si="30"/>
        <v>0</v>
      </c>
      <c r="AH165" s="115">
        <f t="shared" si="30"/>
        <v>0</v>
      </c>
      <c r="AI165" s="115">
        <f t="shared" si="30"/>
        <v>0</v>
      </c>
      <c r="AJ165" s="37" t="str">
        <f t="shared" si="21"/>
        <v/>
      </c>
      <c r="AK165" s="50"/>
      <c r="AL165" s="50" t="str">
        <f t="shared" si="24"/>
        <v>00</v>
      </c>
      <c r="AM165" s="52" t="str">
        <f t="shared" si="25"/>
        <v>00</v>
      </c>
      <c r="AN165" s="52" t="str">
        <f t="shared" si="26"/>
        <v>00</v>
      </c>
      <c r="AO165" s="52" t="str">
        <f t="shared" si="27"/>
        <v>00</v>
      </c>
      <c r="AQ165" t="str">
        <f t="shared" si="22"/>
        <v/>
      </c>
    </row>
    <row r="166" spans="2:43">
      <c r="B166" s="122"/>
      <c r="C166" s="37">
        <f t="shared" si="23"/>
        <v>30</v>
      </c>
      <c r="D166" s="115">
        <f t="shared" si="30"/>
        <v>0</v>
      </c>
      <c r="E166" s="115">
        <f t="shared" si="30"/>
        <v>0</v>
      </c>
      <c r="F166" s="115">
        <f t="shared" si="30"/>
        <v>0</v>
      </c>
      <c r="G166" s="115">
        <f t="shared" si="30"/>
        <v>0</v>
      </c>
      <c r="H166" s="115">
        <f t="shared" si="30"/>
        <v>0</v>
      </c>
      <c r="I166" s="115">
        <f t="shared" si="30"/>
        <v>0</v>
      </c>
      <c r="J166" s="115">
        <f t="shared" si="30"/>
        <v>0</v>
      </c>
      <c r="K166" s="115">
        <f t="shared" si="30"/>
        <v>0</v>
      </c>
      <c r="L166" s="115">
        <f t="shared" si="30"/>
        <v>0</v>
      </c>
      <c r="M166" s="115">
        <f t="shared" si="30"/>
        <v>0</v>
      </c>
      <c r="N166" s="115">
        <f t="shared" si="30"/>
        <v>0</v>
      </c>
      <c r="O166" s="115">
        <f t="shared" si="30"/>
        <v>0</v>
      </c>
      <c r="P166" s="115">
        <f t="shared" si="30"/>
        <v>0</v>
      </c>
      <c r="Q166" s="115">
        <f t="shared" si="30"/>
        <v>0</v>
      </c>
      <c r="R166" s="115">
        <f t="shared" si="30"/>
        <v>0</v>
      </c>
      <c r="S166" s="115">
        <f t="shared" si="30"/>
        <v>0</v>
      </c>
      <c r="T166" s="115">
        <f t="shared" si="30"/>
        <v>0</v>
      </c>
      <c r="U166" s="115">
        <f t="shared" si="30"/>
        <v>0</v>
      </c>
      <c r="V166" s="115">
        <f t="shared" si="30"/>
        <v>0</v>
      </c>
      <c r="W166" s="115">
        <f t="shared" si="30"/>
        <v>0</v>
      </c>
      <c r="X166" s="115">
        <f t="shared" si="30"/>
        <v>0</v>
      </c>
      <c r="Y166" s="115">
        <f t="shared" si="30"/>
        <v>0</v>
      </c>
      <c r="Z166" s="115">
        <f t="shared" si="30"/>
        <v>0</v>
      </c>
      <c r="AA166" s="115">
        <f t="shared" si="30"/>
        <v>0</v>
      </c>
      <c r="AB166" s="115">
        <f t="shared" si="30"/>
        <v>0</v>
      </c>
      <c r="AC166" s="115">
        <f t="shared" si="30"/>
        <v>0</v>
      </c>
      <c r="AD166" s="115">
        <f t="shared" si="30"/>
        <v>0</v>
      </c>
      <c r="AE166" s="115">
        <f t="shared" si="30"/>
        <v>0</v>
      </c>
      <c r="AF166" s="115">
        <f t="shared" si="30"/>
        <v>0</v>
      </c>
      <c r="AG166" s="115">
        <f t="shared" si="30"/>
        <v>0</v>
      </c>
      <c r="AH166" s="115">
        <f t="shared" si="30"/>
        <v>0</v>
      </c>
      <c r="AI166" s="115">
        <f t="shared" si="30"/>
        <v>0</v>
      </c>
      <c r="AJ166" s="37" t="str">
        <f t="shared" si="21"/>
        <v/>
      </c>
      <c r="AK166" s="50"/>
      <c r="AL166" s="50" t="str">
        <f t="shared" si="24"/>
        <v>00</v>
      </c>
      <c r="AM166" s="52" t="str">
        <f t="shared" si="25"/>
        <v>00</v>
      </c>
      <c r="AN166" s="52" t="str">
        <f t="shared" si="26"/>
        <v>00</v>
      </c>
      <c r="AO166" s="52" t="str">
        <f t="shared" si="27"/>
        <v>00</v>
      </c>
      <c r="AQ166" t="str">
        <f t="shared" si="22"/>
        <v/>
      </c>
    </row>
    <row r="167" spans="2:43">
      <c r="B167" s="122"/>
      <c r="C167" s="37">
        <f t="shared" si="23"/>
        <v>31</v>
      </c>
      <c r="D167" s="115">
        <f t="shared" si="30"/>
        <v>0</v>
      </c>
      <c r="E167" s="115">
        <f t="shared" si="30"/>
        <v>0</v>
      </c>
      <c r="F167" s="115">
        <f t="shared" si="30"/>
        <v>0</v>
      </c>
      <c r="G167" s="115">
        <f t="shared" si="30"/>
        <v>0</v>
      </c>
      <c r="H167" s="115">
        <f t="shared" si="30"/>
        <v>0</v>
      </c>
      <c r="I167" s="115">
        <f t="shared" si="30"/>
        <v>0</v>
      </c>
      <c r="J167" s="115">
        <f t="shared" si="30"/>
        <v>0</v>
      </c>
      <c r="K167" s="115">
        <f t="shared" si="30"/>
        <v>0</v>
      </c>
      <c r="L167" s="115">
        <f t="shared" si="30"/>
        <v>0</v>
      </c>
      <c r="M167" s="115">
        <f t="shared" si="30"/>
        <v>0</v>
      </c>
      <c r="N167" s="115">
        <f t="shared" si="30"/>
        <v>0</v>
      </c>
      <c r="O167" s="115">
        <f t="shared" si="30"/>
        <v>0</v>
      </c>
      <c r="P167" s="115">
        <f t="shared" si="30"/>
        <v>0</v>
      </c>
      <c r="Q167" s="115">
        <f t="shared" si="30"/>
        <v>0</v>
      </c>
      <c r="R167" s="115">
        <f t="shared" si="30"/>
        <v>0</v>
      </c>
      <c r="S167" s="115">
        <f t="shared" si="30"/>
        <v>0</v>
      </c>
      <c r="T167" s="115">
        <f t="shared" si="30"/>
        <v>0</v>
      </c>
      <c r="U167" s="115">
        <f t="shared" si="30"/>
        <v>0</v>
      </c>
      <c r="V167" s="115">
        <f t="shared" si="30"/>
        <v>0</v>
      </c>
      <c r="W167" s="115">
        <f t="shared" si="30"/>
        <v>0</v>
      </c>
      <c r="X167" s="115">
        <f t="shared" si="30"/>
        <v>0</v>
      </c>
      <c r="Y167" s="115">
        <f t="shared" si="30"/>
        <v>0</v>
      </c>
      <c r="Z167" s="115">
        <f t="shared" si="30"/>
        <v>0</v>
      </c>
      <c r="AA167" s="115">
        <f t="shared" si="30"/>
        <v>0</v>
      </c>
      <c r="AB167" s="115">
        <f t="shared" si="30"/>
        <v>0</v>
      </c>
      <c r="AC167" s="115">
        <f t="shared" si="30"/>
        <v>0</v>
      </c>
      <c r="AD167" s="115">
        <f t="shared" si="30"/>
        <v>0</v>
      </c>
      <c r="AE167" s="115">
        <f t="shared" si="30"/>
        <v>0</v>
      </c>
      <c r="AF167" s="115">
        <f t="shared" si="30"/>
        <v>0</v>
      </c>
      <c r="AG167" s="115">
        <f t="shared" si="30"/>
        <v>0</v>
      </c>
      <c r="AH167" s="115">
        <f t="shared" si="30"/>
        <v>0</v>
      </c>
      <c r="AI167" s="115">
        <f>IF(OR(AI37=0,AI37=1),1,0)</f>
        <v>0</v>
      </c>
      <c r="AJ167" s="37" t="str">
        <f t="shared" si="21"/>
        <v/>
      </c>
      <c r="AK167" s="50"/>
      <c r="AL167" s="50" t="str">
        <f t="shared" si="24"/>
        <v>00</v>
      </c>
      <c r="AM167" s="52" t="str">
        <f t="shared" si="25"/>
        <v>00</v>
      </c>
      <c r="AN167" s="52" t="str">
        <f t="shared" si="26"/>
        <v>00</v>
      </c>
      <c r="AO167" s="52" t="str">
        <f t="shared" si="27"/>
        <v>00</v>
      </c>
      <c r="AQ167" t="str">
        <f t="shared" si="22"/>
        <v/>
      </c>
    </row>
    <row r="168" spans="2:43">
      <c r="B168" s="122"/>
      <c r="C168" s="37">
        <f t="shared" si="23"/>
        <v>32</v>
      </c>
      <c r="D168" s="115">
        <f t="shared" ref="D168:AI175" si="31">IF(OR(D38=0,D38=1),1,0)</f>
        <v>0</v>
      </c>
      <c r="E168" s="115">
        <f t="shared" si="31"/>
        <v>0</v>
      </c>
      <c r="F168" s="115">
        <f t="shared" si="31"/>
        <v>0</v>
      </c>
      <c r="G168" s="115">
        <f t="shared" si="31"/>
        <v>0</v>
      </c>
      <c r="H168" s="115">
        <f t="shared" si="31"/>
        <v>0</v>
      </c>
      <c r="I168" s="115">
        <f t="shared" si="31"/>
        <v>0</v>
      </c>
      <c r="J168" s="115">
        <f t="shared" si="31"/>
        <v>0</v>
      </c>
      <c r="K168" s="115">
        <f t="shared" si="31"/>
        <v>0</v>
      </c>
      <c r="L168" s="115">
        <f t="shared" si="31"/>
        <v>0</v>
      </c>
      <c r="M168" s="115">
        <f t="shared" si="31"/>
        <v>0</v>
      </c>
      <c r="N168" s="115">
        <f t="shared" si="31"/>
        <v>0</v>
      </c>
      <c r="O168" s="115">
        <f t="shared" si="31"/>
        <v>0</v>
      </c>
      <c r="P168" s="115">
        <f t="shared" si="31"/>
        <v>0</v>
      </c>
      <c r="Q168" s="115">
        <f t="shared" si="31"/>
        <v>0</v>
      </c>
      <c r="R168" s="115">
        <f t="shared" si="31"/>
        <v>0</v>
      </c>
      <c r="S168" s="115">
        <f t="shared" si="31"/>
        <v>0</v>
      </c>
      <c r="T168" s="115">
        <f t="shared" si="31"/>
        <v>0</v>
      </c>
      <c r="U168" s="115">
        <f t="shared" si="31"/>
        <v>0</v>
      </c>
      <c r="V168" s="115">
        <f t="shared" si="31"/>
        <v>0</v>
      </c>
      <c r="W168" s="115">
        <f t="shared" si="31"/>
        <v>0</v>
      </c>
      <c r="X168" s="115">
        <f t="shared" si="31"/>
        <v>0</v>
      </c>
      <c r="Y168" s="115">
        <f t="shared" si="31"/>
        <v>0</v>
      </c>
      <c r="Z168" s="115">
        <f t="shared" si="31"/>
        <v>0</v>
      </c>
      <c r="AA168" s="115">
        <f t="shared" si="31"/>
        <v>0</v>
      </c>
      <c r="AB168" s="115">
        <f t="shared" si="31"/>
        <v>0</v>
      </c>
      <c r="AC168" s="115">
        <f t="shared" si="31"/>
        <v>0</v>
      </c>
      <c r="AD168" s="115">
        <f t="shared" si="31"/>
        <v>0</v>
      </c>
      <c r="AE168" s="115">
        <f t="shared" si="31"/>
        <v>0</v>
      </c>
      <c r="AF168" s="115">
        <f t="shared" si="31"/>
        <v>0</v>
      </c>
      <c r="AG168" s="115">
        <f t="shared" si="31"/>
        <v>0</v>
      </c>
      <c r="AH168" s="115">
        <f t="shared" si="31"/>
        <v>0</v>
      </c>
      <c r="AI168" s="115">
        <f t="shared" si="31"/>
        <v>0</v>
      </c>
      <c r="AJ168" s="37" t="str">
        <f t="shared" si="21"/>
        <v/>
      </c>
      <c r="AK168" s="50"/>
      <c r="AL168" s="50" t="str">
        <f t="shared" si="24"/>
        <v>00</v>
      </c>
      <c r="AM168" s="52" t="str">
        <f t="shared" si="25"/>
        <v>00</v>
      </c>
      <c r="AN168" s="52" t="str">
        <f t="shared" si="26"/>
        <v>00</v>
      </c>
      <c r="AO168" s="52" t="str">
        <f t="shared" si="27"/>
        <v>00</v>
      </c>
      <c r="AQ168" t="str">
        <f t="shared" si="22"/>
        <v/>
      </c>
    </row>
    <row r="169" spans="2:43">
      <c r="B169" s="122"/>
      <c r="C169" s="37">
        <f t="shared" si="23"/>
        <v>33</v>
      </c>
      <c r="D169" s="115">
        <f t="shared" si="31"/>
        <v>0</v>
      </c>
      <c r="E169" s="115">
        <f t="shared" si="31"/>
        <v>0</v>
      </c>
      <c r="F169" s="115">
        <f t="shared" si="31"/>
        <v>0</v>
      </c>
      <c r="G169" s="115">
        <f t="shared" si="31"/>
        <v>0</v>
      </c>
      <c r="H169" s="115">
        <f t="shared" si="31"/>
        <v>0</v>
      </c>
      <c r="I169" s="115">
        <f t="shared" si="31"/>
        <v>0</v>
      </c>
      <c r="J169" s="115">
        <f t="shared" si="31"/>
        <v>0</v>
      </c>
      <c r="K169" s="115">
        <f t="shared" si="31"/>
        <v>0</v>
      </c>
      <c r="L169" s="115">
        <f t="shared" si="31"/>
        <v>0</v>
      </c>
      <c r="M169" s="115">
        <f t="shared" si="31"/>
        <v>0</v>
      </c>
      <c r="N169" s="115">
        <f t="shared" si="31"/>
        <v>0</v>
      </c>
      <c r="O169" s="115">
        <f t="shared" si="31"/>
        <v>0</v>
      </c>
      <c r="P169" s="115">
        <f t="shared" si="31"/>
        <v>0</v>
      </c>
      <c r="Q169" s="115">
        <f t="shared" si="31"/>
        <v>0</v>
      </c>
      <c r="R169" s="115">
        <f t="shared" si="31"/>
        <v>0</v>
      </c>
      <c r="S169" s="115">
        <f t="shared" si="31"/>
        <v>0</v>
      </c>
      <c r="T169" s="115">
        <f t="shared" si="31"/>
        <v>0</v>
      </c>
      <c r="U169" s="115">
        <f t="shared" si="31"/>
        <v>0</v>
      </c>
      <c r="V169" s="115">
        <f t="shared" si="31"/>
        <v>0</v>
      </c>
      <c r="W169" s="115">
        <f t="shared" si="31"/>
        <v>0</v>
      </c>
      <c r="X169" s="115">
        <f t="shared" si="31"/>
        <v>0</v>
      </c>
      <c r="Y169" s="115">
        <f t="shared" si="31"/>
        <v>0</v>
      </c>
      <c r="Z169" s="115">
        <f t="shared" si="31"/>
        <v>0</v>
      </c>
      <c r="AA169" s="115">
        <f t="shared" si="31"/>
        <v>0</v>
      </c>
      <c r="AB169" s="115">
        <f t="shared" si="31"/>
        <v>0</v>
      </c>
      <c r="AC169" s="115">
        <f t="shared" si="31"/>
        <v>0</v>
      </c>
      <c r="AD169" s="115">
        <f t="shared" si="31"/>
        <v>0</v>
      </c>
      <c r="AE169" s="115">
        <f t="shared" si="31"/>
        <v>0</v>
      </c>
      <c r="AF169" s="115">
        <f t="shared" si="31"/>
        <v>0</v>
      </c>
      <c r="AG169" s="115">
        <f t="shared" si="31"/>
        <v>0</v>
      </c>
      <c r="AH169" s="115">
        <f t="shared" si="31"/>
        <v>0</v>
      </c>
      <c r="AI169" s="115">
        <f t="shared" si="31"/>
        <v>0</v>
      </c>
      <c r="AJ169" s="37" t="str">
        <f t="shared" si="21"/>
        <v/>
      </c>
      <c r="AK169" s="50"/>
      <c r="AL169" s="50" t="str">
        <f t="shared" si="24"/>
        <v>00</v>
      </c>
      <c r="AM169" s="52" t="str">
        <f t="shared" si="25"/>
        <v>00</v>
      </c>
      <c r="AN169" s="52" t="str">
        <f t="shared" si="26"/>
        <v>00</v>
      </c>
      <c r="AO169" s="52" t="str">
        <f t="shared" si="27"/>
        <v>00</v>
      </c>
      <c r="AQ169" t="str">
        <f t="shared" si="22"/>
        <v/>
      </c>
    </row>
    <row r="170" spans="2:43">
      <c r="B170" s="122"/>
      <c r="C170" s="37">
        <f t="shared" si="23"/>
        <v>34</v>
      </c>
      <c r="D170" s="115">
        <f t="shared" si="31"/>
        <v>0</v>
      </c>
      <c r="E170" s="115">
        <f t="shared" si="31"/>
        <v>0</v>
      </c>
      <c r="F170" s="115">
        <f t="shared" si="31"/>
        <v>0</v>
      </c>
      <c r="G170" s="115">
        <f t="shared" si="31"/>
        <v>0</v>
      </c>
      <c r="H170" s="115">
        <f t="shared" si="31"/>
        <v>0</v>
      </c>
      <c r="I170" s="115">
        <f t="shared" si="31"/>
        <v>0</v>
      </c>
      <c r="J170" s="115">
        <f t="shared" si="31"/>
        <v>0</v>
      </c>
      <c r="K170" s="115">
        <f t="shared" si="31"/>
        <v>0</v>
      </c>
      <c r="L170" s="115">
        <f t="shared" si="31"/>
        <v>0</v>
      </c>
      <c r="M170" s="115">
        <f t="shared" si="31"/>
        <v>0</v>
      </c>
      <c r="N170" s="115">
        <f t="shared" si="31"/>
        <v>0</v>
      </c>
      <c r="O170" s="115">
        <f t="shared" si="31"/>
        <v>0</v>
      </c>
      <c r="P170" s="115">
        <f t="shared" si="31"/>
        <v>0</v>
      </c>
      <c r="Q170" s="115">
        <f t="shared" si="31"/>
        <v>0</v>
      </c>
      <c r="R170" s="115">
        <f t="shared" si="31"/>
        <v>0</v>
      </c>
      <c r="S170" s="115">
        <f t="shared" si="31"/>
        <v>0</v>
      </c>
      <c r="T170" s="115">
        <f t="shared" si="31"/>
        <v>0</v>
      </c>
      <c r="U170" s="115">
        <f t="shared" si="31"/>
        <v>0</v>
      </c>
      <c r="V170" s="115">
        <f t="shared" si="31"/>
        <v>0</v>
      </c>
      <c r="W170" s="115">
        <f t="shared" si="31"/>
        <v>0</v>
      </c>
      <c r="X170" s="115">
        <f t="shared" si="31"/>
        <v>0</v>
      </c>
      <c r="Y170" s="115">
        <f t="shared" si="31"/>
        <v>0</v>
      </c>
      <c r="Z170" s="115">
        <f t="shared" si="31"/>
        <v>0</v>
      </c>
      <c r="AA170" s="115">
        <f t="shared" si="31"/>
        <v>0</v>
      </c>
      <c r="AB170" s="115">
        <f t="shared" si="31"/>
        <v>0</v>
      </c>
      <c r="AC170" s="115">
        <f t="shared" si="31"/>
        <v>0</v>
      </c>
      <c r="AD170" s="115">
        <f t="shared" si="31"/>
        <v>0</v>
      </c>
      <c r="AE170" s="115">
        <f t="shared" si="31"/>
        <v>0</v>
      </c>
      <c r="AF170" s="115">
        <f t="shared" si="31"/>
        <v>0</v>
      </c>
      <c r="AG170" s="115">
        <f t="shared" si="31"/>
        <v>0</v>
      </c>
      <c r="AH170" s="115">
        <f t="shared" si="31"/>
        <v>0</v>
      </c>
      <c r="AI170" s="115">
        <f t="shared" si="31"/>
        <v>0</v>
      </c>
      <c r="AJ170" s="37" t="str">
        <f t="shared" si="21"/>
        <v/>
      </c>
      <c r="AK170" s="50"/>
      <c r="AL170" s="50" t="str">
        <f t="shared" si="24"/>
        <v>00</v>
      </c>
      <c r="AM170" s="52" t="str">
        <f t="shared" si="25"/>
        <v>00</v>
      </c>
      <c r="AN170" s="52" t="str">
        <f t="shared" si="26"/>
        <v>00</v>
      </c>
      <c r="AO170" s="52" t="str">
        <f t="shared" si="27"/>
        <v>00</v>
      </c>
      <c r="AQ170" t="str">
        <f t="shared" si="22"/>
        <v/>
      </c>
    </row>
    <row r="171" spans="2:43">
      <c r="B171" s="122"/>
      <c r="C171" s="37">
        <f t="shared" si="23"/>
        <v>35</v>
      </c>
      <c r="D171" s="115">
        <f t="shared" si="31"/>
        <v>0</v>
      </c>
      <c r="E171" s="115">
        <f t="shared" si="31"/>
        <v>0</v>
      </c>
      <c r="F171" s="115">
        <f t="shared" si="31"/>
        <v>0</v>
      </c>
      <c r="G171" s="115">
        <f t="shared" si="31"/>
        <v>0</v>
      </c>
      <c r="H171" s="115">
        <f t="shared" si="31"/>
        <v>0</v>
      </c>
      <c r="I171" s="115">
        <f t="shared" si="31"/>
        <v>0</v>
      </c>
      <c r="J171" s="115">
        <f t="shared" si="31"/>
        <v>0</v>
      </c>
      <c r="K171" s="115">
        <f t="shared" si="31"/>
        <v>0</v>
      </c>
      <c r="L171" s="115">
        <f t="shared" si="31"/>
        <v>0</v>
      </c>
      <c r="M171" s="115">
        <f t="shared" si="31"/>
        <v>0</v>
      </c>
      <c r="N171" s="115">
        <f t="shared" si="31"/>
        <v>0</v>
      </c>
      <c r="O171" s="115">
        <f t="shared" si="31"/>
        <v>0</v>
      </c>
      <c r="P171" s="115">
        <f t="shared" si="31"/>
        <v>0</v>
      </c>
      <c r="Q171" s="115">
        <f t="shared" si="31"/>
        <v>0</v>
      </c>
      <c r="R171" s="115">
        <f t="shared" si="31"/>
        <v>0</v>
      </c>
      <c r="S171" s="115">
        <f t="shared" si="31"/>
        <v>0</v>
      </c>
      <c r="T171" s="115">
        <f t="shared" si="31"/>
        <v>0</v>
      </c>
      <c r="U171" s="115">
        <f t="shared" si="31"/>
        <v>0</v>
      </c>
      <c r="V171" s="115">
        <f t="shared" si="31"/>
        <v>0</v>
      </c>
      <c r="W171" s="115">
        <f t="shared" si="31"/>
        <v>0</v>
      </c>
      <c r="X171" s="115">
        <f t="shared" si="31"/>
        <v>0</v>
      </c>
      <c r="Y171" s="115">
        <f t="shared" si="31"/>
        <v>0</v>
      </c>
      <c r="Z171" s="115">
        <f t="shared" si="31"/>
        <v>0</v>
      </c>
      <c r="AA171" s="115">
        <f t="shared" si="31"/>
        <v>0</v>
      </c>
      <c r="AB171" s="115">
        <f t="shared" si="31"/>
        <v>0</v>
      </c>
      <c r="AC171" s="115">
        <f t="shared" si="31"/>
        <v>0</v>
      </c>
      <c r="AD171" s="115">
        <f t="shared" si="31"/>
        <v>0</v>
      </c>
      <c r="AE171" s="115">
        <f t="shared" si="31"/>
        <v>0</v>
      </c>
      <c r="AF171" s="115">
        <f t="shared" si="31"/>
        <v>0</v>
      </c>
      <c r="AG171" s="115">
        <f t="shared" si="31"/>
        <v>0</v>
      </c>
      <c r="AH171" s="115">
        <f t="shared" si="31"/>
        <v>0</v>
      </c>
      <c r="AI171" s="115">
        <f t="shared" si="31"/>
        <v>0</v>
      </c>
      <c r="AJ171" s="37" t="str">
        <f t="shared" si="21"/>
        <v/>
      </c>
      <c r="AK171" s="50"/>
      <c r="AL171" s="50" t="str">
        <f t="shared" si="24"/>
        <v>00</v>
      </c>
      <c r="AM171" s="52" t="str">
        <f t="shared" si="25"/>
        <v>00</v>
      </c>
      <c r="AN171" s="52" t="str">
        <f t="shared" si="26"/>
        <v>00</v>
      </c>
      <c r="AO171" s="52" t="str">
        <f t="shared" si="27"/>
        <v>00</v>
      </c>
      <c r="AQ171" t="str">
        <f t="shared" si="22"/>
        <v/>
      </c>
    </row>
    <row r="172" spans="2:43">
      <c r="B172" s="122"/>
      <c r="C172" s="37">
        <f t="shared" si="23"/>
        <v>36</v>
      </c>
      <c r="D172" s="115">
        <f t="shared" si="31"/>
        <v>0</v>
      </c>
      <c r="E172" s="115">
        <f t="shared" si="31"/>
        <v>0</v>
      </c>
      <c r="F172" s="115">
        <f t="shared" si="31"/>
        <v>0</v>
      </c>
      <c r="G172" s="115">
        <f t="shared" si="31"/>
        <v>0</v>
      </c>
      <c r="H172" s="115">
        <f t="shared" si="31"/>
        <v>0</v>
      </c>
      <c r="I172" s="115">
        <f t="shared" si="31"/>
        <v>0</v>
      </c>
      <c r="J172" s="115">
        <f t="shared" si="31"/>
        <v>0</v>
      </c>
      <c r="K172" s="115">
        <f t="shared" si="31"/>
        <v>0</v>
      </c>
      <c r="L172" s="115">
        <f t="shared" si="31"/>
        <v>0</v>
      </c>
      <c r="M172" s="115">
        <f t="shared" si="31"/>
        <v>0</v>
      </c>
      <c r="N172" s="115">
        <f t="shared" si="31"/>
        <v>0</v>
      </c>
      <c r="O172" s="115">
        <f t="shared" si="31"/>
        <v>0</v>
      </c>
      <c r="P172" s="115">
        <f t="shared" si="31"/>
        <v>0</v>
      </c>
      <c r="Q172" s="115">
        <f t="shared" si="31"/>
        <v>0</v>
      </c>
      <c r="R172" s="115">
        <f t="shared" si="31"/>
        <v>0</v>
      </c>
      <c r="S172" s="115">
        <f t="shared" si="31"/>
        <v>0</v>
      </c>
      <c r="T172" s="115">
        <f t="shared" si="31"/>
        <v>0</v>
      </c>
      <c r="U172" s="115">
        <f t="shared" si="31"/>
        <v>0</v>
      </c>
      <c r="V172" s="115">
        <f t="shared" si="31"/>
        <v>0</v>
      </c>
      <c r="W172" s="115">
        <f t="shared" si="31"/>
        <v>0</v>
      </c>
      <c r="X172" s="115">
        <f t="shared" si="31"/>
        <v>0</v>
      </c>
      <c r="Y172" s="115">
        <f t="shared" si="31"/>
        <v>0</v>
      </c>
      <c r="Z172" s="115">
        <f t="shared" si="31"/>
        <v>0</v>
      </c>
      <c r="AA172" s="115">
        <f t="shared" si="31"/>
        <v>0</v>
      </c>
      <c r="AB172" s="115">
        <f t="shared" si="31"/>
        <v>0</v>
      </c>
      <c r="AC172" s="115">
        <f t="shared" si="31"/>
        <v>0</v>
      </c>
      <c r="AD172" s="115">
        <f t="shared" si="31"/>
        <v>0</v>
      </c>
      <c r="AE172" s="115">
        <f t="shared" si="31"/>
        <v>0</v>
      </c>
      <c r="AF172" s="115">
        <f t="shared" si="31"/>
        <v>0</v>
      </c>
      <c r="AG172" s="115">
        <f t="shared" si="31"/>
        <v>0</v>
      </c>
      <c r="AH172" s="115">
        <f t="shared" si="31"/>
        <v>0</v>
      </c>
      <c r="AI172" s="115">
        <f t="shared" si="31"/>
        <v>0</v>
      </c>
      <c r="AJ172" s="37" t="str">
        <f t="shared" si="21"/>
        <v/>
      </c>
      <c r="AK172" s="50"/>
      <c r="AL172" s="50" t="str">
        <f t="shared" si="24"/>
        <v>00</v>
      </c>
      <c r="AM172" s="52" t="str">
        <f t="shared" si="25"/>
        <v>00</v>
      </c>
      <c r="AN172" s="52" t="str">
        <f t="shared" si="26"/>
        <v>00</v>
      </c>
      <c r="AO172" s="52" t="str">
        <f t="shared" si="27"/>
        <v>00</v>
      </c>
      <c r="AQ172" t="str">
        <f t="shared" si="22"/>
        <v/>
      </c>
    </row>
    <row r="173" spans="2:43">
      <c r="B173" s="122"/>
      <c r="C173" s="37">
        <f t="shared" si="23"/>
        <v>37</v>
      </c>
      <c r="D173" s="115">
        <f t="shared" si="31"/>
        <v>0</v>
      </c>
      <c r="E173" s="115">
        <f t="shared" si="31"/>
        <v>0</v>
      </c>
      <c r="F173" s="115">
        <f t="shared" si="31"/>
        <v>0</v>
      </c>
      <c r="G173" s="115">
        <f t="shared" si="31"/>
        <v>0</v>
      </c>
      <c r="H173" s="115">
        <f t="shared" si="31"/>
        <v>0</v>
      </c>
      <c r="I173" s="115">
        <f t="shared" si="31"/>
        <v>0</v>
      </c>
      <c r="J173" s="115">
        <f t="shared" si="31"/>
        <v>0</v>
      </c>
      <c r="K173" s="115">
        <f t="shared" si="31"/>
        <v>0</v>
      </c>
      <c r="L173" s="115">
        <f t="shared" si="31"/>
        <v>0</v>
      </c>
      <c r="M173" s="115">
        <f t="shared" si="31"/>
        <v>0</v>
      </c>
      <c r="N173" s="115">
        <f t="shared" si="31"/>
        <v>0</v>
      </c>
      <c r="O173" s="115">
        <f t="shared" si="31"/>
        <v>0</v>
      </c>
      <c r="P173" s="115">
        <f t="shared" si="31"/>
        <v>0</v>
      </c>
      <c r="Q173" s="115">
        <f t="shared" si="31"/>
        <v>0</v>
      </c>
      <c r="R173" s="115">
        <f t="shared" si="31"/>
        <v>0</v>
      </c>
      <c r="S173" s="115">
        <f t="shared" si="31"/>
        <v>0</v>
      </c>
      <c r="T173" s="115">
        <f t="shared" si="31"/>
        <v>0</v>
      </c>
      <c r="U173" s="115">
        <f t="shared" si="31"/>
        <v>0</v>
      </c>
      <c r="V173" s="115">
        <f t="shared" si="31"/>
        <v>0</v>
      </c>
      <c r="W173" s="115">
        <f t="shared" si="31"/>
        <v>0</v>
      </c>
      <c r="X173" s="115">
        <f t="shared" si="31"/>
        <v>0</v>
      </c>
      <c r="Y173" s="115">
        <f t="shared" si="31"/>
        <v>0</v>
      </c>
      <c r="Z173" s="115">
        <f t="shared" si="31"/>
        <v>0</v>
      </c>
      <c r="AA173" s="115">
        <f t="shared" si="31"/>
        <v>0</v>
      </c>
      <c r="AB173" s="115">
        <f t="shared" si="31"/>
        <v>0</v>
      </c>
      <c r="AC173" s="115">
        <f t="shared" si="31"/>
        <v>0</v>
      </c>
      <c r="AD173" s="115">
        <f t="shared" si="31"/>
        <v>0</v>
      </c>
      <c r="AE173" s="115">
        <f t="shared" si="31"/>
        <v>0</v>
      </c>
      <c r="AF173" s="115">
        <f t="shared" si="31"/>
        <v>0</v>
      </c>
      <c r="AG173" s="115">
        <f t="shared" si="31"/>
        <v>0</v>
      </c>
      <c r="AH173" s="115">
        <f t="shared" si="31"/>
        <v>0</v>
      </c>
      <c r="AI173" s="115">
        <f t="shared" si="31"/>
        <v>0</v>
      </c>
      <c r="AJ173" s="37" t="str">
        <f t="shared" si="21"/>
        <v/>
      </c>
      <c r="AK173" s="50"/>
      <c r="AL173" s="50" t="str">
        <f t="shared" si="24"/>
        <v>00</v>
      </c>
      <c r="AM173" s="52" t="str">
        <f t="shared" si="25"/>
        <v>00</v>
      </c>
      <c r="AN173" s="52" t="str">
        <f t="shared" si="26"/>
        <v>00</v>
      </c>
      <c r="AO173" s="52" t="str">
        <f t="shared" si="27"/>
        <v>00</v>
      </c>
      <c r="AQ173" t="str">
        <f t="shared" si="22"/>
        <v/>
      </c>
    </row>
    <row r="174" spans="2:43">
      <c r="B174" s="122"/>
      <c r="C174" s="37">
        <f t="shared" si="23"/>
        <v>38</v>
      </c>
      <c r="D174" s="115">
        <f t="shared" si="31"/>
        <v>0</v>
      </c>
      <c r="E174" s="115">
        <f t="shared" si="31"/>
        <v>0</v>
      </c>
      <c r="F174" s="115">
        <f t="shared" si="31"/>
        <v>0</v>
      </c>
      <c r="G174" s="115">
        <f t="shared" si="31"/>
        <v>0</v>
      </c>
      <c r="H174" s="115">
        <f t="shared" si="31"/>
        <v>0</v>
      </c>
      <c r="I174" s="115">
        <f t="shared" si="31"/>
        <v>0</v>
      </c>
      <c r="J174" s="115">
        <f t="shared" si="31"/>
        <v>0</v>
      </c>
      <c r="K174" s="115">
        <f t="shared" si="31"/>
        <v>0</v>
      </c>
      <c r="L174" s="115">
        <f t="shared" si="31"/>
        <v>0</v>
      </c>
      <c r="M174" s="115">
        <f t="shared" si="31"/>
        <v>0</v>
      </c>
      <c r="N174" s="115">
        <f t="shared" si="31"/>
        <v>0</v>
      </c>
      <c r="O174" s="115">
        <f t="shared" si="31"/>
        <v>0</v>
      </c>
      <c r="P174" s="115">
        <f t="shared" si="31"/>
        <v>0</v>
      </c>
      <c r="Q174" s="115">
        <f t="shared" si="31"/>
        <v>0</v>
      </c>
      <c r="R174" s="115">
        <f t="shared" si="31"/>
        <v>0</v>
      </c>
      <c r="S174" s="115">
        <f t="shared" si="31"/>
        <v>0</v>
      </c>
      <c r="T174" s="115">
        <f t="shared" si="31"/>
        <v>0</v>
      </c>
      <c r="U174" s="115">
        <f t="shared" si="31"/>
        <v>0</v>
      </c>
      <c r="V174" s="115">
        <f t="shared" si="31"/>
        <v>0</v>
      </c>
      <c r="W174" s="115">
        <f t="shared" si="31"/>
        <v>0</v>
      </c>
      <c r="X174" s="115">
        <f t="shared" si="31"/>
        <v>0</v>
      </c>
      <c r="Y174" s="115">
        <f t="shared" si="31"/>
        <v>0</v>
      </c>
      <c r="Z174" s="115">
        <f t="shared" si="31"/>
        <v>0</v>
      </c>
      <c r="AA174" s="115">
        <f t="shared" si="31"/>
        <v>0</v>
      </c>
      <c r="AB174" s="115">
        <f t="shared" si="31"/>
        <v>0</v>
      </c>
      <c r="AC174" s="115">
        <f t="shared" si="31"/>
        <v>0</v>
      </c>
      <c r="AD174" s="115">
        <f t="shared" si="31"/>
        <v>0</v>
      </c>
      <c r="AE174" s="115">
        <f t="shared" si="31"/>
        <v>0</v>
      </c>
      <c r="AF174" s="115">
        <f t="shared" si="31"/>
        <v>0</v>
      </c>
      <c r="AG174" s="115">
        <f t="shared" si="31"/>
        <v>0</v>
      </c>
      <c r="AH174" s="115">
        <f t="shared" si="31"/>
        <v>0</v>
      </c>
      <c r="AI174" s="115">
        <f t="shared" si="31"/>
        <v>0</v>
      </c>
      <c r="AJ174" s="37" t="str">
        <f t="shared" si="21"/>
        <v/>
      </c>
      <c r="AK174" s="50"/>
      <c r="AL174" s="50" t="str">
        <f t="shared" si="24"/>
        <v>00</v>
      </c>
      <c r="AM174" s="52" t="str">
        <f t="shared" si="25"/>
        <v>00</v>
      </c>
      <c r="AN174" s="52" t="str">
        <f t="shared" si="26"/>
        <v>00</v>
      </c>
      <c r="AO174" s="52" t="str">
        <f t="shared" si="27"/>
        <v>00</v>
      </c>
      <c r="AQ174" t="str">
        <f t="shared" si="22"/>
        <v/>
      </c>
    </row>
    <row r="175" spans="2:43">
      <c r="B175" s="122"/>
      <c r="C175" s="37">
        <f t="shared" si="23"/>
        <v>39</v>
      </c>
      <c r="D175" s="115">
        <f t="shared" si="31"/>
        <v>0</v>
      </c>
      <c r="E175" s="115">
        <f t="shared" si="31"/>
        <v>0</v>
      </c>
      <c r="F175" s="115">
        <f t="shared" si="31"/>
        <v>0</v>
      </c>
      <c r="G175" s="115">
        <f t="shared" si="31"/>
        <v>0</v>
      </c>
      <c r="H175" s="115">
        <f t="shared" si="31"/>
        <v>0</v>
      </c>
      <c r="I175" s="115">
        <f t="shared" si="31"/>
        <v>0</v>
      </c>
      <c r="J175" s="115">
        <f t="shared" si="31"/>
        <v>0</v>
      </c>
      <c r="K175" s="115">
        <f t="shared" si="31"/>
        <v>0</v>
      </c>
      <c r="L175" s="115">
        <f t="shared" si="31"/>
        <v>0</v>
      </c>
      <c r="M175" s="115">
        <f t="shared" si="31"/>
        <v>0</v>
      </c>
      <c r="N175" s="115">
        <f t="shared" si="31"/>
        <v>0</v>
      </c>
      <c r="O175" s="115">
        <f t="shared" si="31"/>
        <v>0</v>
      </c>
      <c r="P175" s="115">
        <f t="shared" si="31"/>
        <v>0</v>
      </c>
      <c r="Q175" s="115">
        <f t="shared" si="31"/>
        <v>0</v>
      </c>
      <c r="R175" s="115">
        <f t="shared" si="31"/>
        <v>0</v>
      </c>
      <c r="S175" s="115">
        <f t="shared" si="31"/>
        <v>0</v>
      </c>
      <c r="T175" s="115">
        <f t="shared" si="31"/>
        <v>0</v>
      </c>
      <c r="U175" s="115">
        <f t="shared" si="31"/>
        <v>0</v>
      </c>
      <c r="V175" s="115">
        <f t="shared" si="31"/>
        <v>0</v>
      </c>
      <c r="W175" s="115">
        <f t="shared" si="31"/>
        <v>0</v>
      </c>
      <c r="X175" s="115">
        <f t="shared" si="31"/>
        <v>0</v>
      </c>
      <c r="Y175" s="115">
        <f t="shared" si="31"/>
        <v>0</v>
      </c>
      <c r="Z175" s="115">
        <f t="shared" si="31"/>
        <v>0</v>
      </c>
      <c r="AA175" s="115">
        <f t="shared" si="31"/>
        <v>0</v>
      </c>
      <c r="AB175" s="115">
        <f t="shared" si="31"/>
        <v>0</v>
      </c>
      <c r="AC175" s="115">
        <f t="shared" si="31"/>
        <v>0</v>
      </c>
      <c r="AD175" s="115">
        <f t="shared" si="31"/>
        <v>0</v>
      </c>
      <c r="AE175" s="115">
        <f t="shared" si="31"/>
        <v>0</v>
      </c>
      <c r="AF175" s="115">
        <f t="shared" si="31"/>
        <v>0</v>
      </c>
      <c r="AG175" s="115">
        <f t="shared" si="31"/>
        <v>0</v>
      </c>
      <c r="AH175" s="115">
        <f t="shared" si="31"/>
        <v>0</v>
      </c>
      <c r="AI175" s="115">
        <f>IF(OR(AI45=0,AI45=1),1,0)</f>
        <v>0</v>
      </c>
      <c r="AJ175" s="37" t="str">
        <f t="shared" si="21"/>
        <v/>
      </c>
      <c r="AK175" s="50"/>
      <c r="AL175" s="50" t="str">
        <f t="shared" si="24"/>
        <v>00</v>
      </c>
      <c r="AM175" s="52" t="str">
        <f t="shared" si="25"/>
        <v>00</v>
      </c>
      <c r="AN175" s="52" t="str">
        <f t="shared" si="26"/>
        <v>00</v>
      </c>
      <c r="AO175" s="52" t="str">
        <f t="shared" si="27"/>
        <v>00</v>
      </c>
      <c r="AQ175" t="str">
        <f t="shared" si="22"/>
        <v/>
      </c>
    </row>
    <row r="176" spans="2:43">
      <c r="B176" s="122"/>
      <c r="C176" s="37">
        <f t="shared" si="23"/>
        <v>40</v>
      </c>
      <c r="D176" s="115">
        <f t="shared" ref="D176:AI183" si="32">IF(OR(D46=0,D46=1),1,0)</f>
        <v>0</v>
      </c>
      <c r="E176" s="115">
        <f t="shared" si="32"/>
        <v>0</v>
      </c>
      <c r="F176" s="115">
        <f t="shared" si="32"/>
        <v>0</v>
      </c>
      <c r="G176" s="115">
        <f t="shared" si="32"/>
        <v>0</v>
      </c>
      <c r="H176" s="115">
        <f t="shared" si="32"/>
        <v>0</v>
      </c>
      <c r="I176" s="115">
        <f t="shared" si="32"/>
        <v>0</v>
      </c>
      <c r="J176" s="115">
        <f t="shared" si="32"/>
        <v>0</v>
      </c>
      <c r="K176" s="115">
        <f t="shared" si="32"/>
        <v>0</v>
      </c>
      <c r="L176" s="115">
        <f t="shared" si="32"/>
        <v>0</v>
      </c>
      <c r="M176" s="115">
        <f t="shared" si="32"/>
        <v>0</v>
      </c>
      <c r="N176" s="115">
        <f t="shared" si="32"/>
        <v>0</v>
      </c>
      <c r="O176" s="115">
        <f t="shared" si="32"/>
        <v>0</v>
      </c>
      <c r="P176" s="115">
        <f t="shared" si="32"/>
        <v>0</v>
      </c>
      <c r="Q176" s="115">
        <f t="shared" si="32"/>
        <v>0</v>
      </c>
      <c r="R176" s="115">
        <f t="shared" si="32"/>
        <v>0</v>
      </c>
      <c r="S176" s="115">
        <f t="shared" si="32"/>
        <v>0</v>
      </c>
      <c r="T176" s="115">
        <f t="shared" si="32"/>
        <v>0</v>
      </c>
      <c r="U176" s="115">
        <f t="shared" si="32"/>
        <v>0</v>
      </c>
      <c r="V176" s="115">
        <f t="shared" si="32"/>
        <v>0</v>
      </c>
      <c r="W176" s="115">
        <f t="shared" si="32"/>
        <v>0</v>
      </c>
      <c r="X176" s="115">
        <f t="shared" si="32"/>
        <v>0</v>
      </c>
      <c r="Y176" s="115">
        <f t="shared" si="32"/>
        <v>0</v>
      </c>
      <c r="Z176" s="115">
        <f t="shared" si="32"/>
        <v>0</v>
      </c>
      <c r="AA176" s="115">
        <f t="shared" si="32"/>
        <v>0</v>
      </c>
      <c r="AB176" s="115">
        <f t="shared" si="32"/>
        <v>0</v>
      </c>
      <c r="AC176" s="115">
        <f t="shared" si="32"/>
        <v>0</v>
      </c>
      <c r="AD176" s="115">
        <f t="shared" si="32"/>
        <v>0</v>
      </c>
      <c r="AE176" s="115">
        <f t="shared" si="32"/>
        <v>0</v>
      </c>
      <c r="AF176" s="115">
        <f t="shared" si="32"/>
        <v>0</v>
      </c>
      <c r="AG176" s="115">
        <f t="shared" si="32"/>
        <v>0</v>
      </c>
      <c r="AH176" s="115">
        <f t="shared" si="32"/>
        <v>0</v>
      </c>
      <c r="AI176" s="115">
        <f t="shared" si="32"/>
        <v>0</v>
      </c>
      <c r="AJ176" s="37" t="str">
        <f t="shared" si="21"/>
        <v/>
      </c>
      <c r="AK176" s="50"/>
      <c r="AL176" s="50" t="str">
        <f t="shared" si="24"/>
        <v>00</v>
      </c>
      <c r="AM176" s="52" t="str">
        <f t="shared" si="25"/>
        <v>00</v>
      </c>
      <c r="AN176" s="52" t="str">
        <f t="shared" si="26"/>
        <v>00</v>
      </c>
      <c r="AO176" s="52" t="str">
        <f t="shared" si="27"/>
        <v>00</v>
      </c>
      <c r="AQ176" t="str">
        <f t="shared" si="22"/>
        <v/>
      </c>
    </row>
    <row r="177" spans="2:43">
      <c r="B177" s="122"/>
      <c r="C177" s="37">
        <f t="shared" si="23"/>
        <v>41</v>
      </c>
      <c r="D177" s="115">
        <f t="shared" si="32"/>
        <v>0</v>
      </c>
      <c r="E177" s="115">
        <f t="shared" si="32"/>
        <v>0</v>
      </c>
      <c r="F177" s="115">
        <f t="shared" si="32"/>
        <v>0</v>
      </c>
      <c r="G177" s="115">
        <f t="shared" si="32"/>
        <v>0</v>
      </c>
      <c r="H177" s="115">
        <f t="shared" si="32"/>
        <v>0</v>
      </c>
      <c r="I177" s="115">
        <f t="shared" si="32"/>
        <v>0</v>
      </c>
      <c r="J177" s="115">
        <f t="shared" si="32"/>
        <v>0</v>
      </c>
      <c r="K177" s="115">
        <f t="shared" si="32"/>
        <v>0</v>
      </c>
      <c r="L177" s="115">
        <f t="shared" si="32"/>
        <v>0</v>
      </c>
      <c r="M177" s="115">
        <f t="shared" si="32"/>
        <v>0</v>
      </c>
      <c r="N177" s="115">
        <f t="shared" si="32"/>
        <v>0</v>
      </c>
      <c r="O177" s="115">
        <f t="shared" si="32"/>
        <v>0</v>
      </c>
      <c r="P177" s="115">
        <f t="shared" si="32"/>
        <v>0</v>
      </c>
      <c r="Q177" s="115">
        <f t="shared" si="32"/>
        <v>0</v>
      </c>
      <c r="R177" s="115">
        <f t="shared" si="32"/>
        <v>0</v>
      </c>
      <c r="S177" s="115">
        <f t="shared" si="32"/>
        <v>0</v>
      </c>
      <c r="T177" s="115">
        <f t="shared" si="32"/>
        <v>0</v>
      </c>
      <c r="U177" s="115">
        <f t="shared" si="32"/>
        <v>0</v>
      </c>
      <c r="V177" s="115">
        <f t="shared" si="32"/>
        <v>0</v>
      </c>
      <c r="W177" s="115">
        <f t="shared" si="32"/>
        <v>0</v>
      </c>
      <c r="X177" s="115">
        <f t="shared" si="32"/>
        <v>0</v>
      </c>
      <c r="Y177" s="115">
        <f t="shared" si="32"/>
        <v>0</v>
      </c>
      <c r="Z177" s="115">
        <f t="shared" si="32"/>
        <v>0</v>
      </c>
      <c r="AA177" s="115">
        <f t="shared" si="32"/>
        <v>0</v>
      </c>
      <c r="AB177" s="115">
        <f t="shared" si="32"/>
        <v>0</v>
      </c>
      <c r="AC177" s="115">
        <f t="shared" si="32"/>
        <v>0</v>
      </c>
      <c r="AD177" s="115">
        <f t="shared" si="32"/>
        <v>0</v>
      </c>
      <c r="AE177" s="115">
        <f t="shared" si="32"/>
        <v>0</v>
      </c>
      <c r="AF177" s="115">
        <f t="shared" si="32"/>
        <v>0</v>
      </c>
      <c r="AG177" s="115">
        <f t="shared" si="32"/>
        <v>0</v>
      </c>
      <c r="AH177" s="115">
        <f t="shared" si="32"/>
        <v>0</v>
      </c>
      <c r="AI177" s="115">
        <f t="shared" si="32"/>
        <v>0</v>
      </c>
      <c r="AJ177" s="37" t="str">
        <f t="shared" si="21"/>
        <v/>
      </c>
      <c r="AK177" s="50"/>
      <c r="AL177" s="50" t="str">
        <f t="shared" si="24"/>
        <v>00</v>
      </c>
      <c r="AM177" s="52" t="str">
        <f t="shared" si="25"/>
        <v>00</v>
      </c>
      <c r="AN177" s="52" t="str">
        <f t="shared" si="26"/>
        <v>00</v>
      </c>
      <c r="AO177" s="52" t="str">
        <f t="shared" si="27"/>
        <v>00</v>
      </c>
      <c r="AQ177" t="str">
        <f t="shared" si="22"/>
        <v/>
      </c>
    </row>
    <row r="178" spans="2:43">
      <c r="B178" s="122"/>
      <c r="C178" s="37">
        <f t="shared" si="23"/>
        <v>42</v>
      </c>
      <c r="D178" s="115">
        <f t="shared" si="32"/>
        <v>0</v>
      </c>
      <c r="E178" s="115">
        <f t="shared" si="32"/>
        <v>0</v>
      </c>
      <c r="F178" s="115">
        <f t="shared" si="32"/>
        <v>0</v>
      </c>
      <c r="G178" s="115">
        <f t="shared" si="32"/>
        <v>0</v>
      </c>
      <c r="H178" s="115">
        <f t="shared" si="32"/>
        <v>0</v>
      </c>
      <c r="I178" s="115">
        <f t="shared" si="32"/>
        <v>0</v>
      </c>
      <c r="J178" s="115">
        <f t="shared" si="32"/>
        <v>0</v>
      </c>
      <c r="K178" s="115">
        <f t="shared" si="32"/>
        <v>0</v>
      </c>
      <c r="L178" s="115">
        <f t="shared" si="32"/>
        <v>0</v>
      </c>
      <c r="M178" s="115">
        <f t="shared" si="32"/>
        <v>0</v>
      </c>
      <c r="N178" s="115">
        <f t="shared" si="32"/>
        <v>0</v>
      </c>
      <c r="O178" s="115">
        <f t="shared" si="32"/>
        <v>0</v>
      </c>
      <c r="P178" s="115">
        <f t="shared" si="32"/>
        <v>0</v>
      </c>
      <c r="Q178" s="115">
        <f t="shared" si="32"/>
        <v>0</v>
      </c>
      <c r="R178" s="115">
        <f t="shared" si="32"/>
        <v>0</v>
      </c>
      <c r="S178" s="115">
        <f t="shared" si="32"/>
        <v>0</v>
      </c>
      <c r="T178" s="115">
        <f t="shared" si="32"/>
        <v>0</v>
      </c>
      <c r="U178" s="115">
        <f t="shared" si="32"/>
        <v>0</v>
      </c>
      <c r="V178" s="115">
        <f t="shared" si="32"/>
        <v>0</v>
      </c>
      <c r="W178" s="115">
        <f t="shared" si="32"/>
        <v>0</v>
      </c>
      <c r="X178" s="115">
        <f t="shared" si="32"/>
        <v>0</v>
      </c>
      <c r="Y178" s="115">
        <f t="shared" si="32"/>
        <v>0</v>
      </c>
      <c r="Z178" s="115">
        <f t="shared" si="32"/>
        <v>0</v>
      </c>
      <c r="AA178" s="115">
        <f t="shared" si="32"/>
        <v>0</v>
      </c>
      <c r="AB178" s="115">
        <f t="shared" si="32"/>
        <v>0</v>
      </c>
      <c r="AC178" s="115">
        <f t="shared" si="32"/>
        <v>0</v>
      </c>
      <c r="AD178" s="115">
        <f t="shared" si="32"/>
        <v>0</v>
      </c>
      <c r="AE178" s="115">
        <f t="shared" si="32"/>
        <v>0</v>
      </c>
      <c r="AF178" s="115">
        <f t="shared" si="32"/>
        <v>0</v>
      </c>
      <c r="AG178" s="115">
        <f t="shared" si="32"/>
        <v>0</v>
      </c>
      <c r="AH178" s="115">
        <f t="shared" si="32"/>
        <v>0</v>
      </c>
      <c r="AI178" s="115">
        <f t="shared" si="32"/>
        <v>0</v>
      </c>
      <c r="AJ178" s="37" t="str">
        <f t="shared" si="21"/>
        <v/>
      </c>
      <c r="AK178" s="50"/>
      <c r="AL178" s="50" t="str">
        <f t="shared" si="24"/>
        <v>00</v>
      </c>
      <c r="AM178" s="52" t="str">
        <f t="shared" si="25"/>
        <v>00</v>
      </c>
      <c r="AN178" s="52" t="str">
        <f t="shared" si="26"/>
        <v>00</v>
      </c>
      <c r="AO178" s="52" t="str">
        <f t="shared" si="27"/>
        <v>00</v>
      </c>
      <c r="AQ178" t="str">
        <f t="shared" si="22"/>
        <v/>
      </c>
    </row>
    <row r="179" spans="2:43">
      <c r="B179" s="122"/>
      <c r="C179" s="37">
        <f t="shared" si="23"/>
        <v>43</v>
      </c>
      <c r="D179" s="115">
        <f t="shared" si="32"/>
        <v>0</v>
      </c>
      <c r="E179" s="115">
        <f t="shared" si="32"/>
        <v>0</v>
      </c>
      <c r="F179" s="115">
        <f t="shared" si="32"/>
        <v>0</v>
      </c>
      <c r="G179" s="115">
        <f t="shared" si="32"/>
        <v>0</v>
      </c>
      <c r="H179" s="115">
        <f t="shared" si="32"/>
        <v>0</v>
      </c>
      <c r="I179" s="115">
        <f t="shared" si="32"/>
        <v>0</v>
      </c>
      <c r="J179" s="115">
        <f t="shared" si="32"/>
        <v>0</v>
      </c>
      <c r="K179" s="115">
        <f t="shared" si="32"/>
        <v>0</v>
      </c>
      <c r="L179" s="115">
        <f t="shared" si="32"/>
        <v>0</v>
      </c>
      <c r="M179" s="115">
        <f t="shared" si="32"/>
        <v>0</v>
      </c>
      <c r="N179" s="115">
        <f t="shared" si="32"/>
        <v>0</v>
      </c>
      <c r="O179" s="115">
        <f t="shared" si="32"/>
        <v>0</v>
      </c>
      <c r="P179" s="115">
        <f t="shared" si="32"/>
        <v>0</v>
      </c>
      <c r="Q179" s="115">
        <f t="shared" si="32"/>
        <v>0</v>
      </c>
      <c r="R179" s="115">
        <f t="shared" si="32"/>
        <v>0</v>
      </c>
      <c r="S179" s="115">
        <f t="shared" si="32"/>
        <v>0</v>
      </c>
      <c r="T179" s="115">
        <f t="shared" si="32"/>
        <v>0</v>
      </c>
      <c r="U179" s="115">
        <f t="shared" si="32"/>
        <v>0</v>
      </c>
      <c r="V179" s="115">
        <f t="shared" si="32"/>
        <v>0</v>
      </c>
      <c r="W179" s="115">
        <f t="shared" si="32"/>
        <v>0</v>
      </c>
      <c r="X179" s="115">
        <f t="shared" si="32"/>
        <v>0</v>
      </c>
      <c r="Y179" s="115">
        <f t="shared" si="32"/>
        <v>0</v>
      </c>
      <c r="Z179" s="115">
        <f t="shared" si="32"/>
        <v>0</v>
      </c>
      <c r="AA179" s="115">
        <f t="shared" si="32"/>
        <v>0</v>
      </c>
      <c r="AB179" s="115">
        <f t="shared" si="32"/>
        <v>0</v>
      </c>
      <c r="AC179" s="115">
        <f t="shared" si="32"/>
        <v>0</v>
      </c>
      <c r="AD179" s="115">
        <f t="shared" si="32"/>
        <v>0</v>
      </c>
      <c r="AE179" s="115">
        <f t="shared" si="32"/>
        <v>0</v>
      </c>
      <c r="AF179" s="115">
        <f t="shared" si="32"/>
        <v>0</v>
      </c>
      <c r="AG179" s="115">
        <f t="shared" si="32"/>
        <v>0</v>
      </c>
      <c r="AH179" s="115">
        <f t="shared" si="32"/>
        <v>0</v>
      </c>
      <c r="AI179" s="115">
        <f t="shared" si="32"/>
        <v>0</v>
      </c>
      <c r="AJ179" s="37" t="str">
        <f t="shared" si="21"/>
        <v/>
      </c>
      <c r="AK179" s="50"/>
      <c r="AL179" s="50" t="str">
        <f t="shared" si="24"/>
        <v>00</v>
      </c>
      <c r="AM179" s="52" t="str">
        <f t="shared" si="25"/>
        <v>00</v>
      </c>
      <c r="AN179" s="52" t="str">
        <f t="shared" si="26"/>
        <v>00</v>
      </c>
      <c r="AO179" s="52" t="str">
        <f t="shared" si="27"/>
        <v>00</v>
      </c>
      <c r="AQ179" t="str">
        <f t="shared" si="22"/>
        <v/>
      </c>
    </row>
    <row r="180" spans="2:43">
      <c r="B180" s="122"/>
      <c r="C180" s="37">
        <f t="shared" si="23"/>
        <v>44</v>
      </c>
      <c r="D180" s="115">
        <f t="shared" si="32"/>
        <v>0</v>
      </c>
      <c r="E180" s="115">
        <f t="shared" si="32"/>
        <v>0</v>
      </c>
      <c r="F180" s="115">
        <f t="shared" si="32"/>
        <v>0</v>
      </c>
      <c r="G180" s="115">
        <f t="shared" si="32"/>
        <v>0</v>
      </c>
      <c r="H180" s="115">
        <f t="shared" si="32"/>
        <v>0</v>
      </c>
      <c r="I180" s="115">
        <f t="shared" si="32"/>
        <v>0</v>
      </c>
      <c r="J180" s="115">
        <f t="shared" si="32"/>
        <v>0</v>
      </c>
      <c r="K180" s="115">
        <f t="shared" si="32"/>
        <v>0</v>
      </c>
      <c r="L180" s="115">
        <f t="shared" si="32"/>
        <v>0</v>
      </c>
      <c r="M180" s="115">
        <f t="shared" si="32"/>
        <v>0</v>
      </c>
      <c r="N180" s="115">
        <f t="shared" si="32"/>
        <v>0</v>
      </c>
      <c r="O180" s="115">
        <f t="shared" si="32"/>
        <v>0</v>
      </c>
      <c r="P180" s="115">
        <f t="shared" si="32"/>
        <v>0</v>
      </c>
      <c r="Q180" s="115">
        <f t="shared" si="32"/>
        <v>0</v>
      </c>
      <c r="R180" s="115">
        <f t="shared" si="32"/>
        <v>0</v>
      </c>
      <c r="S180" s="115">
        <f t="shared" si="32"/>
        <v>0</v>
      </c>
      <c r="T180" s="115">
        <f t="shared" si="32"/>
        <v>0</v>
      </c>
      <c r="U180" s="115">
        <f t="shared" si="32"/>
        <v>0</v>
      </c>
      <c r="V180" s="115">
        <f t="shared" si="32"/>
        <v>0</v>
      </c>
      <c r="W180" s="115">
        <f t="shared" si="32"/>
        <v>0</v>
      </c>
      <c r="X180" s="115">
        <f t="shared" si="32"/>
        <v>0</v>
      </c>
      <c r="Y180" s="115">
        <f t="shared" si="32"/>
        <v>0</v>
      </c>
      <c r="Z180" s="115">
        <f t="shared" si="32"/>
        <v>0</v>
      </c>
      <c r="AA180" s="115">
        <f t="shared" si="32"/>
        <v>0</v>
      </c>
      <c r="AB180" s="115">
        <f t="shared" si="32"/>
        <v>0</v>
      </c>
      <c r="AC180" s="115">
        <f t="shared" si="32"/>
        <v>0</v>
      </c>
      <c r="AD180" s="115">
        <f t="shared" si="32"/>
        <v>0</v>
      </c>
      <c r="AE180" s="115">
        <f t="shared" si="32"/>
        <v>0</v>
      </c>
      <c r="AF180" s="115">
        <f t="shared" si="32"/>
        <v>0</v>
      </c>
      <c r="AG180" s="115">
        <f t="shared" si="32"/>
        <v>0</v>
      </c>
      <c r="AH180" s="115">
        <f t="shared" si="32"/>
        <v>0</v>
      </c>
      <c r="AI180" s="115">
        <f t="shared" si="32"/>
        <v>0</v>
      </c>
      <c r="AJ180" s="37" t="str">
        <f t="shared" si="21"/>
        <v/>
      </c>
      <c r="AK180" s="50"/>
      <c r="AL180" s="50" t="str">
        <f t="shared" si="24"/>
        <v>00</v>
      </c>
      <c r="AM180" s="52" t="str">
        <f t="shared" si="25"/>
        <v>00</v>
      </c>
      <c r="AN180" s="52" t="str">
        <f t="shared" si="26"/>
        <v>00</v>
      </c>
      <c r="AO180" s="52" t="str">
        <f t="shared" si="27"/>
        <v>00</v>
      </c>
      <c r="AQ180" t="str">
        <f t="shared" si="22"/>
        <v/>
      </c>
    </row>
    <row r="181" spans="2:43">
      <c r="B181" s="122"/>
      <c r="C181" s="37">
        <f t="shared" si="23"/>
        <v>45</v>
      </c>
      <c r="D181" s="115">
        <f t="shared" si="32"/>
        <v>0</v>
      </c>
      <c r="E181" s="115">
        <f t="shared" si="32"/>
        <v>0</v>
      </c>
      <c r="F181" s="115">
        <f t="shared" si="32"/>
        <v>0</v>
      </c>
      <c r="G181" s="115">
        <f t="shared" si="32"/>
        <v>0</v>
      </c>
      <c r="H181" s="115">
        <f t="shared" si="32"/>
        <v>0</v>
      </c>
      <c r="I181" s="115">
        <f t="shared" si="32"/>
        <v>0</v>
      </c>
      <c r="J181" s="115">
        <f t="shared" si="32"/>
        <v>0</v>
      </c>
      <c r="K181" s="115">
        <f t="shared" si="32"/>
        <v>0</v>
      </c>
      <c r="L181" s="115">
        <f t="shared" si="32"/>
        <v>0</v>
      </c>
      <c r="M181" s="115">
        <f t="shared" si="32"/>
        <v>0</v>
      </c>
      <c r="N181" s="115">
        <f t="shared" si="32"/>
        <v>0</v>
      </c>
      <c r="O181" s="115">
        <f t="shared" si="32"/>
        <v>0</v>
      </c>
      <c r="P181" s="115">
        <f t="shared" si="32"/>
        <v>0</v>
      </c>
      <c r="Q181" s="115">
        <f t="shared" si="32"/>
        <v>0</v>
      </c>
      <c r="R181" s="115">
        <f t="shared" si="32"/>
        <v>0</v>
      </c>
      <c r="S181" s="115">
        <f t="shared" si="32"/>
        <v>0</v>
      </c>
      <c r="T181" s="115">
        <f t="shared" si="32"/>
        <v>0</v>
      </c>
      <c r="U181" s="115">
        <f t="shared" si="32"/>
        <v>0</v>
      </c>
      <c r="V181" s="115">
        <f t="shared" si="32"/>
        <v>0</v>
      </c>
      <c r="W181" s="115">
        <f t="shared" si="32"/>
        <v>0</v>
      </c>
      <c r="X181" s="115">
        <f t="shared" si="32"/>
        <v>0</v>
      </c>
      <c r="Y181" s="115">
        <f t="shared" si="32"/>
        <v>0</v>
      </c>
      <c r="Z181" s="115">
        <f t="shared" si="32"/>
        <v>0</v>
      </c>
      <c r="AA181" s="115">
        <f t="shared" si="32"/>
        <v>0</v>
      </c>
      <c r="AB181" s="115">
        <f t="shared" si="32"/>
        <v>0</v>
      </c>
      <c r="AC181" s="115">
        <f t="shared" si="32"/>
        <v>0</v>
      </c>
      <c r="AD181" s="115">
        <f t="shared" si="32"/>
        <v>0</v>
      </c>
      <c r="AE181" s="115">
        <f t="shared" si="32"/>
        <v>0</v>
      </c>
      <c r="AF181" s="115">
        <f t="shared" si="32"/>
        <v>0</v>
      </c>
      <c r="AG181" s="115">
        <f t="shared" si="32"/>
        <v>0</v>
      </c>
      <c r="AH181" s="115">
        <f t="shared" si="32"/>
        <v>0</v>
      </c>
      <c r="AI181" s="115">
        <f t="shared" si="32"/>
        <v>0</v>
      </c>
      <c r="AJ181" s="37" t="str">
        <f t="shared" si="21"/>
        <v/>
      </c>
      <c r="AK181" s="50"/>
      <c r="AL181" s="50" t="str">
        <f t="shared" si="24"/>
        <v>00</v>
      </c>
      <c r="AM181" s="52" t="str">
        <f t="shared" si="25"/>
        <v>00</v>
      </c>
      <c r="AN181" s="52" t="str">
        <f t="shared" si="26"/>
        <v>00</v>
      </c>
      <c r="AO181" s="52" t="str">
        <f t="shared" si="27"/>
        <v>00</v>
      </c>
      <c r="AQ181" t="str">
        <f t="shared" si="22"/>
        <v/>
      </c>
    </row>
    <row r="182" spans="2:43">
      <c r="B182" s="122"/>
      <c r="C182" s="37">
        <f t="shared" si="23"/>
        <v>46</v>
      </c>
      <c r="D182" s="115">
        <f t="shared" si="32"/>
        <v>0</v>
      </c>
      <c r="E182" s="115">
        <f t="shared" si="32"/>
        <v>0</v>
      </c>
      <c r="F182" s="115">
        <f t="shared" si="32"/>
        <v>0</v>
      </c>
      <c r="G182" s="115">
        <f t="shared" si="32"/>
        <v>0</v>
      </c>
      <c r="H182" s="115">
        <f t="shared" si="32"/>
        <v>0</v>
      </c>
      <c r="I182" s="115">
        <f t="shared" si="32"/>
        <v>0</v>
      </c>
      <c r="J182" s="115">
        <f t="shared" si="32"/>
        <v>0</v>
      </c>
      <c r="K182" s="115">
        <f t="shared" si="32"/>
        <v>0</v>
      </c>
      <c r="L182" s="115">
        <f t="shared" si="32"/>
        <v>0</v>
      </c>
      <c r="M182" s="115">
        <f t="shared" si="32"/>
        <v>0</v>
      </c>
      <c r="N182" s="115">
        <f t="shared" si="32"/>
        <v>0</v>
      </c>
      <c r="O182" s="115">
        <f t="shared" si="32"/>
        <v>0</v>
      </c>
      <c r="P182" s="115">
        <f t="shared" si="32"/>
        <v>0</v>
      </c>
      <c r="Q182" s="115">
        <f t="shared" si="32"/>
        <v>0</v>
      </c>
      <c r="R182" s="115">
        <f t="shared" si="32"/>
        <v>0</v>
      </c>
      <c r="S182" s="115">
        <f t="shared" si="32"/>
        <v>0</v>
      </c>
      <c r="T182" s="115">
        <f t="shared" si="32"/>
        <v>0</v>
      </c>
      <c r="U182" s="115">
        <f t="shared" si="32"/>
        <v>0</v>
      </c>
      <c r="V182" s="115">
        <f t="shared" si="32"/>
        <v>0</v>
      </c>
      <c r="W182" s="115">
        <f t="shared" si="32"/>
        <v>0</v>
      </c>
      <c r="X182" s="115">
        <f t="shared" si="32"/>
        <v>0</v>
      </c>
      <c r="Y182" s="115">
        <f t="shared" si="32"/>
        <v>0</v>
      </c>
      <c r="Z182" s="115">
        <f t="shared" si="32"/>
        <v>0</v>
      </c>
      <c r="AA182" s="115">
        <f t="shared" si="32"/>
        <v>0</v>
      </c>
      <c r="AB182" s="115">
        <f t="shared" si="32"/>
        <v>0</v>
      </c>
      <c r="AC182" s="115">
        <f t="shared" si="32"/>
        <v>0</v>
      </c>
      <c r="AD182" s="115">
        <f t="shared" si="32"/>
        <v>0</v>
      </c>
      <c r="AE182" s="115">
        <f t="shared" si="32"/>
        <v>0</v>
      </c>
      <c r="AF182" s="115">
        <f t="shared" si="32"/>
        <v>0</v>
      </c>
      <c r="AG182" s="115">
        <f t="shared" si="32"/>
        <v>0</v>
      </c>
      <c r="AH182" s="115">
        <f t="shared" si="32"/>
        <v>0</v>
      </c>
      <c r="AI182" s="115">
        <f t="shared" si="32"/>
        <v>0</v>
      </c>
      <c r="AJ182" s="37" t="str">
        <f t="shared" si="21"/>
        <v/>
      </c>
      <c r="AK182" s="50"/>
      <c r="AL182" s="50" t="str">
        <f t="shared" si="24"/>
        <v>00</v>
      </c>
      <c r="AM182" s="52" t="str">
        <f t="shared" si="25"/>
        <v>00</v>
      </c>
      <c r="AN182" s="52" t="str">
        <f t="shared" si="26"/>
        <v>00</v>
      </c>
      <c r="AO182" s="52" t="str">
        <f t="shared" si="27"/>
        <v>00</v>
      </c>
      <c r="AQ182" t="str">
        <f t="shared" si="22"/>
        <v/>
      </c>
    </row>
    <row r="183" spans="2:43">
      <c r="B183" s="122"/>
      <c r="C183" s="37">
        <f t="shared" si="23"/>
        <v>47</v>
      </c>
      <c r="D183" s="115">
        <f t="shared" si="32"/>
        <v>0</v>
      </c>
      <c r="E183" s="115">
        <f t="shared" si="32"/>
        <v>0</v>
      </c>
      <c r="F183" s="115">
        <f t="shared" si="32"/>
        <v>0</v>
      </c>
      <c r="G183" s="115">
        <f t="shared" si="32"/>
        <v>0</v>
      </c>
      <c r="H183" s="115">
        <f t="shared" si="32"/>
        <v>0</v>
      </c>
      <c r="I183" s="115">
        <f t="shared" si="32"/>
        <v>0</v>
      </c>
      <c r="J183" s="115">
        <f t="shared" si="32"/>
        <v>0</v>
      </c>
      <c r="K183" s="115">
        <f t="shared" si="32"/>
        <v>0</v>
      </c>
      <c r="L183" s="115">
        <f t="shared" si="32"/>
        <v>0</v>
      </c>
      <c r="M183" s="115">
        <f t="shared" si="32"/>
        <v>0</v>
      </c>
      <c r="N183" s="115">
        <f t="shared" si="32"/>
        <v>0</v>
      </c>
      <c r="O183" s="115">
        <f t="shared" si="32"/>
        <v>0</v>
      </c>
      <c r="P183" s="115">
        <f t="shared" si="32"/>
        <v>0</v>
      </c>
      <c r="Q183" s="115">
        <f t="shared" si="32"/>
        <v>0</v>
      </c>
      <c r="R183" s="115">
        <f t="shared" si="32"/>
        <v>0</v>
      </c>
      <c r="S183" s="115">
        <f t="shared" si="32"/>
        <v>0</v>
      </c>
      <c r="T183" s="115">
        <f t="shared" si="32"/>
        <v>0</v>
      </c>
      <c r="U183" s="115">
        <f t="shared" si="32"/>
        <v>0</v>
      </c>
      <c r="V183" s="115">
        <f t="shared" si="32"/>
        <v>0</v>
      </c>
      <c r="W183" s="115">
        <f t="shared" si="32"/>
        <v>0</v>
      </c>
      <c r="X183" s="115">
        <f t="shared" si="32"/>
        <v>0</v>
      </c>
      <c r="Y183" s="115">
        <f t="shared" si="32"/>
        <v>0</v>
      </c>
      <c r="Z183" s="115">
        <f t="shared" si="32"/>
        <v>0</v>
      </c>
      <c r="AA183" s="115">
        <f t="shared" si="32"/>
        <v>0</v>
      </c>
      <c r="AB183" s="115">
        <f t="shared" si="32"/>
        <v>0</v>
      </c>
      <c r="AC183" s="115">
        <f t="shared" si="32"/>
        <v>0</v>
      </c>
      <c r="AD183" s="115">
        <f t="shared" si="32"/>
        <v>0</v>
      </c>
      <c r="AE183" s="115">
        <f t="shared" si="32"/>
        <v>0</v>
      </c>
      <c r="AF183" s="115">
        <f t="shared" si="32"/>
        <v>0</v>
      </c>
      <c r="AG183" s="115">
        <f t="shared" si="32"/>
        <v>0</v>
      </c>
      <c r="AH183" s="115">
        <f t="shared" si="32"/>
        <v>0</v>
      </c>
      <c r="AI183" s="115">
        <f>IF(OR(AI53=0,AI53=1),1,0)</f>
        <v>0</v>
      </c>
      <c r="AJ183" s="37" t="str">
        <f t="shared" si="21"/>
        <v/>
      </c>
      <c r="AK183" s="50"/>
      <c r="AL183" s="50" t="str">
        <f t="shared" si="24"/>
        <v>00</v>
      </c>
      <c r="AM183" s="52" t="str">
        <f t="shared" si="25"/>
        <v>00</v>
      </c>
      <c r="AN183" s="52" t="str">
        <f t="shared" si="26"/>
        <v>00</v>
      </c>
      <c r="AO183" s="52" t="str">
        <f t="shared" si="27"/>
        <v>00</v>
      </c>
      <c r="AQ183" t="str">
        <f t="shared" si="22"/>
        <v/>
      </c>
    </row>
    <row r="184" spans="2:43">
      <c r="B184" s="122"/>
      <c r="C184" s="37">
        <f t="shared" si="23"/>
        <v>48</v>
      </c>
      <c r="D184" s="115">
        <f t="shared" ref="D184:AI191" si="33">IF(OR(D54=0,D54=1),1,0)</f>
        <v>0</v>
      </c>
      <c r="E184" s="115">
        <f t="shared" si="33"/>
        <v>0</v>
      </c>
      <c r="F184" s="115">
        <f t="shared" si="33"/>
        <v>0</v>
      </c>
      <c r="G184" s="115">
        <f t="shared" si="33"/>
        <v>0</v>
      </c>
      <c r="H184" s="115">
        <f t="shared" si="33"/>
        <v>0</v>
      </c>
      <c r="I184" s="115">
        <f t="shared" si="33"/>
        <v>0</v>
      </c>
      <c r="J184" s="115">
        <f t="shared" si="33"/>
        <v>0</v>
      </c>
      <c r="K184" s="115">
        <f t="shared" si="33"/>
        <v>0</v>
      </c>
      <c r="L184" s="115">
        <f t="shared" si="33"/>
        <v>0</v>
      </c>
      <c r="M184" s="115">
        <f t="shared" si="33"/>
        <v>0</v>
      </c>
      <c r="N184" s="115">
        <f t="shared" si="33"/>
        <v>0</v>
      </c>
      <c r="O184" s="115">
        <f t="shared" si="33"/>
        <v>0</v>
      </c>
      <c r="P184" s="115">
        <f t="shared" si="33"/>
        <v>0</v>
      </c>
      <c r="Q184" s="115">
        <f t="shared" si="33"/>
        <v>0</v>
      </c>
      <c r="R184" s="115">
        <f t="shared" si="33"/>
        <v>0</v>
      </c>
      <c r="S184" s="115">
        <f t="shared" si="33"/>
        <v>0</v>
      </c>
      <c r="T184" s="115">
        <f t="shared" si="33"/>
        <v>0</v>
      </c>
      <c r="U184" s="115">
        <f t="shared" si="33"/>
        <v>0</v>
      </c>
      <c r="V184" s="115">
        <f t="shared" si="33"/>
        <v>0</v>
      </c>
      <c r="W184" s="115">
        <f t="shared" si="33"/>
        <v>0</v>
      </c>
      <c r="X184" s="115">
        <f t="shared" si="33"/>
        <v>0</v>
      </c>
      <c r="Y184" s="115">
        <f t="shared" si="33"/>
        <v>0</v>
      </c>
      <c r="Z184" s="115">
        <f t="shared" si="33"/>
        <v>0</v>
      </c>
      <c r="AA184" s="115">
        <f t="shared" si="33"/>
        <v>0</v>
      </c>
      <c r="AB184" s="115">
        <f t="shared" si="33"/>
        <v>0</v>
      </c>
      <c r="AC184" s="115">
        <f t="shared" si="33"/>
        <v>0</v>
      </c>
      <c r="AD184" s="115">
        <f t="shared" si="33"/>
        <v>0</v>
      </c>
      <c r="AE184" s="115">
        <f t="shared" si="33"/>
        <v>0</v>
      </c>
      <c r="AF184" s="115">
        <f t="shared" si="33"/>
        <v>0</v>
      </c>
      <c r="AG184" s="115">
        <f t="shared" si="33"/>
        <v>0</v>
      </c>
      <c r="AH184" s="115">
        <f t="shared" si="33"/>
        <v>0</v>
      </c>
      <c r="AI184" s="115">
        <f t="shared" si="33"/>
        <v>0</v>
      </c>
      <c r="AJ184" s="37" t="str">
        <f t="shared" si="21"/>
        <v/>
      </c>
      <c r="AK184" s="50"/>
      <c r="AL184" s="50" t="str">
        <f t="shared" si="24"/>
        <v>00</v>
      </c>
      <c r="AM184" s="52" t="str">
        <f t="shared" si="25"/>
        <v>00</v>
      </c>
      <c r="AN184" s="52" t="str">
        <f t="shared" si="26"/>
        <v>00</v>
      </c>
      <c r="AO184" s="52" t="str">
        <f t="shared" si="27"/>
        <v>00</v>
      </c>
      <c r="AQ184" t="str">
        <f t="shared" si="22"/>
        <v/>
      </c>
    </row>
    <row r="185" spans="2:43">
      <c r="B185" s="122"/>
      <c r="C185" s="37">
        <f t="shared" si="23"/>
        <v>49</v>
      </c>
      <c r="D185" s="115">
        <f t="shared" si="33"/>
        <v>0</v>
      </c>
      <c r="E185" s="115">
        <f t="shared" si="33"/>
        <v>0</v>
      </c>
      <c r="F185" s="115">
        <f t="shared" si="33"/>
        <v>0</v>
      </c>
      <c r="G185" s="115">
        <f t="shared" si="33"/>
        <v>0</v>
      </c>
      <c r="H185" s="115">
        <f t="shared" si="33"/>
        <v>0</v>
      </c>
      <c r="I185" s="115">
        <f t="shared" si="33"/>
        <v>0</v>
      </c>
      <c r="J185" s="115">
        <f t="shared" si="33"/>
        <v>0</v>
      </c>
      <c r="K185" s="115">
        <f t="shared" si="33"/>
        <v>0</v>
      </c>
      <c r="L185" s="115">
        <f t="shared" si="33"/>
        <v>0</v>
      </c>
      <c r="M185" s="115">
        <f t="shared" si="33"/>
        <v>0</v>
      </c>
      <c r="N185" s="115">
        <f t="shared" si="33"/>
        <v>0</v>
      </c>
      <c r="O185" s="115">
        <f t="shared" si="33"/>
        <v>0</v>
      </c>
      <c r="P185" s="115">
        <f t="shared" si="33"/>
        <v>0</v>
      </c>
      <c r="Q185" s="115">
        <f t="shared" si="33"/>
        <v>0</v>
      </c>
      <c r="R185" s="115">
        <f t="shared" si="33"/>
        <v>0</v>
      </c>
      <c r="S185" s="115">
        <f t="shared" si="33"/>
        <v>0</v>
      </c>
      <c r="T185" s="115">
        <f t="shared" si="33"/>
        <v>0</v>
      </c>
      <c r="U185" s="115">
        <f t="shared" si="33"/>
        <v>0</v>
      </c>
      <c r="V185" s="115">
        <f t="shared" si="33"/>
        <v>0</v>
      </c>
      <c r="W185" s="115">
        <f t="shared" si="33"/>
        <v>0</v>
      </c>
      <c r="X185" s="115">
        <f t="shared" si="33"/>
        <v>0</v>
      </c>
      <c r="Y185" s="115">
        <f t="shared" si="33"/>
        <v>0</v>
      </c>
      <c r="Z185" s="115">
        <f t="shared" si="33"/>
        <v>0</v>
      </c>
      <c r="AA185" s="115">
        <f t="shared" si="33"/>
        <v>0</v>
      </c>
      <c r="AB185" s="115">
        <f t="shared" si="33"/>
        <v>0</v>
      </c>
      <c r="AC185" s="115">
        <f t="shared" si="33"/>
        <v>0</v>
      </c>
      <c r="AD185" s="115">
        <f t="shared" si="33"/>
        <v>0</v>
      </c>
      <c r="AE185" s="115">
        <f t="shared" si="33"/>
        <v>0</v>
      </c>
      <c r="AF185" s="115">
        <f t="shared" si="33"/>
        <v>0</v>
      </c>
      <c r="AG185" s="115">
        <f t="shared" si="33"/>
        <v>0</v>
      </c>
      <c r="AH185" s="115">
        <f t="shared" si="33"/>
        <v>0</v>
      </c>
      <c r="AI185" s="115">
        <f t="shared" si="33"/>
        <v>0</v>
      </c>
      <c r="AJ185" s="37" t="str">
        <f t="shared" si="21"/>
        <v/>
      </c>
      <c r="AK185" s="50"/>
      <c r="AL185" s="50" t="str">
        <f t="shared" si="24"/>
        <v>00</v>
      </c>
      <c r="AM185" s="52" t="str">
        <f t="shared" si="25"/>
        <v>00</v>
      </c>
      <c r="AN185" s="52" t="str">
        <f t="shared" si="26"/>
        <v>00</v>
      </c>
      <c r="AO185" s="52" t="str">
        <f t="shared" si="27"/>
        <v>00</v>
      </c>
      <c r="AQ185" t="str">
        <f t="shared" si="22"/>
        <v/>
      </c>
    </row>
    <row r="186" spans="2:43">
      <c r="B186" s="122"/>
      <c r="C186" s="37">
        <f t="shared" si="23"/>
        <v>50</v>
      </c>
      <c r="D186" s="115">
        <f t="shared" si="33"/>
        <v>0</v>
      </c>
      <c r="E186" s="115">
        <f t="shared" si="33"/>
        <v>0</v>
      </c>
      <c r="F186" s="115">
        <f t="shared" si="33"/>
        <v>0</v>
      </c>
      <c r="G186" s="115">
        <f t="shared" si="33"/>
        <v>0</v>
      </c>
      <c r="H186" s="115">
        <f t="shared" si="33"/>
        <v>0</v>
      </c>
      <c r="I186" s="115">
        <f t="shared" si="33"/>
        <v>0</v>
      </c>
      <c r="J186" s="115">
        <f t="shared" si="33"/>
        <v>0</v>
      </c>
      <c r="K186" s="115">
        <f t="shared" si="33"/>
        <v>0</v>
      </c>
      <c r="L186" s="115">
        <f t="shared" si="33"/>
        <v>0</v>
      </c>
      <c r="M186" s="115">
        <f t="shared" si="33"/>
        <v>0</v>
      </c>
      <c r="N186" s="115">
        <f t="shared" si="33"/>
        <v>0</v>
      </c>
      <c r="O186" s="115">
        <f t="shared" si="33"/>
        <v>0</v>
      </c>
      <c r="P186" s="115">
        <f t="shared" si="33"/>
        <v>0</v>
      </c>
      <c r="Q186" s="115">
        <f t="shared" si="33"/>
        <v>0</v>
      </c>
      <c r="R186" s="115">
        <f t="shared" si="33"/>
        <v>0</v>
      </c>
      <c r="S186" s="115">
        <f t="shared" si="33"/>
        <v>0</v>
      </c>
      <c r="T186" s="115">
        <f t="shared" si="33"/>
        <v>0</v>
      </c>
      <c r="U186" s="115">
        <f t="shared" si="33"/>
        <v>0</v>
      </c>
      <c r="V186" s="115">
        <f t="shared" si="33"/>
        <v>0</v>
      </c>
      <c r="W186" s="115">
        <f t="shared" si="33"/>
        <v>0</v>
      </c>
      <c r="X186" s="115">
        <f t="shared" si="33"/>
        <v>0</v>
      </c>
      <c r="Y186" s="115">
        <f t="shared" si="33"/>
        <v>0</v>
      </c>
      <c r="Z186" s="115">
        <f t="shared" si="33"/>
        <v>0</v>
      </c>
      <c r="AA186" s="115">
        <f t="shared" si="33"/>
        <v>0</v>
      </c>
      <c r="AB186" s="115">
        <f t="shared" si="33"/>
        <v>0</v>
      </c>
      <c r="AC186" s="115">
        <f t="shared" si="33"/>
        <v>0</v>
      </c>
      <c r="AD186" s="115">
        <f t="shared" si="33"/>
        <v>0</v>
      </c>
      <c r="AE186" s="115">
        <f t="shared" si="33"/>
        <v>0</v>
      </c>
      <c r="AF186" s="115">
        <f t="shared" si="33"/>
        <v>0</v>
      </c>
      <c r="AG186" s="115">
        <f t="shared" si="33"/>
        <v>0</v>
      </c>
      <c r="AH186" s="115">
        <f t="shared" si="33"/>
        <v>0</v>
      </c>
      <c r="AI186" s="115">
        <f t="shared" si="33"/>
        <v>0</v>
      </c>
      <c r="AJ186" s="37" t="str">
        <f t="shared" si="21"/>
        <v/>
      </c>
      <c r="AK186" s="50"/>
      <c r="AL186" s="50" t="str">
        <f t="shared" si="24"/>
        <v>00</v>
      </c>
      <c r="AM186" s="52" t="str">
        <f t="shared" si="25"/>
        <v>00</v>
      </c>
      <c r="AN186" s="52" t="str">
        <f t="shared" si="26"/>
        <v>00</v>
      </c>
      <c r="AO186" s="52" t="str">
        <f t="shared" si="27"/>
        <v>00</v>
      </c>
      <c r="AQ186" t="str">
        <f t="shared" si="22"/>
        <v/>
      </c>
    </row>
    <row r="187" spans="2:43">
      <c r="B187" s="122"/>
      <c r="C187" s="37">
        <f t="shared" si="23"/>
        <v>51</v>
      </c>
      <c r="D187" s="115">
        <f t="shared" si="33"/>
        <v>0</v>
      </c>
      <c r="E187" s="115">
        <f t="shared" si="33"/>
        <v>0</v>
      </c>
      <c r="F187" s="115">
        <f t="shared" si="33"/>
        <v>0</v>
      </c>
      <c r="G187" s="115">
        <f t="shared" si="33"/>
        <v>0</v>
      </c>
      <c r="H187" s="115">
        <f t="shared" si="33"/>
        <v>0</v>
      </c>
      <c r="I187" s="115">
        <f t="shared" si="33"/>
        <v>0</v>
      </c>
      <c r="J187" s="115">
        <f t="shared" si="33"/>
        <v>0</v>
      </c>
      <c r="K187" s="115">
        <f t="shared" si="33"/>
        <v>0</v>
      </c>
      <c r="L187" s="115">
        <f t="shared" si="33"/>
        <v>0</v>
      </c>
      <c r="M187" s="115">
        <f t="shared" si="33"/>
        <v>0</v>
      </c>
      <c r="N187" s="115">
        <f t="shared" si="33"/>
        <v>0</v>
      </c>
      <c r="O187" s="115">
        <f t="shared" si="33"/>
        <v>0</v>
      </c>
      <c r="P187" s="115">
        <f t="shared" si="33"/>
        <v>0</v>
      </c>
      <c r="Q187" s="115">
        <f t="shared" si="33"/>
        <v>0</v>
      </c>
      <c r="R187" s="115">
        <f t="shared" si="33"/>
        <v>0</v>
      </c>
      <c r="S187" s="115">
        <f t="shared" si="33"/>
        <v>0</v>
      </c>
      <c r="T187" s="115">
        <f t="shared" si="33"/>
        <v>0</v>
      </c>
      <c r="U187" s="115">
        <f t="shared" si="33"/>
        <v>0</v>
      </c>
      <c r="V187" s="115">
        <f t="shared" si="33"/>
        <v>0</v>
      </c>
      <c r="W187" s="115">
        <f t="shared" si="33"/>
        <v>0</v>
      </c>
      <c r="X187" s="115">
        <f t="shared" si="33"/>
        <v>0</v>
      </c>
      <c r="Y187" s="115">
        <f t="shared" si="33"/>
        <v>0</v>
      </c>
      <c r="Z187" s="115">
        <f t="shared" si="33"/>
        <v>0</v>
      </c>
      <c r="AA187" s="115">
        <f t="shared" si="33"/>
        <v>0</v>
      </c>
      <c r="AB187" s="115">
        <f t="shared" si="33"/>
        <v>0</v>
      </c>
      <c r="AC187" s="115">
        <f t="shared" si="33"/>
        <v>0</v>
      </c>
      <c r="AD187" s="115">
        <f t="shared" si="33"/>
        <v>0</v>
      </c>
      <c r="AE187" s="115">
        <f t="shared" si="33"/>
        <v>0</v>
      </c>
      <c r="AF187" s="115">
        <f t="shared" si="33"/>
        <v>0</v>
      </c>
      <c r="AG187" s="115">
        <f t="shared" si="33"/>
        <v>0</v>
      </c>
      <c r="AH187" s="115">
        <f t="shared" si="33"/>
        <v>0</v>
      </c>
      <c r="AI187" s="115">
        <f t="shared" si="33"/>
        <v>0</v>
      </c>
      <c r="AJ187" s="37" t="str">
        <f t="shared" si="21"/>
        <v/>
      </c>
      <c r="AK187" s="50"/>
      <c r="AL187" s="50" t="str">
        <f t="shared" si="24"/>
        <v>00</v>
      </c>
      <c r="AM187" s="52" t="str">
        <f t="shared" si="25"/>
        <v>00</v>
      </c>
      <c r="AN187" s="52" t="str">
        <f t="shared" si="26"/>
        <v>00</v>
      </c>
      <c r="AO187" s="52" t="str">
        <f t="shared" si="27"/>
        <v>00</v>
      </c>
      <c r="AQ187" t="str">
        <f t="shared" si="22"/>
        <v/>
      </c>
    </row>
    <row r="188" spans="2:43">
      <c r="B188" s="122"/>
      <c r="C188" s="37">
        <f t="shared" si="23"/>
        <v>52</v>
      </c>
      <c r="D188" s="115">
        <f t="shared" si="33"/>
        <v>0</v>
      </c>
      <c r="E188" s="115">
        <f t="shared" si="33"/>
        <v>0</v>
      </c>
      <c r="F188" s="115">
        <f t="shared" si="33"/>
        <v>0</v>
      </c>
      <c r="G188" s="115">
        <f t="shared" si="33"/>
        <v>0</v>
      </c>
      <c r="H188" s="115">
        <f t="shared" si="33"/>
        <v>0</v>
      </c>
      <c r="I188" s="115">
        <f t="shared" si="33"/>
        <v>0</v>
      </c>
      <c r="J188" s="115">
        <f t="shared" si="33"/>
        <v>0</v>
      </c>
      <c r="K188" s="115">
        <f t="shared" si="33"/>
        <v>0</v>
      </c>
      <c r="L188" s="115">
        <f t="shared" si="33"/>
        <v>0</v>
      </c>
      <c r="M188" s="115">
        <f t="shared" si="33"/>
        <v>0</v>
      </c>
      <c r="N188" s="115">
        <f t="shared" si="33"/>
        <v>0</v>
      </c>
      <c r="O188" s="115">
        <f t="shared" si="33"/>
        <v>0</v>
      </c>
      <c r="P188" s="115">
        <f t="shared" si="33"/>
        <v>0</v>
      </c>
      <c r="Q188" s="115">
        <f t="shared" si="33"/>
        <v>0</v>
      </c>
      <c r="R188" s="115">
        <f t="shared" si="33"/>
        <v>0</v>
      </c>
      <c r="S188" s="115">
        <f t="shared" si="33"/>
        <v>0</v>
      </c>
      <c r="T188" s="115">
        <f t="shared" si="33"/>
        <v>0</v>
      </c>
      <c r="U188" s="115">
        <f t="shared" si="33"/>
        <v>0</v>
      </c>
      <c r="V188" s="115">
        <f t="shared" si="33"/>
        <v>0</v>
      </c>
      <c r="W188" s="115">
        <f t="shared" si="33"/>
        <v>0</v>
      </c>
      <c r="X188" s="115">
        <f t="shared" si="33"/>
        <v>0</v>
      </c>
      <c r="Y188" s="115">
        <f t="shared" si="33"/>
        <v>0</v>
      </c>
      <c r="Z188" s="115">
        <f t="shared" si="33"/>
        <v>0</v>
      </c>
      <c r="AA188" s="115">
        <f t="shared" si="33"/>
        <v>0</v>
      </c>
      <c r="AB188" s="115">
        <f t="shared" si="33"/>
        <v>0</v>
      </c>
      <c r="AC188" s="115">
        <f t="shared" si="33"/>
        <v>0</v>
      </c>
      <c r="AD188" s="115">
        <f t="shared" si="33"/>
        <v>0</v>
      </c>
      <c r="AE188" s="115">
        <f t="shared" si="33"/>
        <v>0</v>
      </c>
      <c r="AF188" s="115">
        <f t="shared" si="33"/>
        <v>0</v>
      </c>
      <c r="AG188" s="115">
        <f t="shared" si="33"/>
        <v>0</v>
      </c>
      <c r="AH188" s="115">
        <f t="shared" si="33"/>
        <v>0</v>
      </c>
      <c r="AI188" s="115">
        <f t="shared" si="33"/>
        <v>0</v>
      </c>
      <c r="AJ188" s="37" t="str">
        <f t="shared" si="21"/>
        <v/>
      </c>
      <c r="AK188" s="50"/>
      <c r="AL188" s="50" t="str">
        <f t="shared" si="24"/>
        <v>00</v>
      </c>
      <c r="AM188" s="52" t="str">
        <f t="shared" si="25"/>
        <v>00</v>
      </c>
      <c r="AN188" s="52" t="str">
        <f t="shared" si="26"/>
        <v>00</v>
      </c>
      <c r="AO188" s="52" t="str">
        <f t="shared" si="27"/>
        <v>00</v>
      </c>
      <c r="AQ188" t="str">
        <f t="shared" si="22"/>
        <v/>
      </c>
    </row>
    <row r="189" spans="2:43">
      <c r="B189" s="122"/>
      <c r="C189" s="37">
        <f t="shared" si="23"/>
        <v>53</v>
      </c>
      <c r="D189" s="115">
        <f t="shared" si="33"/>
        <v>0</v>
      </c>
      <c r="E189" s="115">
        <f t="shared" si="33"/>
        <v>0</v>
      </c>
      <c r="F189" s="115">
        <f t="shared" si="33"/>
        <v>0</v>
      </c>
      <c r="G189" s="115">
        <f t="shared" si="33"/>
        <v>0</v>
      </c>
      <c r="H189" s="115">
        <f t="shared" si="33"/>
        <v>0</v>
      </c>
      <c r="I189" s="115">
        <f t="shared" si="33"/>
        <v>0</v>
      </c>
      <c r="J189" s="115">
        <f t="shared" si="33"/>
        <v>0</v>
      </c>
      <c r="K189" s="115">
        <f t="shared" si="33"/>
        <v>0</v>
      </c>
      <c r="L189" s="115">
        <f t="shared" si="33"/>
        <v>0</v>
      </c>
      <c r="M189" s="115">
        <f t="shared" si="33"/>
        <v>0</v>
      </c>
      <c r="N189" s="115">
        <f t="shared" si="33"/>
        <v>0</v>
      </c>
      <c r="O189" s="115">
        <f t="shared" si="33"/>
        <v>0</v>
      </c>
      <c r="P189" s="115">
        <f t="shared" si="33"/>
        <v>0</v>
      </c>
      <c r="Q189" s="115">
        <f t="shared" si="33"/>
        <v>0</v>
      </c>
      <c r="R189" s="115">
        <f t="shared" si="33"/>
        <v>0</v>
      </c>
      <c r="S189" s="115">
        <f t="shared" si="33"/>
        <v>0</v>
      </c>
      <c r="T189" s="115">
        <f t="shared" si="33"/>
        <v>0</v>
      </c>
      <c r="U189" s="115">
        <f t="shared" si="33"/>
        <v>0</v>
      </c>
      <c r="V189" s="115">
        <f t="shared" si="33"/>
        <v>0</v>
      </c>
      <c r="W189" s="115">
        <f t="shared" si="33"/>
        <v>0</v>
      </c>
      <c r="X189" s="115">
        <f t="shared" si="33"/>
        <v>0</v>
      </c>
      <c r="Y189" s="115">
        <f t="shared" si="33"/>
        <v>0</v>
      </c>
      <c r="Z189" s="115">
        <f t="shared" si="33"/>
        <v>0</v>
      </c>
      <c r="AA189" s="115">
        <f t="shared" si="33"/>
        <v>0</v>
      </c>
      <c r="AB189" s="115">
        <f t="shared" si="33"/>
        <v>0</v>
      </c>
      <c r="AC189" s="115">
        <f t="shared" si="33"/>
        <v>0</v>
      </c>
      <c r="AD189" s="115">
        <f t="shared" si="33"/>
        <v>0</v>
      </c>
      <c r="AE189" s="115">
        <f t="shared" si="33"/>
        <v>0</v>
      </c>
      <c r="AF189" s="115">
        <f t="shared" si="33"/>
        <v>0</v>
      </c>
      <c r="AG189" s="115">
        <f t="shared" si="33"/>
        <v>0</v>
      </c>
      <c r="AH189" s="115">
        <f t="shared" si="33"/>
        <v>0</v>
      </c>
      <c r="AI189" s="115">
        <f t="shared" si="33"/>
        <v>0</v>
      </c>
      <c r="AJ189" s="37" t="str">
        <f t="shared" si="21"/>
        <v/>
      </c>
      <c r="AK189" s="50"/>
      <c r="AL189" s="50" t="str">
        <f t="shared" si="24"/>
        <v>00</v>
      </c>
      <c r="AM189" s="52" t="str">
        <f t="shared" si="25"/>
        <v>00</v>
      </c>
      <c r="AN189" s="52" t="str">
        <f t="shared" si="26"/>
        <v>00</v>
      </c>
      <c r="AO189" s="52" t="str">
        <f t="shared" si="27"/>
        <v>00</v>
      </c>
      <c r="AQ189" t="str">
        <f t="shared" si="22"/>
        <v/>
      </c>
    </row>
    <row r="190" spans="2:43">
      <c r="B190" s="122"/>
      <c r="C190" s="37">
        <f t="shared" si="23"/>
        <v>54</v>
      </c>
      <c r="D190" s="115">
        <f t="shared" si="33"/>
        <v>0</v>
      </c>
      <c r="E190" s="115">
        <f t="shared" si="33"/>
        <v>0</v>
      </c>
      <c r="F190" s="115">
        <f t="shared" si="33"/>
        <v>0</v>
      </c>
      <c r="G190" s="115">
        <f t="shared" si="33"/>
        <v>0</v>
      </c>
      <c r="H190" s="115">
        <f t="shared" si="33"/>
        <v>0</v>
      </c>
      <c r="I190" s="115">
        <f t="shared" si="33"/>
        <v>0</v>
      </c>
      <c r="J190" s="115">
        <f t="shared" si="33"/>
        <v>0</v>
      </c>
      <c r="K190" s="115">
        <f t="shared" si="33"/>
        <v>0</v>
      </c>
      <c r="L190" s="115">
        <f t="shared" si="33"/>
        <v>0</v>
      </c>
      <c r="M190" s="115">
        <f t="shared" si="33"/>
        <v>0</v>
      </c>
      <c r="N190" s="115">
        <f t="shared" si="33"/>
        <v>0</v>
      </c>
      <c r="O190" s="115">
        <f t="shared" si="33"/>
        <v>0</v>
      </c>
      <c r="P190" s="115">
        <f t="shared" si="33"/>
        <v>0</v>
      </c>
      <c r="Q190" s="115">
        <f t="shared" si="33"/>
        <v>0</v>
      </c>
      <c r="R190" s="115">
        <f t="shared" si="33"/>
        <v>0</v>
      </c>
      <c r="S190" s="115">
        <f t="shared" si="33"/>
        <v>0</v>
      </c>
      <c r="T190" s="115">
        <f t="shared" si="33"/>
        <v>0</v>
      </c>
      <c r="U190" s="115">
        <f t="shared" si="33"/>
        <v>0</v>
      </c>
      <c r="V190" s="115">
        <f t="shared" si="33"/>
        <v>0</v>
      </c>
      <c r="W190" s="115">
        <f t="shared" si="33"/>
        <v>0</v>
      </c>
      <c r="X190" s="115">
        <f t="shared" si="33"/>
        <v>0</v>
      </c>
      <c r="Y190" s="115">
        <f t="shared" si="33"/>
        <v>0</v>
      </c>
      <c r="Z190" s="115">
        <f t="shared" si="33"/>
        <v>0</v>
      </c>
      <c r="AA190" s="115">
        <f t="shared" si="33"/>
        <v>0</v>
      </c>
      <c r="AB190" s="115">
        <f t="shared" si="33"/>
        <v>0</v>
      </c>
      <c r="AC190" s="115">
        <f t="shared" si="33"/>
        <v>0</v>
      </c>
      <c r="AD190" s="115">
        <f t="shared" si="33"/>
        <v>0</v>
      </c>
      <c r="AE190" s="115">
        <f t="shared" si="33"/>
        <v>0</v>
      </c>
      <c r="AF190" s="115">
        <f t="shared" si="33"/>
        <v>0</v>
      </c>
      <c r="AG190" s="115">
        <f t="shared" si="33"/>
        <v>0</v>
      </c>
      <c r="AH190" s="115">
        <f t="shared" si="33"/>
        <v>0</v>
      </c>
      <c r="AI190" s="115">
        <f t="shared" si="33"/>
        <v>0</v>
      </c>
      <c r="AJ190" s="37" t="str">
        <f t="shared" si="21"/>
        <v/>
      </c>
      <c r="AK190" s="50"/>
      <c r="AL190" s="50" t="str">
        <f t="shared" si="24"/>
        <v>00</v>
      </c>
      <c r="AM190" s="52" t="str">
        <f t="shared" si="25"/>
        <v>00</v>
      </c>
      <c r="AN190" s="52" t="str">
        <f t="shared" si="26"/>
        <v>00</v>
      </c>
      <c r="AO190" s="52" t="str">
        <f t="shared" si="27"/>
        <v>00</v>
      </c>
      <c r="AQ190" t="str">
        <f t="shared" si="22"/>
        <v/>
      </c>
    </row>
    <row r="191" spans="2:43">
      <c r="B191" s="122"/>
      <c r="C191" s="37">
        <f t="shared" si="23"/>
        <v>55</v>
      </c>
      <c r="D191" s="115">
        <f t="shared" si="33"/>
        <v>0</v>
      </c>
      <c r="E191" s="115">
        <f t="shared" si="33"/>
        <v>0</v>
      </c>
      <c r="F191" s="115">
        <f t="shared" si="33"/>
        <v>0</v>
      </c>
      <c r="G191" s="115">
        <f t="shared" si="33"/>
        <v>0</v>
      </c>
      <c r="H191" s="115">
        <f t="shared" si="33"/>
        <v>0</v>
      </c>
      <c r="I191" s="115">
        <f t="shared" si="33"/>
        <v>0</v>
      </c>
      <c r="J191" s="115">
        <f t="shared" si="33"/>
        <v>0</v>
      </c>
      <c r="K191" s="115">
        <f t="shared" si="33"/>
        <v>0</v>
      </c>
      <c r="L191" s="115">
        <f t="shared" si="33"/>
        <v>0</v>
      </c>
      <c r="M191" s="115">
        <f t="shared" si="33"/>
        <v>0</v>
      </c>
      <c r="N191" s="115">
        <f t="shared" si="33"/>
        <v>0</v>
      </c>
      <c r="O191" s="115">
        <f t="shared" si="33"/>
        <v>0</v>
      </c>
      <c r="P191" s="115">
        <f t="shared" si="33"/>
        <v>0</v>
      </c>
      <c r="Q191" s="115">
        <f t="shared" si="33"/>
        <v>0</v>
      </c>
      <c r="R191" s="115">
        <f t="shared" si="33"/>
        <v>0</v>
      </c>
      <c r="S191" s="115">
        <f t="shared" si="33"/>
        <v>0</v>
      </c>
      <c r="T191" s="115">
        <f t="shared" si="33"/>
        <v>0</v>
      </c>
      <c r="U191" s="115">
        <f t="shared" si="33"/>
        <v>0</v>
      </c>
      <c r="V191" s="115">
        <f t="shared" si="33"/>
        <v>0</v>
      </c>
      <c r="W191" s="115">
        <f t="shared" si="33"/>
        <v>0</v>
      </c>
      <c r="X191" s="115">
        <f t="shared" si="33"/>
        <v>0</v>
      </c>
      <c r="Y191" s="115">
        <f t="shared" si="33"/>
        <v>0</v>
      </c>
      <c r="Z191" s="115">
        <f t="shared" si="33"/>
        <v>0</v>
      </c>
      <c r="AA191" s="115">
        <f t="shared" si="33"/>
        <v>0</v>
      </c>
      <c r="AB191" s="115">
        <f t="shared" si="33"/>
        <v>0</v>
      </c>
      <c r="AC191" s="115">
        <f t="shared" si="33"/>
        <v>0</v>
      </c>
      <c r="AD191" s="115">
        <f t="shared" si="33"/>
        <v>0</v>
      </c>
      <c r="AE191" s="115">
        <f t="shared" si="33"/>
        <v>0</v>
      </c>
      <c r="AF191" s="115">
        <f t="shared" si="33"/>
        <v>0</v>
      </c>
      <c r="AG191" s="115">
        <f t="shared" si="33"/>
        <v>0</v>
      </c>
      <c r="AH191" s="115">
        <f t="shared" si="33"/>
        <v>0</v>
      </c>
      <c r="AI191" s="115">
        <f>IF(OR(AI61=0,AI61=1),1,0)</f>
        <v>0</v>
      </c>
      <c r="AJ191" s="37" t="str">
        <f t="shared" si="21"/>
        <v/>
      </c>
      <c r="AK191" s="50"/>
      <c r="AL191" s="50" t="str">
        <f t="shared" si="24"/>
        <v>00</v>
      </c>
      <c r="AM191" s="52" t="str">
        <f t="shared" si="25"/>
        <v>00</v>
      </c>
      <c r="AN191" s="52" t="str">
        <f t="shared" si="26"/>
        <v>00</v>
      </c>
      <c r="AO191" s="52" t="str">
        <f t="shared" si="27"/>
        <v>00</v>
      </c>
      <c r="AQ191" t="str">
        <f t="shared" si="22"/>
        <v/>
      </c>
    </row>
    <row r="192" spans="2:43">
      <c r="B192" s="122"/>
      <c r="C192" s="37">
        <f t="shared" si="23"/>
        <v>56</v>
      </c>
      <c r="D192" s="115">
        <f t="shared" ref="D192:AI199" si="34">IF(OR(D62=0,D62=1),1,0)</f>
        <v>0</v>
      </c>
      <c r="E192" s="115">
        <f t="shared" si="34"/>
        <v>0</v>
      </c>
      <c r="F192" s="115">
        <f t="shared" si="34"/>
        <v>0</v>
      </c>
      <c r="G192" s="115">
        <f t="shared" si="34"/>
        <v>0</v>
      </c>
      <c r="H192" s="115">
        <f t="shared" si="34"/>
        <v>0</v>
      </c>
      <c r="I192" s="115">
        <f t="shared" si="34"/>
        <v>0</v>
      </c>
      <c r="J192" s="115">
        <f t="shared" si="34"/>
        <v>0</v>
      </c>
      <c r="K192" s="115">
        <f t="shared" si="34"/>
        <v>0</v>
      </c>
      <c r="L192" s="115">
        <f t="shared" si="34"/>
        <v>0</v>
      </c>
      <c r="M192" s="115">
        <f t="shared" si="34"/>
        <v>0</v>
      </c>
      <c r="N192" s="115">
        <f t="shared" si="34"/>
        <v>0</v>
      </c>
      <c r="O192" s="115">
        <f t="shared" si="34"/>
        <v>0</v>
      </c>
      <c r="P192" s="115">
        <f t="shared" si="34"/>
        <v>0</v>
      </c>
      <c r="Q192" s="115">
        <f t="shared" si="34"/>
        <v>0</v>
      </c>
      <c r="R192" s="115">
        <f t="shared" si="34"/>
        <v>0</v>
      </c>
      <c r="S192" s="115">
        <f t="shared" si="34"/>
        <v>0</v>
      </c>
      <c r="T192" s="115">
        <f t="shared" si="34"/>
        <v>0</v>
      </c>
      <c r="U192" s="115">
        <f t="shared" si="34"/>
        <v>0</v>
      </c>
      <c r="V192" s="115">
        <f t="shared" si="34"/>
        <v>0</v>
      </c>
      <c r="W192" s="115">
        <f t="shared" si="34"/>
        <v>0</v>
      </c>
      <c r="X192" s="115">
        <f t="shared" si="34"/>
        <v>0</v>
      </c>
      <c r="Y192" s="115">
        <f t="shared" si="34"/>
        <v>0</v>
      </c>
      <c r="Z192" s="115">
        <f t="shared" si="34"/>
        <v>0</v>
      </c>
      <c r="AA192" s="115">
        <f t="shared" si="34"/>
        <v>0</v>
      </c>
      <c r="AB192" s="115">
        <f t="shared" si="34"/>
        <v>0</v>
      </c>
      <c r="AC192" s="115">
        <f t="shared" si="34"/>
        <v>0</v>
      </c>
      <c r="AD192" s="115">
        <f t="shared" si="34"/>
        <v>0</v>
      </c>
      <c r="AE192" s="115">
        <f t="shared" si="34"/>
        <v>0</v>
      </c>
      <c r="AF192" s="115">
        <f t="shared" si="34"/>
        <v>0</v>
      </c>
      <c r="AG192" s="115">
        <f t="shared" si="34"/>
        <v>0</v>
      </c>
      <c r="AH192" s="115">
        <f t="shared" si="34"/>
        <v>0</v>
      </c>
      <c r="AI192" s="115">
        <f t="shared" si="34"/>
        <v>0</v>
      </c>
      <c r="AJ192" s="37" t="str">
        <f t="shared" si="21"/>
        <v/>
      </c>
      <c r="AK192" s="50"/>
      <c r="AL192" s="50" t="str">
        <f t="shared" si="24"/>
        <v>00</v>
      </c>
      <c r="AM192" s="52" t="str">
        <f t="shared" si="25"/>
        <v>00</v>
      </c>
      <c r="AN192" s="52" t="str">
        <f t="shared" si="26"/>
        <v>00</v>
      </c>
      <c r="AO192" s="52" t="str">
        <f t="shared" si="27"/>
        <v>00</v>
      </c>
      <c r="AQ192" t="str">
        <f t="shared" si="22"/>
        <v/>
      </c>
    </row>
    <row r="193" spans="2:43">
      <c r="B193" s="122"/>
      <c r="C193" s="37">
        <f t="shared" si="23"/>
        <v>57</v>
      </c>
      <c r="D193" s="115">
        <f t="shared" si="34"/>
        <v>0</v>
      </c>
      <c r="E193" s="115">
        <f t="shared" si="34"/>
        <v>0</v>
      </c>
      <c r="F193" s="115">
        <f t="shared" si="34"/>
        <v>0</v>
      </c>
      <c r="G193" s="115">
        <f t="shared" si="34"/>
        <v>0</v>
      </c>
      <c r="H193" s="115">
        <f t="shared" si="34"/>
        <v>0</v>
      </c>
      <c r="I193" s="115">
        <f t="shared" si="34"/>
        <v>0</v>
      </c>
      <c r="J193" s="115">
        <f t="shared" si="34"/>
        <v>0</v>
      </c>
      <c r="K193" s="115">
        <f t="shared" si="34"/>
        <v>0</v>
      </c>
      <c r="L193" s="115">
        <f t="shared" si="34"/>
        <v>0</v>
      </c>
      <c r="M193" s="115">
        <f t="shared" si="34"/>
        <v>0</v>
      </c>
      <c r="N193" s="115">
        <f t="shared" si="34"/>
        <v>0</v>
      </c>
      <c r="O193" s="115">
        <f t="shared" si="34"/>
        <v>0</v>
      </c>
      <c r="P193" s="115">
        <f t="shared" si="34"/>
        <v>0</v>
      </c>
      <c r="Q193" s="115">
        <f t="shared" si="34"/>
        <v>0</v>
      </c>
      <c r="R193" s="115">
        <f t="shared" si="34"/>
        <v>0</v>
      </c>
      <c r="S193" s="115">
        <f t="shared" si="34"/>
        <v>0</v>
      </c>
      <c r="T193" s="115">
        <f t="shared" si="34"/>
        <v>0</v>
      </c>
      <c r="U193" s="115">
        <f t="shared" si="34"/>
        <v>0</v>
      </c>
      <c r="V193" s="115">
        <f t="shared" si="34"/>
        <v>0</v>
      </c>
      <c r="W193" s="115">
        <f t="shared" si="34"/>
        <v>0</v>
      </c>
      <c r="X193" s="115">
        <f t="shared" si="34"/>
        <v>0</v>
      </c>
      <c r="Y193" s="115">
        <f t="shared" si="34"/>
        <v>0</v>
      </c>
      <c r="Z193" s="115">
        <f t="shared" si="34"/>
        <v>0</v>
      </c>
      <c r="AA193" s="115">
        <f t="shared" si="34"/>
        <v>0</v>
      </c>
      <c r="AB193" s="115">
        <f t="shared" si="34"/>
        <v>0</v>
      </c>
      <c r="AC193" s="115">
        <f t="shared" si="34"/>
        <v>0</v>
      </c>
      <c r="AD193" s="115">
        <f t="shared" si="34"/>
        <v>0</v>
      </c>
      <c r="AE193" s="115">
        <f t="shared" si="34"/>
        <v>0</v>
      </c>
      <c r="AF193" s="115">
        <f t="shared" si="34"/>
        <v>0</v>
      </c>
      <c r="AG193" s="115">
        <f t="shared" si="34"/>
        <v>0</v>
      </c>
      <c r="AH193" s="115">
        <f t="shared" si="34"/>
        <v>0</v>
      </c>
      <c r="AI193" s="115">
        <f t="shared" si="34"/>
        <v>0</v>
      </c>
      <c r="AJ193" s="37" t="str">
        <f t="shared" si="21"/>
        <v/>
      </c>
      <c r="AK193" s="50"/>
      <c r="AL193" s="50" t="str">
        <f t="shared" si="24"/>
        <v>00</v>
      </c>
      <c r="AM193" s="52" t="str">
        <f t="shared" si="25"/>
        <v>00</v>
      </c>
      <c r="AN193" s="52" t="str">
        <f t="shared" si="26"/>
        <v>00</v>
      </c>
      <c r="AO193" s="52" t="str">
        <f t="shared" si="27"/>
        <v>00</v>
      </c>
      <c r="AQ193" t="str">
        <f t="shared" si="22"/>
        <v/>
      </c>
    </row>
    <row r="194" spans="2:43">
      <c r="B194" s="122"/>
      <c r="C194" s="37">
        <f t="shared" si="23"/>
        <v>58</v>
      </c>
      <c r="D194" s="115">
        <f t="shared" si="34"/>
        <v>0</v>
      </c>
      <c r="E194" s="115">
        <f t="shared" si="34"/>
        <v>0</v>
      </c>
      <c r="F194" s="115">
        <f t="shared" si="34"/>
        <v>0</v>
      </c>
      <c r="G194" s="115">
        <f t="shared" si="34"/>
        <v>0</v>
      </c>
      <c r="H194" s="115">
        <f t="shared" si="34"/>
        <v>0</v>
      </c>
      <c r="I194" s="115">
        <f t="shared" si="34"/>
        <v>0</v>
      </c>
      <c r="J194" s="115">
        <f t="shared" si="34"/>
        <v>0</v>
      </c>
      <c r="K194" s="115">
        <f t="shared" si="34"/>
        <v>0</v>
      </c>
      <c r="L194" s="115">
        <f t="shared" si="34"/>
        <v>0</v>
      </c>
      <c r="M194" s="115">
        <f t="shared" si="34"/>
        <v>0</v>
      </c>
      <c r="N194" s="115">
        <f t="shared" si="34"/>
        <v>0</v>
      </c>
      <c r="O194" s="115">
        <f t="shared" si="34"/>
        <v>0</v>
      </c>
      <c r="P194" s="115">
        <f t="shared" si="34"/>
        <v>0</v>
      </c>
      <c r="Q194" s="115">
        <f t="shared" si="34"/>
        <v>0</v>
      </c>
      <c r="R194" s="115">
        <f t="shared" si="34"/>
        <v>0</v>
      </c>
      <c r="S194" s="115">
        <f t="shared" si="34"/>
        <v>0</v>
      </c>
      <c r="T194" s="115">
        <f t="shared" si="34"/>
        <v>0</v>
      </c>
      <c r="U194" s="115">
        <f t="shared" si="34"/>
        <v>0</v>
      </c>
      <c r="V194" s="115">
        <f t="shared" si="34"/>
        <v>0</v>
      </c>
      <c r="W194" s="115">
        <f t="shared" si="34"/>
        <v>0</v>
      </c>
      <c r="X194" s="115">
        <f t="shared" si="34"/>
        <v>0</v>
      </c>
      <c r="Y194" s="115">
        <f t="shared" si="34"/>
        <v>0</v>
      </c>
      <c r="Z194" s="115">
        <f t="shared" si="34"/>
        <v>0</v>
      </c>
      <c r="AA194" s="115">
        <f t="shared" si="34"/>
        <v>0</v>
      </c>
      <c r="AB194" s="115">
        <f t="shared" si="34"/>
        <v>0</v>
      </c>
      <c r="AC194" s="115">
        <f t="shared" si="34"/>
        <v>0</v>
      </c>
      <c r="AD194" s="115">
        <f t="shared" si="34"/>
        <v>0</v>
      </c>
      <c r="AE194" s="115">
        <f t="shared" si="34"/>
        <v>0</v>
      </c>
      <c r="AF194" s="115">
        <f t="shared" si="34"/>
        <v>0</v>
      </c>
      <c r="AG194" s="115">
        <f t="shared" si="34"/>
        <v>0</v>
      </c>
      <c r="AH194" s="115">
        <f t="shared" si="34"/>
        <v>0</v>
      </c>
      <c r="AI194" s="115">
        <f t="shared" si="34"/>
        <v>0</v>
      </c>
      <c r="AJ194" s="37" t="str">
        <f t="shared" si="21"/>
        <v/>
      </c>
      <c r="AK194" s="50"/>
      <c r="AL194" s="50" t="str">
        <f t="shared" si="24"/>
        <v>00</v>
      </c>
      <c r="AM194" s="52" t="str">
        <f t="shared" si="25"/>
        <v>00</v>
      </c>
      <c r="AN194" s="52" t="str">
        <f t="shared" si="26"/>
        <v>00</v>
      </c>
      <c r="AO194" s="52" t="str">
        <f t="shared" si="27"/>
        <v>00</v>
      </c>
      <c r="AQ194" t="str">
        <f t="shared" si="22"/>
        <v/>
      </c>
    </row>
    <row r="195" spans="2:43">
      <c r="B195" s="122"/>
      <c r="C195" s="37">
        <f t="shared" si="23"/>
        <v>59</v>
      </c>
      <c r="D195" s="115">
        <f t="shared" si="34"/>
        <v>0</v>
      </c>
      <c r="E195" s="115">
        <f t="shared" si="34"/>
        <v>0</v>
      </c>
      <c r="F195" s="115">
        <f t="shared" si="34"/>
        <v>0</v>
      </c>
      <c r="G195" s="115">
        <f t="shared" si="34"/>
        <v>0</v>
      </c>
      <c r="H195" s="115">
        <f t="shared" si="34"/>
        <v>0</v>
      </c>
      <c r="I195" s="115">
        <f t="shared" si="34"/>
        <v>0</v>
      </c>
      <c r="J195" s="115">
        <f t="shared" si="34"/>
        <v>0</v>
      </c>
      <c r="K195" s="115">
        <f t="shared" si="34"/>
        <v>0</v>
      </c>
      <c r="L195" s="115">
        <f t="shared" si="34"/>
        <v>0</v>
      </c>
      <c r="M195" s="115">
        <f t="shared" si="34"/>
        <v>0</v>
      </c>
      <c r="N195" s="115">
        <f t="shared" si="34"/>
        <v>0</v>
      </c>
      <c r="O195" s="115">
        <f t="shared" si="34"/>
        <v>0</v>
      </c>
      <c r="P195" s="115">
        <f t="shared" si="34"/>
        <v>0</v>
      </c>
      <c r="Q195" s="115">
        <f t="shared" si="34"/>
        <v>0</v>
      </c>
      <c r="R195" s="115">
        <f t="shared" si="34"/>
        <v>0</v>
      </c>
      <c r="S195" s="115">
        <f t="shared" si="34"/>
        <v>0</v>
      </c>
      <c r="T195" s="115">
        <f t="shared" si="34"/>
        <v>0</v>
      </c>
      <c r="U195" s="115">
        <f t="shared" si="34"/>
        <v>0</v>
      </c>
      <c r="V195" s="115">
        <f t="shared" si="34"/>
        <v>0</v>
      </c>
      <c r="W195" s="115">
        <f t="shared" si="34"/>
        <v>0</v>
      </c>
      <c r="X195" s="115">
        <f t="shared" si="34"/>
        <v>0</v>
      </c>
      <c r="Y195" s="115">
        <f t="shared" si="34"/>
        <v>0</v>
      </c>
      <c r="Z195" s="115">
        <f t="shared" si="34"/>
        <v>0</v>
      </c>
      <c r="AA195" s="115">
        <f t="shared" si="34"/>
        <v>0</v>
      </c>
      <c r="AB195" s="115">
        <f t="shared" si="34"/>
        <v>0</v>
      </c>
      <c r="AC195" s="115">
        <f t="shared" si="34"/>
        <v>0</v>
      </c>
      <c r="AD195" s="115">
        <f t="shared" si="34"/>
        <v>0</v>
      </c>
      <c r="AE195" s="115">
        <f t="shared" si="34"/>
        <v>0</v>
      </c>
      <c r="AF195" s="115">
        <f t="shared" si="34"/>
        <v>0</v>
      </c>
      <c r="AG195" s="115">
        <f t="shared" si="34"/>
        <v>0</v>
      </c>
      <c r="AH195" s="115">
        <f t="shared" si="34"/>
        <v>0</v>
      </c>
      <c r="AI195" s="115">
        <f t="shared" si="34"/>
        <v>0</v>
      </c>
      <c r="AJ195" s="37" t="str">
        <f t="shared" si="21"/>
        <v/>
      </c>
      <c r="AK195" s="50"/>
      <c r="AL195" s="50" t="str">
        <f t="shared" si="24"/>
        <v>00</v>
      </c>
      <c r="AM195" s="52" t="str">
        <f t="shared" si="25"/>
        <v>00</v>
      </c>
      <c r="AN195" s="52" t="str">
        <f t="shared" si="26"/>
        <v>00</v>
      </c>
      <c r="AO195" s="52" t="str">
        <f t="shared" si="27"/>
        <v>00</v>
      </c>
      <c r="AQ195" t="str">
        <f t="shared" si="22"/>
        <v/>
      </c>
    </row>
    <row r="196" spans="2:43">
      <c r="B196" s="122"/>
      <c r="C196" s="37">
        <f t="shared" si="23"/>
        <v>60</v>
      </c>
      <c r="D196" s="115">
        <f t="shared" si="34"/>
        <v>0</v>
      </c>
      <c r="E196" s="115">
        <f t="shared" si="34"/>
        <v>0</v>
      </c>
      <c r="F196" s="115">
        <f t="shared" si="34"/>
        <v>0</v>
      </c>
      <c r="G196" s="115">
        <f t="shared" si="34"/>
        <v>0</v>
      </c>
      <c r="H196" s="115">
        <f t="shared" si="34"/>
        <v>0</v>
      </c>
      <c r="I196" s="115">
        <f t="shared" si="34"/>
        <v>0</v>
      </c>
      <c r="J196" s="115">
        <f t="shared" si="34"/>
        <v>0</v>
      </c>
      <c r="K196" s="115">
        <f t="shared" si="34"/>
        <v>0</v>
      </c>
      <c r="L196" s="115">
        <f t="shared" si="34"/>
        <v>0</v>
      </c>
      <c r="M196" s="115">
        <f t="shared" si="34"/>
        <v>0</v>
      </c>
      <c r="N196" s="115">
        <f t="shared" si="34"/>
        <v>0</v>
      </c>
      <c r="O196" s="115">
        <f t="shared" si="34"/>
        <v>0</v>
      </c>
      <c r="P196" s="115">
        <f t="shared" si="34"/>
        <v>0</v>
      </c>
      <c r="Q196" s="115">
        <f t="shared" si="34"/>
        <v>0</v>
      </c>
      <c r="R196" s="115">
        <f t="shared" si="34"/>
        <v>0</v>
      </c>
      <c r="S196" s="115">
        <f t="shared" si="34"/>
        <v>0</v>
      </c>
      <c r="T196" s="115">
        <f t="shared" si="34"/>
        <v>0</v>
      </c>
      <c r="U196" s="115">
        <f t="shared" si="34"/>
        <v>0</v>
      </c>
      <c r="V196" s="115">
        <f t="shared" si="34"/>
        <v>0</v>
      </c>
      <c r="W196" s="115">
        <f t="shared" si="34"/>
        <v>0</v>
      </c>
      <c r="X196" s="115">
        <f t="shared" si="34"/>
        <v>0</v>
      </c>
      <c r="Y196" s="115">
        <f t="shared" si="34"/>
        <v>0</v>
      </c>
      <c r="Z196" s="115">
        <f t="shared" si="34"/>
        <v>0</v>
      </c>
      <c r="AA196" s="115">
        <f t="shared" si="34"/>
        <v>0</v>
      </c>
      <c r="AB196" s="115">
        <f t="shared" si="34"/>
        <v>0</v>
      </c>
      <c r="AC196" s="115">
        <f t="shared" si="34"/>
        <v>0</v>
      </c>
      <c r="AD196" s="115">
        <f t="shared" si="34"/>
        <v>0</v>
      </c>
      <c r="AE196" s="115">
        <f t="shared" si="34"/>
        <v>0</v>
      </c>
      <c r="AF196" s="115">
        <f t="shared" si="34"/>
        <v>0</v>
      </c>
      <c r="AG196" s="115">
        <f t="shared" si="34"/>
        <v>0</v>
      </c>
      <c r="AH196" s="115">
        <f t="shared" si="34"/>
        <v>0</v>
      </c>
      <c r="AI196" s="115">
        <f t="shared" si="34"/>
        <v>0</v>
      </c>
      <c r="AJ196" s="37" t="str">
        <f t="shared" si="21"/>
        <v/>
      </c>
      <c r="AK196" s="50"/>
      <c r="AL196" s="50" t="str">
        <f t="shared" si="24"/>
        <v>00</v>
      </c>
      <c r="AM196" s="52" t="str">
        <f t="shared" si="25"/>
        <v>00</v>
      </c>
      <c r="AN196" s="52" t="str">
        <f t="shared" si="26"/>
        <v>00</v>
      </c>
      <c r="AO196" s="52" t="str">
        <f t="shared" si="27"/>
        <v>00</v>
      </c>
      <c r="AQ196" t="str">
        <f t="shared" si="22"/>
        <v/>
      </c>
    </row>
    <row r="197" spans="2:43">
      <c r="B197" s="122"/>
      <c r="C197" s="37">
        <f t="shared" si="23"/>
        <v>61</v>
      </c>
      <c r="D197" s="115">
        <f t="shared" si="34"/>
        <v>0</v>
      </c>
      <c r="E197" s="115">
        <f t="shared" si="34"/>
        <v>0</v>
      </c>
      <c r="F197" s="115">
        <f t="shared" si="34"/>
        <v>0</v>
      </c>
      <c r="G197" s="115">
        <f t="shared" si="34"/>
        <v>0</v>
      </c>
      <c r="H197" s="115">
        <f t="shared" si="34"/>
        <v>0</v>
      </c>
      <c r="I197" s="115">
        <f t="shared" si="34"/>
        <v>0</v>
      </c>
      <c r="J197" s="115">
        <f t="shared" si="34"/>
        <v>0</v>
      </c>
      <c r="K197" s="115">
        <f t="shared" si="34"/>
        <v>0</v>
      </c>
      <c r="L197" s="115">
        <f t="shared" si="34"/>
        <v>0</v>
      </c>
      <c r="M197" s="115">
        <f t="shared" si="34"/>
        <v>0</v>
      </c>
      <c r="N197" s="115">
        <f t="shared" si="34"/>
        <v>0</v>
      </c>
      <c r="O197" s="115">
        <f t="shared" si="34"/>
        <v>0</v>
      </c>
      <c r="P197" s="115">
        <f t="shared" si="34"/>
        <v>0</v>
      </c>
      <c r="Q197" s="115">
        <f t="shared" si="34"/>
        <v>0</v>
      </c>
      <c r="R197" s="115">
        <f t="shared" si="34"/>
        <v>0</v>
      </c>
      <c r="S197" s="115">
        <f t="shared" si="34"/>
        <v>0</v>
      </c>
      <c r="T197" s="115">
        <f t="shared" si="34"/>
        <v>0</v>
      </c>
      <c r="U197" s="115">
        <f t="shared" si="34"/>
        <v>0</v>
      </c>
      <c r="V197" s="115">
        <f t="shared" si="34"/>
        <v>0</v>
      </c>
      <c r="W197" s="115">
        <f t="shared" si="34"/>
        <v>0</v>
      </c>
      <c r="X197" s="115">
        <f t="shared" si="34"/>
        <v>0</v>
      </c>
      <c r="Y197" s="115">
        <f t="shared" si="34"/>
        <v>0</v>
      </c>
      <c r="Z197" s="115">
        <f t="shared" si="34"/>
        <v>0</v>
      </c>
      <c r="AA197" s="115">
        <f t="shared" si="34"/>
        <v>0</v>
      </c>
      <c r="AB197" s="115">
        <f t="shared" si="34"/>
        <v>0</v>
      </c>
      <c r="AC197" s="115">
        <f t="shared" si="34"/>
        <v>0</v>
      </c>
      <c r="AD197" s="115">
        <f t="shared" si="34"/>
        <v>0</v>
      </c>
      <c r="AE197" s="115">
        <f t="shared" si="34"/>
        <v>0</v>
      </c>
      <c r="AF197" s="115">
        <f t="shared" si="34"/>
        <v>0</v>
      </c>
      <c r="AG197" s="115">
        <f t="shared" si="34"/>
        <v>0</v>
      </c>
      <c r="AH197" s="115">
        <f t="shared" si="34"/>
        <v>0</v>
      </c>
      <c r="AI197" s="115">
        <f t="shared" si="34"/>
        <v>0</v>
      </c>
      <c r="AJ197" s="37" t="str">
        <f t="shared" si="21"/>
        <v/>
      </c>
      <c r="AK197" s="50"/>
      <c r="AL197" s="50" t="str">
        <f t="shared" si="24"/>
        <v>00</v>
      </c>
      <c r="AM197" s="52" t="str">
        <f t="shared" si="25"/>
        <v>00</v>
      </c>
      <c r="AN197" s="52" t="str">
        <f t="shared" si="26"/>
        <v>00</v>
      </c>
      <c r="AO197" s="52" t="str">
        <f t="shared" si="27"/>
        <v>00</v>
      </c>
      <c r="AQ197" t="str">
        <f t="shared" si="22"/>
        <v/>
      </c>
    </row>
    <row r="198" spans="2:43">
      <c r="B198" s="122"/>
      <c r="C198" s="37">
        <f t="shared" si="23"/>
        <v>62</v>
      </c>
      <c r="D198" s="115">
        <f t="shared" si="34"/>
        <v>0</v>
      </c>
      <c r="E198" s="115">
        <f t="shared" si="34"/>
        <v>0</v>
      </c>
      <c r="F198" s="115">
        <f t="shared" si="34"/>
        <v>0</v>
      </c>
      <c r="G198" s="115">
        <f t="shared" si="34"/>
        <v>0</v>
      </c>
      <c r="H198" s="115">
        <f t="shared" si="34"/>
        <v>0</v>
      </c>
      <c r="I198" s="115">
        <f t="shared" si="34"/>
        <v>0</v>
      </c>
      <c r="J198" s="115">
        <f t="shared" si="34"/>
        <v>0</v>
      </c>
      <c r="K198" s="115">
        <f t="shared" si="34"/>
        <v>0</v>
      </c>
      <c r="L198" s="115">
        <f t="shared" si="34"/>
        <v>0</v>
      </c>
      <c r="M198" s="115">
        <f t="shared" si="34"/>
        <v>0</v>
      </c>
      <c r="N198" s="115">
        <f t="shared" si="34"/>
        <v>0</v>
      </c>
      <c r="O198" s="115">
        <f t="shared" si="34"/>
        <v>0</v>
      </c>
      <c r="P198" s="115">
        <f t="shared" si="34"/>
        <v>0</v>
      </c>
      <c r="Q198" s="115">
        <f t="shared" si="34"/>
        <v>0</v>
      </c>
      <c r="R198" s="115">
        <f t="shared" si="34"/>
        <v>0</v>
      </c>
      <c r="S198" s="115">
        <f t="shared" si="34"/>
        <v>0</v>
      </c>
      <c r="T198" s="115">
        <f t="shared" si="34"/>
        <v>0</v>
      </c>
      <c r="U198" s="115">
        <f t="shared" si="34"/>
        <v>0</v>
      </c>
      <c r="V198" s="115">
        <f t="shared" si="34"/>
        <v>0</v>
      </c>
      <c r="W198" s="115">
        <f t="shared" si="34"/>
        <v>0</v>
      </c>
      <c r="X198" s="115">
        <f t="shared" si="34"/>
        <v>0</v>
      </c>
      <c r="Y198" s="115">
        <f t="shared" si="34"/>
        <v>0</v>
      </c>
      <c r="Z198" s="115">
        <f t="shared" si="34"/>
        <v>0</v>
      </c>
      <c r="AA198" s="115">
        <f t="shared" si="34"/>
        <v>0</v>
      </c>
      <c r="AB198" s="115">
        <f t="shared" si="34"/>
        <v>0</v>
      </c>
      <c r="AC198" s="115">
        <f t="shared" si="34"/>
        <v>0</v>
      </c>
      <c r="AD198" s="115">
        <f t="shared" si="34"/>
        <v>0</v>
      </c>
      <c r="AE198" s="115">
        <f t="shared" si="34"/>
        <v>0</v>
      </c>
      <c r="AF198" s="115">
        <f t="shared" si="34"/>
        <v>0</v>
      </c>
      <c r="AG198" s="115">
        <f t="shared" si="34"/>
        <v>0</v>
      </c>
      <c r="AH198" s="115">
        <f t="shared" si="34"/>
        <v>0</v>
      </c>
      <c r="AI198" s="115">
        <f t="shared" si="34"/>
        <v>0</v>
      </c>
      <c r="AJ198" s="37" t="str">
        <f t="shared" si="21"/>
        <v/>
      </c>
      <c r="AK198" s="50"/>
      <c r="AL198" s="50" t="str">
        <f t="shared" si="24"/>
        <v>00</v>
      </c>
      <c r="AM198" s="52" t="str">
        <f t="shared" si="25"/>
        <v>00</v>
      </c>
      <c r="AN198" s="52" t="str">
        <f t="shared" si="26"/>
        <v>00</v>
      </c>
      <c r="AO198" s="52" t="str">
        <f t="shared" si="27"/>
        <v>00</v>
      </c>
      <c r="AQ198" t="str">
        <f t="shared" si="22"/>
        <v/>
      </c>
    </row>
    <row r="199" spans="2:43">
      <c r="B199" s="123"/>
      <c r="C199" s="37">
        <f t="shared" si="23"/>
        <v>63</v>
      </c>
      <c r="D199" s="115">
        <f t="shared" si="34"/>
        <v>0</v>
      </c>
      <c r="E199" s="115">
        <f t="shared" si="34"/>
        <v>0</v>
      </c>
      <c r="F199" s="115">
        <f t="shared" si="34"/>
        <v>0</v>
      </c>
      <c r="G199" s="115">
        <f t="shared" si="34"/>
        <v>0</v>
      </c>
      <c r="H199" s="115">
        <f t="shared" si="34"/>
        <v>0</v>
      </c>
      <c r="I199" s="115">
        <f t="shared" si="34"/>
        <v>0</v>
      </c>
      <c r="J199" s="115">
        <f t="shared" si="34"/>
        <v>0</v>
      </c>
      <c r="K199" s="115">
        <f t="shared" si="34"/>
        <v>0</v>
      </c>
      <c r="L199" s="115">
        <f t="shared" si="34"/>
        <v>0</v>
      </c>
      <c r="M199" s="115">
        <f t="shared" si="34"/>
        <v>0</v>
      </c>
      <c r="N199" s="115">
        <f t="shared" si="34"/>
        <v>0</v>
      </c>
      <c r="O199" s="115">
        <f t="shared" si="34"/>
        <v>0</v>
      </c>
      <c r="P199" s="115">
        <f t="shared" si="34"/>
        <v>0</v>
      </c>
      <c r="Q199" s="115">
        <f t="shared" si="34"/>
        <v>0</v>
      </c>
      <c r="R199" s="115">
        <f t="shared" si="34"/>
        <v>0</v>
      </c>
      <c r="S199" s="115">
        <f t="shared" si="34"/>
        <v>0</v>
      </c>
      <c r="T199" s="115">
        <f t="shared" si="34"/>
        <v>0</v>
      </c>
      <c r="U199" s="115">
        <f t="shared" si="34"/>
        <v>0</v>
      </c>
      <c r="V199" s="115">
        <f t="shared" si="34"/>
        <v>0</v>
      </c>
      <c r="W199" s="115">
        <f t="shared" si="34"/>
        <v>0</v>
      </c>
      <c r="X199" s="115">
        <f t="shared" si="34"/>
        <v>0</v>
      </c>
      <c r="Y199" s="115">
        <f t="shared" si="34"/>
        <v>0</v>
      </c>
      <c r="Z199" s="115">
        <f t="shared" si="34"/>
        <v>0</v>
      </c>
      <c r="AA199" s="115">
        <f t="shared" si="34"/>
        <v>0</v>
      </c>
      <c r="AB199" s="115">
        <f t="shared" si="34"/>
        <v>0</v>
      </c>
      <c r="AC199" s="115">
        <f t="shared" si="34"/>
        <v>0</v>
      </c>
      <c r="AD199" s="115">
        <f t="shared" si="34"/>
        <v>0</v>
      </c>
      <c r="AE199" s="115">
        <f t="shared" si="34"/>
        <v>0</v>
      </c>
      <c r="AF199" s="115">
        <f t="shared" si="34"/>
        <v>0</v>
      </c>
      <c r="AG199" s="115">
        <f t="shared" si="34"/>
        <v>0</v>
      </c>
      <c r="AH199" s="115">
        <f t="shared" si="34"/>
        <v>0</v>
      </c>
      <c r="AI199" s="115">
        <f>IF(OR(AI69=0,AI69=1),1,0)</f>
        <v>0</v>
      </c>
      <c r="AJ199" s="37" t="str">
        <f t="shared" si="21"/>
        <v/>
      </c>
      <c r="AK199" s="50"/>
      <c r="AL199" s="50" t="str">
        <f t="shared" si="24"/>
        <v>00</v>
      </c>
      <c r="AM199" s="52" t="str">
        <f t="shared" si="25"/>
        <v>00</v>
      </c>
      <c r="AN199" s="52" t="str">
        <f t="shared" si="26"/>
        <v>00</v>
      </c>
      <c r="AO199" s="52" t="str">
        <f t="shared" si="27"/>
        <v>00</v>
      </c>
      <c r="AQ199" t="str">
        <f t="shared" si="22"/>
        <v/>
      </c>
    </row>
  </sheetData>
  <protectedRanges>
    <protectedRange sqref="AD3 AF3 L3:AB3 D36:AJ69 D10:W35 X32:AJ35 X31:AI31" name="Table作成編集範囲"/>
    <protectedRange sqref="AG3:AI3 AC3 AE3" name="Table作成編集範囲_3"/>
    <protectedRange sqref="D6:W9" name="Table作成編集範囲_4"/>
    <protectedRange sqref="AC9:AJ16 AJ31" name="Table作成編集範囲_1"/>
    <protectedRange sqref="X6:AJ8 X9:AB16" name="Table作成編集範囲_4_1"/>
    <protectedRange sqref="B3" name="Table作成編集範囲_2"/>
    <protectedRange sqref="Y18:AA18 AC17:AJ18 X21:AB21 AC21:AJ30 X19:AJ20" name="Table作成編集範囲_1_1"/>
    <protectedRange sqref="AB18 X18 X17:AB17 X22:AB30" name="Table作成編集範囲_4_1_1"/>
  </protectedRanges>
  <mergeCells count="6">
    <mergeCell ref="C2:C3"/>
    <mergeCell ref="AJ2:AJ3"/>
    <mergeCell ref="A4:B5"/>
    <mergeCell ref="AE3:AI3"/>
    <mergeCell ref="AC3:AD3"/>
    <mergeCell ref="Y3:AB3"/>
  </mergeCells>
  <phoneticPr fontId="2"/>
  <conditionalFormatting sqref="D6:W37">
    <cfRule type="cellIs" dxfId="24" priority="8473" operator="equal">
      <formula>1</formula>
    </cfRule>
    <cfRule type="cellIs" dxfId="23" priority="8474" operator="equal">
      <formula>"×"</formula>
    </cfRule>
  </conditionalFormatting>
  <conditionalFormatting sqref="D38:AI69">
    <cfRule type="cellIs" dxfId="22" priority="8479" operator="equal">
      <formula>"×"</formula>
    </cfRule>
    <cfRule type="cellIs" dxfId="21" priority="8478" operator="equal">
      <formula>1</formula>
    </cfRule>
  </conditionalFormatting>
  <conditionalFormatting sqref="X18:X32">
    <cfRule type="cellIs" dxfId="20" priority="2065" operator="equal">
      <formula>1</formula>
    </cfRule>
    <cfRule type="cellIs" dxfId="19" priority="2066" operator="equal">
      <formula>"×"</formula>
    </cfRule>
  </conditionalFormatting>
  <conditionalFormatting sqref="X21:AA30">
    <cfRule type="cellIs" dxfId="18" priority="117" operator="equal">
      <formula>1</formula>
    </cfRule>
    <cfRule type="cellIs" dxfId="17" priority="118" operator="equal">
      <formula>"×"</formula>
    </cfRule>
  </conditionalFormatting>
  <conditionalFormatting sqref="X18:AE24">
    <cfRule type="cellIs" dxfId="16" priority="4625" operator="equal">
      <formula>1</formula>
    </cfRule>
    <cfRule type="cellIs" dxfId="15" priority="4626" operator="equal">
      <formula>"×"</formula>
    </cfRule>
  </conditionalFormatting>
  <conditionalFormatting sqref="X6:AI30">
    <cfRule type="cellIs" dxfId="14" priority="1" operator="equal">
      <formula>1</formula>
    </cfRule>
    <cfRule type="cellIs" dxfId="13" priority="2" operator="equal">
      <formula>"×"</formula>
    </cfRule>
  </conditionalFormatting>
  <conditionalFormatting sqref="X33:AI37">
    <cfRule type="cellIs" dxfId="12" priority="8277" operator="equal">
      <formula>1</formula>
    </cfRule>
    <cfRule type="cellIs" dxfId="11" priority="8278" operator="equal">
      <formula>"×"</formula>
    </cfRule>
  </conditionalFormatting>
  <conditionalFormatting sqref="Y18:AA26">
    <cfRule type="cellIs" dxfId="10" priority="179" operator="equal">
      <formula>1</formula>
    </cfRule>
    <cfRule type="cellIs" dxfId="9" priority="180" operator="equal">
      <formula>"×"</formula>
    </cfRule>
  </conditionalFormatting>
  <conditionalFormatting sqref="Y30:AA32">
    <cfRule type="cellIs" dxfId="8" priority="2047" operator="equal">
      <formula>1</formula>
    </cfRule>
    <cfRule type="cellIs" dxfId="7" priority="2048" operator="equal">
      <formula>"×"</formula>
    </cfRule>
  </conditionalFormatting>
  <conditionalFormatting sqref="AB18:AB32">
    <cfRule type="cellIs" dxfId="6" priority="2041" operator="equal">
      <formula>1</formula>
    </cfRule>
    <cfRule type="cellIs" dxfId="5" priority="2042" operator="equal">
      <formula>"×"</formula>
    </cfRule>
  </conditionalFormatting>
  <conditionalFormatting sqref="AB22:AI29">
    <cfRule type="cellIs" dxfId="4" priority="1043" operator="equal">
      <formula>1</formula>
    </cfRule>
    <cfRule type="cellIs" dxfId="3" priority="1044" operator="equal">
      <formula>"×"</formula>
    </cfRule>
  </conditionalFormatting>
  <conditionalFormatting sqref="AC30:AI32">
    <cfRule type="cellIs" dxfId="2" priority="1999" operator="equal">
      <formula>1</formula>
    </cfRule>
    <cfRule type="cellIs" dxfId="1" priority="2000" operator="equal">
      <formula>"×"</formula>
    </cfRule>
  </conditionalFormatting>
  <conditionalFormatting sqref="AR5:AS70">
    <cfRule type="expression" dxfId="0" priority="8477">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800-000000000000}">
          <x14:formula1>
            <xm:f>CH_Design!$C$4:$C$103</xm:f>
          </x14:formula1>
          <xm:sqref>AJ6:AJ16 AJ31:AJ69</xm:sqref>
        </x14:dataValidation>
      </x14:dataValidation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3:CC395"/>
  <sheetViews>
    <sheetView zoomScale="85" zoomScaleNormal="85" workbookViewId="0"/>
  </sheetViews>
  <sheetFormatPr defaultRowHeight="13.5"/>
  <cols>
    <col min="2" max="2" width="139.25" bestFit="1" customWidth="1"/>
    <col min="3" max="10" width="3.25" customWidth="1"/>
    <col min="11" max="11" width="21.25" customWidth="1"/>
    <col min="12" max="12" width="45.125" customWidth="1"/>
    <col min="13" max="13" width="22" customWidth="1"/>
    <col min="14" max="14" width="78.125" customWidth="1"/>
    <col min="15" max="15" width="24.75" customWidth="1"/>
    <col min="16" max="16" width="37.875" customWidth="1"/>
    <col min="17" max="17" width="30.75" customWidth="1"/>
    <col min="18" max="18" width="10.875" customWidth="1"/>
    <col min="19" max="19" width="14.25" customWidth="1"/>
  </cols>
  <sheetData>
    <row r="13" spans="2:17" ht="15" thickBot="1">
      <c r="B13" s="22" t="s">
        <v>276</v>
      </c>
    </row>
    <row r="14" spans="2:17" ht="15" thickBot="1">
      <c r="B14" s="84" t="s">
        <v>121</v>
      </c>
      <c r="C14" s="453" t="s">
        <v>311</v>
      </c>
      <c r="D14" s="454"/>
      <c r="E14" s="454"/>
      <c r="F14" s="454"/>
      <c r="G14" s="454"/>
      <c r="H14" s="454"/>
      <c r="I14" s="454"/>
      <c r="J14" s="455"/>
      <c r="K14" s="157"/>
      <c r="L14" s="157"/>
      <c r="M14" s="160"/>
      <c r="N14" s="158"/>
      <c r="O14" s="158"/>
      <c r="P14" s="158"/>
      <c r="Q14" s="159"/>
    </row>
    <row r="15" spans="2:17">
      <c r="B15" s="60"/>
      <c r="C15" s="28" t="s">
        <v>199</v>
      </c>
      <c r="D15" s="28"/>
      <c r="E15" s="28"/>
      <c r="F15" s="28"/>
      <c r="G15" s="28"/>
      <c r="H15" s="28"/>
      <c r="I15" s="28"/>
      <c r="J15" s="28"/>
      <c r="K15" s="28"/>
      <c r="L15" s="28"/>
      <c r="M15" s="24" t="s">
        <v>120</v>
      </c>
      <c r="N15" s="33" t="s">
        <v>20</v>
      </c>
      <c r="O15" s="34"/>
      <c r="P15" s="34"/>
      <c r="Q15" s="35"/>
    </row>
    <row r="16" spans="2:17">
      <c r="B16" s="61" t="s">
        <v>21</v>
      </c>
      <c r="C16" s="456" t="s">
        <v>200</v>
      </c>
      <c r="D16" s="457"/>
      <c r="E16" s="457"/>
      <c r="F16" s="457"/>
      <c r="G16" s="457"/>
      <c r="H16" s="457"/>
      <c r="I16" s="457"/>
      <c r="J16" s="458"/>
      <c r="K16" s="29" t="s">
        <v>22</v>
      </c>
      <c r="L16" s="176"/>
      <c r="M16" s="25" t="s">
        <v>291</v>
      </c>
      <c r="N16" s="218" t="s">
        <v>23</v>
      </c>
      <c r="O16" s="223" t="s">
        <v>24</v>
      </c>
      <c r="P16" s="182" t="s">
        <v>25</v>
      </c>
      <c r="Q16" s="128" t="s">
        <v>26</v>
      </c>
    </row>
    <row r="17" spans="2:81">
      <c r="B17" s="61" t="s">
        <v>33</v>
      </c>
      <c r="C17" s="152" t="s">
        <v>201</v>
      </c>
      <c r="D17" s="152" t="s">
        <v>194</v>
      </c>
      <c r="E17" s="152" t="s">
        <v>201</v>
      </c>
      <c r="F17" s="152" t="s">
        <v>201</v>
      </c>
      <c r="G17" s="152" t="s">
        <v>201</v>
      </c>
      <c r="H17" s="152" t="s">
        <v>194</v>
      </c>
      <c r="I17" s="152" t="s">
        <v>194</v>
      </c>
      <c r="J17" s="152" t="s">
        <v>125</v>
      </c>
      <c r="K17" s="127" t="s">
        <v>277</v>
      </c>
      <c r="L17" s="127" t="s">
        <v>278</v>
      </c>
      <c r="M17" s="25" t="s">
        <v>293</v>
      </c>
      <c r="N17" s="183"/>
      <c r="O17" s="183"/>
      <c r="P17" s="184"/>
      <c r="Q17" s="185"/>
    </row>
    <row r="18" spans="2:81" ht="27">
      <c r="B18" s="62" t="s">
        <v>27</v>
      </c>
      <c r="C18" s="459" t="s">
        <v>202</v>
      </c>
      <c r="D18" s="457"/>
      <c r="E18" s="457"/>
      <c r="F18" s="457"/>
      <c r="G18" s="457"/>
      <c r="H18" s="457"/>
      <c r="I18" s="457"/>
      <c r="J18" s="458"/>
      <c r="K18" s="1" t="s">
        <v>280</v>
      </c>
      <c r="L18" s="1" t="s">
        <v>280</v>
      </c>
      <c r="M18" s="26"/>
      <c r="N18" s="183"/>
      <c r="O18" s="183"/>
      <c r="P18" s="184"/>
      <c r="Q18" s="128"/>
    </row>
    <row r="19" spans="2:81" ht="159" customHeight="1">
      <c r="B19" s="61" t="s">
        <v>28</v>
      </c>
      <c r="C19" s="153" t="s">
        <v>203</v>
      </c>
      <c r="D19" s="153" t="s">
        <v>62</v>
      </c>
      <c r="E19" s="153" t="s">
        <v>204</v>
      </c>
      <c r="F19" s="153" t="s">
        <v>205</v>
      </c>
      <c r="G19" s="153" t="s">
        <v>206</v>
      </c>
      <c r="H19" s="153" t="s">
        <v>207</v>
      </c>
      <c r="I19" s="153" t="s">
        <v>208</v>
      </c>
      <c r="J19" s="153" t="s">
        <v>209</v>
      </c>
      <c r="K19" s="186" t="s">
        <v>279</v>
      </c>
      <c r="L19" s="187" t="s">
        <v>457</v>
      </c>
      <c r="M19" s="25" t="s">
        <v>29</v>
      </c>
      <c r="N19" s="183"/>
      <c r="O19" s="183"/>
      <c r="P19" s="184"/>
      <c r="Q19" s="128"/>
    </row>
    <row r="20" spans="2:81" ht="87" customHeight="1" thickBot="1">
      <c r="B20" s="63" t="s">
        <v>30</v>
      </c>
      <c r="C20" s="154" t="s">
        <v>210</v>
      </c>
      <c r="D20" s="154" t="s">
        <v>194</v>
      </c>
      <c r="E20" s="154" t="s">
        <v>210</v>
      </c>
      <c r="F20" s="154" t="s">
        <v>211</v>
      </c>
      <c r="G20" s="154" t="s">
        <v>211</v>
      </c>
      <c r="H20" s="154" t="s">
        <v>211</v>
      </c>
      <c r="I20" s="154" t="s">
        <v>211</v>
      </c>
      <c r="J20" s="154" t="s">
        <v>211</v>
      </c>
      <c r="K20" s="310" t="s">
        <v>315</v>
      </c>
      <c r="L20" s="314" t="s">
        <v>303</v>
      </c>
      <c r="M20" s="315" t="s">
        <v>288</v>
      </c>
      <c r="N20" s="316" t="s">
        <v>297</v>
      </c>
      <c r="O20" s="317"/>
      <c r="P20" s="318"/>
      <c r="Q20" s="319"/>
    </row>
    <row r="21" spans="2:81" ht="14.25" thickTop="1">
      <c r="B21" s="64" t="s">
        <v>295</v>
      </c>
      <c r="C21" s="156" t="s">
        <v>156</v>
      </c>
      <c r="D21" s="156" t="s">
        <v>156</v>
      </c>
      <c r="E21" s="156" t="s">
        <v>156</v>
      </c>
      <c r="F21" s="156" t="s">
        <v>213</v>
      </c>
      <c r="G21" s="156" t="s">
        <v>156</v>
      </c>
      <c r="H21" s="156" t="s">
        <v>156</v>
      </c>
      <c r="I21" s="156" t="s">
        <v>156</v>
      </c>
      <c r="J21" s="156" t="s">
        <v>156</v>
      </c>
      <c r="K21" s="269" t="s">
        <v>214</v>
      </c>
      <c r="L21" s="297" t="s">
        <v>282</v>
      </c>
      <c r="M21" s="320" t="s">
        <v>216</v>
      </c>
      <c r="N21" s="321" t="s">
        <v>195</v>
      </c>
      <c r="O21" s="322"/>
      <c r="P21" s="323"/>
      <c r="Q21" s="324"/>
    </row>
    <row r="22" spans="2:81">
      <c r="B22" s="64" t="s">
        <v>304</v>
      </c>
      <c r="C22" s="155" t="s">
        <v>156</v>
      </c>
      <c r="D22" s="155" t="s">
        <v>156</v>
      </c>
      <c r="E22" s="155" t="s">
        <v>156</v>
      </c>
      <c r="F22" s="156" t="s">
        <v>213</v>
      </c>
      <c r="G22" s="155" t="s">
        <v>156</v>
      </c>
      <c r="H22" s="155" t="s">
        <v>156</v>
      </c>
      <c r="I22" s="156" t="s">
        <v>156</v>
      </c>
      <c r="J22" s="155" t="s">
        <v>156</v>
      </c>
      <c r="K22" s="269" t="s">
        <v>214</v>
      </c>
      <c r="L22" s="297" t="s">
        <v>283</v>
      </c>
      <c r="M22" s="320" t="s">
        <v>289</v>
      </c>
      <c r="N22" s="321" t="s">
        <v>299</v>
      </c>
      <c r="O22" s="322"/>
      <c r="P22" s="325"/>
      <c r="Q22" s="326"/>
    </row>
    <row r="23" spans="2:81">
      <c r="B23" s="64" t="s">
        <v>305</v>
      </c>
      <c r="C23" s="156" t="s">
        <v>156</v>
      </c>
      <c r="D23" s="156" t="s">
        <v>156</v>
      </c>
      <c r="E23" s="156" t="s">
        <v>156</v>
      </c>
      <c r="F23" s="156" t="s">
        <v>213</v>
      </c>
      <c r="G23" s="156" t="s">
        <v>156</v>
      </c>
      <c r="H23" s="156" t="s">
        <v>156</v>
      </c>
      <c r="I23" s="156" t="s">
        <v>156</v>
      </c>
      <c r="J23" s="156" t="s">
        <v>156</v>
      </c>
      <c r="K23" s="270" t="s">
        <v>214</v>
      </c>
      <c r="L23" s="297" t="s">
        <v>219</v>
      </c>
      <c r="M23" s="301" t="s">
        <v>290</v>
      </c>
      <c r="N23" s="327" t="s">
        <v>300</v>
      </c>
      <c r="O23" s="328"/>
      <c r="P23" s="325"/>
      <c r="Q23" s="326"/>
    </row>
    <row r="24" spans="2:81">
      <c r="B24" s="64" t="s">
        <v>306</v>
      </c>
      <c r="C24" s="156" t="s">
        <v>156</v>
      </c>
      <c r="D24" s="156" t="s">
        <v>156</v>
      </c>
      <c r="E24" s="156" t="s">
        <v>156</v>
      </c>
      <c r="F24" s="156" t="s">
        <v>213</v>
      </c>
      <c r="G24" s="156" t="s">
        <v>156</v>
      </c>
      <c r="H24" s="156" t="s">
        <v>156</v>
      </c>
      <c r="I24" s="156" t="s">
        <v>156</v>
      </c>
      <c r="J24" s="156" t="s">
        <v>156</v>
      </c>
      <c r="K24" s="270" t="s">
        <v>214</v>
      </c>
      <c r="L24" s="297" t="s">
        <v>284</v>
      </c>
      <c r="M24" s="301" t="s">
        <v>235</v>
      </c>
      <c r="N24" s="329" t="s">
        <v>301</v>
      </c>
      <c r="O24" s="330"/>
      <c r="P24" s="325"/>
      <c r="Q24" s="326"/>
    </row>
    <row r="25" spans="2:81">
      <c r="B25" s="18" t="s">
        <v>296</v>
      </c>
      <c r="C25" s="156" t="s">
        <v>156</v>
      </c>
      <c r="D25" s="156" t="s">
        <v>156</v>
      </c>
      <c r="E25" s="156" t="s">
        <v>156</v>
      </c>
      <c r="F25" s="156" t="s">
        <v>213</v>
      </c>
      <c r="G25" s="156" t="s">
        <v>156</v>
      </c>
      <c r="H25" s="156" t="s">
        <v>156</v>
      </c>
      <c r="I25" s="156" t="s">
        <v>156</v>
      </c>
      <c r="J25" s="156" t="s">
        <v>156</v>
      </c>
      <c r="K25" s="271" t="s">
        <v>217</v>
      </c>
      <c r="L25" s="294" t="s">
        <v>286</v>
      </c>
      <c r="M25" s="331" t="s">
        <v>220</v>
      </c>
      <c r="N25" s="332" t="s">
        <v>298</v>
      </c>
      <c r="O25" s="333"/>
      <c r="P25" s="334"/>
      <c r="Q25" s="335"/>
    </row>
    <row r="26" spans="2:81">
      <c r="B26" s="313" t="s">
        <v>554</v>
      </c>
      <c r="C26" s="156" t="s">
        <v>156</v>
      </c>
      <c r="D26" s="156" t="s">
        <v>156</v>
      </c>
      <c r="E26" s="156" t="s">
        <v>156</v>
      </c>
      <c r="F26" s="156" t="s">
        <v>156</v>
      </c>
      <c r="G26" s="156" t="s">
        <v>156</v>
      </c>
      <c r="H26" s="156" t="s">
        <v>156</v>
      </c>
      <c r="I26" s="156" t="s">
        <v>156</v>
      </c>
      <c r="J26" s="156" t="s">
        <v>156</v>
      </c>
      <c r="K26" s="270" t="s">
        <v>555</v>
      </c>
      <c r="L26" s="270" t="s">
        <v>556</v>
      </c>
      <c r="M26" s="301" t="s">
        <v>32</v>
      </c>
      <c r="N26" s="332" t="s">
        <v>125</v>
      </c>
      <c r="O26" s="336"/>
      <c r="P26" s="334"/>
      <c r="Q26" s="326"/>
    </row>
    <row r="27" spans="2:81">
      <c r="B27" s="313" t="s">
        <v>557</v>
      </c>
      <c r="C27" s="156" t="s">
        <v>156</v>
      </c>
      <c r="D27" s="156" t="s">
        <v>156</v>
      </c>
      <c r="E27" s="156" t="s">
        <v>156</v>
      </c>
      <c r="F27" s="156" t="s">
        <v>156</v>
      </c>
      <c r="G27" s="156" t="s">
        <v>156</v>
      </c>
      <c r="H27" s="156" t="s">
        <v>156</v>
      </c>
      <c r="I27" s="156" t="s">
        <v>156</v>
      </c>
      <c r="J27" s="156" t="s">
        <v>156</v>
      </c>
      <c r="K27" s="270" t="s">
        <v>558</v>
      </c>
      <c r="L27" s="270" t="s">
        <v>556</v>
      </c>
      <c r="M27" s="301" t="s">
        <v>32</v>
      </c>
      <c r="N27" s="332" t="s">
        <v>125</v>
      </c>
      <c r="O27" s="336"/>
      <c r="P27" s="334"/>
      <c r="Q27" s="326"/>
    </row>
    <row r="28" spans="2:81" ht="14.25" thickBot="1">
      <c r="B28" s="202" t="s">
        <v>294</v>
      </c>
      <c r="C28" s="203" t="s">
        <v>156</v>
      </c>
      <c r="D28" s="203" t="s">
        <v>156</v>
      </c>
      <c r="E28" s="203" t="s">
        <v>156</v>
      </c>
      <c r="F28" s="203" t="s">
        <v>156</v>
      </c>
      <c r="G28" s="203" t="s">
        <v>156</v>
      </c>
      <c r="H28" s="203" t="s">
        <v>156</v>
      </c>
      <c r="I28" s="224" t="s">
        <v>156</v>
      </c>
      <c r="J28" s="203" t="s">
        <v>156</v>
      </c>
      <c r="K28" s="204" t="s">
        <v>556</v>
      </c>
      <c r="L28" s="205" t="s">
        <v>287</v>
      </c>
      <c r="M28" s="206" t="s">
        <v>32</v>
      </c>
      <c r="N28" s="222" t="s">
        <v>195</v>
      </c>
      <c r="O28" s="203"/>
      <c r="P28" s="207"/>
      <c r="Q28" s="208"/>
    </row>
    <row r="30" spans="2:81" ht="14.25">
      <c r="U30" s="309" t="s">
        <v>553</v>
      </c>
      <c r="V30" s="263"/>
      <c r="W30" s="263"/>
      <c r="X30" s="263"/>
      <c r="Y30" s="263"/>
      <c r="Z30" s="263"/>
      <c r="AA30" s="263"/>
      <c r="AB30" s="263"/>
      <c r="AC30" s="263"/>
      <c r="AD30" s="263"/>
      <c r="AE30" s="263"/>
      <c r="AF30" s="263"/>
      <c r="AG30" s="263"/>
      <c r="AH30" s="263"/>
      <c r="AI30" s="263"/>
      <c r="AJ30" s="263"/>
      <c r="AK30" s="263"/>
      <c r="AL30" s="263"/>
      <c r="AM30" s="263"/>
      <c r="AN30" s="263"/>
      <c r="AO30" s="263"/>
      <c r="AP30" s="263"/>
      <c r="AQ30" s="263"/>
      <c r="AR30" s="263"/>
      <c r="AS30" s="263"/>
      <c r="AT30" s="263"/>
      <c r="AU30" s="263"/>
      <c r="AV30" s="263"/>
      <c r="AW30" s="263"/>
      <c r="AX30" s="263"/>
      <c r="AY30" s="263"/>
      <c r="AZ30" s="263"/>
      <c r="BA30" s="263"/>
      <c r="BB30" s="263"/>
      <c r="BC30" s="263"/>
      <c r="BD30" s="263"/>
      <c r="BE30" s="263"/>
      <c r="BF30" s="263"/>
      <c r="BG30" s="263"/>
      <c r="BH30" s="263"/>
      <c r="BI30" s="263"/>
      <c r="BJ30" s="263"/>
      <c r="BK30" s="263"/>
      <c r="BL30" s="263"/>
      <c r="BM30" s="263"/>
      <c r="BN30" s="263"/>
      <c r="BO30" s="263"/>
      <c r="BP30" s="263"/>
      <c r="BQ30" s="263"/>
      <c r="BR30" s="263"/>
      <c r="BS30" s="263"/>
      <c r="BT30" s="263"/>
      <c r="BU30" s="263"/>
      <c r="BV30" s="263"/>
      <c r="BW30" s="263"/>
      <c r="BX30" s="263"/>
      <c r="BY30" s="263"/>
      <c r="BZ30" s="263"/>
      <c r="CA30" s="263"/>
      <c r="CB30" s="263"/>
      <c r="CC30" s="263"/>
    </row>
    <row r="36" spans="2:20" ht="15" thickBot="1">
      <c r="B36" s="22" t="s">
        <v>302</v>
      </c>
      <c r="S36" s="209"/>
      <c r="T36" s="209"/>
    </row>
    <row r="37" spans="2:20" ht="15" thickBot="1">
      <c r="B37" s="84" t="s">
        <v>121</v>
      </c>
      <c r="C37" s="453" t="s">
        <v>311</v>
      </c>
      <c r="D37" s="454"/>
      <c r="E37" s="454"/>
      <c r="F37" s="454"/>
      <c r="G37" s="454"/>
      <c r="H37" s="454"/>
      <c r="I37" s="454"/>
      <c r="J37" s="455"/>
      <c r="K37" s="157"/>
      <c r="L37" s="157"/>
      <c r="M37" s="160"/>
      <c r="N37" s="158"/>
      <c r="O37" s="158"/>
      <c r="P37" s="158"/>
      <c r="Q37" s="159"/>
      <c r="S37" s="209"/>
      <c r="T37" s="209"/>
    </row>
    <row r="38" spans="2:20">
      <c r="B38" s="60"/>
      <c r="C38" s="28" t="s">
        <v>199</v>
      </c>
      <c r="D38" s="28"/>
      <c r="E38" s="28"/>
      <c r="F38" s="28"/>
      <c r="G38" s="28"/>
      <c r="H38" s="28"/>
      <c r="I38" s="28"/>
      <c r="J38" s="28"/>
      <c r="K38" s="28"/>
      <c r="L38" s="28"/>
      <c r="M38" s="24" t="s">
        <v>120</v>
      </c>
      <c r="N38" s="33" t="s">
        <v>20</v>
      </c>
      <c r="O38" s="34"/>
      <c r="P38" s="34"/>
      <c r="Q38" s="35"/>
      <c r="S38" s="209"/>
      <c r="T38" s="209"/>
    </row>
    <row r="39" spans="2:20">
      <c r="B39" s="61" t="s">
        <v>21</v>
      </c>
      <c r="C39" s="456" t="s">
        <v>200</v>
      </c>
      <c r="D39" s="457"/>
      <c r="E39" s="457"/>
      <c r="F39" s="457"/>
      <c r="G39" s="457"/>
      <c r="H39" s="457"/>
      <c r="I39" s="457"/>
      <c r="J39" s="458"/>
      <c r="K39" s="29" t="s">
        <v>22</v>
      </c>
      <c r="L39" s="176"/>
      <c r="M39" s="25" t="s">
        <v>363</v>
      </c>
      <c r="N39" s="218" t="s">
        <v>23</v>
      </c>
      <c r="O39" s="223" t="s">
        <v>24</v>
      </c>
      <c r="P39" s="182" t="s">
        <v>25</v>
      </c>
      <c r="Q39" s="241" t="s">
        <v>26</v>
      </c>
      <c r="S39" s="209"/>
      <c r="T39" s="209"/>
    </row>
    <row r="40" spans="2:20">
      <c r="B40" s="61" t="s">
        <v>33</v>
      </c>
      <c r="C40" s="152" t="s">
        <v>201</v>
      </c>
      <c r="D40" s="152" t="s">
        <v>194</v>
      </c>
      <c r="E40" s="152" t="s">
        <v>201</v>
      </c>
      <c r="F40" s="152" t="s">
        <v>201</v>
      </c>
      <c r="G40" s="152" t="s">
        <v>201</v>
      </c>
      <c r="H40" s="152" t="s">
        <v>194</v>
      </c>
      <c r="I40" s="152" t="s">
        <v>194</v>
      </c>
      <c r="J40" s="152" t="s">
        <v>125</v>
      </c>
      <c r="K40" s="127" t="s">
        <v>277</v>
      </c>
      <c r="L40" s="127" t="s">
        <v>278</v>
      </c>
      <c r="M40" s="25" t="s">
        <v>293</v>
      </c>
      <c r="N40" s="183"/>
      <c r="O40" s="183"/>
      <c r="P40" s="184"/>
      <c r="Q40" s="236"/>
      <c r="R40" s="210"/>
      <c r="S40" s="209"/>
      <c r="T40" s="209"/>
    </row>
    <row r="41" spans="2:20" ht="27">
      <c r="B41" s="62" t="s">
        <v>27</v>
      </c>
      <c r="C41" s="459" t="s">
        <v>202</v>
      </c>
      <c r="D41" s="460"/>
      <c r="E41" s="460"/>
      <c r="F41" s="460"/>
      <c r="G41" s="460"/>
      <c r="H41" s="460"/>
      <c r="I41" s="460"/>
      <c r="J41" s="461"/>
      <c r="K41" s="1" t="s">
        <v>280</v>
      </c>
      <c r="L41" s="1" t="s">
        <v>280</v>
      </c>
      <c r="M41" s="26"/>
      <c r="N41" s="183"/>
      <c r="O41" s="183"/>
      <c r="P41" s="184"/>
      <c r="Q41" s="241"/>
      <c r="R41" s="210"/>
      <c r="S41" s="209"/>
      <c r="T41" s="209"/>
    </row>
    <row r="42" spans="2:20" ht="136.5">
      <c r="B42" s="61" t="s">
        <v>28</v>
      </c>
      <c r="C42" s="153" t="s">
        <v>203</v>
      </c>
      <c r="D42" s="153" t="s">
        <v>62</v>
      </c>
      <c r="E42" s="153" t="s">
        <v>204</v>
      </c>
      <c r="F42" s="153" t="s">
        <v>205</v>
      </c>
      <c r="G42" s="153" t="s">
        <v>206</v>
      </c>
      <c r="H42" s="153" t="s">
        <v>207</v>
      </c>
      <c r="I42" s="153" t="s">
        <v>208</v>
      </c>
      <c r="J42" s="153" t="s">
        <v>209</v>
      </c>
      <c r="K42" s="186" t="s">
        <v>279</v>
      </c>
      <c r="L42" s="187" t="s">
        <v>458</v>
      </c>
      <c r="M42" s="25" t="s">
        <v>29</v>
      </c>
      <c r="N42" s="183"/>
      <c r="O42" s="183"/>
      <c r="P42" s="184"/>
      <c r="Q42" s="241"/>
      <c r="R42" s="210"/>
      <c r="S42" s="209"/>
      <c r="T42" s="209"/>
    </row>
    <row r="43" spans="2:20" ht="68.25" thickBot="1">
      <c r="B43" s="337" t="s">
        <v>30</v>
      </c>
      <c r="C43" s="338" t="s">
        <v>210</v>
      </c>
      <c r="D43" s="338" t="s">
        <v>194</v>
      </c>
      <c r="E43" s="338" t="s">
        <v>210</v>
      </c>
      <c r="F43" s="338" t="s">
        <v>211</v>
      </c>
      <c r="G43" s="338" t="s">
        <v>211</v>
      </c>
      <c r="H43" s="338" t="s">
        <v>211</v>
      </c>
      <c r="I43" s="338" t="s">
        <v>211</v>
      </c>
      <c r="J43" s="338" t="s">
        <v>211</v>
      </c>
      <c r="K43" s="310" t="s">
        <v>315</v>
      </c>
      <c r="L43" s="314" t="s">
        <v>314</v>
      </c>
      <c r="M43" s="315" t="s">
        <v>288</v>
      </c>
      <c r="N43" s="219" t="s">
        <v>297</v>
      </c>
      <c r="O43" s="189"/>
      <c r="P43" s="190"/>
      <c r="Q43" s="245"/>
      <c r="R43" s="210"/>
      <c r="S43" s="209"/>
      <c r="T43" s="209"/>
    </row>
    <row r="44" spans="2:20" ht="14.25" thickTop="1">
      <c r="B44" s="312" t="s">
        <v>295</v>
      </c>
      <c r="C44" s="330" t="s">
        <v>156</v>
      </c>
      <c r="D44" s="330" t="s">
        <v>156</v>
      </c>
      <c r="E44" s="330" t="s">
        <v>156</v>
      </c>
      <c r="F44" s="330" t="s">
        <v>213</v>
      </c>
      <c r="G44" s="330" t="s">
        <v>156</v>
      </c>
      <c r="H44" s="330" t="s">
        <v>156</v>
      </c>
      <c r="I44" s="330" t="s">
        <v>156</v>
      </c>
      <c r="J44" s="330" t="s">
        <v>156</v>
      </c>
      <c r="K44" s="269" t="s">
        <v>214</v>
      </c>
      <c r="L44" s="297" t="s">
        <v>282</v>
      </c>
      <c r="M44" s="320" t="s">
        <v>216</v>
      </c>
      <c r="N44" s="195" t="s">
        <v>195</v>
      </c>
      <c r="O44" s="155"/>
      <c r="P44" s="193"/>
      <c r="Q44" s="237"/>
      <c r="R44" s="211"/>
    </row>
    <row r="45" spans="2:20">
      <c r="B45" s="312" t="s">
        <v>307</v>
      </c>
      <c r="C45" s="322" t="s">
        <v>156</v>
      </c>
      <c r="D45" s="322" t="s">
        <v>156</v>
      </c>
      <c r="E45" s="322" t="s">
        <v>156</v>
      </c>
      <c r="F45" s="330" t="s">
        <v>213</v>
      </c>
      <c r="G45" s="322" t="s">
        <v>156</v>
      </c>
      <c r="H45" s="322" t="s">
        <v>156</v>
      </c>
      <c r="I45" s="330" t="s">
        <v>156</v>
      </c>
      <c r="J45" s="322" t="s">
        <v>156</v>
      </c>
      <c r="K45" s="269" t="s">
        <v>214</v>
      </c>
      <c r="L45" s="297" t="s">
        <v>283</v>
      </c>
      <c r="M45" s="320" t="s">
        <v>289</v>
      </c>
      <c r="N45" s="195" t="s">
        <v>299</v>
      </c>
      <c r="O45" s="155"/>
      <c r="P45" s="197"/>
      <c r="Q45" s="246"/>
      <c r="R45" s="210"/>
    </row>
    <row r="46" spans="2:20">
      <c r="B46" s="312" t="s">
        <v>308</v>
      </c>
      <c r="C46" s="330" t="s">
        <v>156</v>
      </c>
      <c r="D46" s="330" t="s">
        <v>156</v>
      </c>
      <c r="E46" s="330" t="s">
        <v>156</v>
      </c>
      <c r="F46" s="330" t="s">
        <v>213</v>
      </c>
      <c r="G46" s="330" t="s">
        <v>156</v>
      </c>
      <c r="H46" s="330" t="s">
        <v>156</v>
      </c>
      <c r="I46" s="330" t="s">
        <v>156</v>
      </c>
      <c r="J46" s="330" t="s">
        <v>156</v>
      </c>
      <c r="K46" s="270" t="s">
        <v>214</v>
      </c>
      <c r="L46" s="297" t="s">
        <v>219</v>
      </c>
      <c r="M46" s="301" t="s">
        <v>290</v>
      </c>
      <c r="N46" s="220" t="s">
        <v>300</v>
      </c>
      <c r="O46" s="196"/>
      <c r="P46" s="197"/>
      <c r="Q46" s="246"/>
      <c r="R46" s="210"/>
    </row>
    <row r="47" spans="2:20">
      <c r="B47" s="312" t="s">
        <v>309</v>
      </c>
      <c r="C47" s="330" t="s">
        <v>156</v>
      </c>
      <c r="D47" s="330" t="s">
        <v>156</v>
      </c>
      <c r="E47" s="330" t="s">
        <v>156</v>
      </c>
      <c r="F47" s="330" t="s">
        <v>213</v>
      </c>
      <c r="G47" s="330" t="s">
        <v>156</v>
      </c>
      <c r="H47" s="330" t="s">
        <v>156</v>
      </c>
      <c r="I47" s="330" t="s">
        <v>156</v>
      </c>
      <c r="J47" s="330" t="s">
        <v>156</v>
      </c>
      <c r="K47" s="270" t="s">
        <v>214</v>
      </c>
      <c r="L47" s="297" t="s">
        <v>284</v>
      </c>
      <c r="M47" s="301" t="s">
        <v>235</v>
      </c>
      <c r="N47" s="191" t="s">
        <v>301</v>
      </c>
      <c r="O47" s="156"/>
      <c r="P47" s="197"/>
      <c r="Q47" s="246"/>
      <c r="R47" s="211"/>
    </row>
    <row r="48" spans="2:20">
      <c r="B48" s="313" t="s">
        <v>296</v>
      </c>
      <c r="C48" s="330" t="s">
        <v>156</v>
      </c>
      <c r="D48" s="330" t="s">
        <v>156</v>
      </c>
      <c r="E48" s="330" t="s">
        <v>156</v>
      </c>
      <c r="F48" s="330" t="s">
        <v>213</v>
      </c>
      <c r="G48" s="330" t="s">
        <v>156</v>
      </c>
      <c r="H48" s="330" t="s">
        <v>156</v>
      </c>
      <c r="I48" s="330" t="s">
        <v>156</v>
      </c>
      <c r="J48" s="330" t="s">
        <v>156</v>
      </c>
      <c r="K48" s="271" t="s">
        <v>217</v>
      </c>
      <c r="L48" s="294" t="s">
        <v>286</v>
      </c>
      <c r="M48" s="331" t="s">
        <v>220</v>
      </c>
      <c r="N48" s="221" t="s">
        <v>298</v>
      </c>
      <c r="O48" s="199"/>
      <c r="P48" s="200"/>
      <c r="Q48" s="247"/>
      <c r="R48" s="50"/>
    </row>
    <row r="49" spans="2:21">
      <c r="B49" s="313" t="s">
        <v>554</v>
      </c>
      <c r="C49" s="330" t="s">
        <v>156</v>
      </c>
      <c r="D49" s="330" t="s">
        <v>156</v>
      </c>
      <c r="E49" s="330" t="s">
        <v>156</v>
      </c>
      <c r="F49" s="330" t="s">
        <v>156</v>
      </c>
      <c r="G49" s="330" t="s">
        <v>156</v>
      </c>
      <c r="H49" s="330" t="s">
        <v>156</v>
      </c>
      <c r="I49" s="330" t="s">
        <v>156</v>
      </c>
      <c r="J49" s="330" t="s">
        <v>156</v>
      </c>
      <c r="K49" s="270" t="s">
        <v>555</v>
      </c>
      <c r="L49" s="270" t="s">
        <v>556</v>
      </c>
      <c r="M49" s="301" t="s">
        <v>32</v>
      </c>
      <c r="N49" s="266" t="s">
        <v>125</v>
      </c>
      <c r="O49" s="264"/>
      <c r="P49" s="200"/>
      <c r="Q49" s="130"/>
      <c r="R49" s="50"/>
    </row>
    <row r="50" spans="2:21">
      <c r="B50" s="313" t="s">
        <v>557</v>
      </c>
      <c r="C50" s="330" t="s">
        <v>156</v>
      </c>
      <c r="D50" s="330" t="s">
        <v>156</v>
      </c>
      <c r="E50" s="330" t="s">
        <v>156</v>
      </c>
      <c r="F50" s="330" t="s">
        <v>156</v>
      </c>
      <c r="G50" s="330" t="s">
        <v>156</v>
      </c>
      <c r="H50" s="330" t="s">
        <v>156</v>
      </c>
      <c r="I50" s="330" t="s">
        <v>156</v>
      </c>
      <c r="J50" s="330" t="s">
        <v>156</v>
      </c>
      <c r="K50" s="270" t="s">
        <v>558</v>
      </c>
      <c r="L50" s="270" t="s">
        <v>556</v>
      </c>
      <c r="M50" s="301" t="s">
        <v>32</v>
      </c>
      <c r="N50" s="267" t="s">
        <v>125</v>
      </c>
      <c r="O50" s="264"/>
      <c r="P50" s="200"/>
      <c r="Q50" s="130"/>
      <c r="R50" s="50"/>
    </row>
    <row r="51" spans="2:21" ht="14.25" thickBot="1">
      <c r="B51" s="339" t="s">
        <v>294</v>
      </c>
      <c r="C51" s="340" t="s">
        <v>156</v>
      </c>
      <c r="D51" s="340" t="s">
        <v>156</v>
      </c>
      <c r="E51" s="340" t="s">
        <v>156</v>
      </c>
      <c r="F51" s="340" t="s">
        <v>156</v>
      </c>
      <c r="G51" s="340" t="s">
        <v>156</v>
      </c>
      <c r="H51" s="340" t="s">
        <v>156</v>
      </c>
      <c r="I51" s="341" t="s">
        <v>156</v>
      </c>
      <c r="J51" s="340" t="s">
        <v>156</v>
      </c>
      <c r="K51" s="342" t="s">
        <v>556</v>
      </c>
      <c r="L51" s="343" t="s">
        <v>286</v>
      </c>
      <c r="M51" s="344" t="s">
        <v>32</v>
      </c>
      <c r="N51" s="222" t="s">
        <v>125</v>
      </c>
      <c r="O51" s="203"/>
      <c r="P51" s="207"/>
      <c r="Q51" s="208"/>
      <c r="R51" s="50"/>
      <c r="U51" s="209"/>
    </row>
    <row r="52" spans="2:21">
      <c r="B52" s="36"/>
      <c r="C52" s="50"/>
      <c r="D52" s="50"/>
      <c r="E52" s="50"/>
      <c r="F52" s="50"/>
      <c r="G52" s="50"/>
      <c r="H52" s="50"/>
      <c r="I52" s="50"/>
      <c r="J52" s="50"/>
      <c r="K52" s="50"/>
      <c r="L52" s="50"/>
      <c r="M52" s="50"/>
      <c r="N52" s="50"/>
      <c r="O52" s="50"/>
      <c r="P52" s="50"/>
      <c r="Q52" s="249"/>
      <c r="R52" s="50"/>
      <c r="U52" s="209"/>
    </row>
    <row r="53" spans="2:21">
      <c r="B53" s="36"/>
      <c r="C53" s="50"/>
      <c r="D53" s="50"/>
      <c r="E53" s="50"/>
      <c r="F53" s="50"/>
      <c r="G53" s="50"/>
      <c r="H53" s="50"/>
      <c r="I53" s="50"/>
      <c r="J53" s="50"/>
      <c r="K53" s="50"/>
      <c r="L53" s="50"/>
      <c r="M53" s="50"/>
      <c r="N53" s="50"/>
      <c r="O53" s="50"/>
      <c r="P53" s="50"/>
      <c r="Q53" s="249"/>
      <c r="R53" s="50"/>
      <c r="U53" s="209"/>
    </row>
    <row r="54" spans="2:21">
      <c r="B54" s="36"/>
      <c r="C54" s="50"/>
      <c r="D54" s="50"/>
      <c r="E54" s="50"/>
      <c r="F54" s="50"/>
      <c r="G54" s="50"/>
      <c r="H54" s="50"/>
      <c r="I54" s="50"/>
      <c r="J54" s="50"/>
      <c r="K54" s="50"/>
      <c r="L54" s="50"/>
      <c r="M54" s="50"/>
      <c r="N54" s="50"/>
      <c r="O54" s="50"/>
      <c r="P54" s="50"/>
      <c r="Q54" s="249"/>
      <c r="R54" s="50"/>
      <c r="U54" s="209"/>
    </row>
    <row r="55" spans="2:21">
      <c r="B55" s="36"/>
      <c r="C55" s="50"/>
      <c r="D55" s="50"/>
      <c r="E55" s="50"/>
      <c r="F55" s="50"/>
      <c r="G55" s="50"/>
      <c r="H55" s="50"/>
      <c r="I55" s="50"/>
      <c r="J55" s="50"/>
      <c r="K55" s="50"/>
      <c r="L55" s="50"/>
      <c r="M55" s="50"/>
      <c r="N55" s="50"/>
      <c r="O55" s="50"/>
      <c r="P55" s="50"/>
      <c r="Q55" s="249"/>
      <c r="R55" s="50"/>
      <c r="U55" s="209"/>
    </row>
    <row r="56" spans="2:21">
      <c r="B56" s="36"/>
      <c r="C56" s="50"/>
      <c r="D56" s="50"/>
      <c r="E56" s="50"/>
      <c r="F56" s="50"/>
      <c r="G56" s="50"/>
      <c r="H56" s="50"/>
      <c r="I56" s="50"/>
      <c r="J56" s="50"/>
      <c r="K56" s="50"/>
      <c r="L56" s="50"/>
      <c r="M56" s="50"/>
      <c r="N56" s="50"/>
      <c r="O56" s="50"/>
      <c r="P56" s="50"/>
      <c r="Q56" s="249"/>
      <c r="R56" s="50"/>
      <c r="U56" s="209"/>
    </row>
    <row r="57" spans="2:21">
      <c r="B57" s="36"/>
      <c r="C57" s="50"/>
      <c r="D57" s="50"/>
      <c r="E57" s="50"/>
      <c r="F57" s="50"/>
      <c r="G57" s="50"/>
      <c r="H57" s="50"/>
      <c r="I57" s="50"/>
      <c r="J57" s="50"/>
      <c r="K57" s="50"/>
      <c r="L57" s="50"/>
      <c r="M57" s="50"/>
      <c r="N57" s="50"/>
      <c r="O57" s="50"/>
      <c r="P57" s="50"/>
      <c r="Q57" s="249"/>
      <c r="R57" s="50"/>
      <c r="U57" s="209"/>
    </row>
    <row r="58" spans="2:21" ht="15" thickBot="1">
      <c r="B58" s="22" t="s">
        <v>310</v>
      </c>
      <c r="Q58" s="242"/>
      <c r="R58" s="50"/>
      <c r="U58" s="209"/>
    </row>
    <row r="59" spans="2:21" ht="15" thickBot="1">
      <c r="B59" s="84" t="s">
        <v>121</v>
      </c>
      <c r="C59" s="453" t="s">
        <v>311</v>
      </c>
      <c r="D59" s="454"/>
      <c r="E59" s="454"/>
      <c r="F59" s="454"/>
      <c r="G59" s="454"/>
      <c r="H59" s="454"/>
      <c r="I59" s="454"/>
      <c r="J59" s="455"/>
      <c r="K59" s="157"/>
      <c r="L59" s="157"/>
      <c r="M59" s="160"/>
      <c r="N59" s="158"/>
      <c r="O59" s="158"/>
      <c r="P59" s="158"/>
      <c r="Q59" s="244"/>
      <c r="R59" s="50"/>
    </row>
    <row r="60" spans="2:21">
      <c r="B60" s="60"/>
      <c r="C60" s="28" t="s">
        <v>199</v>
      </c>
      <c r="D60" s="28"/>
      <c r="E60" s="28"/>
      <c r="F60" s="28"/>
      <c r="G60" s="28"/>
      <c r="H60" s="28"/>
      <c r="I60" s="28"/>
      <c r="J60" s="28"/>
      <c r="K60" s="28"/>
      <c r="L60" s="28"/>
      <c r="M60" s="24" t="s">
        <v>120</v>
      </c>
      <c r="N60" s="33" t="s">
        <v>20</v>
      </c>
      <c r="O60" s="34"/>
      <c r="P60" s="34"/>
      <c r="Q60" s="250"/>
      <c r="R60" s="50"/>
    </row>
    <row r="61" spans="2:21">
      <c r="B61" s="61" t="s">
        <v>21</v>
      </c>
      <c r="C61" s="456" t="s">
        <v>200</v>
      </c>
      <c r="D61" s="457"/>
      <c r="E61" s="457"/>
      <c r="F61" s="457"/>
      <c r="G61" s="457"/>
      <c r="H61" s="457"/>
      <c r="I61" s="457"/>
      <c r="J61" s="458"/>
      <c r="K61" s="29" t="s">
        <v>22</v>
      </c>
      <c r="L61" s="176"/>
      <c r="M61" s="25" t="s">
        <v>364</v>
      </c>
      <c r="N61" s="181" t="s">
        <v>23</v>
      </c>
      <c r="O61" s="223" t="s">
        <v>24</v>
      </c>
      <c r="P61" s="182" t="s">
        <v>25</v>
      </c>
      <c r="Q61" s="241" t="s">
        <v>26</v>
      </c>
      <c r="R61" s="50"/>
    </row>
    <row r="62" spans="2:21">
      <c r="B62" s="61" t="s">
        <v>33</v>
      </c>
      <c r="C62" s="152" t="s">
        <v>201</v>
      </c>
      <c r="D62" s="152" t="s">
        <v>194</v>
      </c>
      <c r="E62" s="152" t="s">
        <v>201</v>
      </c>
      <c r="F62" s="152" t="s">
        <v>201</v>
      </c>
      <c r="G62" s="152" t="s">
        <v>201</v>
      </c>
      <c r="H62" s="152" t="s">
        <v>194</v>
      </c>
      <c r="I62" s="152" t="s">
        <v>194</v>
      </c>
      <c r="J62" s="152" t="s">
        <v>125</v>
      </c>
      <c r="K62" s="127" t="s">
        <v>277</v>
      </c>
      <c r="L62" s="127" t="s">
        <v>278</v>
      </c>
      <c r="M62" s="25" t="s">
        <v>293</v>
      </c>
      <c r="N62" s="183"/>
      <c r="O62" s="183"/>
      <c r="P62" s="183"/>
      <c r="Q62" s="236"/>
      <c r="R62" s="50"/>
    </row>
    <row r="63" spans="2:21" ht="27">
      <c r="B63" s="62" t="s">
        <v>27</v>
      </c>
      <c r="C63" s="459" t="s">
        <v>202</v>
      </c>
      <c r="D63" s="460"/>
      <c r="E63" s="460"/>
      <c r="F63" s="460"/>
      <c r="G63" s="460"/>
      <c r="H63" s="460"/>
      <c r="I63" s="460"/>
      <c r="J63" s="461"/>
      <c r="K63" s="1" t="s">
        <v>312</v>
      </c>
      <c r="L63" s="1" t="s">
        <v>313</v>
      </c>
      <c r="M63" s="26"/>
      <c r="N63" s="183"/>
      <c r="O63" s="183"/>
      <c r="P63" s="183"/>
      <c r="Q63" s="241"/>
      <c r="R63" s="50"/>
    </row>
    <row r="64" spans="2:21" ht="136.5">
      <c r="B64" s="61" t="s">
        <v>28</v>
      </c>
      <c r="C64" s="153" t="s">
        <v>203</v>
      </c>
      <c r="D64" s="153" t="s">
        <v>62</v>
      </c>
      <c r="E64" s="153" t="s">
        <v>204</v>
      </c>
      <c r="F64" s="153" t="s">
        <v>205</v>
      </c>
      <c r="G64" s="153" t="s">
        <v>206</v>
      </c>
      <c r="H64" s="153" t="s">
        <v>207</v>
      </c>
      <c r="I64" s="153" t="s">
        <v>208</v>
      </c>
      <c r="J64" s="153" t="s">
        <v>209</v>
      </c>
      <c r="K64" s="186" t="s">
        <v>258</v>
      </c>
      <c r="L64" s="187" t="s">
        <v>459</v>
      </c>
      <c r="M64" s="25" t="s">
        <v>29</v>
      </c>
      <c r="N64" s="183"/>
      <c r="O64" s="183"/>
      <c r="P64" s="183"/>
      <c r="Q64" s="241"/>
      <c r="R64" s="50"/>
    </row>
    <row r="65" spans="2:18" ht="130.5" customHeight="1" thickBot="1">
      <c r="B65" s="63" t="s">
        <v>30</v>
      </c>
      <c r="C65" s="154" t="s">
        <v>210</v>
      </c>
      <c r="D65" s="154" t="s">
        <v>125</v>
      </c>
      <c r="E65" s="154" t="s">
        <v>210</v>
      </c>
      <c r="F65" s="154" t="s">
        <v>210</v>
      </c>
      <c r="G65" s="154" t="s">
        <v>210</v>
      </c>
      <c r="H65" s="154" t="s">
        <v>210</v>
      </c>
      <c r="I65" s="154" t="s">
        <v>210</v>
      </c>
      <c r="J65" s="154" t="s">
        <v>210</v>
      </c>
      <c r="K65" s="23" t="s">
        <v>315</v>
      </c>
      <c r="L65" s="188" t="s">
        <v>316</v>
      </c>
      <c r="M65" s="27" t="s">
        <v>352</v>
      </c>
      <c r="N65" s="189"/>
      <c r="O65" s="189"/>
      <c r="P65" s="227" t="s">
        <v>462</v>
      </c>
      <c r="Q65" s="245"/>
      <c r="R65" s="50"/>
    </row>
    <row r="66" spans="2:18" ht="14.25" thickTop="1">
      <c r="B66" s="64" t="s">
        <v>319</v>
      </c>
      <c r="C66" s="156" t="s">
        <v>156</v>
      </c>
      <c r="D66" s="156" t="s">
        <v>156</v>
      </c>
      <c r="E66" s="156" t="s">
        <v>156</v>
      </c>
      <c r="F66" s="156" t="s">
        <v>213</v>
      </c>
      <c r="G66" s="156" t="s">
        <v>156</v>
      </c>
      <c r="H66" s="156" t="s">
        <v>156</v>
      </c>
      <c r="I66" s="156" t="s">
        <v>156</v>
      </c>
      <c r="J66" s="156" t="s">
        <v>156</v>
      </c>
      <c r="K66" s="30" t="s">
        <v>317</v>
      </c>
      <c r="L66" s="192" t="s">
        <v>334</v>
      </c>
      <c r="M66" s="31" t="s">
        <v>216</v>
      </c>
      <c r="N66" s="155"/>
      <c r="O66" s="155"/>
      <c r="P66" s="195" t="s">
        <v>194</v>
      </c>
      <c r="Q66" s="237"/>
    </row>
    <row r="67" spans="2:18">
      <c r="B67" s="64" t="s">
        <v>320</v>
      </c>
      <c r="C67" s="155" t="s">
        <v>156</v>
      </c>
      <c r="D67" s="155" t="s">
        <v>156</v>
      </c>
      <c r="E67" s="155" t="s">
        <v>156</v>
      </c>
      <c r="F67" s="156" t="s">
        <v>213</v>
      </c>
      <c r="G67" s="155" t="s">
        <v>156</v>
      </c>
      <c r="H67" s="155" t="s">
        <v>156</v>
      </c>
      <c r="I67" s="156" t="s">
        <v>156</v>
      </c>
      <c r="J67" s="155" t="s">
        <v>156</v>
      </c>
      <c r="K67" s="30" t="s">
        <v>214</v>
      </c>
      <c r="L67" s="192" t="s">
        <v>335</v>
      </c>
      <c r="M67" s="31" t="s">
        <v>244</v>
      </c>
      <c r="N67" s="155"/>
      <c r="O67" s="155"/>
      <c r="P67" s="228" t="s">
        <v>463</v>
      </c>
      <c r="Q67" s="236"/>
    </row>
    <row r="68" spans="2:18">
      <c r="B68" s="64" t="s">
        <v>321</v>
      </c>
      <c r="C68" s="155" t="s">
        <v>156</v>
      </c>
      <c r="D68" s="155" t="s">
        <v>156</v>
      </c>
      <c r="E68" s="155" t="s">
        <v>156</v>
      </c>
      <c r="F68" s="156" t="s">
        <v>213</v>
      </c>
      <c r="G68" s="155" t="s">
        <v>156</v>
      </c>
      <c r="H68" s="155" t="s">
        <v>156</v>
      </c>
      <c r="I68" s="156" t="s">
        <v>156</v>
      </c>
      <c r="J68" s="155" t="s">
        <v>156</v>
      </c>
      <c r="K68" s="30" t="s">
        <v>214</v>
      </c>
      <c r="L68" s="192" t="s">
        <v>336</v>
      </c>
      <c r="M68" s="31" t="s">
        <v>353</v>
      </c>
      <c r="N68" s="155"/>
      <c r="O68" s="155"/>
      <c r="P68" s="195" t="s">
        <v>357</v>
      </c>
      <c r="Q68" s="236"/>
    </row>
    <row r="69" spans="2:18">
      <c r="B69" s="64" t="s">
        <v>322</v>
      </c>
      <c r="C69" s="155" t="s">
        <v>156</v>
      </c>
      <c r="D69" s="155" t="s">
        <v>156</v>
      </c>
      <c r="E69" s="155" t="s">
        <v>156</v>
      </c>
      <c r="F69" s="156" t="s">
        <v>213</v>
      </c>
      <c r="G69" s="155" t="s">
        <v>156</v>
      </c>
      <c r="H69" s="155" t="s">
        <v>156</v>
      </c>
      <c r="I69" s="156" t="s">
        <v>156</v>
      </c>
      <c r="J69" s="155" t="s">
        <v>156</v>
      </c>
      <c r="K69" s="30" t="s">
        <v>214</v>
      </c>
      <c r="L69" s="192" t="s">
        <v>337</v>
      </c>
      <c r="M69" s="31" t="s">
        <v>354</v>
      </c>
      <c r="N69" s="155"/>
      <c r="O69" s="155"/>
      <c r="P69" s="195" t="s">
        <v>375</v>
      </c>
      <c r="Q69" s="236"/>
    </row>
    <row r="70" spans="2:18">
      <c r="B70" s="64" t="s">
        <v>323</v>
      </c>
      <c r="C70" s="155" t="s">
        <v>156</v>
      </c>
      <c r="D70" s="155" t="s">
        <v>156</v>
      </c>
      <c r="E70" s="155" t="s">
        <v>156</v>
      </c>
      <c r="F70" s="156" t="s">
        <v>213</v>
      </c>
      <c r="G70" s="155" t="s">
        <v>156</v>
      </c>
      <c r="H70" s="155" t="s">
        <v>156</v>
      </c>
      <c r="I70" s="156" t="s">
        <v>156</v>
      </c>
      <c r="J70" s="155" t="s">
        <v>156</v>
      </c>
      <c r="K70" s="30" t="s">
        <v>318</v>
      </c>
      <c r="L70" s="192" t="s">
        <v>338</v>
      </c>
      <c r="M70" s="31" t="s">
        <v>248</v>
      </c>
      <c r="N70" s="155"/>
      <c r="O70" s="155"/>
      <c r="P70" s="195" t="s">
        <v>376</v>
      </c>
      <c r="Q70" s="236"/>
    </row>
    <row r="71" spans="2:18">
      <c r="B71" s="64" t="s">
        <v>324</v>
      </c>
      <c r="C71" s="155" t="s">
        <v>156</v>
      </c>
      <c r="D71" s="155" t="s">
        <v>156</v>
      </c>
      <c r="E71" s="155" t="s">
        <v>156</v>
      </c>
      <c r="F71" s="156" t="s">
        <v>213</v>
      </c>
      <c r="G71" s="155" t="s">
        <v>156</v>
      </c>
      <c r="H71" s="155" t="s">
        <v>156</v>
      </c>
      <c r="I71" s="156" t="s">
        <v>156</v>
      </c>
      <c r="J71" s="155" t="s">
        <v>156</v>
      </c>
      <c r="K71" s="30" t="s">
        <v>317</v>
      </c>
      <c r="L71" s="192" t="s">
        <v>339</v>
      </c>
      <c r="M71" s="31" t="s">
        <v>355</v>
      </c>
      <c r="N71" s="155"/>
      <c r="O71" s="155"/>
      <c r="P71" s="195" t="s">
        <v>377</v>
      </c>
      <c r="Q71" s="236"/>
    </row>
    <row r="72" spans="2:18">
      <c r="B72" s="64" t="s">
        <v>325</v>
      </c>
      <c r="C72" s="155" t="s">
        <v>156</v>
      </c>
      <c r="D72" s="155" t="s">
        <v>156</v>
      </c>
      <c r="E72" s="155" t="s">
        <v>156</v>
      </c>
      <c r="F72" s="156" t="s">
        <v>213</v>
      </c>
      <c r="G72" s="155" t="s">
        <v>156</v>
      </c>
      <c r="H72" s="155" t="s">
        <v>156</v>
      </c>
      <c r="I72" s="156" t="s">
        <v>156</v>
      </c>
      <c r="J72" s="155" t="s">
        <v>156</v>
      </c>
      <c r="K72" s="30" t="s">
        <v>214</v>
      </c>
      <c r="L72" s="192" t="s">
        <v>340</v>
      </c>
      <c r="M72" s="31" t="s">
        <v>249</v>
      </c>
      <c r="N72" s="155"/>
      <c r="O72" s="155"/>
      <c r="P72" s="195" t="s">
        <v>378</v>
      </c>
      <c r="Q72" s="236"/>
    </row>
    <row r="73" spans="2:18">
      <c r="B73" s="64" t="s">
        <v>326</v>
      </c>
      <c r="C73" s="155" t="s">
        <v>156</v>
      </c>
      <c r="D73" s="155" t="s">
        <v>156</v>
      </c>
      <c r="E73" s="155" t="s">
        <v>156</v>
      </c>
      <c r="F73" s="156" t="s">
        <v>213</v>
      </c>
      <c r="G73" s="155" t="s">
        <v>156</v>
      </c>
      <c r="H73" s="155" t="s">
        <v>156</v>
      </c>
      <c r="I73" s="156" t="s">
        <v>156</v>
      </c>
      <c r="J73" s="155" t="s">
        <v>156</v>
      </c>
      <c r="K73" s="30" t="s">
        <v>214</v>
      </c>
      <c r="L73" s="192" t="s">
        <v>341</v>
      </c>
      <c r="M73" s="31" t="s">
        <v>356</v>
      </c>
      <c r="N73" s="155"/>
      <c r="O73" s="155"/>
      <c r="P73" s="195" t="s">
        <v>358</v>
      </c>
      <c r="Q73" s="236"/>
    </row>
    <row r="74" spans="2:18">
      <c r="B74" s="64" t="s">
        <v>327</v>
      </c>
      <c r="C74" s="155" t="s">
        <v>156</v>
      </c>
      <c r="D74" s="155" t="s">
        <v>156</v>
      </c>
      <c r="E74" s="155" t="s">
        <v>156</v>
      </c>
      <c r="F74" s="156" t="s">
        <v>213</v>
      </c>
      <c r="G74" s="155" t="s">
        <v>156</v>
      </c>
      <c r="H74" s="155" t="s">
        <v>156</v>
      </c>
      <c r="I74" s="156" t="s">
        <v>156</v>
      </c>
      <c r="J74" s="155" t="s">
        <v>156</v>
      </c>
      <c r="K74" s="30" t="s">
        <v>214</v>
      </c>
      <c r="L74" s="192" t="s">
        <v>342</v>
      </c>
      <c r="M74" s="32" t="s">
        <v>106</v>
      </c>
      <c r="N74" s="155"/>
      <c r="O74" s="155"/>
      <c r="P74" s="195" t="s">
        <v>194</v>
      </c>
      <c r="Q74" s="236"/>
    </row>
    <row r="75" spans="2:18">
      <c r="B75" s="64" t="s">
        <v>296</v>
      </c>
      <c r="C75" s="155" t="s">
        <v>156</v>
      </c>
      <c r="D75" s="155" t="s">
        <v>156</v>
      </c>
      <c r="E75" s="155" t="s">
        <v>156</v>
      </c>
      <c r="F75" s="156" t="s">
        <v>213</v>
      </c>
      <c r="G75" s="155" t="s">
        <v>156</v>
      </c>
      <c r="H75" s="155" t="s">
        <v>156</v>
      </c>
      <c r="I75" s="156" t="s">
        <v>156</v>
      </c>
      <c r="J75" s="155" t="s">
        <v>156</v>
      </c>
      <c r="K75" s="30" t="s">
        <v>217</v>
      </c>
      <c r="L75" s="192" t="s">
        <v>343</v>
      </c>
      <c r="M75" s="32" t="s">
        <v>106</v>
      </c>
      <c r="N75" s="155"/>
      <c r="O75" s="155"/>
      <c r="P75" s="195" t="s">
        <v>194</v>
      </c>
      <c r="Q75" s="237"/>
    </row>
    <row r="76" spans="2:18">
      <c r="B76" s="64" t="s">
        <v>328</v>
      </c>
      <c r="C76" s="155" t="s">
        <v>156</v>
      </c>
      <c r="D76" s="155" t="s">
        <v>156</v>
      </c>
      <c r="E76" s="155" t="s">
        <v>156</v>
      </c>
      <c r="F76" s="156" t="s">
        <v>213</v>
      </c>
      <c r="G76" s="155" t="s">
        <v>156</v>
      </c>
      <c r="H76" s="155" t="s">
        <v>156</v>
      </c>
      <c r="I76" s="156" t="s">
        <v>156</v>
      </c>
      <c r="J76" s="155" t="s">
        <v>156</v>
      </c>
      <c r="K76" s="30" t="s">
        <v>219</v>
      </c>
      <c r="L76" s="192" t="s">
        <v>344</v>
      </c>
      <c r="M76" s="32" t="s">
        <v>106</v>
      </c>
      <c r="N76" s="155"/>
      <c r="O76" s="155"/>
      <c r="P76" s="195" t="s">
        <v>194</v>
      </c>
      <c r="Q76" s="246"/>
    </row>
    <row r="77" spans="2:18">
      <c r="B77" s="64" t="s">
        <v>329</v>
      </c>
      <c r="C77" s="156" t="s">
        <v>156</v>
      </c>
      <c r="D77" s="156" t="s">
        <v>156</v>
      </c>
      <c r="E77" s="156" t="s">
        <v>156</v>
      </c>
      <c r="F77" s="156" t="s">
        <v>213</v>
      </c>
      <c r="G77" s="156" t="s">
        <v>156</v>
      </c>
      <c r="H77" s="156" t="s">
        <v>156</v>
      </c>
      <c r="I77" s="156" t="s">
        <v>156</v>
      </c>
      <c r="J77" s="156" t="s">
        <v>156</v>
      </c>
      <c r="K77" s="214" t="s">
        <v>331</v>
      </c>
      <c r="L77" s="192" t="s">
        <v>345</v>
      </c>
      <c r="M77" s="32" t="s">
        <v>106</v>
      </c>
      <c r="N77" s="196"/>
      <c r="O77" s="196"/>
      <c r="P77" s="220" t="s">
        <v>194</v>
      </c>
      <c r="Q77" s="246"/>
    </row>
    <row r="78" spans="2:18" ht="14.25" thickBot="1">
      <c r="B78" s="202" t="s">
        <v>330</v>
      </c>
      <c r="C78" s="203" t="s">
        <v>156</v>
      </c>
      <c r="D78" s="203" t="s">
        <v>156</v>
      </c>
      <c r="E78" s="203" t="s">
        <v>156</v>
      </c>
      <c r="F78" s="203" t="s">
        <v>156</v>
      </c>
      <c r="G78" s="203" t="s">
        <v>156</v>
      </c>
      <c r="H78" s="203" t="s">
        <v>156</v>
      </c>
      <c r="I78" s="224" t="s">
        <v>156</v>
      </c>
      <c r="J78" s="203" t="s">
        <v>156</v>
      </c>
      <c r="K78" s="204" t="s">
        <v>332</v>
      </c>
      <c r="L78" s="205" t="s">
        <v>333</v>
      </c>
      <c r="M78" s="206" t="s">
        <v>32</v>
      </c>
      <c r="N78" s="203"/>
      <c r="O78" s="203"/>
      <c r="P78" s="222" t="s">
        <v>194</v>
      </c>
      <c r="Q78" s="248"/>
    </row>
    <row r="79" spans="2:18">
      <c r="Q79" s="242"/>
    </row>
    <row r="80" spans="2:18">
      <c r="Q80" s="242"/>
    </row>
    <row r="81" spans="2:19">
      <c r="Q81" s="242"/>
    </row>
    <row r="82" spans="2:19">
      <c r="Q82" s="242"/>
    </row>
    <row r="83" spans="2:19">
      <c r="Q83" s="242"/>
    </row>
    <row r="84" spans="2:19">
      <c r="Q84" s="242"/>
    </row>
    <row r="85" spans="2:19">
      <c r="Q85" s="242"/>
    </row>
    <row r="86" spans="2:19" ht="15" thickBot="1">
      <c r="B86" s="22" t="s">
        <v>374</v>
      </c>
      <c r="Q86" s="242"/>
    </row>
    <row r="87" spans="2:19" ht="15" thickBot="1">
      <c r="B87" s="84" t="s">
        <v>121</v>
      </c>
      <c r="C87" s="453" t="s">
        <v>193</v>
      </c>
      <c r="D87" s="454"/>
      <c r="E87" s="454"/>
      <c r="F87" s="454"/>
      <c r="G87" s="454"/>
      <c r="H87" s="454"/>
      <c r="I87" s="454"/>
      <c r="J87" s="455"/>
      <c r="K87" s="157"/>
      <c r="L87" s="157"/>
      <c r="M87" s="157"/>
      <c r="N87" s="157"/>
      <c r="O87" s="160"/>
      <c r="P87" s="158"/>
      <c r="Q87" s="243"/>
      <c r="R87" s="158"/>
      <c r="S87" s="159"/>
    </row>
    <row r="88" spans="2:19">
      <c r="B88" s="60"/>
      <c r="C88" s="252" t="s">
        <v>199</v>
      </c>
      <c r="D88" s="252"/>
      <c r="E88" s="252"/>
      <c r="F88" s="252"/>
      <c r="G88" s="252"/>
      <c r="H88" s="252"/>
      <c r="I88" s="252"/>
      <c r="J88" s="252"/>
      <c r="K88" s="252"/>
      <c r="L88" s="252"/>
      <c r="M88" s="252"/>
      <c r="N88" s="252"/>
      <c r="O88" s="24" t="s">
        <v>51</v>
      </c>
      <c r="P88" s="253" t="s">
        <v>20</v>
      </c>
      <c r="Q88" s="254"/>
      <c r="R88" s="255"/>
      <c r="S88" s="256"/>
    </row>
    <row r="89" spans="2:19">
      <c r="B89" s="61" t="s">
        <v>21</v>
      </c>
      <c r="C89" s="456" t="s">
        <v>163</v>
      </c>
      <c r="D89" s="457"/>
      <c r="E89" s="457"/>
      <c r="F89" s="457"/>
      <c r="G89" s="457"/>
      <c r="H89" s="457"/>
      <c r="I89" s="457"/>
      <c r="J89" s="458"/>
      <c r="K89" s="257" t="s">
        <v>22</v>
      </c>
      <c r="L89" s="239"/>
      <c r="M89" s="239"/>
      <c r="N89" s="239"/>
      <c r="O89" s="25" t="s">
        <v>365</v>
      </c>
      <c r="P89" s="181" t="s">
        <v>23</v>
      </c>
      <c r="Q89" s="258" t="s">
        <v>24</v>
      </c>
      <c r="R89" s="182" t="s">
        <v>25</v>
      </c>
      <c r="S89" s="65" t="s">
        <v>26</v>
      </c>
    </row>
    <row r="90" spans="2:19" ht="27">
      <c r="B90" s="61" t="s">
        <v>33</v>
      </c>
      <c r="C90" s="152" t="s">
        <v>125</v>
      </c>
      <c r="D90" s="152" t="s">
        <v>125</v>
      </c>
      <c r="E90" s="152" t="s">
        <v>125</v>
      </c>
      <c r="F90" s="152" t="s">
        <v>125</v>
      </c>
      <c r="G90" s="152" t="s">
        <v>125</v>
      </c>
      <c r="H90" s="152" t="s">
        <v>125</v>
      </c>
      <c r="I90" s="152" t="s">
        <v>125</v>
      </c>
      <c r="J90" s="152" t="s">
        <v>125</v>
      </c>
      <c r="K90" s="127" t="s">
        <v>98</v>
      </c>
      <c r="L90" s="127" t="s">
        <v>98</v>
      </c>
      <c r="M90" s="127" t="s">
        <v>98</v>
      </c>
      <c r="N90" s="127" t="s">
        <v>98</v>
      </c>
      <c r="O90" s="25" t="s">
        <v>292</v>
      </c>
      <c r="P90" s="183"/>
      <c r="Q90" s="251"/>
      <c r="R90" s="184"/>
      <c r="S90" s="240" t="s">
        <v>366</v>
      </c>
    </row>
    <row r="91" spans="2:19" ht="27">
      <c r="B91" s="62" t="s">
        <v>27</v>
      </c>
      <c r="C91" s="459" t="s">
        <v>35</v>
      </c>
      <c r="D91" s="460"/>
      <c r="E91" s="460"/>
      <c r="F91" s="460"/>
      <c r="G91" s="460"/>
      <c r="H91" s="460"/>
      <c r="I91" s="460"/>
      <c r="J91" s="461"/>
      <c r="K91" s="1" t="s">
        <v>361</v>
      </c>
      <c r="L91" s="1" t="s">
        <v>361</v>
      </c>
      <c r="M91" s="1" t="s">
        <v>312</v>
      </c>
      <c r="N91" s="1" t="s">
        <v>312</v>
      </c>
      <c r="O91" s="26"/>
      <c r="P91" s="183"/>
      <c r="Q91" s="251"/>
      <c r="R91" s="184"/>
      <c r="S91" s="65" t="s">
        <v>392</v>
      </c>
    </row>
    <row r="92" spans="2:19" ht="136.5">
      <c r="B92" s="61" t="s">
        <v>28</v>
      </c>
      <c r="C92" s="153" t="s">
        <v>203</v>
      </c>
      <c r="D92" s="153" t="s">
        <v>62</v>
      </c>
      <c r="E92" s="153" t="s">
        <v>204</v>
      </c>
      <c r="F92" s="153" t="s">
        <v>205</v>
      </c>
      <c r="G92" s="153" t="s">
        <v>206</v>
      </c>
      <c r="H92" s="153" t="s">
        <v>207</v>
      </c>
      <c r="I92" s="153" t="s">
        <v>208</v>
      </c>
      <c r="J92" s="153" t="s">
        <v>209</v>
      </c>
      <c r="K92" s="186" t="s">
        <v>360</v>
      </c>
      <c r="L92" s="187" t="s">
        <v>460</v>
      </c>
      <c r="M92" s="186" t="s">
        <v>258</v>
      </c>
      <c r="N92" s="187" t="s">
        <v>461</v>
      </c>
      <c r="O92" s="25" t="s">
        <v>29</v>
      </c>
      <c r="P92" s="183"/>
      <c r="Q92" s="251"/>
      <c r="R92" s="184"/>
      <c r="S92" s="65" t="s">
        <v>269</v>
      </c>
    </row>
    <row r="93" spans="2:19" ht="360" customHeight="1" thickBot="1">
      <c r="B93" s="63" t="s">
        <v>30</v>
      </c>
      <c r="C93" s="154" t="s">
        <v>210</v>
      </c>
      <c r="D93" s="154" t="s">
        <v>125</v>
      </c>
      <c r="E93" s="154" t="s">
        <v>210</v>
      </c>
      <c r="F93" s="154" t="s">
        <v>210</v>
      </c>
      <c r="G93" s="154" t="s">
        <v>210</v>
      </c>
      <c r="H93" s="154" t="s">
        <v>210</v>
      </c>
      <c r="I93" s="154" t="s">
        <v>210</v>
      </c>
      <c r="J93" s="154" t="s">
        <v>210</v>
      </c>
      <c r="K93" s="229" t="s">
        <v>281</v>
      </c>
      <c r="L93" s="230" t="s">
        <v>362</v>
      </c>
      <c r="M93" s="229" t="s">
        <v>212</v>
      </c>
      <c r="N93" s="314" t="s">
        <v>606</v>
      </c>
      <c r="O93" s="345" t="s">
        <v>607</v>
      </c>
      <c r="P93" s="317"/>
      <c r="Q93" s="346" t="s">
        <v>608</v>
      </c>
      <c r="R93" s="318"/>
      <c r="S93" s="231" t="s">
        <v>367</v>
      </c>
    </row>
    <row r="94" spans="2:19" ht="13.5" customHeight="1" thickTop="1">
      <c r="B94" s="312" t="s">
        <v>396</v>
      </c>
      <c r="C94" s="330" t="s">
        <v>156</v>
      </c>
      <c r="D94" s="330" t="s">
        <v>156</v>
      </c>
      <c r="E94" s="330" t="s">
        <v>156</v>
      </c>
      <c r="F94" s="330" t="s">
        <v>213</v>
      </c>
      <c r="G94" s="330" t="s">
        <v>156</v>
      </c>
      <c r="H94" s="330" t="s">
        <v>156</v>
      </c>
      <c r="I94" s="330" t="s">
        <v>156</v>
      </c>
      <c r="J94" s="330" t="s">
        <v>156</v>
      </c>
      <c r="K94" s="269" t="s">
        <v>215</v>
      </c>
      <c r="L94" s="297" t="s">
        <v>334</v>
      </c>
      <c r="M94" s="269" t="s">
        <v>214</v>
      </c>
      <c r="N94" s="297" t="s">
        <v>386</v>
      </c>
      <c r="O94" s="320" t="s">
        <v>106</v>
      </c>
      <c r="P94" s="322"/>
      <c r="Q94" s="347" t="s">
        <v>125</v>
      </c>
      <c r="R94" s="323"/>
      <c r="S94" s="348" t="s">
        <v>125</v>
      </c>
    </row>
    <row r="95" spans="2:19">
      <c r="B95" s="312" t="s">
        <v>398</v>
      </c>
      <c r="C95" s="330" t="s">
        <v>156</v>
      </c>
      <c r="D95" s="330" t="s">
        <v>156</v>
      </c>
      <c r="E95" s="330" t="s">
        <v>156</v>
      </c>
      <c r="F95" s="330" t="s">
        <v>213</v>
      </c>
      <c r="G95" s="330" t="s">
        <v>156</v>
      </c>
      <c r="H95" s="330" t="s">
        <v>156</v>
      </c>
      <c r="I95" s="330" t="s">
        <v>156</v>
      </c>
      <c r="J95" s="330" t="s">
        <v>156</v>
      </c>
      <c r="K95" s="270" t="s">
        <v>215</v>
      </c>
      <c r="L95" s="297" t="s">
        <v>334</v>
      </c>
      <c r="M95" s="269" t="s">
        <v>214</v>
      </c>
      <c r="N95" s="297" t="s">
        <v>387</v>
      </c>
      <c r="O95" s="301" t="s">
        <v>247</v>
      </c>
      <c r="P95" s="330"/>
      <c r="Q95" s="260" t="s">
        <v>379</v>
      </c>
      <c r="R95" s="349"/>
      <c r="S95" s="350" t="s">
        <v>125</v>
      </c>
    </row>
    <row r="96" spans="2:19" ht="12.95" customHeight="1">
      <c r="B96" s="312" t="s">
        <v>399</v>
      </c>
      <c r="C96" s="330" t="s">
        <v>156</v>
      </c>
      <c r="D96" s="330" t="s">
        <v>156</v>
      </c>
      <c r="E96" s="330" t="s">
        <v>156</v>
      </c>
      <c r="F96" s="330" t="s">
        <v>213</v>
      </c>
      <c r="G96" s="330" t="s">
        <v>156</v>
      </c>
      <c r="H96" s="330" t="s">
        <v>156</v>
      </c>
      <c r="I96" s="330" t="s">
        <v>156</v>
      </c>
      <c r="J96" s="330" t="s">
        <v>156</v>
      </c>
      <c r="K96" s="270" t="s">
        <v>215</v>
      </c>
      <c r="L96" s="297" t="s">
        <v>334</v>
      </c>
      <c r="M96" s="269" t="s">
        <v>214</v>
      </c>
      <c r="N96" s="297" t="s">
        <v>388</v>
      </c>
      <c r="O96" s="301" t="s">
        <v>349</v>
      </c>
      <c r="P96" s="330"/>
      <c r="Q96" s="260" t="s">
        <v>380</v>
      </c>
      <c r="R96" s="349"/>
      <c r="S96" s="351" t="s">
        <v>368</v>
      </c>
    </row>
    <row r="97" spans="2:19">
      <c r="B97" s="356" t="s">
        <v>639</v>
      </c>
      <c r="C97" s="357" t="s">
        <v>156</v>
      </c>
      <c r="D97" s="357" t="s">
        <v>156</v>
      </c>
      <c r="E97" s="357" t="s">
        <v>156</v>
      </c>
      <c r="F97" s="357" t="s">
        <v>213</v>
      </c>
      <c r="G97" s="357" t="s">
        <v>156</v>
      </c>
      <c r="H97" s="357" t="s">
        <v>156</v>
      </c>
      <c r="I97" s="357" t="s">
        <v>156</v>
      </c>
      <c r="J97" s="357" t="s">
        <v>156</v>
      </c>
      <c r="K97" s="358" t="s">
        <v>641</v>
      </c>
      <c r="L97" s="359" t="s">
        <v>334</v>
      </c>
      <c r="M97" s="358" t="s">
        <v>214</v>
      </c>
      <c r="N97" s="359" t="s">
        <v>640</v>
      </c>
      <c r="O97" s="259" t="s">
        <v>39</v>
      </c>
      <c r="P97" s="357"/>
      <c r="Q97" s="360" t="s">
        <v>125</v>
      </c>
      <c r="R97" s="361"/>
      <c r="S97" s="362" t="s">
        <v>368</v>
      </c>
    </row>
    <row r="98" spans="2:19" ht="12.95" customHeight="1">
      <c r="B98" s="312" t="s">
        <v>400</v>
      </c>
      <c r="C98" s="330" t="s">
        <v>156</v>
      </c>
      <c r="D98" s="330" t="s">
        <v>156</v>
      </c>
      <c r="E98" s="330" t="s">
        <v>156</v>
      </c>
      <c r="F98" s="330" t="s">
        <v>213</v>
      </c>
      <c r="G98" s="330" t="s">
        <v>156</v>
      </c>
      <c r="H98" s="330" t="s">
        <v>156</v>
      </c>
      <c r="I98" s="330" t="s">
        <v>156</v>
      </c>
      <c r="J98" s="330" t="s">
        <v>156</v>
      </c>
      <c r="K98" s="270" t="s">
        <v>215</v>
      </c>
      <c r="L98" s="297" t="s">
        <v>334</v>
      </c>
      <c r="M98" s="269" t="s">
        <v>214</v>
      </c>
      <c r="N98" s="297" t="s">
        <v>369</v>
      </c>
      <c r="O98" s="301" t="s">
        <v>346</v>
      </c>
      <c r="P98" s="330"/>
      <c r="Q98" s="260" t="s">
        <v>381</v>
      </c>
      <c r="R98" s="349"/>
      <c r="S98" s="350" t="s">
        <v>125</v>
      </c>
    </row>
    <row r="99" spans="2:19" ht="12.95" customHeight="1">
      <c r="B99" s="312" t="s">
        <v>397</v>
      </c>
      <c r="C99" s="330" t="s">
        <v>156</v>
      </c>
      <c r="D99" s="330" t="s">
        <v>156</v>
      </c>
      <c r="E99" s="330" t="s">
        <v>156</v>
      </c>
      <c r="F99" s="330" t="s">
        <v>213</v>
      </c>
      <c r="G99" s="330" t="s">
        <v>156</v>
      </c>
      <c r="H99" s="330" t="s">
        <v>156</v>
      </c>
      <c r="I99" s="330" t="s">
        <v>156</v>
      </c>
      <c r="J99" s="330" t="s">
        <v>156</v>
      </c>
      <c r="K99" s="270" t="s">
        <v>215</v>
      </c>
      <c r="L99" s="297" t="s">
        <v>334</v>
      </c>
      <c r="M99" s="269" t="s">
        <v>214</v>
      </c>
      <c r="N99" s="297" t="s">
        <v>370</v>
      </c>
      <c r="O99" s="301" t="s">
        <v>251</v>
      </c>
      <c r="P99" s="330"/>
      <c r="Q99" s="260" t="s">
        <v>382</v>
      </c>
      <c r="R99" s="349"/>
      <c r="S99" s="350" t="s">
        <v>125</v>
      </c>
    </row>
    <row r="100" spans="2:19" ht="12.95" customHeight="1">
      <c r="B100" s="312" t="s">
        <v>401</v>
      </c>
      <c r="C100" s="330" t="s">
        <v>156</v>
      </c>
      <c r="D100" s="330" t="s">
        <v>156</v>
      </c>
      <c r="E100" s="330" t="s">
        <v>156</v>
      </c>
      <c r="F100" s="330" t="s">
        <v>213</v>
      </c>
      <c r="G100" s="330" t="s">
        <v>156</v>
      </c>
      <c r="H100" s="330" t="s">
        <v>156</v>
      </c>
      <c r="I100" s="330" t="s">
        <v>156</v>
      </c>
      <c r="J100" s="330" t="s">
        <v>156</v>
      </c>
      <c r="K100" s="269" t="s">
        <v>215</v>
      </c>
      <c r="L100" s="297" t="s">
        <v>334</v>
      </c>
      <c r="M100" s="269" t="s">
        <v>214</v>
      </c>
      <c r="N100" s="297" t="s">
        <v>389</v>
      </c>
      <c r="O100" s="301" t="s">
        <v>253</v>
      </c>
      <c r="P100" s="330"/>
      <c r="Q100" s="260" t="s">
        <v>383</v>
      </c>
      <c r="R100" s="349"/>
      <c r="S100" s="350" t="s">
        <v>125</v>
      </c>
    </row>
    <row r="101" spans="2:19" ht="12.95" customHeight="1">
      <c r="B101" s="312" t="s">
        <v>402</v>
      </c>
      <c r="C101" s="330" t="s">
        <v>156</v>
      </c>
      <c r="D101" s="330" t="s">
        <v>156</v>
      </c>
      <c r="E101" s="330" t="s">
        <v>156</v>
      </c>
      <c r="F101" s="330" t="s">
        <v>213</v>
      </c>
      <c r="G101" s="330" t="s">
        <v>156</v>
      </c>
      <c r="H101" s="330" t="s">
        <v>156</v>
      </c>
      <c r="I101" s="330" t="s">
        <v>156</v>
      </c>
      <c r="J101" s="330" t="s">
        <v>156</v>
      </c>
      <c r="K101" s="269" t="s">
        <v>215</v>
      </c>
      <c r="L101" s="297" t="s">
        <v>334</v>
      </c>
      <c r="M101" s="269" t="s">
        <v>214</v>
      </c>
      <c r="N101" s="297" t="s">
        <v>372</v>
      </c>
      <c r="O101" s="301" t="s">
        <v>255</v>
      </c>
      <c r="P101" s="330"/>
      <c r="Q101" s="260" t="s">
        <v>384</v>
      </c>
      <c r="R101" s="349"/>
      <c r="S101" s="350" t="s">
        <v>125</v>
      </c>
    </row>
    <row r="102" spans="2:19" ht="12.95" customHeight="1">
      <c r="B102" s="312" t="s">
        <v>403</v>
      </c>
      <c r="C102" s="322" t="s">
        <v>156</v>
      </c>
      <c r="D102" s="322" t="s">
        <v>156</v>
      </c>
      <c r="E102" s="322" t="s">
        <v>156</v>
      </c>
      <c r="F102" s="330" t="s">
        <v>213</v>
      </c>
      <c r="G102" s="322" t="s">
        <v>156</v>
      </c>
      <c r="H102" s="322" t="s">
        <v>156</v>
      </c>
      <c r="I102" s="330" t="s">
        <v>156</v>
      </c>
      <c r="J102" s="322" t="s">
        <v>156</v>
      </c>
      <c r="K102" s="269" t="s">
        <v>215</v>
      </c>
      <c r="L102" s="297" t="s">
        <v>334</v>
      </c>
      <c r="M102" s="269" t="s">
        <v>214</v>
      </c>
      <c r="N102" s="297" t="s">
        <v>390</v>
      </c>
      <c r="O102" s="301" t="s">
        <v>257</v>
      </c>
      <c r="P102" s="330"/>
      <c r="Q102" s="260" t="s">
        <v>385</v>
      </c>
      <c r="R102" s="349"/>
      <c r="S102" s="350" t="s">
        <v>125</v>
      </c>
    </row>
    <row r="103" spans="2:19" ht="12.95" customHeight="1">
      <c r="B103" s="312" t="s">
        <v>483</v>
      </c>
      <c r="C103" s="322" t="s">
        <v>156</v>
      </c>
      <c r="D103" s="322" t="s">
        <v>156</v>
      </c>
      <c r="E103" s="322" t="s">
        <v>156</v>
      </c>
      <c r="F103" s="330" t="s">
        <v>156</v>
      </c>
      <c r="G103" s="322" t="s">
        <v>156</v>
      </c>
      <c r="H103" s="322" t="s">
        <v>156</v>
      </c>
      <c r="I103" s="330" t="s">
        <v>156</v>
      </c>
      <c r="J103" s="322" t="s">
        <v>156</v>
      </c>
      <c r="K103" s="269" t="s">
        <v>215</v>
      </c>
      <c r="L103" s="297" t="s">
        <v>334</v>
      </c>
      <c r="M103" s="269" t="s">
        <v>214</v>
      </c>
      <c r="N103" s="297" t="s">
        <v>465</v>
      </c>
      <c r="O103" s="301" t="s">
        <v>472</v>
      </c>
      <c r="P103" s="330"/>
      <c r="Q103" s="260" t="s">
        <v>512</v>
      </c>
      <c r="R103" s="349"/>
      <c r="S103" s="350" t="s">
        <v>125</v>
      </c>
    </row>
    <row r="104" spans="2:19" ht="12.95" customHeight="1">
      <c r="B104" s="312" t="s">
        <v>484</v>
      </c>
      <c r="C104" s="322" t="s">
        <v>156</v>
      </c>
      <c r="D104" s="322" t="s">
        <v>156</v>
      </c>
      <c r="E104" s="322" t="s">
        <v>156</v>
      </c>
      <c r="F104" s="330" t="s">
        <v>156</v>
      </c>
      <c r="G104" s="322" t="s">
        <v>156</v>
      </c>
      <c r="H104" s="322" t="s">
        <v>156</v>
      </c>
      <c r="I104" s="330" t="s">
        <v>156</v>
      </c>
      <c r="J104" s="322" t="s">
        <v>156</v>
      </c>
      <c r="K104" s="269" t="s">
        <v>215</v>
      </c>
      <c r="L104" s="297" t="s">
        <v>334</v>
      </c>
      <c r="M104" s="269" t="s">
        <v>214</v>
      </c>
      <c r="N104" s="297" t="s">
        <v>466</v>
      </c>
      <c r="O104" s="301" t="s">
        <v>470</v>
      </c>
      <c r="P104" s="330"/>
      <c r="Q104" s="260" t="s">
        <v>511</v>
      </c>
      <c r="R104" s="349"/>
      <c r="S104" s="350" t="s">
        <v>125</v>
      </c>
    </row>
    <row r="105" spans="2:19" ht="12.95" customHeight="1">
      <c r="B105" s="312" t="s">
        <v>485</v>
      </c>
      <c r="C105" s="322" t="s">
        <v>156</v>
      </c>
      <c r="D105" s="322" t="s">
        <v>156</v>
      </c>
      <c r="E105" s="322" t="s">
        <v>156</v>
      </c>
      <c r="F105" s="330" t="s">
        <v>156</v>
      </c>
      <c r="G105" s="322" t="s">
        <v>156</v>
      </c>
      <c r="H105" s="322" t="s">
        <v>156</v>
      </c>
      <c r="I105" s="330" t="s">
        <v>156</v>
      </c>
      <c r="J105" s="322" t="s">
        <v>156</v>
      </c>
      <c r="K105" s="269" t="s">
        <v>215</v>
      </c>
      <c r="L105" s="297" t="s">
        <v>334</v>
      </c>
      <c r="M105" s="269" t="s">
        <v>214</v>
      </c>
      <c r="N105" s="297" t="s">
        <v>467</v>
      </c>
      <c r="O105" s="301" t="s">
        <v>474</v>
      </c>
      <c r="P105" s="330"/>
      <c r="Q105" s="260" t="s">
        <v>468</v>
      </c>
      <c r="R105" s="349"/>
      <c r="S105" s="350" t="s">
        <v>125</v>
      </c>
    </row>
    <row r="106" spans="2:19" ht="12.95" customHeight="1">
      <c r="B106" s="312" t="s">
        <v>525</v>
      </c>
      <c r="C106" s="322" t="s">
        <v>156</v>
      </c>
      <c r="D106" s="322" t="s">
        <v>156</v>
      </c>
      <c r="E106" s="322" t="s">
        <v>156</v>
      </c>
      <c r="F106" s="330" t="s">
        <v>156</v>
      </c>
      <c r="G106" s="322" t="s">
        <v>156</v>
      </c>
      <c r="H106" s="322" t="s">
        <v>156</v>
      </c>
      <c r="I106" s="330" t="s">
        <v>156</v>
      </c>
      <c r="J106" s="322" t="s">
        <v>156</v>
      </c>
      <c r="K106" s="269" t="s">
        <v>215</v>
      </c>
      <c r="L106" s="297" t="s">
        <v>334</v>
      </c>
      <c r="M106" s="269" t="s">
        <v>214</v>
      </c>
      <c r="N106" s="297" t="s">
        <v>526</v>
      </c>
      <c r="O106" s="301" t="s">
        <v>527</v>
      </c>
      <c r="P106" s="330"/>
      <c r="Q106" s="260" t="s">
        <v>528</v>
      </c>
      <c r="R106" s="349"/>
      <c r="S106" s="350" t="s">
        <v>125</v>
      </c>
    </row>
    <row r="107" spans="2:19" ht="12.95" customHeight="1">
      <c r="B107" s="312" t="s">
        <v>529</v>
      </c>
      <c r="C107" s="322" t="s">
        <v>156</v>
      </c>
      <c r="D107" s="322" t="s">
        <v>156</v>
      </c>
      <c r="E107" s="322" t="s">
        <v>156</v>
      </c>
      <c r="F107" s="330" t="s">
        <v>156</v>
      </c>
      <c r="G107" s="322" t="s">
        <v>156</v>
      </c>
      <c r="H107" s="322" t="s">
        <v>156</v>
      </c>
      <c r="I107" s="330" t="s">
        <v>156</v>
      </c>
      <c r="J107" s="322" t="s">
        <v>156</v>
      </c>
      <c r="K107" s="269" t="s">
        <v>215</v>
      </c>
      <c r="L107" s="297" t="s">
        <v>334</v>
      </c>
      <c r="M107" s="269" t="s">
        <v>214</v>
      </c>
      <c r="N107" s="297" t="s">
        <v>530</v>
      </c>
      <c r="O107" s="301" t="s">
        <v>547</v>
      </c>
      <c r="P107" s="330"/>
      <c r="Q107" s="260" t="s">
        <v>531</v>
      </c>
      <c r="R107" s="349"/>
      <c r="S107" s="350" t="s">
        <v>125</v>
      </c>
    </row>
    <row r="108" spans="2:19" ht="12.95" customHeight="1">
      <c r="B108" s="312" t="s">
        <v>404</v>
      </c>
      <c r="C108" s="330" t="s">
        <v>156</v>
      </c>
      <c r="D108" s="330" t="s">
        <v>156</v>
      </c>
      <c r="E108" s="330" t="s">
        <v>156</v>
      </c>
      <c r="F108" s="330" t="s">
        <v>213</v>
      </c>
      <c r="G108" s="330" t="s">
        <v>156</v>
      </c>
      <c r="H108" s="330" t="s">
        <v>156</v>
      </c>
      <c r="I108" s="330" t="s">
        <v>156</v>
      </c>
      <c r="J108" s="330" t="s">
        <v>156</v>
      </c>
      <c r="K108" s="270" t="s">
        <v>215</v>
      </c>
      <c r="L108" s="297" t="s">
        <v>334</v>
      </c>
      <c r="M108" s="269" t="s">
        <v>214</v>
      </c>
      <c r="N108" s="352" t="s">
        <v>532</v>
      </c>
      <c r="O108" s="301" t="s">
        <v>106</v>
      </c>
      <c r="P108" s="330"/>
      <c r="Q108" s="260" t="s">
        <v>125</v>
      </c>
      <c r="R108" s="349"/>
      <c r="S108" s="350" t="s">
        <v>125</v>
      </c>
    </row>
    <row r="109" spans="2:19" ht="12.95" customHeight="1">
      <c r="B109" s="312" t="s">
        <v>405</v>
      </c>
      <c r="C109" s="330" t="s">
        <v>156</v>
      </c>
      <c r="D109" s="330" t="s">
        <v>156</v>
      </c>
      <c r="E109" s="330" t="s">
        <v>156</v>
      </c>
      <c r="F109" s="330" t="s">
        <v>213</v>
      </c>
      <c r="G109" s="330" t="s">
        <v>156</v>
      </c>
      <c r="H109" s="330" t="s">
        <v>156</v>
      </c>
      <c r="I109" s="330" t="s">
        <v>156</v>
      </c>
      <c r="J109" s="330" t="s">
        <v>156</v>
      </c>
      <c r="K109" s="269" t="s">
        <v>215</v>
      </c>
      <c r="L109" s="297" t="s">
        <v>334</v>
      </c>
      <c r="M109" s="269" t="s">
        <v>217</v>
      </c>
      <c r="N109" s="297" t="s">
        <v>373</v>
      </c>
      <c r="O109" s="301" t="s">
        <v>106</v>
      </c>
      <c r="P109" s="330"/>
      <c r="Q109" s="260" t="s">
        <v>125</v>
      </c>
      <c r="R109" s="349"/>
      <c r="S109" s="350" t="s">
        <v>125</v>
      </c>
    </row>
    <row r="110" spans="2:19" ht="12.95" customHeight="1">
      <c r="B110" s="312" t="s">
        <v>406</v>
      </c>
      <c r="C110" s="330" t="s">
        <v>156</v>
      </c>
      <c r="D110" s="330" t="s">
        <v>156</v>
      </c>
      <c r="E110" s="330" t="s">
        <v>156</v>
      </c>
      <c r="F110" s="330" t="s">
        <v>213</v>
      </c>
      <c r="G110" s="330" t="s">
        <v>156</v>
      </c>
      <c r="H110" s="330" t="s">
        <v>156</v>
      </c>
      <c r="I110" s="330" t="s">
        <v>156</v>
      </c>
      <c r="J110" s="330" t="s">
        <v>156</v>
      </c>
      <c r="K110" s="269" t="s">
        <v>215</v>
      </c>
      <c r="L110" s="297" t="s">
        <v>334</v>
      </c>
      <c r="M110" s="269" t="s">
        <v>219</v>
      </c>
      <c r="N110" s="297" t="s">
        <v>373</v>
      </c>
      <c r="O110" s="301" t="s">
        <v>106</v>
      </c>
      <c r="P110" s="330"/>
      <c r="Q110" s="260" t="s">
        <v>125</v>
      </c>
      <c r="R110" s="349"/>
      <c r="S110" s="350" t="s">
        <v>125</v>
      </c>
    </row>
    <row r="111" spans="2:19">
      <c r="B111" s="312" t="s">
        <v>407</v>
      </c>
      <c r="C111" s="330" t="s">
        <v>156</v>
      </c>
      <c r="D111" s="330" t="s">
        <v>156</v>
      </c>
      <c r="E111" s="330" t="s">
        <v>156</v>
      </c>
      <c r="F111" s="330" t="s">
        <v>213</v>
      </c>
      <c r="G111" s="330" t="s">
        <v>156</v>
      </c>
      <c r="H111" s="330" t="s">
        <v>156</v>
      </c>
      <c r="I111" s="330" t="s">
        <v>156</v>
      </c>
      <c r="J111" s="330" t="s">
        <v>156</v>
      </c>
      <c r="K111" s="269" t="s">
        <v>215</v>
      </c>
      <c r="L111" s="297" t="s">
        <v>334</v>
      </c>
      <c r="M111" s="269" t="s">
        <v>221</v>
      </c>
      <c r="N111" s="297" t="s">
        <v>373</v>
      </c>
      <c r="O111" s="301" t="s">
        <v>106</v>
      </c>
      <c r="P111" s="330"/>
      <c r="Q111" s="260" t="s">
        <v>125</v>
      </c>
      <c r="R111" s="349"/>
      <c r="S111" s="350" t="s">
        <v>125</v>
      </c>
    </row>
    <row r="112" spans="2:19" ht="12.95" customHeight="1">
      <c r="B112" s="312" t="s">
        <v>482</v>
      </c>
      <c r="C112" s="322" t="s">
        <v>156</v>
      </c>
      <c r="D112" s="322" t="s">
        <v>156</v>
      </c>
      <c r="E112" s="322" t="s">
        <v>156</v>
      </c>
      <c r="F112" s="330" t="s">
        <v>213</v>
      </c>
      <c r="G112" s="322" t="s">
        <v>156</v>
      </c>
      <c r="H112" s="322" t="s">
        <v>156</v>
      </c>
      <c r="I112" s="330" t="s">
        <v>156</v>
      </c>
      <c r="J112" s="322" t="s">
        <v>156</v>
      </c>
      <c r="K112" s="269" t="s">
        <v>215</v>
      </c>
      <c r="L112" s="297" t="s">
        <v>335</v>
      </c>
      <c r="M112" s="269" t="s">
        <v>214</v>
      </c>
      <c r="N112" s="297" t="s">
        <v>386</v>
      </c>
      <c r="O112" s="301" t="s">
        <v>268</v>
      </c>
      <c r="P112" s="330"/>
      <c r="Q112" s="260" t="s">
        <v>125</v>
      </c>
      <c r="R112" s="325"/>
      <c r="S112" s="351" t="s">
        <v>368</v>
      </c>
    </row>
    <row r="113" spans="2:19" ht="12.95" customHeight="1">
      <c r="B113" s="312" t="s">
        <v>409</v>
      </c>
      <c r="C113" s="330" t="s">
        <v>156</v>
      </c>
      <c r="D113" s="330" t="s">
        <v>156</v>
      </c>
      <c r="E113" s="330" t="s">
        <v>156</v>
      </c>
      <c r="F113" s="330" t="s">
        <v>213</v>
      </c>
      <c r="G113" s="330" t="s">
        <v>156</v>
      </c>
      <c r="H113" s="330" t="s">
        <v>156</v>
      </c>
      <c r="I113" s="330" t="s">
        <v>156</v>
      </c>
      <c r="J113" s="330" t="s">
        <v>156</v>
      </c>
      <c r="K113" s="270" t="s">
        <v>215</v>
      </c>
      <c r="L113" s="297" t="s">
        <v>335</v>
      </c>
      <c r="M113" s="269" t="s">
        <v>214</v>
      </c>
      <c r="N113" s="297" t="s">
        <v>387</v>
      </c>
      <c r="O113" s="301" t="s">
        <v>260</v>
      </c>
      <c r="P113" s="330"/>
      <c r="Q113" s="260" t="s">
        <v>379</v>
      </c>
      <c r="R113" s="325"/>
      <c r="S113" s="351" t="s">
        <v>368</v>
      </c>
    </row>
    <row r="114" spans="2:19" ht="12.95" customHeight="1">
      <c r="B114" s="312" t="s">
        <v>410</v>
      </c>
      <c r="C114" s="330" t="s">
        <v>156</v>
      </c>
      <c r="D114" s="330" t="s">
        <v>156</v>
      </c>
      <c r="E114" s="330" t="s">
        <v>156</v>
      </c>
      <c r="F114" s="330" t="s">
        <v>213</v>
      </c>
      <c r="G114" s="330" t="s">
        <v>156</v>
      </c>
      <c r="H114" s="330" t="s">
        <v>156</v>
      </c>
      <c r="I114" s="330" t="s">
        <v>156</v>
      </c>
      <c r="J114" s="330" t="s">
        <v>156</v>
      </c>
      <c r="K114" s="270" t="s">
        <v>215</v>
      </c>
      <c r="L114" s="297" t="s">
        <v>335</v>
      </c>
      <c r="M114" s="269" t="s">
        <v>214</v>
      </c>
      <c r="N114" s="297" t="s">
        <v>388</v>
      </c>
      <c r="O114" s="301" t="s">
        <v>349</v>
      </c>
      <c r="P114" s="330"/>
      <c r="Q114" s="260" t="s">
        <v>380</v>
      </c>
      <c r="R114" s="349"/>
      <c r="S114" s="351" t="s">
        <v>368</v>
      </c>
    </row>
    <row r="115" spans="2:19" ht="12.95" customHeight="1">
      <c r="B115" s="312" t="s">
        <v>411</v>
      </c>
      <c r="C115" s="330" t="s">
        <v>156</v>
      </c>
      <c r="D115" s="330" t="s">
        <v>156</v>
      </c>
      <c r="E115" s="330" t="s">
        <v>156</v>
      </c>
      <c r="F115" s="330" t="s">
        <v>213</v>
      </c>
      <c r="G115" s="330" t="s">
        <v>156</v>
      </c>
      <c r="H115" s="330" t="s">
        <v>156</v>
      </c>
      <c r="I115" s="330" t="s">
        <v>156</v>
      </c>
      <c r="J115" s="330" t="s">
        <v>156</v>
      </c>
      <c r="K115" s="270" t="s">
        <v>215</v>
      </c>
      <c r="L115" s="297" t="s">
        <v>335</v>
      </c>
      <c r="M115" s="269" t="s">
        <v>214</v>
      </c>
      <c r="N115" s="297" t="s">
        <v>369</v>
      </c>
      <c r="O115" s="301" t="s">
        <v>348</v>
      </c>
      <c r="P115" s="330"/>
      <c r="Q115" s="260" t="s">
        <v>381</v>
      </c>
      <c r="R115" s="325"/>
      <c r="S115" s="351" t="s">
        <v>368</v>
      </c>
    </row>
    <row r="116" spans="2:19" ht="12.95" customHeight="1">
      <c r="B116" s="312" t="s">
        <v>408</v>
      </c>
      <c r="C116" s="330" t="s">
        <v>156</v>
      </c>
      <c r="D116" s="330" t="s">
        <v>156</v>
      </c>
      <c r="E116" s="330" t="s">
        <v>156</v>
      </c>
      <c r="F116" s="330" t="s">
        <v>213</v>
      </c>
      <c r="G116" s="330" t="s">
        <v>156</v>
      </c>
      <c r="H116" s="330" t="s">
        <v>156</v>
      </c>
      <c r="I116" s="330" t="s">
        <v>156</v>
      </c>
      <c r="J116" s="330" t="s">
        <v>156</v>
      </c>
      <c r="K116" s="270" t="s">
        <v>215</v>
      </c>
      <c r="L116" s="297" t="s">
        <v>335</v>
      </c>
      <c r="M116" s="269" t="s">
        <v>214</v>
      </c>
      <c r="N116" s="297" t="s">
        <v>370</v>
      </c>
      <c r="O116" s="301" t="s">
        <v>261</v>
      </c>
      <c r="P116" s="330"/>
      <c r="Q116" s="260" t="s">
        <v>382</v>
      </c>
      <c r="R116" s="325"/>
      <c r="S116" s="351" t="s">
        <v>368</v>
      </c>
    </row>
    <row r="117" spans="2:19" ht="12.95" customHeight="1">
      <c r="B117" s="312" t="s">
        <v>412</v>
      </c>
      <c r="C117" s="330" t="s">
        <v>156</v>
      </c>
      <c r="D117" s="330" t="s">
        <v>156</v>
      </c>
      <c r="E117" s="330" t="s">
        <v>156</v>
      </c>
      <c r="F117" s="330" t="s">
        <v>213</v>
      </c>
      <c r="G117" s="330" t="s">
        <v>156</v>
      </c>
      <c r="H117" s="330" t="s">
        <v>156</v>
      </c>
      <c r="I117" s="330" t="s">
        <v>156</v>
      </c>
      <c r="J117" s="330" t="s">
        <v>156</v>
      </c>
      <c r="K117" s="269" t="s">
        <v>215</v>
      </c>
      <c r="L117" s="297" t="s">
        <v>335</v>
      </c>
      <c r="M117" s="269" t="s">
        <v>214</v>
      </c>
      <c r="N117" s="297" t="s">
        <v>389</v>
      </c>
      <c r="O117" s="301" t="s">
        <v>371</v>
      </c>
      <c r="P117" s="330"/>
      <c r="Q117" s="260" t="s">
        <v>383</v>
      </c>
      <c r="R117" s="325"/>
      <c r="S117" s="351" t="s">
        <v>368</v>
      </c>
    </row>
    <row r="118" spans="2:19" ht="12.95" customHeight="1">
      <c r="B118" s="312" t="s">
        <v>413</v>
      </c>
      <c r="C118" s="330" t="s">
        <v>156</v>
      </c>
      <c r="D118" s="330" t="s">
        <v>156</v>
      </c>
      <c r="E118" s="330" t="s">
        <v>156</v>
      </c>
      <c r="F118" s="330" t="s">
        <v>213</v>
      </c>
      <c r="G118" s="330" t="s">
        <v>156</v>
      </c>
      <c r="H118" s="330" t="s">
        <v>156</v>
      </c>
      <c r="I118" s="330" t="s">
        <v>156</v>
      </c>
      <c r="J118" s="330" t="s">
        <v>156</v>
      </c>
      <c r="K118" s="269" t="s">
        <v>215</v>
      </c>
      <c r="L118" s="297" t="s">
        <v>335</v>
      </c>
      <c r="M118" s="269" t="s">
        <v>214</v>
      </c>
      <c r="N118" s="297" t="s">
        <v>372</v>
      </c>
      <c r="O118" s="301" t="s">
        <v>264</v>
      </c>
      <c r="P118" s="330"/>
      <c r="Q118" s="260" t="s">
        <v>384</v>
      </c>
      <c r="R118" s="325"/>
      <c r="S118" s="351" t="s">
        <v>368</v>
      </c>
    </row>
    <row r="119" spans="2:19" ht="12.95" customHeight="1">
      <c r="B119" s="312" t="s">
        <v>414</v>
      </c>
      <c r="C119" s="322" t="s">
        <v>156</v>
      </c>
      <c r="D119" s="322" t="s">
        <v>156</v>
      </c>
      <c r="E119" s="322" t="s">
        <v>156</v>
      </c>
      <c r="F119" s="330" t="s">
        <v>213</v>
      </c>
      <c r="G119" s="322" t="s">
        <v>156</v>
      </c>
      <c r="H119" s="322" t="s">
        <v>156</v>
      </c>
      <c r="I119" s="330" t="s">
        <v>156</v>
      </c>
      <c r="J119" s="322" t="s">
        <v>156</v>
      </c>
      <c r="K119" s="269" t="s">
        <v>215</v>
      </c>
      <c r="L119" s="297" t="s">
        <v>335</v>
      </c>
      <c r="M119" s="269" t="s">
        <v>214</v>
      </c>
      <c r="N119" s="297" t="s">
        <v>390</v>
      </c>
      <c r="O119" s="301" t="s">
        <v>266</v>
      </c>
      <c r="P119" s="330"/>
      <c r="Q119" s="260" t="s">
        <v>385</v>
      </c>
      <c r="R119" s="325"/>
      <c r="S119" s="351" t="s">
        <v>368</v>
      </c>
    </row>
    <row r="120" spans="2:19" ht="12.95" customHeight="1">
      <c r="B120" s="312" t="s">
        <v>486</v>
      </c>
      <c r="C120" s="322" t="s">
        <v>156</v>
      </c>
      <c r="D120" s="322" t="s">
        <v>156</v>
      </c>
      <c r="E120" s="322" t="s">
        <v>156</v>
      </c>
      <c r="F120" s="330" t="s">
        <v>156</v>
      </c>
      <c r="G120" s="322" t="s">
        <v>156</v>
      </c>
      <c r="H120" s="322" t="s">
        <v>156</v>
      </c>
      <c r="I120" s="330" t="s">
        <v>156</v>
      </c>
      <c r="J120" s="322" t="s">
        <v>156</v>
      </c>
      <c r="K120" s="269" t="s">
        <v>215</v>
      </c>
      <c r="L120" s="297" t="s">
        <v>481</v>
      </c>
      <c r="M120" s="269" t="s">
        <v>214</v>
      </c>
      <c r="N120" s="297" t="s">
        <v>465</v>
      </c>
      <c r="O120" s="301" t="s">
        <v>476</v>
      </c>
      <c r="P120" s="330"/>
      <c r="Q120" s="260" t="s">
        <v>512</v>
      </c>
      <c r="R120" s="349"/>
      <c r="S120" s="350" t="s">
        <v>368</v>
      </c>
    </row>
    <row r="121" spans="2:19" ht="12.95" customHeight="1">
      <c r="B121" s="312" t="s">
        <v>487</v>
      </c>
      <c r="C121" s="322" t="s">
        <v>156</v>
      </c>
      <c r="D121" s="322" t="s">
        <v>156</v>
      </c>
      <c r="E121" s="322" t="s">
        <v>156</v>
      </c>
      <c r="F121" s="330" t="s">
        <v>156</v>
      </c>
      <c r="G121" s="322" t="s">
        <v>156</v>
      </c>
      <c r="H121" s="322" t="s">
        <v>156</v>
      </c>
      <c r="I121" s="330" t="s">
        <v>156</v>
      </c>
      <c r="J121" s="322" t="s">
        <v>156</v>
      </c>
      <c r="K121" s="269" t="s">
        <v>215</v>
      </c>
      <c r="L121" s="297" t="s">
        <v>481</v>
      </c>
      <c r="M121" s="269" t="s">
        <v>214</v>
      </c>
      <c r="N121" s="297" t="s">
        <v>466</v>
      </c>
      <c r="O121" s="301" t="s">
        <v>478</v>
      </c>
      <c r="P121" s="330"/>
      <c r="Q121" s="260" t="s">
        <v>511</v>
      </c>
      <c r="R121" s="349"/>
      <c r="S121" s="350" t="s">
        <v>368</v>
      </c>
    </row>
    <row r="122" spans="2:19" ht="12.95" customHeight="1">
      <c r="B122" s="312" t="s">
        <v>488</v>
      </c>
      <c r="C122" s="322" t="s">
        <v>156</v>
      </c>
      <c r="D122" s="322" t="s">
        <v>156</v>
      </c>
      <c r="E122" s="322" t="s">
        <v>156</v>
      </c>
      <c r="F122" s="330" t="s">
        <v>156</v>
      </c>
      <c r="G122" s="322" t="s">
        <v>156</v>
      </c>
      <c r="H122" s="322" t="s">
        <v>156</v>
      </c>
      <c r="I122" s="330" t="s">
        <v>156</v>
      </c>
      <c r="J122" s="322" t="s">
        <v>156</v>
      </c>
      <c r="K122" s="269" t="s">
        <v>215</v>
      </c>
      <c r="L122" s="297" t="s">
        <v>481</v>
      </c>
      <c r="M122" s="269" t="s">
        <v>214</v>
      </c>
      <c r="N122" s="297" t="s">
        <v>467</v>
      </c>
      <c r="O122" s="301" t="s">
        <v>480</v>
      </c>
      <c r="P122" s="330"/>
      <c r="Q122" s="260" t="s">
        <v>468</v>
      </c>
      <c r="R122" s="349"/>
      <c r="S122" s="350" t="s">
        <v>368</v>
      </c>
    </row>
    <row r="123" spans="2:19" ht="12.95" customHeight="1">
      <c r="B123" s="312" t="s">
        <v>533</v>
      </c>
      <c r="C123" s="322" t="s">
        <v>156</v>
      </c>
      <c r="D123" s="322" t="s">
        <v>156</v>
      </c>
      <c r="E123" s="322" t="s">
        <v>156</v>
      </c>
      <c r="F123" s="330" t="s">
        <v>156</v>
      </c>
      <c r="G123" s="322" t="s">
        <v>156</v>
      </c>
      <c r="H123" s="322" t="s">
        <v>156</v>
      </c>
      <c r="I123" s="330" t="s">
        <v>156</v>
      </c>
      <c r="J123" s="322" t="s">
        <v>156</v>
      </c>
      <c r="K123" s="269" t="s">
        <v>215</v>
      </c>
      <c r="L123" s="297" t="s">
        <v>481</v>
      </c>
      <c r="M123" s="269" t="s">
        <v>214</v>
      </c>
      <c r="N123" s="297" t="s">
        <v>526</v>
      </c>
      <c r="O123" s="301" t="s">
        <v>534</v>
      </c>
      <c r="P123" s="330"/>
      <c r="Q123" s="260" t="s">
        <v>528</v>
      </c>
      <c r="R123" s="349"/>
      <c r="S123" s="350" t="s">
        <v>368</v>
      </c>
    </row>
    <row r="124" spans="2:19" ht="12.95" customHeight="1">
      <c r="B124" s="312" t="s">
        <v>535</v>
      </c>
      <c r="C124" s="322" t="s">
        <v>156</v>
      </c>
      <c r="D124" s="322" t="s">
        <v>156</v>
      </c>
      <c r="E124" s="322" t="s">
        <v>156</v>
      </c>
      <c r="F124" s="330" t="s">
        <v>156</v>
      </c>
      <c r="G124" s="322" t="s">
        <v>156</v>
      </c>
      <c r="H124" s="322" t="s">
        <v>156</v>
      </c>
      <c r="I124" s="330" t="s">
        <v>156</v>
      </c>
      <c r="J124" s="322" t="s">
        <v>156</v>
      </c>
      <c r="K124" s="269" t="s">
        <v>215</v>
      </c>
      <c r="L124" s="297" t="s">
        <v>481</v>
      </c>
      <c r="M124" s="269" t="s">
        <v>214</v>
      </c>
      <c r="N124" s="297" t="s">
        <v>530</v>
      </c>
      <c r="O124" s="301" t="s">
        <v>546</v>
      </c>
      <c r="P124" s="330"/>
      <c r="Q124" s="260" t="s">
        <v>531</v>
      </c>
      <c r="R124" s="349"/>
      <c r="S124" s="350" t="s">
        <v>368</v>
      </c>
    </row>
    <row r="125" spans="2:19" ht="12.95" customHeight="1">
      <c r="B125" s="312" t="s">
        <v>415</v>
      </c>
      <c r="C125" s="330" t="s">
        <v>156</v>
      </c>
      <c r="D125" s="330" t="s">
        <v>156</v>
      </c>
      <c r="E125" s="330" t="s">
        <v>156</v>
      </c>
      <c r="F125" s="330" t="s">
        <v>213</v>
      </c>
      <c r="G125" s="330" t="s">
        <v>156</v>
      </c>
      <c r="H125" s="330" t="s">
        <v>156</v>
      </c>
      <c r="I125" s="330" t="s">
        <v>156</v>
      </c>
      <c r="J125" s="330" t="s">
        <v>156</v>
      </c>
      <c r="K125" s="270" t="s">
        <v>215</v>
      </c>
      <c r="L125" s="297" t="s">
        <v>335</v>
      </c>
      <c r="M125" s="269" t="s">
        <v>214</v>
      </c>
      <c r="N125" s="352" t="s">
        <v>532</v>
      </c>
      <c r="O125" s="301" t="s">
        <v>268</v>
      </c>
      <c r="P125" s="330"/>
      <c r="Q125" s="260" t="s">
        <v>125</v>
      </c>
      <c r="R125" s="325"/>
      <c r="S125" s="351" t="s">
        <v>368</v>
      </c>
    </row>
    <row r="126" spans="2:19">
      <c r="B126" s="312" t="s">
        <v>416</v>
      </c>
      <c r="C126" s="330" t="s">
        <v>156</v>
      </c>
      <c r="D126" s="330" t="s">
        <v>156</v>
      </c>
      <c r="E126" s="330" t="s">
        <v>156</v>
      </c>
      <c r="F126" s="330" t="s">
        <v>213</v>
      </c>
      <c r="G126" s="330" t="s">
        <v>156</v>
      </c>
      <c r="H126" s="330" t="s">
        <v>156</v>
      </c>
      <c r="I126" s="330" t="s">
        <v>156</v>
      </c>
      <c r="J126" s="330" t="s">
        <v>156</v>
      </c>
      <c r="K126" s="269" t="s">
        <v>215</v>
      </c>
      <c r="L126" s="297" t="s">
        <v>335</v>
      </c>
      <c r="M126" s="269" t="s">
        <v>217</v>
      </c>
      <c r="N126" s="297" t="s">
        <v>373</v>
      </c>
      <c r="O126" s="301" t="s">
        <v>268</v>
      </c>
      <c r="P126" s="330"/>
      <c r="Q126" s="260" t="s">
        <v>125</v>
      </c>
      <c r="R126" s="325"/>
      <c r="S126" s="351" t="s">
        <v>368</v>
      </c>
    </row>
    <row r="127" spans="2:19" ht="12.95" customHeight="1">
      <c r="B127" s="312" t="s">
        <v>417</v>
      </c>
      <c r="C127" s="330" t="s">
        <v>156</v>
      </c>
      <c r="D127" s="330" t="s">
        <v>156</v>
      </c>
      <c r="E127" s="330" t="s">
        <v>156</v>
      </c>
      <c r="F127" s="330" t="s">
        <v>213</v>
      </c>
      <c r="G127" s="330" t="s">
        <v>156</v>
      </c>
      <c r="H127" s="330" t="s">
        <v>156</v>
      </c>
      <c r="I127" s="330" t="s">
        <v>156</v>
      </c>
      <c r="J127" s="330" t="s">
        <v>156</v>
      </c>
      <c r="K127" s="269" t="s">
        <v>215</v>
      </c>
      <c r="L127" s="297" t="s">
        <v>335</v>
      </c>
      <c r="M127" s="269" t="s">
        <v>219</v>
      </c>
      <c r="N127" s="297" t="s">
        <v>373</v>
      </c>
      <c r="O127" s="301" t="s">
        <v>268</v>
      </c>
      <c r="P127" s="330"/>
      <c r="Q127" s="260" t="s">
        <v>125</v>
      </c>
      <c r="R127" s="325"/>
      <c r="S127" s="351" t="s">
        <v>368</v>
      </c>
    </row>
    <row r="128" spans="2:19" ht="12.95" customHeight="1">
      <c r="B128" s="312" t="s">
        <v>418</v>
      </c>
      <c r="C128" s="322" t="s">
        <v>156</v>
      </c>
      <c r="D128" s="322" t="s">
        <v>156</v>
      </c>
      <c r="E128" s="322" t="s">
        <v>156</v>
      </c>
      <c r="F128" s="330" t="s">
        <v>213</v>
      </c>
      <c r="G128" s="322" t="s">
        <v>156</v>
      </c>
      <c r="H128" s="322" t="s">
        <v>156</v>
      </c>
      <c r="I128" s="330" t="s">
        <v>156</v>
      </c>
      <c r="J128" s="322" t="s">
        <v>156</v>
      </c>
      <c r="K128" s="269" t="s">
        <v>215</v>
      </c>
      <c r="L128" s="297" t="s">
        <v>335</v>
      </c>
      <c r="M128" s="269" t="s">
        <v>221</v>
      </c>
      <c r="N128" s="297" t="s">
        <v>373</v>
      </c>
      <c r="O128" s="301" t="s">
        <v>268</v>
      </c>
      <c r="P128" s="330"/>
      <c r="Q128" s="260" t="s">
        <v>125</v>
      </c>
      <c r="R128" s="325"/>
      <c r="S128" s="351" t="s">
        <v>368</v>
      </c>
    </row>
    <row r="129" spans="2:19" ht="12.95" customHeight="1">
      <c r="B129" s="312" t="s">
        <v>491</v>
      </c>
      <c r="C129" s="330" t="s">
        <v>156</v>
      </c>
      <c r="D129" s="330" t="s">
        <v>156</v>
      </c>
      <c r="E129" s="330" t="s">
        <v>156</v>
      </c>
      <c r="F129" s="330" t="s">
        <v>213</v>
      </c>
      <c r="G129" s="330" t="s">
        <v>156</v>
      </c>
      <c r="H129" s="330" t="s">
        <v>156</v>
      </c>
      <c r="I129" s="330" t="s">
        <v>156</v>
      </c>
      <c r="J129" s="330" t="s">
        <v>156</v>
      </c>
      <c r="K129" s="269" t="s">
        <v>215</v>
      </c>
      <c r="L129" s="297" t="s">
        <v>336</v>
      </c>
      <c r="M129" s="269" t="s">
        <v>214</v>
      </c>
      <c r="N129" s="297" t="s">
        <v>386</v>
      </c>
      <c r="O129" s="301" t="s">
        <v>106</v>
      </c>
      <c r="P129" s="330"/>
      <c r="Q129" s="260" t="s">
        <v>125</v>
      </c>
      <c r="R129" s="349"/>
      <c r="S129" s="350" t="s">
        <v>125</v>
      </c>
    </row>
    <row r="130" spans="2:19" ht="12.95" customHeight="1">
      <c r="B130" s="312" t="s">
        <v>420</v>
      </c>
      <c r="C130" s="330" t="s">
        <v>156</v>
      </c>
      <c r="D130" s="330" t="s">
        <v>156</v>
      </c>
      <c r="E130" s="330" t="s">
        <v>156</v>
      </c>
      <c r="F130" s="330" t="s">
        <v>213</v>
      </c>
      <c r="G130" s="330" t="s">
        <v>156</v>
      </c>
      <c r="H130" s="330" t="s">
        <v>156</v>
      </c>
      <c r="I130" s="330" t="s">
        <v>156</v>
      </c>
      <c r="J130" s="330" t="s">
        <v>156</v>
      </c>
      <c r="K130" s="270" t="s">
        <v>215</v>
      </c>
      <c r="L130" s="297" t="s">
        <v>336</v>
      </c>
      <c r="M130" s="269" t="s">
        <v>214</v>
      </c>
      <c r="N130" s="297" t="s">
        <v>387</v>
      </c>
      <c r="O130" s="301" t="s">
        <v>247</v>
      </c>
      <c r="P130" s="330"/>
      <c r="Q130" s="260" t="s">
        <v>379</v>
      </c>
      <c r="R130" s="349"/>
      <c r="S130" s="350" t="s">
        <v>125</v>
      </c>
    </row>
    <row r="131" spans="2:19" ht="12.95" customHeight="1">
      <c r="B131" s="312" t="s">
        <v>421</v>
      </c>
      <c r="C131" s="330" t="s">
        <v>156</v>
      </c>
      <c r="D131" s="330" t="s">
        <v>156</v>
      </c>
      <c r="E131" s="330" t="s">
        <v>156</v>
      </c>
      <c r="F131" s="330" t="s">
        <v>213</v>
      </c>
      <c r="G131" s="330" t="s">
        <v>156</v>
      </c>
      <c r="H131" s="330" t="s">
        <v>156</v>
      </c>
      <c r="I131" s="330" t="s">
        <v>156</v>
      </c>
      <c r="J131" s="330" t="s">
        <v>156</v>
      </c>
      <c r="K131" s="270" t="s">
        <v>215</v>
      </c>
      <c r="L131" s="297" t="s">
        <v>336</v>
      </c>
      <c r="M131" s="269" t="s">
        <v>214</v>
      </c>
      <c r="N131" s="297" t="s">
        <v>388</v>
      </c>
      <c r="O131" s="301" t="s">
        <v>349</v>
      </c>
      <c r="P131" s="330"/>
      <c r="Q131" s="260" t="s">
        <v>380</v>
      </c>
      <c r="R131" s="349"/>
      <c r="S131" s="351" t="s">
        <v>368</v>
      </c>
    </row>
    <row r="132" spans="2:19" ht="12.95" customHeight="1">
      <c r="B132" s="312" t="s">
        <v>422</v>
      </c>
      <c r="C132" s="330" t="s">
        <v>156</v>
      </c>
      <c r="D132" s="330" t="s">
        <v>156</v>
      </c>
      <c r="E132" s="330" t="s">
        <v>156</v>
      </c>
      <c r="F132" s="330" t="s">
        <v>213</v>
      </c>
      <c r="G132" s="330" t="s">
        <v>156</v>
      </c>
      <c r="H132" s="330" t="s">
        <v>156</v>
      </c>
      <c r="I132" s="330" t="s">
        <v>156</v>
      </c>
      <c r="J132" s="330" t="s">
        <v>156</v>
      </c>
      <c r="K132" s="270" t="s">
        <v>215</v>
      </c>
      <c r="L132" s="297" t="s">
        <v>336</v>
      </c>
      <c r="M132" s="269" t="s">
        <v>214</v>
      </c>
      <c r="N132" s="297" t="s">
        <v>369</v>
      </c>
      <c r="O132" s="301" t="s">
        <v>346</v>
      </c>
      <c r="P132" s="330"/>
      <c r="Q132" s="260" t="s">
        <v>381</v>
      </c>
      <c r="R132" s="349"/>
      <c r="S132" s="350" t="s">
        <v>125</v>
      </c>
    </row>
    <row r="133" spans="2:19" ht="12.95" customHeight="1">
      <c r="B133" s="312" t="s">
        <v>419</v>
      </c>
      <c r="C133" s="330" t="s">
        <v>156</v>
      </c>
      <c r="D133" s="330" t="s">
        <v>156</v>
      </c>
      <c r="E133" s="330" t="s">
        <v>156</v>
      </c>
      <c r="F133" s="330" t="s">
        <v>213</v>
      </c>
      <c r="G133" s="330" t="s">
        <v>156</v>
      </c>
      <c r="H133" s="330" t="s">
        <v>156</v>
      </c>
      <c r="I133" s="330" t="s">
        <v>156</v>
      </c>
      <c r="J133" s="330" t="s">
        <v>156</v>
      </c>
      <c r="K133" s="270" t="s">
        <v>215</v>
      </c>
      <c r="L133" s="297" t="s">
        <v>336</v>
      </c>
      <c r="M133" s="269" t="s">
        <v>214</v>
      </c>
      <c r="N133" s="297" t="s">
        <v>370</v>
      </c>
      <c r="O133" s="301" t="s">
        <v>251</v>
      </c>
      <c r="P133" s="330"/>
      <c r="Q133" s="260" t="s">
        <v>382</v>
      </c>
      <c r="R133" s="349"/>
      <c r="S133" s="350" t="s">
        <v>125</v>
      </c>
    </row>
    <row r="134" spans="2:19" ht="12.95" customHeight="1">
      <c r="B134" s="312" t="s">
        <v>490</v>
      </c>
      <c r="C134" s="322" t="s">
        <v>156</v>
      </c>
      <c r="D134" s="322" t="s">
        <v>156</v>
      </c>
      <c r="E134" s="322" t="s">
        <v>156</v>
      </c>
      <c r="F134" s="330" t="s">
        <v>213</v>
      </c>
      <c r="G134" s="322" t="s">
        <v>156</v>
      </c>
      <c r="H134" s="322" t="s">
        <v>156</v>
      </c>
      <c r="I134" s="330" t="s">
        <v>156</v>
      </c>
      <c r="J134" s="322" t="s">
        <v>156</v>
      </c>
      <c r="K134" s="269" t="s">
        <v>215</v>
      </c>
      <c r="L134" s="297" t="s">
        <v>336</v>
      </c>
      <c r="M134" s="269" t="s">
        <v>214</v>
      </c>
      <c r="N134" s="297" t="s">
        <v>389</v>
      </c>
      <c r="O134" s="301" t="s">
        <v>253</v>
      </c>
      <c r="P134" s="330"/>
      <c r="Q134" s="260" t="s">
        <v>383</v>
      </c>
      <c r="R134" s="349"/>
      <c r="S134" s="350" t="s">
        <v>125</v>
      </c>
    </row>
    <row r="135" spans="2:19" ht="12.95" customHeight="1">
      <c r="B135" s="312" t="s">
        <v>423</v>
      </c>
      <c r="C135" s="330" t="s">
        <v>156</v>
      </c>
      <c r="D135" s="330" t="s">
        <v>156</v>
      </c>
      <c r="E135" s="330" t="s">
        <v>156</v>
      </c>
      <c r="F135" s="330" t="s">
        <v>213</v>
      </c>
      <c r="G135" s="330" t="s">
        <v>156</v>
      </c>
      <c r="H135" s="330" t="s">
        <v>156</v>
      </c>
      <c r="I135" s="330" t="s">
        <v>156</v>
      </c>
      <c r="J135" s="330" t="s">
        <v>156</v>
      </c>
      <c r="K135" s="269" t="s">
        <v>215</v>
      </c>
      <c r="L135" s="297" t="s">
        <v>336</v>
      </c>
      <c r="M135" s="269" t="s">
        <v>214</v>
      </c>
      <c r="N135" s="297" t="s">
        <v>372</v>
      </c>
      <c r="O135" s="301" t="s">
        <v>255</v>
      </c>
      <c r="P135" s="330"/>
      <c r="Q135" s="260" t="s">
        <v>384</v>
      </c>
      <c r="R135" s="349"/>
      <c r="S135" s="350" t="s">
        <v>125</v>
      </c>
    </row>
    <row r="136" spans="2:19" ht="12.95" customHeight="1">
      <c r="B136" s="312" t="s">
        <v>424</v>
      </c>
      <c r="C136" s="330" t="s">
        <v>156</v>
      </c>
      <c r="D136" s="330" t="s">
        <v>156</v>
      </c>
      <c r="E136" s="330" t="s">
        <v>156</v>
      </c>
      <c r="F136" s="330" t="s">
        <v>213</v>
      </c>
      <c r="G136" s="330" t="s">
        <v>156</v>
      </c>
      <c r="H136" s="330" t="s">
        <v>156</v>
      </c>
      <c r="I136" s="330" t="s">
        <v>156</v>
      </c>
      <c r="J136" s="330" t="s">
        <v>156</v>
      </c>
      <c r="K136" s="269" t="s">
        <v>215</v>
      </c>
      <c r="L136" s="297" t="s">
        <v>336</v>
      </c>
      <c r="M136" s="269" t="s">
        <v>214</v>
      </c>
      <c r="N136" s="297" t="s">
        <v>390</v>
      </c>
      <c r="O136" s="301" t="s">
        <v>257</v>
      </c>
      <c r="P136" s="330"/>
      <c r="Q136" s="260" t="s">
        <v>385</v>
      </c>
      <c r="R136" s="349"/>
      <c r="S136" s="350" t="s">
        <v>125</v>
      </c>
    </row>
    <row r="137" spans="2:19" ht="12.95" customHeight="1">
      <c r="B137" s="312" t="s">
        <v>492</v>
      </c>
      <c r="C137" s="322" t="s">
        <v>156</v>
      </c>
      <c r="D137" s="322" t="s">
        <v>156</v>
      </c>
      <c r="E137" s="322" t="s">
        <v>156</v>
      </c>
      <c r="F137" s="330" t="s">
        <v>156</v>
      </c>
      <c r="G137" s="322" t="s">
        <v>156</v>
      </c>
      <c r="H137" s="322" t="s">
        <v>156</v>
      </c>
      <c r="I137" s="330" t="s">
        <v>156</v>
      </c>
      <c r="J137" s="322" t="s">
        <v>156</v>
      </c>
      <c r="K137" s="269" t="s">
        <v>215</v>
      </c>
      <c r="L137" s="297" t="s">
        <v>489</v>
      </c>
      <c r="M137" s="269" t="s">
        <v>214</v>
      </c>
      <c r="N137" s="297" t="s">
        <v>465</v>
      </c>
      <c r="O137" s="301" t="s">
        <v>472</v>
      </c>
      <c r="P137" s="330"/>
      <c r="Q137" s="260" t="s">
        <v>512</v>
      </c>
      <c r="R137" s="349"/>
      <c r="S137" s="350" t="s">
        <v>125</v>
      </c>
    </row>
    <row r="138" spans="2:19" ht="12.95" customHeight="1">
      <c r="B138" s="312" t="s">
        <v>493</v>
      </c>
      <c r="C138" s="322" t="s">
        <v>156</v>
      </c>
      <c r="D138" s="322" t="s">
        <v>156</v>
      </c>
      <c r="E138" s="322" t="s">
        <v>156</v>
      </c>
      <c r="F138" s="330" t="s">
        <v>156</v>
      </c>
      <c r="G138" s="322" t="s">
        <v>156</v>
      </c>
      <c r="H138" s="322" t="s">
        <v>156</v>
      </c>
      <c r="I138" s="330" t="s">
        <v>156</v>
      </c>
      <c r="J138" s="322" t="s">
        <v>156</v>
      </c>
      <c r="K138" s="269" t="s">
        <v>215</v>
      </c>
      <c r="L138" s="297" t="s">
        <v>489</v>
      </c>
      <c r="M138" s="269" t="s">
        <v>214</v>
      </c>
      <c r="N138" s="297" t="s">
        <v>466</v>
      </c>
      <c r="O138" s="301" t="s">
        <v>470</v>
      </c>
      <c r="P138" s="330"/>
      <c r="Q138" s="260" t="s">
        <v>511</v>
      </c>
      <c r="R138" s="349"/>
      <c r="S138" s="350" t="s">
        <v>125</v>
      </c>
    </row>
    <row r="139" spans="2:19" ht="12.95" customHeight="1">
      <c r="B139" s="312" t="s">
        <v>494</v>
      </c>
      <c r="C139" s="322" t="s">
        <v>156</v>
      </c>
      <c r="D139" s="322" t="s">
        <v>156</v>
      </c>
      <c r="E139" s="322" t="s">
        <v>156</v>
      </c>
      <c r="F139" s="330" t="s">
        <v>156</v>
      </c>
      <c r="G139" s="322" t="s">
        <v>156</v>
      </c>
      <c r="H139" s="322" t="s">
        <v>156</v>
      </c>
      <c r="I139" s="330" t="s">
        <v>156</v>
      </c>
      <c r="J139" s="322" t="s">
        <v>156</v>
      </c>
      <c r="K139" s="269" t="s">
        <v>215</v>
      </c>
      <c r="L139" s="297" t="s">
        <v>489</v>
      </c>
      <c r="M139" s="269" t="s">
        <v>214</v>
      </c>
      <c r="N139" s="297" t="s">
        <v>467</v>
      </c>
      <c r="O139" s="301" t="s">
        <v>474</v>
      </c>
      <c r="P139" s="330"/>
      <c r="Q139" s="260" t="s">
        <v>468</v>
      </c>
      <c r="R139" s="349"/>
      <c r="S139" s="350" t="s">
        <v>125</v>
      </c>
    </row>
    <row r="140" spans="2:19" ht="12.95" customHeight="1">
      <c r="B140" s="312" t="s">
        <v>536</v>
      </c>
      <c r="C140" s="322" t="s">
        <v>156</v>
      </c>
      <c r="D140" s="322" t="s">
        <v>156</v>
      </c>
      <c r="E140" s="322" t="s">
        <v>156</v>
      </c>
      <c r="F140" s="330" t="s">
        <v>156</v>
      </c>
      <c r="G140" s="322" t="s">
        <v>156</v>
      </c>
      <c r="H140" s="322" t="s">
        <v>156</v>
      </c>
      <c r="I140" s="330" t="s">
        <v>156</v>
      </c>
      <c r="J140" s="322" t="s">
        <v>156</v>
      </c>
      <c r="K140" s="269" t="s">
        <v>215</v>
      </c>
      <c r="L140" s="297" t="s">
        <v>489</v>
      </c>
      <c r="M140" s="269" t="s">
        <v>214</v>
      </c>
      <c r="N140" s="297" t="s">
        <v>526</v>
      </c>
      <c r="O140" s="301" t="s">
        <v>527</v>
      </c>
      <c r="P140" s="330"/>
      <c r="Q140" s="260" t="s">
        <v>528</v>
      </c>
      <c r="R140" s="349"/>
      <c r="S140" s="350" t="s">
        <v>125</v>
      </c>
    </row>
    <row r="141" spans="2:19">
      <c r="B141" s="312" t="s">
        <v>537</v>
      </c>
      <c r="C141" s="322" t="s">
        <v>156</v>
      </c>
      <c r="D141" s="322" t="s">
        <v>156</v>
      </c>
      <c r="E141" s="322" t="s">
        <v>156</v>
      </c>
      <c r="F141" s="330" t="s">
        <v>156</v>
      </c>
      <c r="G141" s="322" t="s">
        <v>156</v>
      </c>
      <c r="H141" s="322" t="s">
        <v>156</v>
      </c>
      <c r="I141" s="330" t="s">
        <v>156</v>
      </c>
      <c r="J141" s="322" t="s">
        <v>156</v>
      </c>
      <c r="K141" s="269" t="s">
        <v>215</v>
      </c>
      <c r="L141" s="297" t="s">
        <v>489</v>
      </c>
      <c r="M141" s="269" t="s">
        <v>214</v>
      </c>
      <c r="N141" s="297" t="s">
        <v>530</v>
      </c>
      <c r="O141" s="301" t="s">
        <v>547</v>
      </c>
      <c r="P141" s="330"/>
      <c r="Q141" s="260" t="s">
        <v>531</v>
      </c>
      <c r="R141" s="349"/>
      <c r="S141" s="350" t="s">
        <v>125</v>
      </c>
    </row>
    <row r="142" spans="2:19" ht="12.95" customHeight="1">
      <c r="B142" s="312" t="s">
        <v>425</v>
      </c>
      <c r="C142" s="330" t="s">
        <v>156</v>
      </c>
      <c r="D142" s="330" t="s">
        <v>156</v>
      </c>
      <c r="E142" s="330" t="s">
        <v>156</v>
      </c>
      <c r="F142" s="330" t="s">
        <v>213</v>
      </c>
      <c r="G142" s="330" t="s">
        <v>156</v>
      </c>
      <c r="H142" s="330" t="s">
        <v>156</v>
      </c>
      <c r="I142" s="330" t="s">
        <v>156</v>
      </c>
      <c r="J142" s="330" t="s">
        <v>156</v>
      </c>
      <c r="K142" s="270" t="s">
        <v>215</v>
      </c>
      <c r="L142" s="297" t="s">
        <v>336</v>
      </c>
      <c r="M142" s="269" t="s">
        <v>214</v>
      </c>
      <c r="N142" s="352" t="s">
        <v>532</v>
      </c>
      <c r="O142" s="301" t="s">
        <v>106</v>
      </c>
      <c r="P142" s="330"/>
      <c r="Q142" s="260" t="s">
        <v>125</v>
      </c>
      <c r="R142" s="349"/>
      <c r="S142" s="350" t="s">
        <v>125</v>
      </c>
    </row>
    <row r="143" spans="2:19" ht="12.95" customHeight="1">
      <c r="B143" s="312" t="s">
        <v>426</v>
      </c>
      <c r="C143" s="322" t="s">
        <v>156</v>
      </c>
      <c r="D143" s="322" t="s">
        <v>156</v>
      </c>
      <c r="E143" s="322" t="s">
        <v>156</v>
      </c>
      <c r="F143" s="330" t="s">
        <v>213</v>
      </c>
      <c r="G143" s="322" t="s">
        <v>156</v>
      </c>
      <c r="H143" s="322" t="s">
        <v>156</v>
      </c>
      <c r="I143" s="330" t="s">
        <v>156</v>
      </c>
      <c r="J143" s="322" t="s">
        <v>156</v>
      </c>
      <c r="K143" s="269" t="s">
        <v>215</v>
      </c>
      <c r="L143" s="297" t="s">
        <v>336</v>
      </c>
      <c r="M143" s="269" t="s">
        <v>217</v>
      </c>
      <c r="N143" s="297" t="s">
        <v>373</v>
      </c>
      <c r="O143" s="301" t="s">
        <v>106</v>
      </c>
      <c r="P143" s="330"/>
      <c r="Q143" s="260" t="s">
        <v>125</v>
      </c>
      <c r="R143" s="349"/>
      <c r="S143" s="350" t="s">
        <v>125</v>
      </c>
    </row>
    <row r="144" spans="2:19" ht="12.95" customHeight="1">
      <c r="B144" s="312" t="s">
        <v>427</v>
      </c>
      <c r="C144" s="330" t="s">
        <v>156</v>
      </c>
      <c r="D144" s="330" t="s">
        <v>156</v>
      </c>
      <c r="E144" s="330" t="s">
        <v>156</v>
      </c>
      <c r="F144" s="330" t="s">
        <v>213</v>
      </c>
      <c r="G144" s="330" t="s">
        <v>156</v>
      </c>
      <c r="H144" s="330" t="s">
        <v>156</v>
      </c>
      <c r="I144" s="330" t="s">
        <v>156</v>
      </c>
      <c r="J144" s="330" t="s">
        <v>156</v>
      </c>
      <c r="K144" s="269" t="s">
        <v>215</v>
      </c>
      <c r="L144" s="297" t="s">
        <v>336</v>
      </c>
      <c r="M144" s="269" t="s">
        <v>219</v>
      </c>
      <c r="N144" s="297" t="s">
        <v>373</v>
      </c>
      <c r="O144" s="301" t="s">
        <v>106</v>
      </c>
      <c r="P144" s="330"/>
      <c r="Q144" s="260" t="s">
        <v>125</v>
      </c>
      <c r="R144" s="349"/>
      <c r="S144" s="350" t="s">
        <v>125</v>
      </c>
    </row>
    <row r="145" spans="2:19" ht="12.95" customHeight="1">
      <c r="B145" s="312" t="s">
        <v>428</v>
      </c>
      <c r="C145" s="330" t="s">
        <v>156</v>
      </c>
      <c r="D145" s="330" t="s">
        <v>156</v>
      </c>
      <c r="E145" s="330" t="s">
        <v>156</v>
      </c>
      <c r="F145" s="330" t="s">
        <v>213</v>
      </c>
      <c r="G145" s="330" t="s">
        <v>156</v>
      </c>
      <c r="H145" s="330" t="s">
        <v>156</v>
      </c>
      <c r="I145" s="330" t="s">
        <v>156</v>
      </c>
      <c r="J145" s="330" t="s">
        <v>156</v>
      </c>
      <c r="K145" s="269" t="s">
        <v>215</v>
      </c>
      <c r="L145" s="297" t="s">
        <v>336</v>
      </c>
      <c r="M145" s="269" t="s">
        <v>221</v>
      </c>
      <c r="N145" s="297" t="s">
        <v>373</v>
      </c>
      <c r="O145" s="301" t="s">
        <v>106</v>
      </c>
      <c r="P145" s="330"/>
      <c r="Q145" s="260" t="s">
        <v>125</v>
      </c>
      <c r="R145" s="349"/>
      <c r="S145" s="350" t="s">
        <v>125</v>
      </c>
    </row>
    <row r="146" spans="2:19" ht="12.95" customHeight="1">
      <c r="B146" s="312" t="s">
        <v>429</v>
      </c>
      <c r="C146" s="330" t="s">
        <v>156</v>
      </c>
      <c r="D146" s="330" t="s">
        <v>156</v>
      </c>
      <c r="E146" s="330" t="s">
        <v>156</v>
      </c>
      <c r="F146" s="330" t="s">
        <v>213</v>
      </c>
      <c r="G146" s="330" t="s">
        <v>156</v>
      </c>
      <c r="H146" s="330" t="s">
        <v>156</v>
      </c>
      <c r="I146" s="330" t="s">
        <v>156</v>
      </c>
      <c r="J146" s="330" t="s">
        <v>156</v>
      </c>
      <c r="K146" s="269" t="s">
        <v>215</v>
      </c>
      <c r="L146" s="297" t="s">
        <v>391</v>
      </c>
      <c r="M146" s="269" t="s">
        <v>214</v>
      </c>
      <c r="N146" s="297" t="s">
        <v>386</v>
      </c>
      <c r="O146" s="301" t="s">
        <v>106</v>
      </c>
      <c r="P146" s="330"/>
      <c r="Q146" s="260" t="s">
        <v>125</v>
      </c>
      <c r="R146" s="349"/>
      <c r="S146" s="350" t="s">
        <v>125</v>
      </c>
    </row>
    <row r="147" spans="2:19" ht="12.95" customHeight="1">
      <c r="B147" s="312" t="s">
        <v>431</v>
      </c>
      <c r="C147" s="322" t="s">
        <v>156</v>
      </c>
      <c r="D147" s="322" t="s">
        <v>156</v>
      </c>
      <c r="E147" s="322" t="s">
        <v>156</v>
      </c>
      <c r="F147" s="330" t="s">
        <v>213</v>
      </c>
      <c r="G147" s="322" t="s">
        <v>156</v>
      </c>
      <c r="H147" s="322" t="s">
        <v>156</v>
      </c>
      <c r="I147" s="330" t="s">
        <v>156</v>
      </c>
      <c r="J147" s="322" t="s">
        <v>156</v>
      </c>
      <c r="K147" s="270" t="s">
        <v>215</v>
      </c>
      <c r="L147" s="297" t="s">
        <v>391</v>
      </c>
      <c r="M147" s="269" t="s">
        <v>214</v>
      </c>
      <c r="N147" s="297" t="s">
        <v>387</v>
      </c>
      <c r="O147" s="301" t="s">
        <v>247</v>
      </c>
      <c r="P147" s="330"/>
      <c r="Q147" s="260" t="s">
        <v>379</v>
      </c>
      <c r="R147" s="349"/>
      <c r="S147" s="350" t="s">
        <v>125</v>
      </c>
    </row>
    <row r="148" spans="2:19" ht="12.95" customHeight="1">
      <c r="B148" s="312" t="s">
        <v>432</v>
      </c>
      <c r="C148" s="330" t="s">
        <v>156</v>
      </c>
      <c r="D148" s="330" t="s">
        <v>156</v>
      </c>
      <c r="E148" s="330" t="s">
        <v>156</v>
      </c>
      <c r="F148" s="330" t="s">
        <v>213</v>
      </c>
      <c r="G148" s="330" t="s">
        <v>156</v>
      </c>
      <c r="H148" s="330" t="s">
        <v>156</v>
      </c>
      <c r="I148" s="330" t="s">
        <v>156</v>
      </c>
      <c r="J148" s="330" t="s">
        <v>156</v>
      </c>
      <c r="K148" s="270" t="s">
        <v>215</v>
      </c>
      <c r="L148" s="297" t="s">
        <v>391</v>
      </c>
      <c r="M148" s="269" t="s">
        <v>214</v>
      </c>
      <c r="N148" s="297" t="s">
        <v>388</v>
      </c>
      <c r="O148" s="301" t="s">
        <v>349</v>
      </c>
      <c r="P148" s="330"/>
      <c r="Q148" s="260" t="s">
        <v>380</v>
      </c>
      <c r="R148" s="349"/>
      <c r="S148" s="351" t="s">
        <v>368</v>
      </c>
    </row>
    <row r="149" spans="2:19" ht="12.95" customHeight="1">
      <c r="B149" s="312" t="s">
        <v>433</v>
      </c>
      <c r="C149" s="322" t="s">
        <v>156</v>
      </c>
      <c r="D149" s="322" t="s">
        <v>156</v>
      </c>
      <c r="E149" s="322" t="s">
        <v>156</v>
      </c>
      <c r="F149" s="330" t="s">
        <v>213</v>
      </c>
      <c r="G149" s="322" t="s">
        <v>156</v>
      </c>
      <c r="H149" s="322" t="s">
        <v>156</v>
      </c>
      <c r="I149" s="330" t="s">
        <v>156</v>
      </c>
      <c r="J149" s="322" t="s">
        <v>156</v>
      </c>
      <c r="K149" s="270" t="s">
        <v>215</v>
      </c>
      <c r="L149" s="297" t="s">
        <v>391</v>
      </c>
      <c r="M149" s="269" t="s">
        <v>214</v>
      </c>
      <c r="N149" s="297" t="s">
        <v>369</v>
      </c>
      <c r="O149" s="301" t="s">
        <v>346</v>
      </c>
      <c r="P149" s="330"/>
      <c r="Q149" s="260" t="s">
        <v>381</v>
      </c>
      <c r="R149" s="349"/>
      <c r="S149" s="350" t="s">
        <v>125</v>
      </c>
    </row>
    <row r="150" spans="2:19" ht="12.95" customHeight="1">
      <c r="B150" s="312" t="s">
        <v>430</v>
      </c>
      <c r="C150" s="330" t="s">
        <v>156</v>
      </c>
      <c r="D150" s="330" t="s">
        <v>156</v>
      </c>
      <c r="E150" s="330" t="s">
        <v>156</v>
      </c>
      <c r="F150" s="330" t="s">
        <v>213</v>
      </c>
      <c r="G150" s="330" t="s">
        <v>156</v>
      </c>
      <c r="H150" s="330" t="s">
        <v>156</v>
      </c>
      <c r="I150" s="330" t="s">
        <v>156</v>
      </c>
      <c r="J150" s="330" t="s">
        <v>156</v>
      </c>
      <c r="K150" s="270" t="s">
        <v>215</v>
      </c>
      <c r="L150" s="297" t="s">
        <v>391</v>
      </c>
      <c r="M150" s="269" t="s">
        <v>214</v>
      </c>
      <c r="N150" s="297" t="s">
        <v>370</v>
      </c>
      <c r="O150" s="301" t="s">
        <v>251</v>
      </c>
      <c r="P150" s="330"/>
      <c r="Q150" s="260" t="s">
        <v>382</v>
      </c>
      <c r="R150" s="349"/>
      <c r="S150" s="350" t="s">
        <v>125</v>
      </c>
    </row>
    <row r="151" spans="2:19" ht="12.95" customHeight="1">
      <c r="B151" s="312" t="s">
        <v>434</v>
      </c>
      <c r="C151" s="330" t="s">
        <v>156</v>
      </c>
      <c r="D151" s="330" t="s">
        <v>156</v>
      </c>
      <c r="E151" s="330" t="s">
        <v>156</v>
      </c>
      <c r="F151" s="330" t="s">
        <v>213</v>
      </c>
      <c r="G151" s="330" t="s">
        <v>156</v>
      </c>
      <c r="H151" s="330" t="s">
        <v>156</v>
      </c>
      <c r="I151" s="330" t="s">
        <v>156</v>
      </c>
      <c r="J151" s="330" t="s">
        <v>156</v>
      </c>
      <c r="K151" s="269" t="s">
        <v>215</v>
      </c>
      <c r="L151" s="297" t="s">
        <v>391</v>
      </c>
      <c r="M151" s="269" t="s">
        <v>214</v>
      </c>
      <c r="N151" s="297" t="s">
        <v>389</v>
      </c>
      <c r="O151" s="301" t="s">
        <v>253</v>
      </c>
      <c r="P151" s="330"/>
      <c r="Q151" s="260" t="s">
        <v>383</v>
      </c>
      <c r="R151" s="349"/>
      <c r="S151" s="350" t="s">
        <v>125</v>
      </c>
    </row>
    <row r="152" spans="2:19" ht="12.95" customHeight="1">
      <c r="B152" s="312" t="s">
        <v>435</v>
      </c>
      <c r="C152" s="330" t="s">
        <v>156</v>
      </c>
      <c r="D152" s="330" t="s">
        <v>156</v>
      </c>
      <c r="E152" s="330" t="s">
        <v>156</v>
      </c>
      <c r="F152" s="330" t="s">
        <v>213</v>
      </c>
      <c r="G152" s="330" t="s">
        <v>156</v>
      </c>
      <c r="H152" s="330" t="s">
        <v>156</v>
      </c>
      <c r="I152" s="330" t="s">
        <v>156</v>
      </c>
      <c r="J152" s="330" t="s">
        <v>156</v>
      </c>
      <c r="K152" s="269" t="s">
        <v>215</v>
      </c>
      <c r="L152" s="297" t="s">
        <v>391</v>
      </c>
      <c r="M152" s="269" t="s">
        <v>214</v>
      </c>
      <c r="N152" s="297" t="s">
        <v>372</v>
      </c>
      <c r="O152" s="301" t="s">
        <v>255</v>
      </c>
      <c r="P152" s="330"/>
      <c r="Q152" s="260" t="s">
        <v>384</v>
      </c>
      <c r="R152" s="349"/>
      <c r="S152" s="350" t="s">
        <v>125</v>
      </c>
    </row>
    <row r="153" spans="2:19">
      <c r="B153" s="312" t="s">
        <v>496</v>
      </c>
      <c r="C153" s="330" t="s">
        <v>156</v>
      </c>
      <c r="D153" s="330" t="s">
        <v>156</v>
      </c>
      <c r="E153" s="330" t="s">
        <v>156</v>
      </c>
      <c r="F153" s="330" t="s">
        <v>213</v>
      </c>
      <c r="G153" s="330" t="s">
        <v>156</v>
      </c>
      <c r="H153" s="330" t="s">
        <v>156</v>
      </c>
      <c r="I153" s="330" t="s">
        <v>156</v>
      </c>
      <c r="J153" s="330" t="s">
        <v>156</v>
      </c>
      <c r="K153" s="269" t="s">
        <v>215</v>
      </c>
      <c r="L153" s="297" t="s">
        <v>391</v>
      </c>
      <c r="M153" s="269" t="s">
        <v>214</v>
      </c>
      <c r="N153" s="297" t="s">
        <v>390</v>
      </c>
      <c r="O153" s="301" t="s">
        <v>257</v>
      </c>
      <c r="P153" s="330"/>
      <c r="Q153" s="260" t="s">
        <v>385</v>
      </c>
      <c r="R153" s="349"/>
      <c r="S153" s="350" t="s">
        <v>125</v>
      </c>
    </row>
    <row r="154" spans="2:19">
      <c r="B154" s="312" t="s">
        <v>497</v>
      </c>
      <c r="C154" s="322" t="s">
        <v>156</v>
      </c>
      <c r="D154" s="322" t="s">
        <v>156</v>
      </c>
      <c r="E154" s="322" t="s">
        <v>156</v>
      </c>
      <c r="F154" s="330" t="s">
        <v>156</v>
      </c>
      <c r="G154" s="322" t="s">
        <v>156</v>
      </c>
      <c r="H154" s="322" t="s">
        <v>156</v>
      </c>
      <c r="I154" s="330" t="s">
        <v>156</v>
      </c>
      <c r="J154" s="322" t="s">
        <v>156</v>
      </c>
      <c r="K154" s="269" t="s">
        <v>215</v>
      </c>
      <c r="L154" s="297" t="s">
        <v>495</v>
      </c>
      <c r="M154" s="269" t="s">
        <v>214</v>
      </c>
      <c r="N154" s="297" t="s">
        <v>465</v>
      </c>
      <c r="O154" s="301" t="s">
        <v>472</v>
      </c>
      <c r="P154" s="330"/>
      <c r="Q154" s="260" t="s">
        <v>512</v>
      </c>
      <c r="R154" s="349"/>
      <c r="S154" s="350" t="s">
        <v>125</v>
      </c>
    </row>
    <row r="155" spans="2:19">
      <c r="B155" s="312" t="s">
        <v>498</v>
      </c>
      <c r="C155" s="322" t="s">
        <v>156</v>
      </c>
      <c r="D155" s="322" t="s">
        <v>156</v>
      </c>
      <c r="E155" s="322" t="s">
        <v>156</v>
      </c>
      <c r="F155" s="330" t="s">
        <v>156</v>
      </c>
      <c r="G155" s="322" t="s">
        <v>156</v>
      </c>
      <c r="H155" s="322" t="s">
        <v>156</v>
      </c>
      <c r="I155" s="330" t="s">
        <v>156</v>
      </c>
      <c r="J155" s="322" t="s">
        <v>156</v>
      </c>
      <c r="K155" s="269" t="s">
        <v>215</v>
      </c>
      <c r="L155" s="297" t="s">
        <v>495</v>
      </c>
      <c r="M155" s="269" t="s">
        <v>214</v>
      </c>
      <c r="N155" s="297" t="s">
        <v>466</v>
      </c>
      <c r="O155" s="301" t="s">
        <v>470</v>
      </c>
      <c r="P155" s="330"/>
      <c r="Q155" s="260" t="s">
        <v>511</v>
      </c>
      <c r="R155" s="349"/>
      <c r="S155" s="350" t="s">
        <v>125</v>
      </c>
    </row>
    <row r="156" spans="2:19">
      <c r="B156" s="312" t="s">
        <v>499</v>
      </c>
      <c r="C156" s="322" t="s">
        <v>156</v>
      </c>
      <c r="D156" s="322" t="s">
        <v>156</v>
      </c>
      <c r="E156" s="322" t="s">
        <v>156</v>
      </c>
      <c r="F156" s="330" t="s">
        <v>156</v>
      </c>
      <c r="G156" s="322" t="s">
        <v>156</v>
      </c>
      <c r="H156" s="322" t="s">
        <v>156</v>
      </c>
      <c r="I156" s="330" t="s">
        <v>156</v>
      </c>
      <c r="J156" s="322" t="s">
        <v>156</v>
      </c>
      <c r="K156" s="269" t="s">
        <v>215</v>
      </c>
      <c r="L156" s="297" t="s">
        <v>495</v>
      </c>
      <c r="M156" s="269" t="s">
        <v>214</v>
      </c>
      <c r="N156" s="297" t="s">
        <v>467</v>
      </c>
      <c r="O156" s="301" t="s">
        <v>474</v>
      </c>
      <c r="P156" s="330"/>
      <c r="Q156" s="260" t="s">
        <v>468</v>
      </c>
      <c r="R156" s="349"/>
      <c r="S156" s="350" t="s">
        <v>125</v>
      </c>
    </row>
    <row r="157" spans="2:19">
      <c r="B157" s="312" t="s">
        <v>538</v>
      </c>
      <c r="C157" s="322" t="s">
        <v>156</v>
      </c>
      <c r="D157" s="322" t="s">
        <v>156</v>
      </c>
      <c r="E157" s="322" t="s">
        <v>156</v>
      </c>
      <c r="F157" s="330" t="s">
        <v>156</v>
      </c>
      <c r="G157" s="322" t="s">
        <v>156</v>
      </c>
      <c r="H157" s="322" t="s">
        <v>156</v>
      </c>
      <c r="I157" s="330" t="s">
        <v>156</v>
      </c>
      <c r="J157" s="322" t="s">
        <v>156</v>
      </c>
      <c r="K157" s="269" t="s">
        <v>215</v>
      </c>
      <c r="L157" s="297" t="s">
        <v>495</v>
      </c>
      <c r="M157" s="269" t="s">
        <v>214</v>
      </c>
      <c r="N157" s="297" t="s">
        <v>526</v>
      </c>
      <c r="O157" s="301" t="s">
        <v>527</v>
      </c>
      <c r="P157" s="330"/>
      <c r="Q157" s="260" t="s">
        <v>528</v>
      </c>
      <c r="R157" s="349"/>
      <c r="S157" s="350" t="s">
        <v>125</v>
      </c>
    </row>
    <row r="158" spans="2:19">
      <c r="B158" s="312" t="s">
        <v>539</v>
      </c>
      <c r="C158" s="322" t="s">
        <v>156</v>
      </c>
      <c r="D158" s="322" t="s">
        <v>156</v>
      </c>
      <c r="E158" s="322" t="s">
        <v>156</v>
      </c>
      <c r="F158" s="330" t="s">
        <v>156</v>
      </c>
      <c r="G158" s="322" t="s">
        <v>156</v>
      </c>
      <c r="H158" s="322" t="s">
        <v>156</v>
      </c>
      <c r="I158" s="330" t="s">
        <v>156</v>
      </c>
      <c r="J158" s="322" t="s">
        <v>156</v>
      </c>
      <c r="K158" s="269" t="s">
        <v>215</v>
      </c>
      <c r="L158" s="297" t="s">
        <v>495</v>
      </c>
      <c r="M158" s="269" t="s">
        <v>214</v>
      </c>
      <c r="N158" s="297" t="s">
        <v>530</v>
      </c>
      <c r="O158" s="301" t="s">
        <v>547</v>
      </c>
      <c r="P158" s="330"/>
      <c r="Q158" s="260" t="s">
        <v>531</v>
      </c>
      <c r="R158" s="349"/>
      <c r="S158" s="350" t="s">
        <v>125</v>
      </c>
    </row>
    <row r="159" spans="2:19">
      <c r="B159" s="312" t="s">
        <v>436</v>
      </c>
      <c r="C159" s="330" t="s">
        <v>156</v>
      </c>
      <c r="D159" s="330" t="s">
        <v>156</v>
      </c>
      <c r="E159" s="330" t="s">
        <v>156</v>
      </c>
      <c r="F159" s="330" t="s">
        <v>213</v>
      </c>
      <c r="G159" s="330" t="s">
        <v>156</v>
      </c>
      <c r="H159" s="330" t="s">
        <v>156</v>
      </c>
      <c r="I159" s="330" t="s">
        <v>156</v>
      </c>
      <c r="J159" s="330" t="s">
        <v>156</v>
      </c>
      <c r="K159" s="270" t="s">
        <v>215</v>
      </c>
      <c r="L159" s="297" t="s">
        <v>391</v>
      </c>
      <c r="M159" s="269" t="s">
        <v>214</v>
      </c>
      <c r="N159" s="352" t="s">
        <v>532</v>
      </c>
      <c r="O159" s="301" t="s">
        <v>106</v>
      </c>
      <c r="P159" s="330"/>
      <c r="Q159" s="260" t="s">
        <v>125</v>
      </c>
      <c r="R159" s="349"/>
      <c r="S159" s="350" t="s">
        <v>125</v>
      </c>
    </row>
    <row r="160" spans="2:19">
      <c r="B160" s="312" t="s">
        <v>437</v>
      </c>
      <c r="C160" s="330" t="s">
        <v>156</v>
      </c>
      <c r="D160" s="330" t="s">
        <v>156</v>
      </c>
      <c r="E160" s="330" t="s">
        <v>156</v>
      </c>
      <c r="F160" s="330" t="s">
        <v>213</v>
      </c>
      <c r="G160" s="330" t="s">
        <v>156</v>
      </c>
      <c r="H160" s="330" t="s">
        <v>156</v>
      </c>
      <c r="I160" s="330" t="s">
        <v>156</v>
      </c>
      <c r="J160" s="330" t="s">
        <v>156</v>
      </c>
      <c r="K160" s="269" t="s">
        <v>215</v>
      </c>
      <c r="L160" s="297" t="s">
        <v>391</v>
      </c>
      <c r="M160" s="269" t="s">
        <v>217</v>
      </c>
      <c r="N160" s="297" t="s">
        <v>373</v>
      </c>
      <c r="O160" s="301" t="s">
        <v>106</v>
      </c>
      <c r="P160" s="330"/>
      <c r="Q160" s="260" t="s">
        <v>125</v>
      </c>
      <c r="R160" s="349"/>
      <c r="S160" s="350" t="s">
        <v>125</v>
      </c>
    </row>
    <row r="161" spans="2:19">
      <c r="B161" s="313" t="s">
        <v>438</v>
      </c>
      <c r="C161" s="330" t="s">
        <v>156</v>
      </c>
      <c r="D161" s="330" t="s">
        <v>156</v>
      </c>
      <c r="E161" s="330" t="s">
        <v>156</v>
      </c>
      <c r="F161" s="330" t="s">
        <v>213</v>
      </c>
      <c r="G161" s="330" t="s">
        <v>156</v>
      </c>
      <c r="H161" s="330" t="s">
        <v>156</v>
      </c>
      <c r="I161" s="330" t="s">
        <v>156</v>
      </c>
      <c r="J161" s="330" t="s">
        <v>156</v>
      </c>
      <c r="K161" s="269" t="s">
        <v>215</v>
      </c>
      <c r="L161" s="297" t="s">
        <v>391</v>
      </c>
      <c r="M161" s="269" t="s">
        <v>219</v>
      </c>
      <c r="N161" s="297" t="s">
        <v>373</v>
      </c>
      <c r="O161" s="301" t="s">
        <v>106</v>
      </c>
      <c r="P161" s="330"/>
      <c r="Q161" s="260" t="s">
        <v>125</v>
      </c>
      <c r="R161" s="349"/>
      <c r="S161" s="350" t="s">
        <v>125</v>
      </c>
    </row>
    <row r="162" spans="2:19">
      <c r="B162" s="312" t="s">
        <v>439</v>
      </c>
      <c r="C162" s="330" t="s">
        <v>156</v>
      </c>
      <c r="D162" s="330" t="s">
        <v>156</v>
      </c>
      <c r="E162" s="330" t="s">
        <v>156</v>
      </c>
      <c r="F162" s="330" t="s">
        <v>213</v>
      </c>
      <c r="G162" s="330" t="s">
        <v>156</v>
      </c>
      <c r="H162" s="330" t="s">
        <v>156</v>
      </c>
      <c r="I162" s="330" t="s">
        <v>156</v>
      </c>
      <c r="J162" s="330" t="s">
        <v>156</v>
      </c>
      <c r="K162" s="269" t="s">
        <v>215</v>
      </c>
      <c r="L162" s="297" t="s">
        <v>391</v>
      </c>
      <c r="M162" s="269" t="s">
        <v>221</v>
      </c>
      <c r="N162" s="297" t="s">
        <v>373</v>
      </c>
      <c r="O162" s="301" t="s">
        <v>106</v>
      </c>
      <c r="P162" s="330"/>
      <c r="Q162" s="260" t="s">
        <v>125</v>
      </c>
      <c r="R162" s="349"/>
      <c r="S162" s="350" t="s">
        <v>125</v>
      </c>
    </row>
    <row r="163" spans="2:19">
      <c r="B163" s="312" t="s">
        <v>440</v>
      </c>
      <c r="C163" s="322" t="s">
        <v>156</v>
      </c>
      <c r="D163" s="322" t="s">
        <v>156</v>
      </c>
      <c r="E163" s="322" t="s">
        <v>156</v>
      </c>
      <c r="F163" s="330" t="s">
        <v>213</v>
      </c>
      <c r="G163" s="322" t="s">
        <v>156</v>
      </c>
      <c r="H163" s="322" t="s">
        <v>156</v>
      </c>
      <c r="I163" s="330" t="s">
        <v>156</v>
      </c>
      <c r="J163" s="322" t="s">
        <v>156</v>
      </c>
      <c r="K163" s="269" t="s">
        <v>285</v>
      </c>
      <c r="L163" s="297" t="s">
        <v>333</v>
      </c>
      <c r="M163" s="269" t="s">
        <v>214</v>
      </c>
      <c r="N163" s="297" t="s">
        <v>386</v>
      </c>
      <c r="O163" s="301" t="s">
        <v>106</v>
      </c>
      <c r="P163" s="330"/>
      <c r="Q163" s="260" t="s">
        <v>125</v>
      </c>
      <c r="R163" s="349"/>
      <c r="S163" s="350" t="s">
        <v>125</v>
      </c>
    </row>
    <row r="164" spans="2:19">
      <c r="B164" s="312" t="s">
        <v>442</v>
      </c>
      <c r="C164" s="330" t="s">
        <v>156</v>
      </c>
      <c r="D164" s="330" t="s">
        <v>156</v>
      </c>
      <c r="E164" s="330" t="s">
        <v>156</v>
      </c>
      <c r="F164" s="330" t="s">
        <v>213</v>
      </c>
      <c r="G164" s="330" t="s">
        <v>156</v>
      </c>
      <c r="H164" s="330" t="s">
        <v>156</v>
      </c>
      <c r="I164" s="330" t="s">
        <v>156</v>
      </c>
      <c r="J164" s="330" t="s">
        <v>156</v>
      </c>
      <c r="K164" s="269" t="s">
        <v>285</v>
      </c>
      <c r="L164" s="297" t="s">
        <v>333</v>
      </c>
      <c r="M164" s="269" t="s">
        <v>214</v>
      </c>
      <c r="N164" s="297" t="s">
        <v>387</v>
      </c>
      <c r="O164" s="301" t="s">
        <v>247</v>
      </c>
      <c r="P164" s="330"/>
      <c r="Q164" s="260" t="s">
        <v>379</v>
      </c>
      <c r="R164" s="349"/>
      <c r="S164" s="350" t="s">
        <v>125</v>
      </c>
    </row>
    <row r="165" spans="2:19">
      <c r="B165" s="313" t="s">
        <v>443</v>
      </c>
      <c r="C165" s="330" t="s">
        <v>156</v>
      </c>
      <c r="D165" s="330" t="s">
        <v>156</v>
      </c>
      <c r="E165" s="330" t="s">
        <v>156</v>
      </c>
      <c r="F165" s="330" t="s">
        <v>213</v>
      </c>
      <c r="G165" s="330" t="s">
        <v>156</v>
      </c>
      <c r="H165" s="330" t="s">
        <v>156</v>
      </c>
      <c r="I165" s="330" t="s">
        <v>156</v>
      </c>
      <c r="J165" s="330" t="s">
        <v>156</v>
      </c>
      <c r="K165" s="269" t="s">
        <v>285</v>
      </c>
      <c r="L165" s="297" t="s">
        <v>333</v>
      </c>
      <c r="M165" s="269" t="s">
        <v>214</v>
      </c>
      <c r="N165" s="297" t="s">
        <v>388</v>
      </c>
      <c r="O165" s="301" t="s">
        <v>349</v>
      </c>
      <c r="P165" s="330"/>
      <c r="Q165" s="260" t="s">
        <v>380</v>
      </c>
      <c r="R165" s="349"/>
      <c r="S165" s="351" t="s">
        <v>368</v>
      </c>
    </row>
    <row r="166" spans="2:19">
      <c r="B166" s="356" t="s">
        <v>642</v>
      </c>
      <c r="C166" s="357" t="s">
        <v>156</v>
      </c>
      <c r="D166" s="357" t="s">
        <v>156</v>
      </c>
      <c r="E166" s="357" t="s">
        <v>156</v>
      </c>
      <c r="F166" s="357" t="s">
        <v>213</v>
      </c>
      <c r="G166" s="357" t="s">
        <v>156</v>
      </c>
      <c r="H166" s="357" t="s">
        <v>156</v>
      </c>
      <c r="I166" s="357" t="s">
        <v>156</v>
      </c>
      <c r="J166" s="357" t="s">
        <v>156</v>
      </c>
      <c r="K166" s="358" t="s">
        <v>285</v>
      </c>
      <c r="L166" s="359" t="s">
        <v>333</v>
      </c>
      <c r="M166" s="358" t="s">
        <v>214</v>
      </c>
      <c r="N166" s="359" t="s">
        <v>640</v>
      </c>
      <c r="O166" s="259" t="s">
        <v>39</v>
      </c>
      <c r="P166" s="357"/>
      <c r="Q166" s="360" t="s">
        <v>125</v>
      </c>
      <c r="R166" s="361"/>
      <c r="S166" s="362" t="s">
        <v>368</v>
      </c>
    </row>
    <row r="167" spans="2:19">
      <c r="B167" s="312" t="s">
        <v>444</v>
      </c>
      <c r="C167" s="330" t="s">
        <v>156</v>
      </c>
      <c r="D167" s="330" t="s">
        <v>156</v>
      </c>
      <c r="E167" s="330" t="s">
        <v>156</v>
      </c>
      <c r="F167" s="330" t="s">
        <v>213</v>
      </c>
      <c r="G167" s="330" t="s">
        <v>156</v>
      </c>
      <c r="H167" s="330" t="s">
        <v>156</v>
      </c>
      <c r="I167" s="330" t="s">
        <v>156</v>
      </c>
      <c r="J167" s="330" t="s">
        <v>156</v>
      </c>
      <c r="K167" s="269" t="s">
        <v>285</v>
      </c>
      <c r="L167" s="297" t="s">
        <v>333</v>
      </c>
      <c r="M167" s="269" t="s">
        <v>214</v>
      </c>
      <c r="N167" s="297" t="s">
        <v>369</v>
      </c>
      <c r="O167" s="301" t="s">
        <v>346</v>
      </c>
      <c r="P167" s="330"/>
      <c r="Q167" s="260" t="s">
        <v>381</v>
      </c>
      <c r="R167" s="349"/>
      <c r="S167" s="350" t="s">
        <v>125</v>
      </c>
    </row>
    <row r="168" spans="2:19">
      <c r="B168" s="312" t="s">
        <v>441</v>
      </c>
      <c r="C168" s="322" t="s">
        <v>156</v>
      </c>
      <c r="D168" s="322" t="s">
        <v>156</v>
      </c>
      <c r="E168" s="322" t="s">
        <v>156</v>
      </c>
      <c r="F168" s="330" t="s">
        <v>213</v>
      </c>
      <c r="G168" s="322" t="s">
        <v>156</v>
      </c>
      <c r="H168" s="322" t="s">
        <v>156</v>
      </c>
      <c r="I168" s="330" t="s">
        <v>156</v>
      </c>
      <c r="J168" s="322" t="s">
        <v>156</v>
      </c>
      <c r="K168" s="269" t="s">
        <v>285</v>
      </c>
      <c r="L168" s="297" t="s">
        <v>333</v>
      </c>
      <c r="M168" s="269" t="s">
        <v>214</v>
      </c>
      <c r="N168" s="297" t="s">
        <v>370</v>
      </c>
      <c r="O168" s="301" t="s">
        <v>251</v>
      </c>
      <c r="P168" s="330"/>
      <c r="Q168" s="260" t="s">
        <v>382</v>
      </c>
      <c r="R168" s="349"/>
      <c r="S168" s="350" t="s">
        <v>125</v>
      </c>
    </row>
    <row r="169" spans="2:19">
      <c r="B169" s="312" t="s">
        <v>445</v>
      </c>
      <c r="C169" s="330" t="s">
        <v>156</v>
      </c>
      <c r="D169" s="330" t="s">
        <v>156</v>
      </c>
      <c r="E169" s="330" t="s">
        <v>156</v>
      </c>
      <c r="F169" s="330" t="s">
        <v>213</v>
      </c>
      <c r="G169" s="330" t="s">
        <v>156</v>
      </c>
      <c r="H169" s="330" t="s">
        <v>156</v>
      </c>
      <c r="I169" s="330" t="s">
        <v>156</v>
      </c>
      <c r="J169" s="330" t="s">
        <v>156</v>
      </c>
      <c r="K169" s="269" t="s">
        <v>285</v>
      </c>
      <c r="L169" s="297" t="s">
        <v>333</v>
      </c>
      <c r="M169" s="269" t="s">
        <v>214</v>
      </c>
      <c r="N169" s="297" t="s">
        <v>389</v>
      </c>
      <c r="O169" s="301" t="s">
        <v>253</v>
      </c>
      <c r="P169" s="330"/>
      <c r="Q169" s="260" t="s">
        <v>383</v>
      </c>
      <c r="R169" s="349"/>
      <c r="S169" s="350" t="s">
        <v>125</v>
      </c>
    </row>
    <row r="170" spans="2:19">
      <c r="B170" s="312" t="s">
        <v>446</v>
      </c>
      <c r="C170" s="330" t="s">
        <v>156</v>
      </c>
      <c r="D170" s="330" t="s">
        <v>156</v>
      </c>
      <c r="E170" s="330" t="s">
        <v>156</v>
      </c>
      <c r="F170" s="330" t="s">
        <v>213</v>
      </c>
      <c r="G170" s="330" t="s">
        <v>156</v>
      </c>
      <c r="H170" s="330" t="s">
        <v>156</v>
      </c>
      <c r="I170" s="330" t="s">
        <v>156</v>
      </c>
      <c r="J170" s="330" t="s">
        <v>156</v>
      </c>
      <c r="K170" s="269" t="s">
        <v>285</v>
      </c>
      <c r="L170" s="297" t="s">
        <v>333</v>
      </c>
      <c r="M170" s="269" t="s">
        <v>214</v>
      </c>
      <c r="N170" s="297" t="s">
        <v>372</v>
      </c>
      <c r="O170" s="301" t="s">
        <v>255</v>
      </c>
      <c r="P170" s="330"/>
      <c r="Q170" s="260" t="s">
        <v>384</v>
      </c>
      <c r="R170" s="349"/>
      <c r="S170" s="350" t="s">
        <v>125</v>
      </c>
    </row>
    <row r="171" spans="2:19">
      <c r="B171" s="313" t="s">
        <v>502</v>
      </c>
      <c r="C171" s="330" t="s">
        <v>156</v>
      </c>
      <c r="D171" s="330" t="s">
        <v>156</v>
      </c>
      <c r="E171" s="330" t="s">
        <v>156</v>
      </c>
      <c r="F171" s="330" t="s">
        <v>213</v>
      </c>
      <c r="G171" s="330" t="s">
        <v>156</v>
      </c>
      <c r="H171" s="330" t="s">
        <v>156</v>
      </c>
      <c r="I171" s="330" t="s">
        <v>156</v>
      </c>
      <c r="J171" s="330" t="s">
        <v>156</v>
      </c>
      <c r="K171" s="269" t="s">
        <v>285</v>
      </c>
      <c r="L171" s="297" t="s">
        <v>333</v>
      </c>
      <c r="M171" s="269" t="s">
        <v>214</v>
      </c>
      <c r="N171" s="297" t="s">
        <v>390</v>
      </c>
      <c r="O171" s="301" t="s">
        <v>257</v>
      </c>
      <c r="P171" s="330"/>
      <c r="Q171" s="260" t="s">
        <v>385</v>
      </c>
      <c r="R171" s="349"/>
      <c r="S171" s="350" t="s">
        <v>125</v>
      </c>
    </row>
    <row r="172" spans="2:19">
      <c r="B172" s="312" t="s">
        <v>503</v>
      </c>
      <c r="C172" s="322" t="s">
        <v>156</v>
      </c>
      <c r="D172" s="322" t="s">
        <v>156</v>
      </c>
      <c r="E172" s="322" t="s">
        <v>156</v>
      </c>
      <c r="F172" s="330" t="s">
        <v>156</v>
      </c>
      <c r="G172" s="322" t="s">
        <v>156</v>
      </c>
      <c r="H172" s="322" t="s">
        <v>156</v>
      </c>
      <c r="I172" s="330" t="s">
        <v>156</v>
      </c>
      <c r="J172" s="322" t="s">
        <v>156</v>
      </c>
      <c r="K172" s="269" t="s">
        <v>501</v>
      </c>
      <c r="L172" s="297" t="s">
        <v>500</v>
      </c>
      <c r="M172" s="269" t="s">
        <v>214</v>
      </c>
      <c r="N172" s="297" t="s">
        <v>465</v>
      </c>
      <c r="O172" s="301" t="s">
        <v>472</v>
      </c>
      <c r="P172" s="330"/>
      <c r="Q172" s="260" t="s">
        <v>512</v>
      </c>
      <c r="R172" s="349"/>
      <c r="S172" s="350" t="s">
        <v>125</v>
      </c>
    </row>
    <row r="173" spans="2:19">
      <c r="B173" s="312" t="s">
        <v>504</v>
      </c>
      <c r="C173" s="322" t="s">
        <v>156</v>
      </c>
      <c r="D173" s="322" t="s">
        <v>156</v>
      </c>
      <c r="E173" s="322" t="s">
        <v>156</v>
      </c>
      <c r="F173" s="330" t="s">
        <v>156</v>
      </c>
      <c r="G173" s="322" t="s">
        <v>156</v>
      </c>
      <c r="H173" s="322" t="s">
        <v>156</v>
      </c>
      <c r="I173" s="330" t="s">
        <v>156</v>
      </c>
      <c r="J173" s="322" t="s">
        <v>156</v>
      </c>
      <c r="K173" s="269" t="s">
        <v>501</v>
      </c>
      <c r="L173" s="297" t="s">
        <v>500</v>
      </c>
      <c r="M173" s="269" t="s">
        <v>214</v>
      </c>
      <c r="N173" s="297" t="s">
        <v>466</v>
      </c>
      <c r="O173" s="301" t="s">
        <v>470</v>
      </c>
      <c r="P173" s="330"/>
      <c r="Q173" s="260" t="s">
        <v>511</v>
      </c>
      <c r="R173" s="349"/>
      <c r="S173" s="350" t="s">
        <v>125</v>
      </c>
    </row>
    <row r="174" spans="2:19">
      <c r="B174" s="312" t="s">
        <v>505</v>
      </c>
      <c r="C174" s="322" t="s">
        <v>156</v>
      </c>
      <c r="D174" s="322" t="s">
        <v>156</v>
      </c>
      <c r="E174" s="322" t="s">
        <v>156</v>
      </c>
      <c r="F174" s="330" t="s">
        <v>156</v>
      </c>
      <c r="G174" s="322" t="s">
        <v>156</v>
      </c>
      <c r="H174" s="322" t="s">
        <v>156</v>
      </c>
      <c r="I174" s="330" t="s">
        <v>156</v>
      </c>
      <c r="J174" s="322" t="s">
        <v>156</v>
      </c>
      <c r="K174" s="269" t="s">
        <v>501</v>
      </c>
      <c r="L174" s="297" t="s">
        <v>500</v>
      </c>
      <c r="M174" s="269" t="s">
        <v>214</v>
      </c>
      <c r="N174" s="297" t="s">
        <v>467</v>
      </c>
      <c r="O174" s="301" t="s">
        <v>474</v>
      </c>
      <c r="P174" s="330"/>
      <c r="Q174" s="260" t="s">
        <v>468</v>
      </c>
      <c r="R174" s="349"/>
      <c r="S174" s="350" t="s">
        <v>125</v>
      </c>
    </row>
    <row r="175" spans="2:19">
      <c r="B175" s="312" t="s">
        <v>540</v>
      </c>
      <c r="C175" s="322" t="s">
        <v>156</v>
      </c>
      <c r="D175" s="322" t="s">
        <v>156</v>
      </c>
      <c r="E175" s="322" t="s">
        <v>156</v>
      </c>
      <c r="F175" s="330" t="s">
        <v>156</v>
      </c>
      <c r="G175" s="322" t="s">
        <v>156</v>
      </c>
      <c r="H175" s="322" t="s">
        <v>156</v>
      </c>
      <c r="I175" s="330" t="s">
        <v>156</v>
      </c>
      <c r="J175" s="322" t="s">
        <v>156</v>
      </c>
      <c r="K175" s="269" t="s">
        <v>501</v>
      </c>
      <c r="L175" s="297" t="s">
        <v>500</v>
      </c>
      <c r="M175" s="269" t="s">
        <v>214</v>
      </c>
      <c r="N175" s="297" t="s">
        <v>467</v>
      </c>
      <c r="O175" s="301" t="s">
        <v>527</v>
      </c>
      <c r="P175" s="330"/>
      <c r="Q175" s="260" t="s">
        <v>528</v>
      </c>
      <c r="R175" s="349"/>
      <c r="S175" s="350" t="s">
        <v>125</v>
      </c>
    </row>
    <row r="176" spans="2:19">
      <c r="B176" s="312" t="s">
        <v>541</v>
      </c>
      <c r="C176" s="322" t="s">
        <v>156</v>
      </c>
      <c r="D176" s="322" t="s">
        <v>156</v>
      </c>
      <c r="E176" s="322" t="s">
        <v>156</v>
      </c>
      <c r="F176" s="330" t="s">
        <v>156</v>
      </c>
      <c r="G176" s="322" t="s">
        <v>156</v>
      </c>
      <c r="H176" s="322" t="s">
        <v>156</v>
      </c>
      <c r="I176" s="330" t="s">
        <v>156</v>
      </c>
      <c r="J176" s="322" t="s">
        <v>156</v>
      </c>
      <c r="K176" s="269" t="s">
        <v>501</v>
      </c>
      <c r="L176" s="297" t="s">
        <v>500</v>
      </c>
      <c r="M176" s="269" t="s">
        <v>214</v>
      </c>
      <c r="N176" s="297" t="s">
        <v>467</v>
      </c>
      <c r="O176" s="301" t="s">
        <v>547</v>
      </c>
      <c r="P176" s="330"/>
      <c r="Q176" s="260" t="s">
        <v>531</v>
      </c>
      <c r="R176" s="349"/>
      <c r="S176" s="350" t="s">
        <v>125</v>
      </c>
    </row>
    <row r="177" spans="2:73">
      <c r="B177" s="312" t="s">
        <v>447</v>
      </c>
      <c r="C177" s="322" t="s">
        <v>156</v>
      </c>
      <c r="D177" s="322" t="s">
        <v>156</v>
      </c>
      <c r="E177" s="322" t="s">
        <v>156</v>
      </c>
      <c r="F177" s="330" t="s">
        <v>213</v>
      </c>
      <c r="G177" s="322" t="s">
        <v>156</v>
      </c>
      <c r="H177" s="322" t="s">
        <v>156</v>
      </c>
      <c r="I177" s="330" t="s">
        <v>156</v>
      </c>
      <c r="J177" s="322" t="s">
        <v>156</v>
      </c>
      <c r="K177" s="269" t="s">
        <v>285</v>
      </c>
      <c r="L177" s="297" t="s">
        <v>333</v>
      </c>
      <c r="M177" s="269" t="s">
        <v>214</v>
      </c>
      <c r="N177" s="352" t="s">
        <v>532</v>
      </c>
      <c r="O177" s="301" t="s">
        <v>106</v>
      </c>
      <c r="P177" s="330"/>
      <c r="Q177" s="260" t="s">
        <v>125</v>
      </c>
      <c r="R177" s="349"/>
      <c r="S177" s="350" t="s">
        <v>125</v>
      </c>
    </row>
    <row r="178" spans="2:73">
      <c r="B178" s="312" t="s">
        <v>448</v>
      </c>
      <c r="C178" s="330" t="s">
        <v>156</v>
      </c>
      <c r="D178" s="330" t="s">
        <v>156</v>
      </c>
      <c r="E178" s="330" t="s">
        <v>156</v>
      </c>
      <c r="F178" s="330" t="s">
        <v>213</v>
      </c>
      <c r="G178" s="330" t="s">
        <v>156</v>
      </c>
      <c r="H178" s="330" t="s">
        <v>156</v>
      </c>
      <c r="I178" s="330" t="s">
        <v>156</v>
      </c>
      <c r="J178" s="330" t="s">
        <v>156</v>
      </c>
      <c r="K178" s="269" t="s">
        <v>285</v>
      </c>
      <c r="L178" s="297" t="s">
        <v>333</v>
      </c>
      <c r="M178" s="269" t="s">
        <v>217</v>
      </c>
      <c r="N178" s="297" t="s">
        <v>373</v>
      </c>
      <c r="O178" s="301" t="s">
        <v>106</v>
      </c>
      <c r="P178" s="330"/>
      <c r="Q178" s="260" t="s">
        <v>125</v>
      </c>
      <c r="R178" s="349"/>
      <c r="S178" s="350" t="s">
        <v>125</v>
      </c>
    </row>
    <row r="179" spans="2:73" ht="14.25">
      <c r="B179" s="312" t="s">
        <v>449</v>
      </c>
      <c r="C179" s="330" t="s">
        <v>156</v>
      </c>
      <c r="D179" s="330" t="s">
        <v>156</v>
      </c>
      <c r="E179" s="330" t="s">
        <v>156</v>
      </c>
      <c r="F179" s="330" t="s">
        <v>213</v>
      </c>
      <c r="G179" s="330" t="s">
        <v>156</v>
      </c>
      <c r="H179" s="330" t="s">
        <v>156</v>
      </c>
      <c r="I179" s="330" t="s">
        <v>156</v>
      </c>
      <c r="J179" s="330" t="s">
        <v>156</v>
      </c>
      <c r="K179" s="269" t="s">
        <v>285</v>
      </c>
      <c r="L179" s="297" t="s">
        <v>333</v>
      </c>
      <c r="M179" s="269" t="s">
        <v>219</v>
      </c>
      <c r="N179" s="297" t="s">
        <v>373</v>
      </c>
      <c r="O179" s="301" t="s">
        <v>106</v>
      </c>
      <c r="P179" s="330"/>
      <c r="Q179" s="260" t="s">
        <v>125</v>
      </c>
      <c r="R179" s="349"/>
      <c r="S179" s="350" t="s">
        <v>125</v>
      </c>
      <c r="U179" s="309" t="s">
        <v>599</v>
      </c>
      <c r="V179" s="263"/>
      <c r="W179" s="263"/>
      <c r="X179" s="263"/>
      <c r="Y179" s="263"/>
      <c r="Z179" s="263"/>
      <c r="AA179" s="263"/>
      <c r="AB179" s="263"/>
      <c r="AC179" s="263"/>
      <c r="AD179" s="263"/>
      <c r="AE179" s="263"/>
      <c r="AF179" s="263"/>
      <c r="AG179" s="263"/>
      <c r="AH179" s="263"/>
      <c r="AI179" s="263"/>
      <c r="AJ179" s="263"/>
      <c r="AK179" s="263"/>
      <c r="AL179" s="263"/>
      <c r="AM179" s="263"/>
      <c r="AN179" s="263"/>
      <c r="AO179" s="263"/>
      <c r="AP179" s="263"/>
      <c r="AQ179" s="263"/>
      <c r="AR179" s="263"/>
      <c r="AS179" s="263"/>
      <c r="AT179" s="263"/>
      <c r="AU179" s="263"/>
      <c r="AV179" s="263"/>
      <c r="AW179" s="263"/>
      <c r="AX179" s="263"/>
      <c r="AY179" s="263"/>
      <c r="AZ179" s="263"/>
      <c r="BA179" s="263"/>
      <c r="BB179" s="263"/>
      <c r="BC179" s="263"/>
      <c r="BD179" s="263"/>
      <c r="BE179" s="263"/>
      <c r="BF179" s="263"/>
      <c r="BG179" s="263"/>
      <c r="BH179" s="263"/>
      <c r="BI179" s="263"/>
      <c r="BJ179" s="263"/>
      <c r="BK179" s="263"/>
      <c r="BL179" s="263"/>
      <c r="BM179" s="263"/>
      <c r="BN179" s="263"/>
      <c r="BO179" s="263"/>
      <c r="BP179" s="263"/>
      <c r="BQ179" s="263"/>
      <c r="BR179" s="263"/>
      <c r="BS179" s="263"/>
      <c r="BT179" s="263"/>
      <c r="BU179" s="263"/>
    </row>
    <row r="180" spans="2:73">
      <c r="B180" s="313" t="s">
        <v>450</v>
      </c>
      <c r="C180" s="330" t="s">
        <v>156</v>
      </c>
      <c r="D180" s="330" t="s">
        <v>156</v>
      </c>
      <c r="E180" s="330" t="s">
        <v>156</v>
      </c>
      <c r="F180" s="330" t="s">
        <v>213</v>
      </c>
      <c r="G180" s="330" t="s">
        <v>156</v>
      </c>
      <c r="H180" s="330" t="s">
        <v>156</v>
      </c>
      <c r="I180" s="330" t="s">
        <v>156</v>
      </c>
      <c r="J180" s="330" t="s">
        <v>156</v>
      </c>
      <c r="K180" s="269" t="s">
        <v>285</v>
      </c>
      <c r="L180" s="297" t="s">
        <v>333</v>
      </c>
      <c r="M180" s="269" t="s">
        <v>221</v>
      </c>
      <c r="N180" s="297" t="s">
        <v>373</v>
      </c>
      <c r="O180" s="301" t="s">
        <v>106</v>
      </c>
      <c r="P180" s="330"/>
      <c r="Q180" s="260" t="s">
        <v>125</v>
      </c>
      <c r="R180" s="349"/>
      <c r="S180" s="350" t="s">
        <v>125</v>
      </c>
    </row>
    <row r="181" spans="2:73" ht="14.25" thickBot="1">
      <c r="B181" s="339" t="s">
        <v>451</v>
      </c>
      <c r="C181" s="340" t="s">
        <v>156</v>
      </c>
      <c r="D181" s="340" t="s">
        <v>156</v>
      </c>
      <c r="E181" s="340" t="s">
        <v>156</v>
      </c>
      <c r="F181" s="340" t="s">
        <v>156</v>
      </c>
      <c r="G181" s="340" t="s">
        <v>156</v>
      </c>
      <c r="H181" s="340" t="s">
        <v>156</v>
      </c>
      <c r="I181" s="341" t="s">
        <v>156</v>
      </c>
      <c r="J181" s="340" t="s">
        <v>156</v>
      </c>
      <c r="K181" s="342" t="s">
        <v>218</v>
      </c>
      <c r="L181" s="343" t="s">
        <v>333</v>
      </c>
      <c r="M181" s="342" t="s">
        <v>286</v>
      </c>
      <c r="N181" s="343" t="s">
        <v>373</v>
      </c>
      <c r="O181" s="344" t="s">
        <v>106</v>
      </c>
      <c r="P181" s="340"/>
      <c r="Q181" s="261" t="s">
        <v>125</v>
      </c>
      <c r="R181" s="353"/>
      <c r="S181" s="354" t="s">
        <v>125</v>
      </c>
      <c r="AT181" s="140"/>
    </row>
    <row r="252" spans="21:72" ht="14.25">
      <c r="U252" s="309" t="s">
        <v>602</v>
      </c>
      <c r="V252" s="263"/>
      <c r="W252" s="263"/>
      <c r="X252" s="263"/>
      <c r="Y252" s="263"/>
      <c r="Z252" s="263"/>
      <c r="AA252" s="263"/>
      <c r="AB252" s="263"/>
      <c r="AC252" s="263"/>
      <c r="AD252" s="263"/>
      <c r="AE252" s="263"/>
      <c r="AF252" s="263"/>
      <c r="AG252" s="263"/>
      <c r="AH252" s="263"/>
      <c r="AI252" s="263"/>
      <c r="AJ252" s="263"/>
      <c r="AK252" s="263"/>
      <c r="AL252" s="263"/>
      <c r="AM252" s="263"/>
      <c r="AN252" s="263"/>
      <c r="AO252" s="263"/>
      <c r="AP252" s="263"/>
      <c r="AQ252" s="263"/>
      <c r="AR252" s="263"/>
      <c r="AS252" s="263"/>
      <c r="AT252" s="263"/>
      <c r="AU252" s="263"/>
      <c r="AV252" s="263"/>
      <c r="AW252" s="263"/>
      <c r="AX252" s="263"/>
      <c r="AY252" s="263"/>
      <c r="AZ252" s="263"/>
      <c r="BA252" s="263"/>
      <c r="BB252" s="263"/>
      <c r="BC252" s="263"/>
      <c r="BD252" s="263"/>
      <c r="BE252" s="263"/>
      <c r="BF252" s="263"/>
      <c r="BG252" s="263"/>
      <c r="BH252" s="263"/>
      <c r="BI252" s="263"/>
      <c r="BJ252" s="263"/>
      <c r="BK252" s="263"/>
      <c r="BL252" s="263"/>
      <c r="BM252" s="263"/>
      <c r="BN252" s="263"/>
      <c r="BO252" s="263"/>
      <c r="BP252" s="263"/>
      <c r="BQ252" s="263"/>
      <c r="BR252" s="263"/>
      <c r="BS252" s="263"/>
      <c r="BT252" s="263"/>
    </row>
    <row r="346" spans="2:19" ht="14.25" thickBot="1">
      <c r="B346" t="s">
        <v>590</v>
      </c>
    </row>
    <row r="347" spans="2:19" ht="15" thickBot="1">
      <c r="B347" s="84" t="s">
        <v>121</v>
      </c>
      <c r="C347" s="453" t="s">
        <v>311</v>
      </c>
      <c r="D347" s="454"/>
      <c r="E347" s="454"/>
      <c r="F347" s="454"/>
      <c r="G347" s="454"/>
      <c r="H347" s="454"/>
      <c r="I347" s="454"/>
      <c r="J347" s="455"/>
      <c r="K347" s="157"/>
      <c r="L347" s="157"/>
      <c r="M347" s="157"/>
      <c r="N347" s="157"/>
      <c r="O347" s="160"/>
      <c r="P347" s="158"/>
      <c r="Q347" s="158"/>
      <c r="R347" s="158"/>
      <c r="S347" s="159"/>
    </row>
    <row r="348" spans="2:19">
      <c r="B348" s="60"/>
      <c r="C348" s="252" t="s">
        <v>199</v>
      </c>
      <c r="D348" s="252"/>
      <c r="E348" s="252"/>
      <c r="F348" s="252"/>
      <c r="G348" s="252"/>
      <c r="H348" s="252"/>
      <c r="I348" s="252"/>
      <c r="J348" s="252"/>
      <c r="K348" s="252"/>
      <c r="L348" s="252"/>
      <c r="M348" s="252"/>
      <c r="N348" s="252"/>
      <c r="O348" s="24" t="s">
        <v>51</v>
      </c>
      <c r="P348" s="253" t="s">
        <v>20</v>
      </c>
      <c r="Q348" s="255"/>
      <c r="R348" s="255"/>
      <c r="S348" s="256"/>
    </row>
    <row r="349" spans="2:19">
      <c r="B349" s="61" t="s">
        <v>21</v>
      </c>
      <c r="C349" s="456" t="s">
        <v>163</v>
      </c>
      <c r="D349" s="457"/>
      <c r="E349" s="457"/>
      <c r="F349" s="457"/>
      <c r="G349" s="457"/>
      <c r="H349" s="457"/>
      <c r="I349" s="457"/>
      <c r="J349" s="458"/>
      <c r="K349" s="257" t="s">
        <v>22</v>
      </c>
      <c r="L349" s="239"/>
      <c r="M349" s="239"/>
      <c r="N349" s="239"/>
      <c r="O349" s="25" t="s">
        <v>565</v>
      </c>
      <c r="P349" s="289" t="s">
        <v>23</v>
      </c>
      <c r="Q349" s="223" t="s">
        <v>24</v>
      </c>
      <c r="R349" s="182" t="s">
        <v>25</v>
      </c>
      <c r="S349" s="128" t="s">
        <v>26</v>
      </c>
    </row>
    <row r="350" spans="2:19">
      <c r="B350" s="61" t="s">
        <v>33</v>
      </c>
      <c r="C350" s="152" t="s">
        <v>125</v>
      </c>
      <c r="D350" s="152" t="s">
        <v>125</v>
      </c>
      <c r="E350" s="152" t="s">
        <v>125</v>
      </c>
      <c r="F350" s="152" t="s">
        <v>125</v>
      </c>
      <c r="G350" s="152" t="s">
        <v>125</v>
      </c>
      <c r="H350" s="152" t="s">
        <v>125</v>
      </c>
      <c r="I350" s="152" t="s">
        <v>125</v>
      </c>
      <c r="J350" s="152" t="s">
        <v>125</v>
      </c>
      <c r="K350" s="127" t="s">
        <v>98</v>
      </c>
      <c r="L350" s="127" t="s">
        <v>98</v>
      </c>
      <c r="M350" s="127" t="s">
        <v>98</v>
      </c>
      <c r="N350" s="127" t="s">
        <v>98</v>
      </c>
      <c r="O350" s="25" t="s">
        <v>292</v>
      </c>
      <c r="P350" s="183"/>
      <c r="Q350" s="183"/>
      <c r="R350" s="184"/>
      <c r="S350" s="185"/>
    </row>
    <row r="351" spans="2:19" ht="27">
      <c r="B351" s="62" t="s">
        <v>27</v>
      </c>
      <c r="C351" s="459" t="s">
        <v>35</v>
      </c>
      <c r="D351" s="457"/>
      <c r="E351" s="457"/>
      <c r="F351" s="457"/>
      <c r="G351" s="457"/>
      <c r="H351" s="457"/>
      <c r="I351" s="457"/>
      <c r="J351" s="458"/>
      <c r="K351" s="1" t="s">
        <v>280</v>
      </c>
      <c r="L351" s="1" t="s">
        <v>280</v>
      </c>
      <c r="M351" s="1" t="s">
        <v>280</v>
      </c>
      <c r="N351" s="1" t="s">
        <v>280</v>
      </c>
      <c r="O351" s="26"/>
      <c r="P351" s="183"/>
      <c r="Q351" s="183"/>
      <c r="R351" s="184"/>
      <c r="S351" s="128"/>
    </row>
    <row r="352" spans="2:19" ht="136.5">
      <c r="B352" s="61" t="s">
        <v>28</v>
      </c>
      <c r="C352" s="153" t="s">
        <v>203</v>
      </c>
      <c r="D352" s="153" t="s">
        <v>62</v>
      </c>
      <c r="E352" s="153" t="s">
        <v>204</v>
      </c>
      <c r="F352" s="153" t="s">
        <v>205</v>
      </c>
      <c r="G352" s="153" t="s">
        <v>206</v>
      </c>
      <c r="H352" s="153" t="s">
        <v>207</v>
      </c>
      <c r="I352" s="153" t="s">
        <v>208</v>
      </c>
      <c r="J352" s="153" t="s">
        <v>209</v>
      </c>
      <c r="K352" s="186" t="s">
        <v>243</v>
      </c>
      <c r="L352" s="311" t="s">
        <v>566</v>
      </c>
      <c r="M352" s="311" t="s">
        <v>567</v>
      </c>
      <c r="N352" s="311" t="s">
        <v>568</v>
      </c>
      <c r="O352" s="25" t="s">
        <v>29</v>
      </c>
      <c r="P352" s="183"/>
      <c r="Q352" s="183"/>
      <c r="R352" s="184"/>
      <c r="S352" s="128"/>
    </row>
    <row r="353" spans="2:43" ht="144" customHeight="1" thickBot="1">
      <c r="B353" s="63" t="s">
        <v>30</v>
      </c>
      <c r="C353" s="154" t="s">
        <v>210</v>
      </c>
      <c r="D353" s="154" t="s">
        <v>125</v>
      </c>
      <c r="E353" s="154" t="s">
        <v>210</v>
      </c>
      <c r="F353" s="154" t="s">
        <v>210</v>
      </c>
      <c r="G353" s="154" t="s">
        <v>210</v>
      </c>
      <c r="H353" s="154" t="s">
        <v>210</v>
      </c>
      <c r="I353" s="154" t="s">
        <v>210</v>
      </c>
      <c r="J353" s="154" t="s">
        <v>210</v>
      </c>
      <c r="K353" s="310" t="s">
        <v>315</v>
      </c>
      <c r="L353" s="290" t="s">
        <v>628</v>
      </c>
      <c r="M353" s="290" t="s">
        <v>611</v>
      </c>
      <c r="N353" s="290" t="s">
        <v>612</v>
      </c>
      <c r="O353" s="291" t="s">
        <v>627</v>
      </c>
      <c r="P353" s="292" t="s">
        <v>569</v>
      </c>
      <c r="Q353" s="189"/>
      <c r="R353" s="190"/>
      <c r="S353" s="129"/>
    </row>
    <row r="354" spans="2:43" ht="15" thickTop="1">
      <c r="B354" s="64" t="s">
        <v>629</v>
      </c>
      <c r="C354" s="156" t="s">
        <v>156</v>
      </c>
      <c r="D354" s="156" t="s">
        <v>156</v>
      </c>
      <c r="E354" s="156" t="s">
        <v>156</v>
      </c>
      <c r="F354" s="156" t="s">
        <v>213</v>
      </c>
      <c r="G354" s="156" t="s">
        <v>156</v>
      </c>
      <c r="H354" s="156" t="s">
        <v>156</v>
      </c>
      <c r="I354" s="156" t="s">
        <v>156</v>
      </c>
      <c r="J354" s="156" t="s">
        <v>156</v>
      </c>
      <c r="K354" s="269" t="s">
        <v>214</v>
      </c>
      <c r="L354" s="192" t="s">
        <v>570</v>
      </c>
      <c r="M354" s="192" t="s">
        <v>214</v>
      </c>
      <c r="N354" s="192" t="s">
        <v>215</v>
      </c>
      <c r="O354" s="31" t="s">
        <v>32</v>
      </c>
      <c r="P354" s="293" t="s">
        <v>125</v>
      </c>
      <c r="Q354" s="155"/>
      <c r="R354" s="193"/>
      <c r="S354" s="194"/>
      <c r="U354" s="309" t="s">
        <v>600</v>
      </c>
      <c r="V354" s="263"/>
      <c r="W354" s="263"/>
      <c r="X354" s="263"/>
      <c r="Y354" s="263"/>
      <c r="Z354" s="263"/>
      <c r="AA354" s="263"/>
      <c r="AB354" s="263"/>
      <c r="AC354" s="263"/>
      <c r="AD354" s="263"/>
      <c r="AE354" s="263"/>
      <c r="AF354" s="263"/>
      <c r="AG354" s="263"/>
      <c r="AH354" s="263"/>
      <c r="AI354" s="263"/>
      <c r="AJ354" s="263"/>
      <c r="AK354" s="263"/>
      <c r="AL354" s="263"/>
      <c r="AM354" s="263"/>
      <c r="AN354" s="263"/>
      <c r="AO354" s="263"/>
      <c r="AP354" s="263"/>
      <c r="AQ354" s="263"/>
    </row>
    <row r="355" spans="2:43">
      <c r="B355" s="312" t="s">
        <v>634</v>
      </c>
      <c r="C355" s="155" t="s">
        <v>156</v>
      </c>
      <c r="D355" s="155" t="s">
        <v>156</v>
      </c>
      <c r="E355" s="155" t="s">
        <v>156</v>
      </c>
      <c r="F355" s="156" t="s">
        <v>213</v>
      </c>
      <c r="G355" s="155" t="s">
        <v>156</v>
      </c>
      <c r="H355" s="155" t="s">
        <v>156</v>
      </c>
      <c r="I355" s="156" t="s">
        <v>156</v>
      </c>
      <c r="J355" s="155" t="s">
        <v>156</v>
      </c>
      <c r="K355" s="269" t="s">
        <v>214</v>
      </c>
      <c r="L355" s="192" t="s">
        <v>571</v>
      </c>
      <c r="M355" s="294" t="s">
        <v>572</v>
      </c>
      <c r="N355" s="192" t="s">
        <v>215</v>
      </c>
      <c r="O355" s="295" t="s">
        <v>610</v>
      </c>
      <c r="P355" s="296" t="s">
        <v>573</v>
      </c>
      <c r="Q355" s="155"/>
      <c r="R355" s="197"/>
      <c r="S355" s="130"/>
    </row>
    <row r="356" spans="2:43">
      <c r="B356" s="312" t="s">
        <v>630</v>
      </c>
      <c r="C356" s="156" t="s">
        <v>156</v>
      </c>
      <c r="D356" s="156" t="s">
        <v>156</v>
      </c>
      <c r="E356" s="156" t="s">
        <v>156</v>
      </c>
      <c r="F356" s="156" t="s">
        <v>213</v>
      </c>
      <c r="G356" s="156" t="s">
        <v>156</v>
      </c>
      <c r="H356" s="156" t="s">
        <v>156</v>
      </c>
      <c r="I356" s="156" t="s">
        <v>156</v>
      </c>
      <c r="J356" s="156" t="s">
        <v>156</v>
      </c>
      <c r="K356" s="270" t="s">
        <v>214</v>
      </c>
      <c r="L356" s="192" t="s">
        <v>571</v>
      </c>
      <c r="M356" s="270" t="s">
        <v>574</v>
      </c>
      <c r="N356" s="192" t="s">
        <v>215</v>
      </c>
      <c r="O356" s="265" t="s">
        <v>614</v>
      </c>
      <c r="P356" s="296" t="s">
        <v>575</v>
      </c>
      <c r="Q356" s="196"/>
      <c r="R356" s="197"/>
      <c r="S356" s="130"/>
    </row>
    <row r="357" spans="2:43">
      <c r="B357" s="312" t="s">
        <v>630</v>
      </c>
      <c r="C357" s="156" t="s">
        <v>156</v>
      </c>
      <c r="D357" s="156" t="s">
        <v>156</v>
      </c>
      <c r="E357" s="156" t="s">
        <v>156</v>
      </c>
      <c r="F357" s="156" t="s">
        <v>213</v>
      </c>
      <c r="G357" s="156" t="s">
        <v>156</v>
      </c>
      <c r="H357" s="156" t="s">
        <v>156</v>
      </c>
      <c r="I357" s="156" t="s">
        <v>156</v>
      </c>
      <c r="J357" s="156" t="s">
        <v>156</v>
      </c>
      <c r="K357" s="269" t="s">
        <v>214</v>
      </c>
      <c r="L357" s="192" t="s">
        <v>571</v>
      </c>
      <c r="M357" s="270" t="s">
        <v>555</v>
      </c>
      <c r="N357" s="192" t="s">
        <v>215</v>
      </c>
      <c r="O357" s="265" t="s">
        <v>614</v>
      </c>
      <c r="P357" s="296" t="s">
        <v>575</v>
      </c>
      <c r="Q357" s="156"/>
      <c r="R357" s="197"/>
      <c r="S357" s="130"/>
    </row>
    <row r="358" spans="2:43">
      <c r="B358" s="312" t="s">
        <v>630</v>
      </c>
      <c r="C358" s="156" t="s">
        <v>156</v>
      </c>
      <c r="D358" s="156" t="s">
        <v>156</v>
      </c>
      <c r="E358" s="156" t="s">
        <v>156</v>
      </c>
      <c r="F358" s="156" t="s">
        <v>213</v>
      </c>
      <c r="G358" s="156" t="s">
        <v>156</v>
      </c>
      <c r="H358" s="156" t="s">
        <v>156</v>
      </c>
      <c r="I358" s="156" t="s">
        <v>156</v>
      </c>
      <c r="J358" s="156" t="s">
        <v>156</v>
      </c>
      <c r="K358" s="269" t="s">
        <v>214</v>
      </c>
      <c r="L358" s="192" t="s">
        <v>571</v>
      </c>
      <c r="M358" s="297" t="s">
        <v>558</v>
      </c>
      <c r="N358" s="192" t="s">
        <v>215</v>
      </c>
      <c r="O358" s="265" t="s">
        <v>614</v>
      </c>
      <c r="P358" s="296" t="s">
        <v>575</v>
      </c>
      <c r="Q358" s="199"/>
      <c r="R358" s="200"/>
      <c r="S358" s="201"/>
    </row>
    <row r="359" spans="2:43">
      <c r="B359" s="312" t="s">
        <v>634</v>
      </c>
      <c r="C359" s="156" t="s">
        <v>156</v>
      </c>
      <c r="D359" s="156" t="s">
        <v>156</v>
      </c>
      <c r="E359" s="156" t="s">
        <v>156</v>
      </c>
      <c r="F359" s="156" t="s">
        <v>156</v>
      </c>
      <c r="G359" s="156" t="s">
        <v>156</v>
      </c>
      <c r="H359" s="156" t="s">
        <v>156</v>
      </c>
      <c r="I359" s="156" t="s">
        <v>156</v>
      </c>
      <c r="J359" s="156" t="s">
        <v>156</v>
      </c>
      <c r="K359" s="269" t="s">
        <v>214</v>
      </c>
      <c r="L359" s="192" t="s">
        <v>571</v>
      </c>
      <c r="M359" s="294" t="s">
        <v>572</v>
      </c>
      <c r="N359" s="272" t="s">
        <v>285</v>
      </c>
      <c r="O359" s="295" t="s">
        <v>610</v>
      </c>
      <c r="P359" s="296" t="s">
        <v>573</v>
      </c>
      <c r="Q359" s="264"/>
      <c r="R359" s="200"/>
      <c r="S359" s="130"/>
    </row>
    <row r="360" spans="2:43">
      <c r="B360" s="312" t="s">
        <v>630</v>
      </c>
      <c r="C360" s="156" t="s">
        <v>156</v>
      </c>
      <c r="D360" s="156" t="s">
        <v>156</v>
      </c>
      <c r="E360" s="156" t="s">
        <v>156</v>
      </c>
      <c r="F360" s="156" t="s">
        <v>156</v>
      </c>
      <c r="G360" s="156" t="s">
        <v>156</v>
      </c>
      <c r="H360" s="156" t="s">
        <v>156</v>
      </c>
      <c r="I360" s="156" t="s">
        <v>156</v>
      </c>
      <c r="J360" s="156" t="s">
        <v>156</v>
      </c>
      <c r="K360" s="269" t="s">
        <v>214</v>
      </c>
      <c r="L360" s="192" t="s">
        <v>571</v>
      </c>
      <c r="M360" s="270" t="s">
        <v>574</v>
      </c>
      <c r="N360" s="272" t="s">
        <v>285</v>
      </c>
      <c r="O360" s="265" t="s">
        <v>614</v>
      </c>
      <c r="P360" s="296" t="s">
        <v>575</v>
      </c>
      <c r="Q360" s="264"/>
      <c r="R360" s="200"/>
      <c r="S360" s="130"/>
    </row>
    <row r="361" spans="2:43">
      <c r="B361" s="312" t="s">
        <v>630</v>
      </c>
      <c r="C361" s="155" t="s">
        <v>156</v>
      </c>
      <c r="D361" s="155" t="s">
        <v>156</v>
      </c>
      <c r="E361" s="155" t="s">
        <v>156</v>
      </c>
      <c r="F361" s="156" t="s">
        <v>213</v>
      </c>
      <c r="G361" s="155" t="s">
        <v>156</v>
      </c>
      <c r="H361" s="155" t="s">
        <v>156</v>
      </c>
      <c r="I361" s="156" t="s">
        <v>156</v>
      </c>
      <c r="J361" s="155" t="s">
        <v>156</v>
      </c>
      <c r="K361" s="269" t="s">
        <v>214</v>
      </c>
      <c r="L361" s="192" t="s">
        <v>571</v>
      </c>
      <c r="M361" s="270" t="s">
        <v>555</v>
      </c>
      <c r="N361" s="272" t="s">
        <v>285</v>
      </c>
      <c r="O361" s="265" t="s">
        <v>614</v>
      </c>
      <c r="P361" s="296" t="s">
        <v>575</v>
      </c>
      <c r="Q361" s="155"/>
      <c r="R361" s="197"/>
      <c r="S361" s="130"/>
    </row>
    <row r="362" spans="2:43">
      <c r="B362" s="312" t="s">
        <v>630</v>
      </c>
      <c r="C362" s="156" t="s">
        <v>156</v>
      </c>
      <c r="D362" s="156" t="s">
        <v>156</v>
      </c>
      <c r="E362" s="156" t="s">
        <v>156</v>
      </c>
      <c r="F362" s="156" t="s">
        <v>213</v>
      </c>
      <c r="G362" s="156" t="s">
        <v>156</v>
      </c>
      <c r="H362" s="156" t="s">
        <v>156</v>
      </c>
      <c r="I362" s="156" t="s">
        <v>156</v>
      </c>
      <c r="J362" s="156" t="s">
        <v>156</v>
      </c>
      <c r="K362" s="270" t="s">
        <v>214</v>
      </c>
      <c r="L362" s="297" t="s">
        <v>571</v>
      </c>
      <c r="M362" s="297" t="s">
        <v>558</v>
      </c>
      <c r="N362" s="272" t="s">
        <v>285</v>
      </c>
      <c r="O362" s="265" t="s">
        <v>614</v>
      </c>
      <c r="P362" s="296" t="s">
        <v>575</v>
      </c>
      <c r="Q362" s="196"/>
      <c r="R362" s="197"/>
      <c r="S362" s="130"/>
    </row>
    <row r="363" spans="2:43">
      <c r="B363" s="312" t="s">
        <v>635</v>
      </c>
      <c r="C363" s="156" t="s">
        <v>156</v>
      </c>
      <c r="D363" s="156" t="s">
        <v>156</v>
      </c>
      <c r="E363" s="156" t="s">
        <v>156</v>
      </c>
      <c r="F363" s="156" t="s">
        <v>213</v>
      </c>
      <c r="G363" s="156" t="s">
        <v>156</v>
      </c>
      <c r="H363" s="156" t="s">
        <v>156</v>
      </c>
      <c r="I363" s="156" t="s">
        <v>156</v>
      </c>
      <c r="J363" s="156" t="s">
        <v>156</v>
      </c>
      <c r="K363" s="270" t="s">
        <v>214</v>
      </c>
      <c r="L363" s="297" t="s">
        <v>576</v>
      </c>
      <c r="M363" s="294" t="s">
        <v>572</v>
      </c>
      <c r="N363" s="192" t="s">
        <v>215</v>
      </c>
      <c r="O363" s="265" t="s">
        <v>616</v>
      </c>
      <c r="P363" s="298" t="s">
        <v>577</v>
      </c>
      <c r="Q363" s="156"/>
      <c r="R363" s="197"/>
      <c r="S363" s="130"/>
    </row>
    <row r="364" spans="2:43">
      <c r="B364" s="312" t="s">
        <v>631</v>
      </c>
      <c r="C364" s="156" t="s">
        <v>156</v>
      </c>
      <c r="D364" s="156" t="s">
        <v>156</v>
      </c>
      <c r="E364" s="156" t="s">
        <v>156</v>
      </c>
      <c r="F364" s="156" t="s">
        <v>213</v>
      </c>
      <c r="G364" s="156" t="s">
        <v>156</v>
      </c>
      <c r="H364" s="156" t="s">
        <v>156</v>
      </c>
      <c r="I364" s="156" t="s">
        <v>156</v>
      </c>
      <c r="J364" s="156" t="s">
        <v>156</v>
      </c>
      <c r="K364" s="270" t="s">
        <v>214</v>
      </c>
      <c r="L364" s="297" t="s">
        <v>576</v>
      </c>
      <c r="M364" s="270" t="s">
        <v>574</v>
      </c>
      <c r="N364" s="192" t="s">
        <v>215</v>
      </c>
      <c r="O364" s="299" t="s">
        <v>618</v>
      </c>
      <c r="P364" s="298" t="s">
        <v>578</v>
      </c>
      <c r="Q364" s="199"/>
      <c r="R364" s="200"/>
      <c r="S364" s="201"/>
    </row>
    <row r="365" spans="2:43">
      <c r="B365" s="312" t="s">
        <v>631</v>
      </c>
      <c r="C365" s="156" t="s">
        <v>156</v>
      </c>
      <c r="D365" s="156" t="s">
        <v>156</v>
      </c>
      <c r="E365" s="156" t="s">
        <v>156</v>
      </c>
      <c r="F365" s="156" t="s">
        <v>156</v>
      </c>
      <c r="G365" s="156" t="s">
        <v>156</v>
      </c>
      <c r="H365" s="156" t="s">
        <v>156</v>
      </c>
      <c r="I365" s="156" t="s">
        <v>156</v>
      </c>
      <c r="J365" s="156" t="s">
        <v>156</v>
      </c>
      <c r="K365" s="270" t="s">
        <v>214</v>
      </c>
      <c r="L365" s="297" t="s">
        <v>576</v>
      </c>
      <c r="M365" s="270" t="s">
        <v>555</v>
      </c>
      <c r="N365" s="192" t="s">
        <v>215</v>
      </c>
      <c r="O365" s="299" t="s">
        <v>618</v>
      </c>
      <c r="P365" s="298" t="s">
        <v>578</v>
      </c>
      <c r="Q365" s="264"/>
      <c r="R365" s="200"/>
      <c r="S365" s="130"/>
    </row>
    <row r="366" spans="2:43">
      <c r="B366" s="312" t="s">
        <v>631</v>
      </c>
      <c r="C366" s="156" t="s">
        <v>156</v>
      </c>
      <c r="D366" s="156" t="s">
        <v>156</v>
      </c>
      <c r="E366" s="156" t="s">
        <v>156</v>
      </c>
      <c r="F366" s="156" t="s">
        <v>156</v>
      </c>
      <c r="G366" s="156" t="s">
        <v>156</v>
      </c>
      <c r="H366" s="156" t="s">
        <v>156</v>
      </c>
      <c r="I366" s="156" t="s">
        <v>156</v>
      </c>
      <c r="J366" s="156" t="s">
        <v>156</v>
      </c>
      <c r="K366" s="270" t="s">
        <v>214</v>
      </c>
      <c r="L366" s="297" t="s">
        <v>576</v>
      </c>
      <c r="M366" s="297" t="s">
        <v>558</v>
      </c>
      <c r="N366" s="192" t="s">
        <v>215</v>
      </c>
      <c r="O366" s="299" t="s">
        <v>618</v>
      </c>
      <c r="P366" s="298" t="s">
        <v>578</v>
      </c>
      <c r="Q366" s="264"/>
      <c r="R366" s="200"/>
      <c r="S366" s="130"/>
    </row>
    <row r="367" spans="2:43">
      <c r="B367" s="312" t="s">
        <v>635</v>
      </c>
      <c r="C367" s="155" t="s">
        <v>156</v>
      </c>
      <c r="D367" s="155" t="s">
        <v>156</v>
      </c>
      <c r="E367" s="155" t="s">
        <v>156</v>
      </c>
      <c r="F367" s="156" t="s">
        <v>213</v>
      </c>
      <c r="G367" s="155" t="s">
        <v>156</v>
      </c>
      <c r="H367" s="155" t="s">
        <v>156</v>
      </c>
      <c r="I367" s="156" t="s">
        <v>156</v>
      </c>
      <c r="J367" s="155" t="s">
        <v>156</v>
      </c>
      <c r="K367" s="270" t="s">
        <v>214</v>
      </c>
      <c r="L367" s="297" t="s">
        <v>576</v>
      </c>
      <c r="M367" s="294" t="s">
        <v>572</v>
      </c>
      <c r="N367" s="272" t="s">
        <v>285</v>
      </c>
      <c r="O367" s="259" t="s">
        <v>616</v>
      </c>
      <c r="P367" s="298" t="s">
        <v>577</v>
      </c>
      <c r="Q367" s="155"/>
      <c r="R367" s="197"/>
      <c r="S367" s="130"/>
    </row>
    <row r="368" spans="2:43">
      <c r="B368" s="312" t="s">
        <v>631</v>
      </c>
      <c r="C368" s="156" t="s">
        <v>156</v>
      </c>
      <c r="D368" s="156" t="s">
        <v>156</v>
      </c>
      <c r="E368" s="156" t="s">
        <v>156</v>
      </c>
      <c r="F368" s="156" t="s">
        <v>213</v>
      </c>
      <c r="G368" s="156" t="s">
        <v>156</v>
      </c>
      <c r="H368" s="156" t="s">
        <v>156</v>
      </c>
      <c r="I368" s="156" t="s">
        <v>156</v>
      </c>
      <c r="J368" s="156" t="s">
        <v>156</v>
      </c>
      <c r="K368" s="270" t="s">
        <v>214</v>
      </c>
      <c r="L368" s="297" t="s">
        <v>576</v>
      </c>
      <c r="M368" s="270" t="s">
        <v>574</v>
      </c>
      <c r="N368" s="272" t="s">
        <v>285</v>
      </c>
      <c r="O368" s="299" t="s">
        <v>618</v>
      </c>
      <c r="P368" s="298" t="s">
        <v>578</v>
      </c>
      <c r="Q368" s="196"/>
      <c r="R368" s="197"/>
      <c r="S368" s="130"/>
    </row>
    <row r="369" spans="2:19">
      <c r="B369" s="312" t="s">
        <v>631</v>
      </c>
      <c r="C369" s="156" t="s">
        <v>156</v>
      </c>
      <c r="D369" s="156" t="s">
        <v>156</v>
      </c>
      <c r="E369" s="156" t="s">
        <v>156</v>
      </c>
      <c r="F369" s="156" t="s">
        <v>213</v>
      </c>
      <c r="G369" s="156" t="s">
        <v>156</v>
      </c>
      <c r="H369" s="156" t="s">
        <v>156</v>
      </c>
      <c r="I369" s="156" t="s">
        <v>156</v>
      </c>
      <c r="J369" s="156" t="s">
        <v>156</v>
      </c>
      <c r="K369" s="270" t="s">
        <v>214</v>
      </c>
      <c r="L369" s="297" t="s">
        <v>576</v>
      </c>
      <c r="M369" s="270" t="s">
        <v>555</v>
      </c>
      <c r="N369" s="272" t="s">
        <v>285</v>
      </c>
      <c r="O369" s="299" t="s">
        <v>618</v>
      </c>
      <c r="P369" s="298" t="s">
        <v>578</v>
      </c>
      <c r="Q369" s="156"/>
      <c r="R369" s="197"/>
      <c r="S369" s="130"/>
    </row>
    <row r="370" spans="2:19">
      <c r="B370" s="312" t="s">
        <v>631</v>
      </c>
      <c r="C370" s="156" t="s">
        <v>156</v>
      </c>
      <c r="D370" s="156" t="s">
        <v>156</v>
      </c>
      <c r="E370" s="156" t="s">
        <v>156</v>
      </c>
      <c r="F370" s="156" t="s">
        <v>213</v>
      </c>
      <c r="G370" s="156" t="s">
        <v>156</v>
      </c>
      <c r="H370" s="156" t="s">
        <v>156</v>
      </c>
      <c r="I370" s="156" t="s">
        <v>156</v>
      </c>
      <c r="J370" s="156" t="s">
        <v>156</v>
      </c>
      <c r="K370" s="270" t="s">
        <v>214</v>
      </c>
      <c r="L370" s="297" t="s">
        <v>576</v>
      </c>
      <c r="M370" s="297" t="s">
        <v>558</v>
      </c>
      <c r="N370" s="272" t="s">
        <v>285</v>
      </c>
      <c r="O370" s="299" t="s">
        <v>618</v>
      </c>
      <c r="P370" s="298" t="s">
        <v>578</v>
      </c>
      <c r="Q370" s="199"/>
      <c r="R370" s="200"/>
      <c r="S370" s="201"/>
    </row>
    <row r="371" spans="2:19">
      <c r="B371" s="312" t="s">
        <v>636</v>
      </c>
      <c r="C371" s="156" t="s">
        <v>156</v>
      </c>
      <c r="D371" s="156" t="s">
        <v>156</v>
      </c>
      <c r="E371" s="156" t="s">
        <v>156</v>
      </c>
      <c r="F371" s="156" t="s">
        <v>156</v>
      </c>
      <c r="G371" s="156" t="s">
        <v>156</v>
      </c>
      <c r="H371" s="156" t="s">
        <v>156</v>
      </c>
      <c r="I371" s="156" t="s">
        <v>156</v>
      </c>
      <c r="J371" s="156" t="s">
        <v>156</v>
      </c>
      <c r="K371" s="270" t="s">
        <v>214</v>
      </c>
      <c r="L371" s="297" t="s">
        <v>579</v>
      </c>
      <c r="M371" s="294" t="s">
        <v>572</v>
      </c>
      <c r="N371" s="192" t="s">
        <v>215</v>
      </c>
      <c r="O371" s="265" t="s">
        <v>620</v>
      </c>
      <c r="P371" s="296" t="s">
        <v>580</v>
      </c>
      <c r="Q371" s="264"/>
      <c r="R371" s="200"/>
      <c r="S371" s="130"/>
    </row>
    <row r="372" spans="2:19">
      <c r="B372" s="312" t="s">
        <v>632</v>
      </c>
      <c r="C372" s="156" t="s">
        <v>156</v>
      </c>
      <c r="D372" s="156" t="s">
        <v>156</v>
      </c>
      <c r="E372" s="156" t="s">
        <v>156</v>
      </c>
      <c r="F372" s="156" t="s">
        <v>156</v>
      </c>
      <c r="G372" s="156" t="s">
        <v>156</v>
      </c>
      <c r="H372" s="156" t="s">
        <v>156</v>
      </c>
      <c r="I372" s="156" t="s">
        <v>156</v>
      </c>
      <c r="J372" s="156" t="s">
        <v>156</v>
      </c>
      <c r="K372" s="270" t="s">
        <v>214</v>
      </c>
      <c r="L372" s="297" t="s">
        <v>579</v>
      </c>
      <c r="M372" s="270" t="s">
        <v>574</v>
      </c>
      <c r="N372" s="192" t="s">
        <v>215</v>
      </c>
      <c r="O372" s="259" t="s">
        <v>622</v>
      </c>
      <c r="P372" s="298" t="s">
        <v>581</v>
      </c>
      <c r="Q372" s="264"/>
      <c r="R372" s="200"/>
      <c r="S372" s="130"/>
    </row>
    <row r="373" spans="2:19">
      <c r="B373" s="312" t="s">
        <v>632</v>
      </c>
      <c r="C373" s="155" t="s">
        <v>156</v>
      </c>
      <c r="D373" s="155" t="s">
        <v>156</v>
      </c>
      <c r="E373" s="155" t="s">
        <v>156</v>
      </c>
      <c r="F373" s="156" t="s">
        <v>213</v>
      </c>
      <c r="G373" s="155" t="s">
        <v>156</v>
      </c>
      <c r="H373" s="155" t="s">
        <v>156</v>
      </c>
      <c r="I373" s="156" t="s">
        <v>156</v>
      </c>
      <c r="J373" s="155" t="s">
        <v>156</v>
      </c>
      <c r="K373" s="270" t="s">
        <v>214</v>
      </c>
      <c r="L373" s="297" t="s">
        <v>579</v>
      </c>
      <c r="M373" s="270" t="s">
        <v>555</v>
      </c>
      <c r="N373" s="192" t="s">
        <v>215</v>
      </c>
      <c r="O373" s="259" t="s">
        <v>622</v>
      </c>
      <c r="P373" s="298" t="s">
        <v>581</v>
      </c>
      <c r="Q373" s="155"/>
      <c r="R373" s="197"/>
      <c r="S373" s="130"/>
    </row>
    <row r="374" spans="2:19">
      <c r="B374" s="312" t="s">
        <v>632</v>
      </c>
      <c r="C374" s="156" t="s">
        <v>156</v>
      </c>
      <c r="D374" s="156" t="s">
        <v>156</v>
      </c>
      <c r="E374" s="156" t="s">
        <v>156</v>
      </c>
      <c r="F374" s="156" t="s">
        <v>213</v>
      </c>
      <c r="G374" s="156" t="s">
        <v>156</v>
      </c>
      <c r="H374" s="156" t="s">
        <v>156</v>
      </c>
      <c r="I374" s="156" t="s">
        <v>156</v>
      </c>
      <c r="J374" s="156" t="s">
        <v>156</v>
      </c>
      <c r="K374" s="270" t="s">
        <v>214</v>
      </c>
      <c r="L374" s="297" t="s">
        <v>579</v>
      </c>
      <c r="M374" s="297" t="s">
        <v>558</v>
      </c>
      <c r="N374" s="192" t="s">
        <v>215</v>
      </c>
      <c r="O374" s="259" t="s">
        <v>622</v>
      </c>
      <c r="P374" s="298" t="s">
        <v>581</v>
      </c>
      <c r="Q374" s="196"/>
      <c r="R374" s="197"/>
      <c r="S374" s="130"/>
    </row>
    <row r="375" spans="2:19">
      <c r="B375" s="312" t="s">
        <v>636</v>
      </c>
      <c r="C375" s="156" t="s">
        <v>156</v>
      </c>
      <c r="D375" s="156" t="s">
        <v>156</v>
      </c>
      <c r="E375" s="156" t="s">
        <v>156</v>
      </c>
      <c r="F375" s="156" t="s">
        <v>213</v>
      </c>
      <c r="G375" s="156" t="s">
        <v>156</v>
      </c>
      <c r="H375" s="156" t="s">
        <v>156</v>
      </c>
      <c r="I375" s="156" t="s">
        <v>156</v>
      </c>
      <c r="J375" s="156" t="s">
        <v>156</v>
      </c>
      <c r="K375" s="270" t="s">
        <v>214</v>
      </c>
      <c r="L375" s="297" t="s">
        <v>579</v>
      </c>
      <c r="M375" s="294" t="s">
        <v>572</v>
      </c>
      <c r="N375" s="272" t="s">
        <v>285</v>
      </c>
      <c r="O375" s="265" t="s">
        <v>620</v>
      </c>
      <c r="P375" s="296" t="s">
        <v>580</v>
      </c>
      <c r="Q375" s="156"/>
      <c r="R375" s="197"/>
      <c r="S375" s="130"/>
    </row>
    <row r="376" spans="2:19">
      <c r="B376" s="312" t="s">
        <v>632</v>
      </c>
      <c r="C376" s="156" t="s">
        <v>156</v>
      </c>
      <c r="D376" s="156" t="s">
        <v>156</v>
      </c>
      <c r="E376" s="156" t="s">
        <v>156</v>
      </c>
      <c r="F376" s="156" t="s">
        <v>213</v>
      </c>
      <c r="G376" s="156" t="s">
        <v>156</v>
      </c>
      <c r="H376" s="156" t="s">
        <v>156</v>
      </c>
      <c r="I376" s="156" t="s">
        <v>156</v>
      </c>
      <c r="J376" s="156" t="s">
        <v>156</v>
      </c>
      <c r="K376" s="270" t="s">
        <v>214</v>
      </c>
      <c r="L376" s="297" t="s">
        <v>579</v>
      </c>
      <c r="M376" s="270" t="s">
        <v>574</v>
      </c>
      <c r="N376" s="272" t="s">
        <v>285</v>
      </c>
      <c r="O376" s="259" t="s">
        <v>622</v>
      </c>
      <c r="P376" s="298" t="s">
        <v>581</v>
      </c>
      <c r="Q376" s="199"/>
      <c r="R376" s="200"/>
      <c r="S376" s="201"/>
    </row>
    <row r="377" spans="2:19">
      <c r="B377" s="312" t="s">
        <v>632</v>
      </c>
      <c r="C377" s="156" t="s">
        <v>156</v>
      </c>
      <c r="D377" s="156" t="s">
        <v>156</v>
      </c>
      <c r="E377" s="156" t="s">
        <v>156</v>
      </c>
      <c r="F377" s="156" t="s">
        <v>156</v>
      </c>
      <c r="G377" s="156" t="s">
        <v>156</v>
      </c>
      <c r="H377" s="156" t="s">
        <v>156</v>
      </c>
      <c r="I377" s="156" t="s">
        <v>156</v>
      </c>
      <c r="J377" s="156" t="s">
        <v>156</v>
      </c>
      <c r="K377" s="270" t="s">
        <v>214</v>
      </c>
      <c r="L377" s="297" t="s">
        <v>579</v>
      </c>
      <c r="M377" s="270" t="s">
        <v>555</v>
      </c>
      <c r="N377" s="272" t="s">
        <v>285</v>
      </c>
      <c r="O377" s="259" t="s">
        <v>622</v>
      </c>
      <c r="P377" s="298" t="s">
        <v>581</v>
      </c>
      <c r="Q377" s="264"/>
      <c r="R377" s="200"/>
      <c r="S377" s="130"/>
    </row>
    <row r="378" spans="2:19">
      <c r="B378" s="312" t="s">
        <v>632</v>
      </c>
      <c r="C378" s="156" t="s">
        <v>156</v>
      </c>
      <c r="D378" s="156" t="s">
        <v>156</v>
      </c>
      <c r="E378" s="156" t="s">
        <v>156</v>
      </c>
      <c r="F378" s="156" t="s">
        <v>156</v>
      </c>
      <c r="G378" s="156" t="s">
        <v>156</v>
      </c>
      <c r="H378" s="156" t="s">
        <v>156</v>
      </c>
      <c r="I378" s="156" t="s">
        <v>156</v>
      </c>
      <c r="J378" s="156" t="s">
        <v>156</v>
      </c>
      <c r="K378" s="270" t="s">
        <v>214</v>
      </c>
      <c r="L378" s="297" t="s">
        <v>579</v>
      </c>
      <c r="M378" s="297" t="s">
        <v>558</v>
      </c>
      <c r="N378" s="272" t="s">
        <v>285</v>
      </c>
      <c r="O378" s="259" t="s">
        <v>622</v>
      </c>
      <c r="P378" s="298" t="s">
        <v>581</v>
      </c>
      <c r="Q378" s="264"/>
      <c r="R378" s="200"/>
      <c r="S378" s="130"/>
    </row>
    <row r="379" spans="2:19">
      <c r="B379" s="312" t="s">
        <v>637</v>
      </c>
      <c r="C379" s="156" t="s">
        <v>156</v>
      </c>
      <c r="D379" s="156" t="s">
        <v>156</v>
      </c>
      <c r="E379" s="156" t="s">
        <v>156</v>
      </c>
      <c r="F379" s="156" t="s">
        <v>156</v>
      </c>
      <c r="G379" s="156" t="s">
        <v>156</v>
      </c>
      <c r="H379" s="156" t="s">
        <v>156</v>
      </c>
      <c r="I379" s="156" t="s">
        <v>156</v>
      </c>
      <c r="J379" s="156" t="s">
        <v>156</v>
      </c>
      <c r="K379" s="270" t="s">
        <v>214</v>
      </c>
      <c r="L379" s="297" t="s">
        <v>582</v>
      </c>
      <c r="M379" s="294" t="s">
        <v>572</v>
      </c>
      <c r="N379" s="192" t="s">
        <v>215</v>
      </c>
      <c r="O379" s="265" t="s">
        <v>624</v>
      </c>
      <c r="P379" s="296" t="s">
        <v>583</v>
      </c>
      <c r="Q379" s="264"/>
      <c r="R379" s="200"/>
      <c r="S379" s="130"/>
    </row>
    <row r="380" spans="2:19">
      <c r="B380" s="312" t="s">
        <v>633</v>
      </c>
      <c r="C380" s="156" t="s">
        <v>156</v>
      </c>
      <c r="D380" s="156" t="s">
        <v>156</v>
      </c>
      <c r="E380" s="156" t="s">
        <v>156</v>
      </c>
      <c r="F380" s="156" t="s">
        <v>156</v>
      </c>
      <c r="G380" s="156" t="s">
        <v>156</v>
      </c>
      <c r="H380" s="156" t="s">
        <v>156</v>
      </c>
      <c r="I380" s="156" t="s">
        <v>156</v>
      </c>
      <c r="J380" s="156" t="s">
        <v>156</v>
      </c>
      <c r="K380" s="270" t="s">
        <v>214</v>
      </c>
      <c r="L380" s="297" t="s">
        <v>582</v>
      </c>
      <c r="M380" s="270" t="s">
        <v>574</v>
      </c>
      <c r="N380" s="192" t="s">
        <v>215</v>
      </c>
      <c r="O380" s="259" t="s">
        <v>626</v>
      </c>
      <c r="P380" s="298" t="s">
        <v>584</v>
      </c>
      <c r="Q380" s="264"/>
      <c r="R380" s="200"/>
      <c r="S380" s="130"/>
    </row>
    <row r="381" spans="2:19">
      <c r="B381" s="312" t="s">
        <v>633</v>
      </c>
      <c r="C381" s="155" t="s">
        <v>156</v>
      </c>
      <c r="D381" s="155" t="s">
        <v>156</v>
      </c>
      <c r="E381" s="155" t="s">
        <v>156</v>
      </c>
      <c r="F381" s="156" t="s">
        <v>213</v>
      </c>
      <c r="G381" s="155" t="s">
        <v>156</v>
      </c>
      <c r="H381" s="155" t="s">
        <v>156</v>
      </c>
      <c r="I381" s="156" t="s">
        <v>156</v>
      </c>
      <c r="J381" s="155" t="s">
        <v>156</v>
      </c>
      <c r="K381" s="270" t="s">
        <v>214</v>
      </c>
      <c r="L381" s="297" t="s">
        <v>582</v>
      </c>
      <c r="M381" s="270" t="s">
        <v>555</v>
      </c>
      <c r="N381" s="192" t="s">
        <v>215</v>
      </c>
      <c r="O381" s="259" t="s">
        <v>626</v>
      </c>
      <c r="P381" s="298" t="s">
        <v>584</v>
      </c>
      <c r="Q381" s="155"/>
      <c r="R381" s="197"/>
      <c r="S381" s="130"/>
    </row>
    <row r="382" spans="2:19">
      <c r="B382" s="312" t="s">
        <v>633</v>
      </c>
      <c r="C382" s="156" t="s">
        <v>156</v>
      </c>
      <c r="D382" s="156" t="s">
        <v>156</v>
      </c>
      <c r="E382" s="156" t="s">
        <v>156</v>
      </c>
      <c r="F382" s="156" t="s">
        <v>213</v>
      </c>
      <c r="G382" s="156" t="s">
        <v>156</v>
      </c>
      <c r="H382" s="156" t="s">
        <v>156</v>
      </c>
      <c r="I382" s="156" t="s">
        <v>156</v>
      </c>
      <c r="J382" s="156" t="s">
        <v>156</v>
      </c>
      <c r="K382" s="270" t="s">
        <v>214</v>
      </c>
      <c r="L382" s="297" t="s">
        <v>582</v>
      </c>
      <c r="M382" s="297" t="s">
        <v>558</v>
      </c>
      <c r="N382" s="192" t="s">
        <v>215</v>
      </c>
      <c r="O382" s="259" t="s">
        <v>626</v>
      </c>
      <c r="P382" s="298" t="s">
        <v>584</v>
      </c>
      <c r="Q382" s="196"/>
      <c r="R382" s="197"/>
      <c r="S382" s="130"/>
    </row>
    <row r="383" spans="2:19">
      <c r="B383" s="312" t="s">
        <v>637</v>
      </c>
      <c r="C383" s="156" t="s">
        <v>156</v>
      </c>
      <c r="D383" s="156" t="s">
        <v>156</v>
      </c>
      <c r="E383" s="156" t="s">
        <v>156</v>
      </c>
      <c r="F383" s="156" t="s">
        <v>213</v>
      </c>
      <c r="G383" s="156" t="s">
        <v>156</v>
      </c>
      <c r="H383" s="156" t="s">
        <v>156</v>
      </c>
      <c r="I383" s="156" t="s">
        <v>156</v>
      </c>
      <c r="J383" s="156" t="s">
        <v>156</v>
      </c>
      <c r="K383" s="270" t="s">
        <v>214</v>
      </c>
      <c r="L383" s="297" t="s">
        <v>582</v>
      </c>
      <c r="M383" s="294" t="s">
        <v>572</v>
      </c>
      <c r="N383" s="272" t="s">
        <v>285</v>
      </c>
      <c r="O383" s="265" t="s">
        <v>624</v>
      </c>
      <c r="P383" s="296" t="s">
        <v>583</v>
      </c>
      <c r="Q383" s="156"/>
      <c r="R383" s="197"/>
      <c r="S383" s="130"/>
    </row>
    <row r="384" spans="2:19">
      <c r="B384" s="312" t="s">
        <v>633</v>
      </c>
      <c r="C384" s="156" t="s">
        <v>156</v>
      </c>
      <c r="D384" s="156" t="s">
        <v>156</v>
      </c>
      <c r="E384" s="156" t="s">
        <v>156</v>
      </c>
      <c r="F384" s="156" t="s">
        <v>213</v>
      </c>
      <c r="G384" s="156" t="s">
        <v>156</v>
      </c>
      <c r="H384" s="156" t="s">
        <v>156</v>
      </c>
      <c r="I384" s="156" t="s">
        <v>156</v>
      </c>
      <c r="J384" s="156" t="s">
        <v>156</v>
      </c>
      <c r="K384" s="270" t="s">
        <v>214</v>
      </c>
      <c r="L384" s="297" t="s">
        <v>582</v>
      </c>
      <c r="M384" s="270" t="s">
        <v>574</v>
      </c>
      <c r="N384" s="272" t="s">
        <v>285</v>
      </c>
      <c r="O384" s="259" t="s">
        <v>626</v>
      </c>
      <c r="P384" s="298" t="s">
        <v>584</v>
      </c>
      <c r="Q384" s="199"/>
      <c r="R384" s="200"/>
      <c r="S384" s="201"/>
    </row>
    <row r="385" spans="2:43">
      <c r="B385" s="312" t="s">
        <v>633</v>
      </c>
      <c r="C385" s="156" t="s">
        <v>156</v>
      </c>
      <c r="D385" s="156" t="s">
        <v>156</v>
      </c>
      <c r="E385" s="156" t="s">
        <v>156</v>
      </c>
      <c r="F385" s="156" t="s">
        <v>156</v>
      </c>
      <c r="G385" s="156" t="s">
        <v>156</v>
      </c>
      <c r="H385" s="156" t="s">
        <v>156</v>
      </c>
      <c r="I385" s="156" t="s">
        <v>156</v>
      </c>
      <c r="J385" s="156" t="s">
        <v>156</v>
      </c>
      <c r="K385" s="270" t="s">
        <v>214</v>
      </c>
      <c r="L385" s="297" t="s">
        <v>582</v>
      </c>
      <c r="M385" s="270" t="s">
        <v>555</v>
      </c>
      <c r="N385" s="272" t="s">
        <v>285</v>
      </c>
      <c r="O385" s="259" t="s">
        <v>626</v>
      </c>
      <c r="P385" s="298" t="s">
        <v>584</v>
      </c>
      <c r="Q385" s="264"/>
      <c r="R385" s="200"/>
      <c r="S385" s="130"/>
    </row>
    <row r="386" spans="2:43">
      <c r="B386" s="312" t="s">
        <v>633</v>
      </c>
      <c r="C386" s="156" t="s">
        <v>156</v>
      </c>
      <c r="D386" s="156" t="s">
        <v>156</v>
      </c>
      <c r="E386" s="156" t="s">
        <v>156</v>
      </c>
      <c r="F386" s="156" t="s">
        <v>156</v>
      </c>
      <c r="G386" s="156" t="s">
        <v>156</v>
      </c>
      <c r="H386" s="156" t="s">
        <v>156</v>
      </c>
      <c r="I386" s="156" t="s">
        <v>156</v>
      </c>
      <c r="J386" s="156" t="s">
        <v>156</v>
      </c>
      <c r="K386" s="270" t="s">
        <v>214</v>
      </c>
      <c r="L386" s="297" t="s">
        <v>582</v>
      </c>
      <c r="M386" s="297" t="s">
        <v>558</v>
      </c>
      <c r="N386" s="272" t="s">
        <v>285</v>
      </c>
      <c r="O386" s="259" t="s">
        <v>626</v>
      </c>
      <c r="P386" s="298" t="s">
        <v>584</v>
      </c>
      <c r="Q386" s="264"/>
      <c r="R386" s="200"/>
      <c r="S386" s="130"/>
    </row>
    <row r="387" spans="2:43">
      <c r="B387" s="64" t="s">
        <v>585</v>
      </c>
      <c r="C387" s="155" t="s">
        <v>156</v>
      </c>
      <c r="D387" s="155" t="s">
        <v>156</v>
      </c>
      <c r="E387" s="155" t="s">
        <v>156</v>
      </c>
      <c r="F387" s="156" t="s">
        <v>213</v>
      </c>
      <c r="G387" s="155" t="s">
        <v>156</v>
      </c>
      <c r="H387" s="155" t="s">
        <v>156</v>
      </c>
      <c r="I387" s="156" t="s">
        <v>156</v>
      </c>
      <c r="J387" s="155" t="s">
        <v>156</v>
      </c>
      <c r="K387" s="269" t="s">
        <v>214</v>
      </c>
      <c r="L387" s="297" t="s">
        <v>586</v>
      </c>
      <c r="M387" s="294" t="s">
        <v>286</v>
      </c>
      <c r="N387" s="294" t="s">
        <v>218</v>
      </c>
      <c r="O387" s="31" t="s">
        <v>106</v>
      </c>
      <c r="P387" s="293" t="s">
        <v>31</v>
      </c>
      <c r="Q387" s="155"/>
      <c r="R387" s="197"/>
      <c r="S387" s="130"/>
    </row>
    <row r="388" spans="2:43">
      <c r="B388" s="312" t="s">
        <v>603</v>
      </c>
      <c r="C388" s="156" t="s">
        <v>156</v>
      </c>
      <c r="D388" s="156" t="s">
        <v>156</v>
      </c>
      <c r="E388" s="156" t="s">
        <v>156</v>
      </c>
      <c r="F388" s="156" t="s">
        <v>213</v>
      </c>
      <c r="G388" s="156" t="s">
        <v>156</v>
      </c>
      <c r="H388" s="156" t="s">
        <v>156</v>
      </c>
      <c r="I388" s="156" t="s">
        <v>156</v>
      </c>
      <c r="J388" s="156" t="s">
        <v>156</v>
      </c>
      <c r="K388" s="271" t="s">
        <v>217</v>
      </c>
      <c r="L388" s="297" t="s">
        <v>587</v>
      </c>
      <c r="M388" s="294" t="s">
        <v>286</v>
      </c>
      <c r="N388" s="294" t="s">
        <v>218</v>
      </c>
      <c r="O388" s="198" t="s">
        <v>32</v>
      </c>
      <c r="P388" s="300" t="s">
        <v>31</v>
      </c>
      <c r="Q388" s="199"/>
      <c r="R388" s="200"/>
      <c r="S388" s="201"/>
    </row>
    <row r="389" spans="2:43">
      <c r="B389" s="313" t="s">
        <v>604</v>
      </c>
      <c r="C389" s="156" t="s">
        <v>156</v>
      </c>
      <c r="D389" s="156" t="s">
        <v>156</v>
      </c>
      <c r="E389" s="156" t="s">
        <v>156</v>
      </c>
      <c r="F389" s="156" t="s">
        <v>156</v>
      </c>
      <c r="G389" s="156" t="s">
        <v>156</v>
      </c>
      <c r="H389" s="156" t="s">
        <v>156</v>
      </c>
      <c r="I389" s="156" t="s">
        <v>156</v>
      </c>
      <c r="J389" s="156" t="s">
        <v>156</v>
      </c>
      <c r="K389" s="270" t="s">
        <v>555</v>
      </c>
      <c r="L389" s="297" t="s">
        <v>587</v>
      </c>
      <c r="M389" s="294" t="s">
        <v>286</v>
      </c>
      <c r="N389" s="294" t="s">
        <v>286</v>
      </c>
      <c r="O389" s="301" t="s">
        <v>32</v>
      </c>
      <c r="P389" s="303" t="s">
        <v>31</v>
      </c>
      <c r="Q389" s="264"/>
      <c r="R389" s="200"/>
      <c r="S389" s="130"/>
    </row>
    <row r="390" spans="2:43">
      <c r="B390" s="313" t="s">
        <v>605</v>
      </c>
      <c r="C390" s="156" t="s">
        <v>156</v>
      </c>
      <c r="D390" s="156" t="s">
        <v>156</v>
      </c>
      <c r="E390" s="156" t="s">
        <v>156</v>
      </c>
      <c r="F390" s="156" t="s">
        <v>156</v>
      </c>
      <c r="G390" s="156" t="s">
        <v>156</v>
      </c>
      <c r="H390" s="156" t="s">
        <v>156</v>
      </c>
      <c r="I390" s="156" t="s">
        <v>156</v>
      </c>
      <c r="J390" s="156" t="s">
        <v>156</v>
      </c>
      <c r="K390" s="270" t="s">
        <v>558</v>
      </c>
      <c r="L390" s="297" t="s">
        <v>587</v>
      </c>
      <c r="M390" s="294" t="s">
        <v>286</v>
      </c>
      <c r="N390" s="294" t="s">
        <v>286</v>
      </c>
      <c r="O390" s="301" t="s">
        <v>32</v>
      </c>
      <c r="P390" s="303" t="s">
        <v>31</v>
      </c>
      <c r="Q390" s="264"/>
      <c r="R390" s="200"/>
      <c r="S390" s="130"/>
    </row>
    <row r="391" spans="2:43" ht="14.25" thickBot="1">
      <c r="B391" s="202" t="s">
        <v>588</v>
      </c>
      <c r="C391" s="203" t="s">
        <v>156</v>
      </c>
      <c r="D391" s="203" t="s">
        <v>156</v>
      </c>
      <c r="E391" s="203" t="s">
        <v>156</v>
      </c>
      <c r="F391" s="203" t="s">
        <v>156</v>
      </c>
      <c r="G391" s="203" t="s">
        <v>156</v>
      </c>
      <c r="H391" s="203" t="s">
        <v>156</v>
      </c>
      <c r="I391" s="224" t="s">
        <v>156</v>
      </c>
      <c r="J391" s="203" t="s">
        <v>156</v>
      </c>
      <c r="K391" s="204" t="s">
        <v>556</v>
      </c>
      <c r="L391" s="205" t="s">
        <v>286</v>
      </c>
      <c r="M391" s="205" t="s">
        <v>286</v>
      </c>
      <c r="N391" s="205" t="s">
        <v>286</v>
      </c>
      <c r="O391" s="206" t="s">
        <v>106</v>
      </c>
      <c r="P391" s="302" t="s">
        <v>31</v>
      </c>
      <c r="Q391" s="203"/>
      <c r="R391" s="207"/>
      <c r="S391" s="208"/>
    </row>
    <row r="395" spans="2:43" ht="14.25">
      <c r="U395" s="309" t="s">
        <v>601</v>
      </c>
      <c r="V395" s="263"/>
      <c r="W395" s="263"/>
      <c r="X395" s="263"/>
      <c r="Y395" s="263"/>
      <c r="Z395" s="263"/>
      <c r="AA395" s="263"/>
      <c r="AB395" s="263"/>
      <c r="AC395" s="263"/>
      <c r="AD395" s="263"/>
      <c r="AE395" s="263"/>
      <c r="AF395" s="263"/>
      <c r="AG395" s="263"/>
      <c r="AH395" s="263"/>
      <c r="AI395" s="263"/>
      <c r="AJ395" s="263"/>
      <c r="AK395" s="263"/>
      <c r="AL395" s="263"/>
      <c r="AM395" s="263"/>
      <c r="AN395" s="263"/>
      <c r="AO395" s="263"/>
      <c r="AP395" s="263"/>
      <c r="AQ395" s="263"/>
    </row>
  </sheetData>
  <autoFilter ref="B353:S391" xr:uid="{00000000-0001-0000-0900-000000000000}"/>
  <mergeCells count="15">
    <mergeCell ref="C347:J347"/>
    <mergeCell ref="C349:J349"/>
    <mergeCell ref="C351:J351"/>
    <mergeCell ref="C14:J14"/>
    <mergeCell ref="C16:J16"/>
    <mergeCell ref="C18:J18"/>
    <mergeCell ref="C37:J37"/>
    <mergeCell ref="C39:J39"/>
    <mergeCell ref="C91:J91"/>
    <mergeCell ref="C41:J41"/>
    <mergeCell ref="C59:J59"/>
    <mergeCell ref="C61:J61"/>
    <mergeCell ref="C63:J63"/>
    <mergeCell ref="C87:J87"/>
    <mergeCell ref="C89:J89"/>
  </mergeCells>
  <phoneticPr fontId="2"/>
  <dataValidations disablePrompts="1" count="1">
    <dataValidation type="list" allowBlank="1" showInputMessage="1" showErrorMessage="1" sqref="C14 C37 C59 C87 C347" xr:uid="{00000000-0002-0000-0900-000000000000}">
      <formula1>"Index,Matrix Search"</formula1>
    </dataValidation>
  </dataValidations>
  <pageMargins left="0.7" right="0.7" top="0.75" bottom="0.75" header="0.3" footer="0.3"/>
  <drawing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6"/>
  <dimension ref="B2:D27"/>
  <sheetViews>
    <sheetView zoomScale="85" zoomScaleNormal="85" workbookViewId="0"/>
  </sheetViews>
  <sheetFormatPr defaultRowHeight="13.5"/>
  <cols>
    <col min="2" max="2" width="4.875" bestFit="1" customWidth="1"/>
    <col min="3" max="3" width="12.25" customWidth="1"/>
    <col min="4" max="4" width="86" customWidth="1"/>
  </cols>
  <sheetData>
    <row r="2" spans="2:4" ht="14.25" thickBot="1">
      <c r="B2" s="72" t="s">
        <v>84</v>
      </c>
      <c r="C2" s="73">
        <f>MAX(B4:B28)</f>
        <v>20</v>
      </c>
      <c r="D2" s="73"/>
    </row>
    <row r="3" spans="2:4" ht="14.25" thickBot="1">
      <c r="B3" s="66" t="s">
        <v>84</v>
      </c>
      <c r="C3" s="74" t="s">
        <v>88</v>
      </c>
      <c r="D3" s="67" t="s">
        <v>85</v>
      </c>
    </row>
    <row r="4" spans="2:4" ht="14.25" thickTop="1">
      <c r="B4" s="11">
        <v>0</v>
      </c>
      <c r="C4" s="75" t="s">
        <v>89</v>
      </c>
      <c r="D4" s="12" t="s">
        <v>19</v>
      </c>
    </row>
    <row r="5" spans="2:4" ht="40.5">
      <c r="B5" s="2">
        <v>1</v>
      </c>
      <c r="C5" s="76" t="s">
        <v>89</v>
      </c>
      <c r="D5" s="78" t="s">
        <v>90</v>
      </c>
    </row>
    <row r="6" spans="2:4" ht="27">
      <c r="B6" s="2">
        <v>2</v>
      </c>
      <c r="C6" s="76" t="s">
        <v>91</v>
      </c>
      <c r="D6" s="78" t="s">
        <v>92</v>
      </c>
    </row>
    <row r="7" spans="2:4" ht="54">
      <c r="B7" s="2">
        <v>3</v>
      </c>
      <c r="C7" s="76" t="s">
        <v>89</v>
      </c>
      <c r="D7" s="78" t="s">
        <v>95</v>
      </c>
    </row>
    <row r="8" spans="2:4" ht="81">
      <c r="B8" s="2">
        <v>4</v>
      </c>
      <c r="C8" s="76" t="s">
        <v>103</v>
      </c>
      <c r="D8" s="78" t="s">
        <v>109</v>
      </c>
    </row>
    <row r="9" spans="2:4" ht="41.25" customHeight="1">
      <c r="B9" s="2">
        <v>5</v>
      </c>
      <c r="C9" s="76" t="s">
        <v>104</v>
      </c>
      <c r="D9" s="78" t="s">
        <v>105</v>
      </c>
    </row>
    <row r="10" spans="2:4" ht="27">
      <c r="B10" s="2">
        <v>6</v>
      </c>
      <c r="C10" s="76" t="s">
        <v>89</v>
      </c>
      <c r="D10" s="78" t="s">
        <v>108</v>
      </c>
    </row>
    <row r="11" spans="2:4" ht="27">
      <c r="B11" s="2">
        <v>7</v>
      </c>
      <c r="C11" s="76" t="s">
        <v>103</v>
      </c>
      <c r="D11" s="78" t="s">
        <v>107</v>
      </c>
    </row>
    <row r="12" spans="2:4" ht="27">
      <c r="B12" s="2">
        <v>8</v>
      </c>
      <c r="C12" s="76" t="s">
        <v>89</v>
      </c>
      <c r="D12" s="78" t="s">
        <v>110</v>
      </c>
    </row>
    <row r="13" spans="2:4" ht="27">
      <c r="B13" s="2">
        <v>9</v>
      </c>
      <c r="C13" s="76" t="s">
        <v>89</v>
      </c>
      <c r="D13" s="78" t="s">
        <v>111</v>
      </c>
    </row>
    <row r="14" spans="2:4" ht="27">
      <c r="B14" s="2">
        <v>10</v>
      </c>
      <c r="C14" s="76" t="s">
        <v>112</v>
      </c>
      <c r="D14" s="78" t="s">
        <v>113</v>
      </c>
    </row>
    <row r="15" spans="2:4" ht="135">
      <c r="B15" s="2">
        <v>11</v>
      </c>
      <c r="C15" s="76" t="s">
        <v>89</v>
      </c>
      <c r="D15" s="78" t="s">
        <v>126</v>
      </c>
    </row>
    <row r="16" spans="2:4" ht="191.25" customHeight="1">
      <c r="B16" s="2">
        <v>12</v>
      </c>
      <c r="C16" s="76" t="s">
        <v>154</v>
      </c>
      <c r="D16" s="78" t="s">
        <v>161</v>
      </c>
    </row>
    <row r="17" spans="2:4" ht="27">
      <c r="B17" s="2">
        <v>13</v>
      </c>
      <c r="C17" s="76" t="s">
        <v>91</v>
      </c>
      <c r="D17" s="78" t="s">
        <v>164</v>
      </c>
    </row>
    <row r="18" spans="2:4" ht="67.5">
      <c r="B18" s="2">
        <v>14</v>
      </c>
      <c r="C18" s="76" t="s">
        <v>91</v>
      </c>
      <c r="D18" s="78" t="s">
        <v>166</v>
      </c>
    </row>
    <row r="19" spans="2:4" ht="40.5">
      <c r="B19" s="2">
        <v>15</v>
      </c>
      <c r="C19" s="76" t="s">
        <v>104</v>
      </c>
      <c r="D19" s="78" t="s">
        <v>169</v>
      </c>
    </row>
    <row r="20" spans="2:4" ht="64.5" customHeight="1">
      <c r="B20" s="2">
        <v>16</v>
      </c>
      <c r="C20" s="76" t="s">
        <v>104</v>
      </c>
      <c r="D20" s="78" t="s">
        <v>173</v>
      </c>
    </row>
    <row r="21" spans="2:4" ht="66.75" customHeight="1">
      <c r="B21" s="2">
        <v>17</v>
      </c>
      <c r="C21" s="76" t="s">
        <v>103</v>
      </c>
      <c r="D21" s="78" t="s">
        <v>188</v>
      </c>
    </row>
    <row r="22" spans="2:4" ht="27">
      <c r="B22" s="2">
        <v>18</v>
      </c>
      <c r="C22" s="76" t="s">
        <v>393</v>
      </c>
      <c r="D22" s="78" t="s">
        <v>455</v>
      </c>
    </row>
    <row r="23" spans="2:4" ht="27">
      <c r="B23" s="2">
        <v>19</v>
      </c>
      <c r="C23" s="76" t="s">
        <v>393</v>
      </c>
      <c r="D23" s="78" t="s">
        <v>456</v>
      </c>
    </row>
    <row r="24" spans="2:4" ht="94.5">
      <c r="B24" s="238">
        <v>20</v>
      </c>
      <c r="C24" s="239" t="s">
        <v>518</v>
      </c>
      <c r="D24" s="240" t="s">
        <v>519</v>
      </c>
    </row>
    <row r="25" spans="2:4">
      <c r="B25" s="2"/>
      <c r="C25" s="76"/>
      <c r="D25" s="65"/>
    </row>
    <row r="26" spans="2:4">
      <c r="B26" s="2"/>
      <c r="C26" s="76"/>
      <c r="D26" s="65"/>
    </row>
    <row r="27" spans="2:4" ht="14.25" thickBot="1">
      <c r="B27" s="3"/>
      <c r="C27" s="77"/>
      <c r="D27" s="4"/>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13</vt:i4>
      </vt:variant>
      <vt:variant>
        <vt:lpstr>名前付き一覧</vt:lpstr>
      </vt:variant>
      <vt:variant>
        <vt:i4>1</vt:i4>
      </vt:variant>
    </vt:vector>
  </HeadingPairs>
  <TitlesOfParts>
    <vt:vector size="14" baseType="lpstr">
      <vt:lpstr>表紙（承認欄）</vt:lpstr>
      <vt:lpstr>表紙</vt:lpstr>
      <vt:lpstr>はじめに</vt:lpstr>
      <vt:lpstr>Matrix</vt:lpstr>
      <vt:lpstr>Config_IF</vt:lpstr>
      <vt:lpstr>CH_Design</vt:lpstr>
      <vt:lpstr>TT_CC</vt:lpstr>
      <vt:lpstr>TT_RCC</vt:lpstr>
      <vt:lpstr>TT_VD</vt:lpstr>
      <vt:lpstr>BC</vt:lpstr>
      <vt:lpstr>PD</vt:lpstr>
      <vt:lpstr>Reference</vt:lpstr>
      <vt:lpstr>History</vt:lpstr>
      <vt:lpstr>'表紙（承認欄）'!Print_Area</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Shun Watanabe (渡邊　駿)</cp:lastModifiedBy>
  <dcterms:created xsi:type="dcterms:W3CDTF">2019-02-05T04:25:17Z</dcterms:created>
  <dcterms:modified xsi:type="dcterms:W3CDTF">2025-06-11T02:44:45Z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2024-02-16T02:00:47Z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9773f463-1986-4d33-b94c-e7ffc3196a29</vt:lpwstr>
  </property>
  <property fmtid="{D5CDD505-2E9C-101B-9397-08002B2CF9AE}" pid="8" name="MSIP_Label_6add209e-37c4-4e15-ab1b-f9befe71def1_ContentBits">
    <vt:lpwstr>0</vt:lpwstr>
  </property>
</Properties>
</file>