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yuyaojia/Documents/Fermentation/Yuyao_TEA_LCA/Bioindustrial-Park/biorefineries/HMF/N2000_current_06242024/"/>
    </mc:Choice>
  </mc:AlternateContent>
  <xr:revisionPtr revIDLastSave="0" documentId="13_ncr:1_{C69BE56E-AC22-3344-94B0-575B6A5838C3}" xr6:coauthVersionLast="47" xr6:coauthVersionMax="47" xr10:uidLastSave="{00000000-0000-0000-0000-000000000000}"/>
  <bookViews>
    <workbookView xWindow="0" yWindow="860" windowWidth="17100" windowHeight="19620" xr2:uid="{00000000-000D-0000-FFFF-FFFF00000000}"/>
  </bookViews>
  <sheets>
    <sheet name="Sheet1" sheetId="1" r:id="rId1"/>
    <sheet name="TableS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2" l="1"/>
  <c r="A74" i="2"/>
  <c r="F73" i="2"/>
  <c r="A73" i="2"/>
  <c r="F72" i="2"/>
  <c r="E72" i="2"/>
  <c r="D72" i="2"/>
  <c r="A72" i="2"/>
  <c r="C71" i="2"/>
  <c r="A71" i="2"/>
  <c r="A70" i="2"/>
  <c r="F69" i="2"/>
  <c r="E69" i="2"/>
  <c r="A69" i="2"/>
  <c r="F68" i="2"/>
  <c r="E68" i="2"/>
  <c r="D68" i="2"/>
  <c r="A68" i="2"/>
  <c r="E67" i="2"/>
  <c r="B67" i="2"/>
  <c r="A67" i="2"/>
  <c r="B66" i="2"/>
  <c r="A66" i="2"/>
  <c r="F65" i="2"/>
  <c r="A65" i="2"/>
  <c r="F64" i="2"/>
  <c r="E64" i="2"/>
  <c r="D64" i="2"/>
  <c r="C64" i="2"/>
  <c r="A64" i="2"/>
  <c r="E63" i="2"/>
  <c r="D63" i="2"/>
  <c r="C63" i="2"/>
  <c r="B63" i="2"/>
  <c r="A63" i="2"/>
  <c r="A62" i="2"/>
  <c r="F61" i="2"/>
  <c r="E61" i="2"/>
  <c r="A61" i="2"/>
  <c r="E60" i="2"/>
  <c r="D60" i="2"/>
  <c r="A60" i="2"/>
  <c r="B59" i="2"/>
  <c r="A59" i="2"/>
  <c r="A58" i="2"/>
  <c r="F57" i="2"/>
  <c r="A57" i="2"/>
  <c r="E56" i="2"/>
  <c r="D56" i="2"/>
  <c r="A56" i="2"/>
  <c r="B55" i="2"/>
  <c r="A55" i="2"/>
  <c r="A54" i="2"/>
  <c r="F53" i="2"/>
  <c r="A53" i="2"/>
  <c r="G48" i="2"/>
  <c r="C74" i="2" s="1"/>
  <c r="F48" i="2"/>
  <c r="F74" i="2" s="1"/>
  <c r="E48" i="2"/>
  <c r="E74" i="2" s="1"/>
  <c r="D48" i="2"/>
  <c r="D74" i="2" s="1"/>
  <c r="C48" i="2"/>
  <c r="B48" i="2"/>
  <c r="G47" i="2"/>
  <c r="C73" i="2" s="1"/>
  <c r="F47" i="2"/>
  <c r="E47" i="2"/>
  <c r="H47" i="2" s="1"/>
  <c r="D47" i="2"/>
  <c r="D73" i="2" s="1"/>
  <c r="C47" i="2"/>
  <c r="B47" i="2"/>
  <c r="B73" i="2" s="1"/>
  <c r="G46" i="2"/>
  <c r="C72" i="2" s="1"/>
  <c r="F46" i="2"/>
  <c r="E46" i="2"/>
  <c r="H46" i="2" s="1"/>
  <c r="D46" i="2"/>
  <c r="C46" i="2"/>
  <c r="B46" i="2"/>
  <c r="B72" i="2" s="1"/>
  <c r="H45" i="2"/>
  <c r="G45" i="2"/>
  <c r="F45" i="2"/>
  <c r="F71" i="2" s="1"/>
  <c r="E45" i="2"/>
  <c r="E71" i="2" s="1"/>
  <c r="D45" i="2"/>
  <c r="D71" i="2" s="1"/>
  <c r="C45" i="2"/>
  <c r="B45" i="2"/>
  <c r="B71" i="2" s="1"/>
  <c r="G44" i="2"/>
  <c r="C70" i="2" s="1"/>
  <c r="F44" i="2"/>
  <c r="F70" i="2" s="1"/>
  <c r="E44" i="2"/>
  <c r="E70" i="2" s="1"/>
  <c r="D44" i="2"/>
  <c r="D70" i="2" s="1"/>
  <c r="C44" i="2"/>
  <c r="B44" i="2"/>
  <c r="B70" i="2" s="1"/>
  <c r="H43" i="2"/>
  <c r="G43" i="2"/>
  <c r="C69" i="2" s="1"/>
  <c r="F43" i="2"/>
  <c r="E43" i="2"/>
  <c r="D43" i="2"/>
  <c r="D69" i="2" s="1"/>
  <c r="C43" i="2"/>
  <c r="B43" i="2"/>
  <c r="B69" i="2" s="1"/>
  <c r="G42" i="2"/>
  <c r="C68" i="2" s="1"/>
  <c r="F42" i="2"/>
  <c r="E42" i="2"/>
  <c r="D42" i="2"/>
  <c r="C42" i="2"/>
  <c r="B42" i="2"/>
  <c r="B68" i="2" s="1"/>
  <c r="G41" i="2"/>
  <c r="C67" i="2" s="1"/>
  <c r="F41" i="2"/>
  <c r="F67" i="2" s="1"/>
  <c r="E41" i="2"/>
  <c r="D41" i="2"/>
  <c r="D67" i="2" s="1"/>
  <c r="C41" i="2"/>
  <c r="B41" i="2"/>
  <c r="G40" i="2"/>
  <c r="C66" i="2" s="1"/>
  <c r="F40" i="2"/>
  <c r="F66" i="2" s="1"/>
  <c r="E40" i="2"/>
  <c r="E66" i="2" s="1"/>
  <c r="D40" i="2"/>
  <c r="D66" i="2" s="1"/>
  <c r="C40" i="2"/>
  <c r="B40" i="2"/>
  <c r="G39" i="2"/>
  <c r="C65" i="2" s="1"/>
  <c r="F39" i="2"/>
  <c r="E39" i="2"/>
  <c r="H39" i="2" s="1"/>
  <c r="D39" i="2"/>
  <c r="D65" i="2" s="1"/>
  <c r="C39" i="2"/>
  <c r="B39" i="2"/>
  <c r="B65" i="2" s="1"/>
  <c r="G38" i="2"/>
  <c r="F38" i="2"/>
  <c r="E38" i="2"/>
  <c r="H38" i="2" s="1"/>
  <c r="D38" i="2"/>
  <c r="C38" i="2"/>
  <c r="B38" i="2"/>
  <c r="B64" i="2" s="1"/>
  <c r="G37" i="2"/>
  <c r="F37" i="2"/>
  <c r="F63" i="2" s="1"/>
  <c r="E37" i="2"/>
  <c r="D37" i="2"/>
  <c r="C37" i="2"/>
  <c r="B37" i="2"/>
  <c r="H36" i="2"/>
  <c r="G36" i="2"/>
  <c r="C62" i="2" s="1"/>
  <c r="F36" i="2"/>
  <c r="F62" i="2" s="1"/>
  <c r="E36" i="2"/>
  <c r="E62" i="2" s="1"/>
  <c r="D36" i="2"/>
  <c r="D62" i="2" s="1"/>
  <c r="C36" i="2"/>
  <c r="B36" i="2"/>
  <c r="B62" i="2" s="1"/>
  <c r="I35" i="2"/>
  <c r="H35" i="2"/>
  <c r="G35" i="2"/>
  <c r="C61" i="2" s="1"/>
  <c r="F35" i="2"/>
  <c r="E35" i="2"/>
  <c r="D35" i="2"/>
  <c r="D61" i="2" s="1"/>
  <c r="C35" i="2"/>
  <c r="B35" i="2"/>
  <c r="B61" i="2" s="1"/>
  <c r="G34" i="2"/>
  <c r="C60" i="2" s="1"/>
  <c r="F34" i="2"/>
  <c r="F60" i="2" s="1"/>
  <c r="E34" i="2"/>
  <c r="D34" i="2"/>
  <c r="C34" i="2"/>
  <c r="B34" i="2"/>
  <c r="B60" i="2" s="1"/>
  <c r="G33" i="2"/>
  <c r="C59" i="2" s="1"/>
  <c r="F33" i="2"/>
  <c r="I33" i="2" s="1"/>
  <c r="E33" i="2"/>
  <c r="E59" i="2" s="1"/>
  <c r="D33" i="2"/>
  <c r="D59" i="2" s="1"/>
  <c r="C33" i="2"/>
  <c r="B33" i="2"/>
  <c r="G32" i="2"/>
  <c r="C58" i="2" s="1"/>
  <c r="F32" i="2"/>
  <c r="F58" i="2" s="1"/>
  <c r="E32" i="2"/>
  <c r="E58" i="2" s="1"/>
  <c r="D32" i="2"/>
  <c r="D58" i="2" s="1"/>
  <c r="C32" i="2"/>
  <c r="B32" i="2"/>
  <c r="B58" i="2" s="1"/>
  <c r="G31" i="2"/>
  <c r="C57" i="2" s="1"/>
  <c r="F31" i="2"/>
  <c r="E31" i="2"/>
  <c r="E57" i="2" s="1"/>
  <c r="D31" i="2"/>
  <c r="D57" i="2" s="1"/>
  <c r="C31" i="2"/>
  <c r="B31" i="2"/>
  <c r="B57" i="2" s="1"/>
  <c r="G30" i="2"/>
  <c r="C56" i="2" s="1"/>
  <c r="F30" i="2"/>
  <c r="F56" i="2" s="1"/>
  <c r="E30" i="2"/>
  <c r="D30" i="2"/>
  <c r="C30" i="2"/>
  <c r="B30" i="2"/>
  <c r="B56" i="2" s="1"/>
  <c r="G29" i="2"/>
  <c r="C55" i="2" s="1"/>
  <c r="F29" i="2"/>
  <c r="F55" i="2" s="1"/>
  <c r="E29" i="2"/>
  <c r="E55" i="2" s="1"/>
  <c r="D29" i="2"/>
  <c r="D55" i="2" s="1"/>
  <c r="C29" i="2"/>
  <c r="B29" i="2"/>
  <c r="G28" i="2"/>
  <c r="C54" i="2" s="1"/>
  <c r="F28" i="2"/>
  <c r="F54" i="2" s="1"/>
  <c r="E28" i="2"/>
  <c r="E54" i="2" s="1"/>
  <c r="D28" i="2"/>
  <c r="D54" i="2" s="1"/>
  <c r="C28" i="2"/>
  <c r="B28" i="2"/>
  <c r="B54" i="2" s="1"/>
  <c r="G27" i="2"/>
  <c r="C53" i="2" s="1"/>
  <c r="F27" i="2"/>
  <c r="E27" i="2"/>
  <c r="D27" i="2"/>
  <c r="D53" i="2" s="1"/>
  <c r="C27" i="2"/>
  <c r="B27" i="2"/>
  <c r="B53" i="2" s="1"/>
  <c r="G26" i="2"/>
  <c r="F26" i="2"/>
  <c r="E26" i="2"/>
  <c r="D26" i="2"/>
  <c r="C26" i="2"/>
  <c r="B26" i="2"/>
  <c r="H42" i="2" l="1"/>
  <c r="H33" i="2"/>
  <c r="H44" i="2"/>
  <c r="E65" i="2"/>
  <c r="E73" i="2"/>
  <c r="F59" i="2"/>
  <c r="H41" i="2"/>
  <c r="H40" i="2"/>
  <c r="H48" i="2"/>
</calcChain>
</file>

<file path=xl/sharedStrings.xml><?xml version="1.0" encoding="utf-8"?>
<sst xmlns="http://schemas.openxmlformats.org/spreadsheetml/2006/main" count="241" uniqueCount="81">
  <si>
    <t>Element</t>
  </si>
  <si>
    <t>Name</t>
  </si>
  <si>
    <t>Units</t>
  </si>
  <si>
    <t>Shape</t>
  </si>
  <si>
    <t>lower</t>
  </si>
  <si>
    <t>upper</t>
  </si>
  <si>
    <t>Stream-Oilcane</t>
  </si>
  <si>
    <t>Feedstock lipid content</t>
  </si>
  <si>
    <t>%</t>
  </si>
  <si>
    <t>Uniform</t>
  </si>
  <si>
    <t>Pressure filter-U402</t>
  </si>
  <si>
    <t>Vegetative lipid recovery after pretreatment &amp; saccharification</t>
  </si>
  <si>
    <t>Nanofiltration oilcane unit-U301</t>
  </si>
  <si>
    <t>HMF retention in 1st nanofiltration</t>
  </si>
  <si>
    <t>Nanofiltration oilcane unit-U302</t>
  </si>
  <si>
    <t>HMF retention in 2nd nanofiltration</t>
  </si>
  <si>
    <t>Furfural retention in 1st nanofiltration</t>
  </si>
  <si>
    <t>Furfural retention in 2nd nanofiltration</t>
  </si>
  <si>
    <t>Reversed splitter-S301</t>
  </si>
  <si>
    <t>Nanofiltration membrane lifetime</t>
  </si>
  <si>
    <t>yr</t>
  </si>
  <si>
    <t>Stream-Nanofiltration membrane</t>
  </si>
  <si>
    <t>Nanofiltration membrane cost</t>
  </si>
  <si>
    <t>$/m2</t>
  </si>
  <si>
    <t>Aerated co fermentation-R401</t>
  </si>
  <si>
    <t>Microbial lipid yield from glucose</t>
  </si>
  <si>
    <t>Microbial lipid yield from xylose</t>
  </si>
  <si>
    <t>Microbial lipid productivity</t>
  </si>
  <si>
    <t>g/L/hr</t>
  </si>
  <si>
    <t>Microbial lipid titer</t>
  </si>
  <si>
    <t>g/L</t>
  </si>
  <si>
    <t>Oilcane price</t>
  </si>
  <si>
    <t>$/kg</t>
  </si>
  <si>
    <t>Stream-Purified furfural</t>
  </si>
  <si>
    <t>Furfural price</t>
  </si>
  <si>
    <t>Stream-Purified hmf</t>
  </si>
  <si>
    <t>HMF price</t>
  </si>
  <si>
    <t>Stream-Biodiesel</t>
  </si>
  <si>
    <t>Biodiesel price</t>
  </si>
  <si>
    <t>Stream-Crude glycerol</t>
  </si>
  <si>
    <t>Crude glycerol price</t>
  </si>
  <si>
    <t>Stream-Caustic</t>
  </si>
  <si>
    <t>Caustic price</t>
  </si>
  <si>
    <t>Stream-Pure glycerine</t>
  </si>
  <si>
    <t>Pure glycerine price</t>
  </si>
  <si>
    <t>Stream-Natural gas</t>
  </si>
  <si>
    <t>Natural gas price</t>
  </si>
  <si>
    <t>System</t>
  </si>
  <si>
    <t>Electricity price</t>
  </si>
  <si>
    <t>$/kWh</t>
  </si>
  <si>
    <t>Pretreatment reactor system-R201</t>
  </si>
  <si>
    <t>Pretreatment reactor system cost</t>
  </si>
  <si>
    <t>MM$</t>
  </si>
  <si>
    <t>Feedstock lipid content [%]</t>
  </si>
  <si>
    <t>Vegetative lipid recovery after pretreatment &amp; saccharification [%]</t>
  </si>
  <si>
    <t>HMF retention in 1st nanofiltration [%]</t>
  </si>
  <si>
    <t>HMF retention in 2nd nanofiltration [%]</t>
  </si>
  <si>
    <t>Furfural retention in 1st nanofiltration [%]</t>
  </si>
  <si>
    <t>Furfural retention in 2nd nanofiltration [%]</t>
  </si>
  <si>
    <t>Nanofiltration membrane lifetime [yr]</t>
  </si>
  <si>
    <t>Nanofiltration membrane cost [$/m2]</t>
  </si>
  <si>
    <t>Microbial lipid yield from glucose [%]</t>
  </si>
  <si>
    <t>Microbial lipid yield from xylose [%]</t>
  </si>
  <si>
    <t>Microbial lipid productivity [g/L/hr]</t>
  </si>
  <si>
    <t>Microbial lipid titer [g/L]</t>
  </si>
  <si>
    <t>Oilcane price [$/kg]</t>
  </si>
  <si>
    <t>Furfural price [$/kg]</t>
  </si>
  <si>
    <t>HMF price [$/kg]</t>
  </si>
  <si>
    <t>Biodiesel price [$/kg]</t>
  </si>
  <si>
    <t>Crude glycerol price [$/kg]</t>
  </si>
  <si>
    <t>Caustic price [$/kg]</t>
  </si>
  <si>
    <t>Pure glycerine price [$/kg]</t>
  </si>
  <si>
    <t>Natural gas price [$/kg]</t>
  </si>
  <si>
    <t>Electricity price [$/kWh]</t>
  </si>
  <si>
    <t>Pretreatment reactor system cost [MM$]</t>
  </si>
  <si>
    <t>Baseline</t>
  </si>
  <si>
    <t>#</t>
  </si>
  <si>
    <t>Parameter</t>
  </si>
  <si>
    <t>Lower</t>
  </si>
  <si>
    <t>Upper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</si>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</sst>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2" fontId="0" fillId="0" borderId="0" xfId="0" applyNumberFormat="1"/>
    <xf numFmtId="9" fontId="4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11.6640625" bestFit="1" customWidth="1"/>
    <col min="2" max="2" width="35" customWidth="1"/>
    <col min="3" max="3" width="35.5" customWidth="1"/>
    <col min="5" max="6" width="11.6640625" bestFit="1" customWidth="1"/>
    <col min="7" max="7" width="9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 t="s">
        <v>7</v>
      </c>
      <c r="D2" t="s">
        <v>8</v>
      </c>
      <c r="E2" t="s">
        <v>9</v>
      </c>
      <c r="F2">
        <v>0.05</v>
      </c>
      <c r="G2">
        <v>0.15</v>
      </c>
    </row>
    <row r="3" spans="1:7" x14ac:dyDescent="0.2">
      <c r="A3" s="1">
        <v>1</v>
      </c>
      <c r="B3" t="s">
        <v>10</v>
      </c>
      <c r="C3" t="s">
        <v>11</v>
      </c>
      <c r="D3" t="s">
        <v>8</v>
      </c>
      <c r="E3" t="s">
        <v>9</v>
      </c>
      <c r="F3">
        <v>0.52499999999999991</v>
      </c>
      <c r="G3">
        <v>0.875</v>
      </c>
    </row>
    <row r="4" spans="1:7" x14ac:dyDescent="0.2">
      <c r="A4" s="1">
        <v>2</v>
      </c>
      <c r="B4" t="s">
        <v>12</v>
      </c>
      <c r="C4" t="s">
        <v>13</v>
      </c>
      <c r="D4" t="s">
        <v>8</v>
      </c>
      <c r="E4" t="s">
        <v>9</v>
      </c>
      <c r="F4">
        <v>0.2036</v>
      </c>
      <c r="G4">
        <v>0.40720000000000001</v>
      </c>
    </row>
    <row r="5" spans="1:7" x14ac:dyDescent="0.2">
      <c r="A5" s="1">
        <v>3</v>
      </c>
      <c r="B5" t="s">
        <v>14</v>
      </c>
      <c r="C5" t="s">
        <v>15</v>
      </c>
      <c r="D5" t="s">
        <v>8</v>
      </c>
      <c r="E5" t="s">
        <v>9</v>
      </c>
      <c r="F5">
        <v>0.23774999999999999</v>
      </c>
      <c r="G5">
        <v>0.47549999999999998</v>
      </c>
    </row>
    <row r="6" spans="1:7" x14ac:dyDescent="0.2">
      <c r="A6" s="1">
        <v>4</v>
      </c>
      <c r="B6" t="s">
        <v>12</v>
      </c>
      <c r="C6" t="s">
        <v>16</v>
      </c>
      <c r="D6" t="s">
        <v>8</v>
      </c>
      <c r="E6" t="s">
        <v>9</v>
      </c>
      <c r="F6">
        <v>0.29794999999999999</v>
      </c>
      <c r="G6">
        <v>0.59589999999999999</v>
      </c>
    </row>
    <row r="7" spans="1:7" x14ac:dyDescent="0.2">
      <c r="A7" s="1">
        <v>5</v>
      </c>
      <c r="B7" t="s">
        <v>14</v>
      </c>
      <c r="C7" t="s">
        <v>17</v>
      </c>
      <c r="D7" t="s">
        <v>8</v>
      </c>
      <c r="E7" t="s">
        <v>9</v>
      </c>
      <c r="F7">
        <v>0.29794999999999999</v>
      </c>
      <c r="G7">
        <v>0.59589999999999999</v>
      </c>
    </row>
    <row r="8" spans="1:7" x14ac:dyDescent="0.2">
      <c r="A8" s="1">
        <v>6</v>
      </c>
      <c r="B8" t="s">
        <v>18</v>
      </c>
      <c r="C8" t="s">
        <v>19</v>
      </c>
      <c r="D8" t="s">
        <v>20</v>
      </c>
      <c r="E8" t="s">
        <v>9</v>
      </c>
      <c r="F8">
        <v>0.5</v>
      </c>
      <c r="G8">
        <v>5</v>
      </c>
    </row>
    <row r="9" spans="1:7" x14ac:dyDescent="0.2">
      <c r="A9" s="1">
        <v>7</v>
      </c>
      <c r="B9" t="s">
        <v>21</v>
      </c>
      <c r="C9" t="s">
        <v>22</v>
      </c>
      <c r="D9" t="s">
        <v>23</v>
      </c>
      <c r="E9" t="s">
        <v>9</v>
      </c>
      <c r="F9">
        <v>31.801827411167519</v>
      </c>
      <c r="G9">
        <v>53.003045685279197</v>
      </c>
    </row>
    <row r="10" spans="1:7" x14ac:dyDescent="0.2">
      <c r="A10" s="1">
        <v>8</v>
      </c>
      <c r="B10" t="s">
        <v>24</v>
      </c>
      <c r="C10" t="s">
        <v>25</v>
      </c>
      <c r="D10" t="s">
        <v>8</v>
      </c>
      <c r="E10" t="s">
        <v>9</v>
      </c>
      <c r="F10">
        <v>0.40909090909090912</v>
      </c>
      <c r="G10">
        <v>0.68181818181818177</v>
      </c>
    </row>
    <row r="11" spans="1:7" x14ac:dyDescent="0.2">
      <c r="A11" s="1">
        <v>9</v>
      </c>
      <c r="B11" t="s">
        <v>24</v>
      </c>
      <c r="C11" t="s">
        <v>26</v>
      </c>
      <c r="D11" t="s">
        <v>8</v>
      </c>
      <c r="E11" t="s">
        <v>9</v>
      </c>
      <c r="F11">
        <v>0.40909090909090912</v>
      </c>
      <c r="G11">
        <v>0.68181818181818177</v>
      </c>
    </row>
    <row r="12" spans="1:7" x14ac:dyDescent="0.2">
      <c r="A12" s="1">
        <v>10</v>
      </c>
      <c r="B12" t="s">
        <v>24</v>
      </c>
      <c r="C12" t="s">
        <v>27</v>
      </c>
      <c r="D12" t="s">
        <v>28</v>
      </c>
      <c r="E12" t="s">
        <v>9</v>
      </c>
      <c r="F12">
        <v>0.23250000000000001</v>
      </c>
      <c r="G12">
        <v>0.38750000000000001</v>
      </c>
    </row>
    <row r="13" spans="1:7" x14ac:dyDescent="0.2">
      <c r="A13" s="1">
        <v>11</v>
      </c>
      <c r="B13" t="s">
        <v>24</v>
      </c>
      <c r="C13" t="s">
        <v>29</v>
      </c>
      <c r="D13" t="s">
        <v>30</v>
      </c>
      <c r="E13" t="s">
        <v>9</v>
      </c>
      <c r="F13">
        <v>20.55</v>
      </c>
      <c r="G13">
        <v>34.25</v>
      </c>
    </row>
    <row r="14" spans="1:7" x14ac:dyDescent="0.2">
      <c r="A14" s="1">
        <v>12</v>
      </c>
      <c r="B14" t="s">
        <v>6</v>
      </c>
      <c r="C14" t="s">
        <v>31</v>
      </c>
      <c r="D14" t="s">
        <v>32</v>
      </c>
      <c r="E14" t="s">
        <v>9</v>
      </c>
      <c r="F14">
        <v>2.5912500000000002E-2</v>
      </c>
      <c r="G14">
        <v>4.3187499999999997E-2</v>
      </c>
    </row>
    <row r="15" spans="1:7" x14ac:dyDescent="0.2">
      <c r="A15" s="1">
        <v>13</v>
      </c>
      <c r="B15" t="s">
        <v>33</v>
      </c>
      <c r="C15" t="s">
        <v>34</v>
      </c>
      <c r="D15" t="s">
        <v>32</v>
      </c>
      <c r="E15" t="s">
        <v>9</v>
      </c>
      <c r="F15">
        <v>1.4237857620234391</v>
      </c>
      <c r="G15">
        <v>2.3729762700390649</v>
      </c>
    </row>
    <row r="16" spans="1:7" x14ac:dyDescent="0.2">
      <c r="A16" s="1">
        <v>14</v>
      </c>
      <c r="B16" t="s">
        <v>35</v>
      </c>
      <c r="C16" t="s">
        <v>36</v>
      </c>
      <c r="D16" t="s">
        <v>32</v>
      </c>
      <c r="E16" t="s">
        <v>9</v>
      </c>
      <c r="F16">
        <v>13.515505770000001</v>
      </c>
      <c r="G16">
        <v>22.525842950000001</v>
      </c>
    </row>
    <row r="17" spans="1:7" x14ac:dyDescent="0.2">
      <c r="A17" s="1">
        <v>15</v>
      </c>
      <c r="B17" t="s">
        <v>37</v>
      </c>
      <c r="C17" t="s">
        <v>38</v>
      </c>
      <c r="D17" t="s">
        <v>32</v>
      </c>
      <c r="E17" t="s">
        <v>9</v>
      </c>
      <c r="F17">
        <v>1.18914396083652</v>
      </c>
      <c r="G17">
        <v>1.9819066013941991</v>
      </c>
    </row>
    <row r="18" spans="1:7" x14ac:dyDescent="0.2">
      <c r="A18" s="1">
        <v>16</v>
      </c>
      <c r="B18" t="s">
        <v>39</v>
      </c>
      <c r="C18" t="s">
        <v>40</v>
      </c>
      <c r="D18" t="s">
        <v>32</v>
      </c>
      <c r="E18" t="s">
        <v>9</v>
      </c>
      <c r="F18">
        <v>0.15219662690250929</v>
      </c>
      <c r="G18">
        <v>0.25366104483751539</v>
      </c>
    </row>
    <row r="19" spans="1:7" x14ac:dyDescent="0.2">
      <c r="A19" s="1">
        <v>17</v>
      </c>
      <c r="B19" t="s">
        <v>41</v>
      </c>
      <c r="C19" t="s">
        <v>42</v>
      </c>
      <c r="D19" t="s">
        <v>32</v>
      </c>
      <c r="E19" t="s">
        <v>9</v>
      </c>
      <c r="F19">
        <v>0.14624999999999999</v>
      </c>
      <c r="G19">
        <v>0.24374999999999999</v>
      </c>
    </row>
    <row r="20" spans="1:7" x14ac:dyDescent="0.2">
      <c r="A20" s="1">
        <v>18</v>
      </c>
      <c r="B20" t="s">
        <v>43</v>
      </c>
      <c r="C20" t="s">
        <v>44</v>
      </c>
      <c r="D20" t="s">
        <v>32</v>
      </c>
      <c r="E20" t="s">
        <v>9</v>
      </c>
      <c r="F20">
        <v>0.81750000000000012</v>
      </c>
      <c r="G20">
        <v>1.3625</v>
      </c>
    </row>
    <row r="21" spans="1:7" x14ac:dyDescent="0.2">
      <c r="A21" s="1">
        <v>19</v>
      </c>
      <c r="B21" t="s">
        <v>45</v>
      </c>
      <c r="C21" t="s">
        <v>46</v>
      </c>
      <c r="D21" t="s">
        <v>32</v>
      </c>
      <c r="E21" t="s">
        <v>9</v>
      </c>
      <c r="F21">
        <v>0.15199542714612349</v>
      </c>
      <c r="G21">
        <v>0.25332571191020581</v>
      </c>
    </row>
    <row r="22" spans="1:7" x14ac:dyDescent="0.2">
      <c r="A22" s="1">
        <v>20</v>
      </c>
      <c r="B22" t="s">
        <v>47</v>
      </c>
      <c r="C22" t="s">
        <v>48</v>
      </c>
      <c r="D22" t="s">
        <v>49</v>
      </c>
      <c r="E22" t="s">
        <v>9</v>
      </c>
      <c r="F22">
        <v>6.5390952014589096E-2</v>
      </c>
      <c r="G22">
        <v>0.1089849200243152</v>
      </c>
    </row>
    <row r="23" spans="1:7" x14ac:dyDescent="0.2">
      <c r="A23" s="1">
        <v>21</v>
      </c>
      <c r="B23" t="s">
        <v>50</v>
      </c>
      <c r="C23" t="s">
        <v>51</v>
      </c>
      <c r="D23" t="s">
        <v>52</v>
      </c>
      <c r="E23" t="s">
        <v>9</v>
      </c>
      <c r="F23">
        <v>14.755284899999999</v>
      </c>
      <c r="G23">
        <v>24.5921415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DBD4-AC80-F94B-8F8A-251C686DD2CC}">
  <dimension ref="A1:K74"/>
  <sheetViews>
    <sheetView workbookViewId="0">
      <selection activeCell="G42" sqref="G42"/>
    </sheetView>
  </sheetViews>
  <sheetFormatPr baseColWidth="10" defaultColWidth="8.83203125" defaultRowHeight="15" x14ac:dyDescent="0.2"/>
  <cols>
    <col min="1" max="1" width="11.6640625" bestFit="1" customWidth="1"/>
    <col min="2" max="2" width="35" customWidth="1"/>
    <col min="3" max="3" width="35.5" customWidth="1"/>
    <col min="5" max="6" width="11.6640625" bestFit="1" customWidth="1"/>
    <col min="7" max="7" width="9.6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t="s">
        <v>75</v>
      </c>
    </row>
    <row r="2" spans="1:11" x14ac:dyDescent="0.2">
      <c r="A2" s="1">
        <v>0</v>
      </c>
      <c r="B2" t="s">
        <v>6</v>
      </c>
      <c r="C2" t="s">
        <v>7</v>
      </c>
      <c r="D2" t="s">
        <v>8</v>
      </c>
      <c r="E2" t="s">
        <v>9</v>
      </c>
      <c r="F2">
        <v>0.05</v>
      </c>
      <c r="G2">
        <v>0.15</v>
      </c>
      <c r="I2" t="s">
        <v>6</v>
      </c>
      <c r="J2" t="s">
        <v>53</v>
      </c>
      <c r="K2">
        <v>0.05</v>
      </c>
    </row>
    <row r="3" spans="1:11" x14ac:dyDescent="0.2">
      <c r="A3" s="1">
        <v>1</v>
      </c>
      <c r="B3" t="s">
        <v>10</v>
      </c>
      <c r="C3" t="s">
        <v>11</v>
      </c>
      <c r="D3" t="s">
        <v>8</v>
      </c>
      <c r="E3" t="s">
        <v>9</v>
      </c>
      <c r="F3">
        <v>0.52499999999999991</v>
      </c>
      <c r="G3">
        <v>0.875</v>
      </c>
      <c r="I3" t="s">
        <v>10</v>
      </c>
      <c r="J3" t="s">
        <v>54</v>
      </c>
      <c r="K3">
        <v>0.7</v>
      </c>
    </row>
    <row r="4" spans="1:11" x14ac:dyDescent="0.2">
      <c r="A4" s="1">
        <v>2</v>
      </c>
      <c r="B4" t="s">
        <v>12</v>
      </c>
      <c r="C4" t="s">
        <v>13</v>
      </c>
      <c r="D4" t="s">
        <v>8</v>
      </c>
      <c r="E4" t="s">
        <v>9</v>
      </c>
      <c r="F4">
        <v>0.2036</v>
      </c>
      <c r="G4">
        <v>0.40720000000000001</v>
      </c>
      <c r="I4" t="s">
        <v>12</v>
      </c>
      <c r="J4" t="s">
        <v>55</v>
      </c>
      <c r="K4">
        <v>0.40720000000000001</v>
      </c>
    </row>
    <row r="5" spans="1:11" x14ac:dyDescent="0.2">
      <c r="A5" s="1">
        <v>3</v>
      </c>
      <c r="B5" t="s">
        <v>14</v>
      </c>
      <c r="C5" t="s">
        <v>15</v>
      </c>
      <c r="D5" t="s">
        <v>8</v>
      </c>
      <c r="E5" t="s">
        <v>9</v>
      </c>
      <c r="F5">
        <v>0.23774999999999999</v>
      </c>
      <c r="G5">
        <v>0.47549999999999998</v>
      </c>
      <c r="I5" t="s">
        <v>14</v>
      </c>
      <c r="J5" t="s">
        <v>56</v>
      </c>
      <c r="K5">
        <v>0.47549999999999998</v>
      </c>
    </row>
    <row r="6" spans="1:11" x14ac:dyDescent="0.2">
      <c r="A6" s="1">
        <v>4</v>
      </c>
      <c r="B6" t="s">
        <v>12</v>
      </c>
      <c r="C6" t="s">
        <v>16</v>
      </c>
      <c r="D6" t="s">
        <v>8</v>
      </c>
      <c r="E6" t="s">
        <v>9</v>
      </c>
      <c r="F6">
        <v>0.29794999999999999</v>
      </c>
      <c r="G6">
        <v>0.59589999999999999</v>
      </c>
      <c r="I6" t="s">
        <v>12</v>
      </c>
      <c r="J6" t="s">
        <v>57</v>
      </c>
      <c r="K6">
        <v>0.59589999999999999</v>
      </c>
    </row>
    <row r="7" spans="1:11" x14ac:dyDescent="0.2">
      <c r="A7" s="1">
        <v>5</v>
      </c>
      <c r="B7" t="s">
        <v>14</v>
      </c>
      <c r="C7" t="s">
        <v>17</v>
      </c>
      <c r="D7" t="s">
        <v>8</v>
      </c>
      <c r="E7" t="s">
        <v>9</v>
      </c>
      <c r="F7">
        <v>0.29794999999999999</v>
      </c>
      <c r="G7">
        <v>0.59589999999999999</v>
      </c>
      <c r="I7" t="s">
        <v>14</v>
      </c>
      <c r="J7" t="s">
        <v>58</v>
      </c>
      <c r="K7">
        <v>0.78820000000000001</v>
      </c>
    </row>
    <row r="8" spans="1:11" x14ac:dyDescent="0.2">
      <c r="A8" s="1">
        <v>6</v>
      </c>
      <c r="B8" t="s">
        <v>18</v>
      </c>
      <c r="C8" t="s">
        <v>19</v>
      </c>
      <c r="D8" t="s">
        <v>20</v>
      </c>
      <c r="E8" t="s">
        <v>9</v>
      </c>
      <c r="F8">
        <v>0.5</v>
      </c>
      <c r="G8">
        <v>5</v>
      </c>
      <c r="I8" t="s">
        <v>18</v>
      </c>
      <c r="J8" t="s">
        <v>59</v>
      </c>
      <c r="K8">
        <v>2.5</v>
      </c>
    </row>
    <row r="9" spans="1:11" x14ac:dyDescent="0.2">
      <c r="A9" s="1">
        <v>7</v>
      </c>
      <c r="B9" t="s">
        <v>21</v>
      </c>
      <c r="C9" t="s">
        <v>22</v>
      </c>
      <c r="D9" t="s">
        <v>23</v>
      </c>
      <c r="E9" t="s">
        <v>9</v>
      </c>
      <c r="F9">
        <v>31.801827411167519</v>
      </c>
      <c r="G9">
        <v>53.003045685279197</v>
      </c>
      <c r="I9" t="s">
        <v>21</v>
      </c>
      <c r="J9" t="s">
        <v>60</v>
      </c>
      <c r="K9">
        <v>42.402436548223299</v>
      </c>
    </row>
    <row r="10" spans="1:11" x14ac:dyDescent="0.2">
      <c r="A10" s="1">
        <v>8</v>
      </c>
      <c r="B10" t="s">
        <v>24</v>
      </c>
      <c r="C10" t="s">
        <v>25</v>
      </c>
      <c r="D10" t="s">
        <v>8</v>
      </c>
      <c r="E10" t="s">
        <v>9</v>
      </c>
      <c r="F10">
        <v>0.40909090909090912</v>
      </c>
      <c r="G10">
        <v>0.68181818181818177</v>
      </c>
      <c r="I10" t="s">
        <v>24</v>
      </c>
      <c r="J10" t="s">
        <v>61</v>
      </c>
      <c r="K10">
        <v>0.54545454545454497</v>
      </c>
    </row>
    <row r="11" spans="1:11" x14ac:dyDescent="0.2">
      <c r="A11" s="1">
        <v>9</v>
      </c>
      <c r="B11" t="s">
        <v>24</v>
      </c>
      <c r="C11" t="s">
        <v>26</v>
      </c>
      <c r="D11" t="s">
        <v>8</v>
      </c>
      <c r="E11" t="s">
        <v>9</v>
      </c>
      <c r="F11">
        <v>0.40909090909090912</v>
      </c>
      <c r="G11">
        <v>0.68181818181818177</v>
      </c>
      <c r="I11" t="s">
        <v>24</v>
      </c>
      <c r="J11" t="s">
        <v>62</v>
      </c>
      <c r="K11">
        <v>0.54545454545454497</v>
      </c>
    </row>
    <row r="12" spans="1:11" x14ac:dyDescent="0.2">
      <c r="A12" s="1">
        <v>10</v>
      </c>
      <c r="B12" t="s">
        <v>24</v>
      </c>
      <c r="C12" t="s">
        <v>27</v>
      </c>
      <c r="D12" t="s">
        <v>28</v>
      </c>
      <c r="E12" t="s">
        <v>9</v>
      </c>
      <c r="F12">
        <v>0.23250000000000001</v>
      </c>
      <c r="G12">
        <v>0.38750000000000001</v>
      </c>
      <c r="I12" t="s">
        <v>24</v>
      </c>
      <c r="J12" t="s">
        <v>63</v>
      </c>
      <c r="K12">
        <v>0.31</v>
      </c>
    </row>
    <row r="13" spans="1:11" x14ac:dyDescent="0.2">
      <c r="A13" s="1">
        <v>11</v>
      </c>
      <c r="B13" t="s">
        <v>24</v>
      </c>
      <c r="C13" t="s">
        <v>29</v>
      </c>
      <c r="D13" t="s">
        <v>30</v>
      </c>
      <c r="E13" t="s">
        <v>9</v>
      </c>
      <c r="F13">
        <v>20.55</v>
      </c>
      <c r="G13">
        <v>34.25</v>
      </c>
      <c r="I13" t="s">
        <v>24</v>
      </c>
      <c r="J13" t="s">
        <v>64</v>
      </c>
      <c r="K13">
        <v>27.4</v>
      </c>
    </row>
    <row r="14" spans="1:11" x14ac:dyDescent="0.2">
      <c r="A14" s="1">
        <v>12</v>
      </c>
      <c r="B14" t="s">
        <v>6</v>
      </c>
      <c r="C14" t="s">
        <v>31</v>
      </c>
      <c r="D14" t="s">
        <v>32</v>
      </c>
      <c r="E14" t="s">
        <v>9</v>
      </c>
      <c r="F14">
        <v>2.5912500000000002E-2</v>
      </c>
      <c r="G14">
        <v>4.3187499999999997E-2</v>
      </c>
      <c r="I14" t="s">
        <v>6</v>
      </c>
      <c r="J14" t="s">
        <v>65</v>
      </c>
      <c r="K14">
        <v>3.4549999999999997E-2</v>
      </c>
    </row>
    <row r="15" spans="1:11" x14ac:dyDescent="0.2">
      <c r="A15" s="1">
        <v>13</v>
      </c>
      <c r="B15" t="s">
        <v>33</v>
      </c>
      <c r="C15" t="s">
        <v>34</v>
      </c>
      <c r="D15" t="s">
        <v>32</v>
      </c>
      <c r="E15" t="s">
        <v>9</v>
      </c>
      <c r="F15">
        <v>1.4237857620234391</v>
      </c>
      <c r="G15">
        <v>2.3729762700390649</v>
      </c>
      <c r="I15" t="s">
        <v>33</v>
      </c>
      <c r="J15" t="s">
        <v>66</v>
      </c>
      <c r="K15">
        <v>1.89838101603125</v>
      </c>
    </row>
    <row r="16" spans="1:11" x14ac:dyDescent="0.2">
      <c r="A16" s="1">
        <v>14</v>
      </c>
      <c r="B16" t="s">
        <v>35</v>
      </c>
      <c r="C16" t="s">
        <v>36</v>
      </c>
      <c r="D16" t="s">
        <v>32</v>
      </c>
      <c r="E16" t="s">
        <v>9</v>
      </c>
      <c r="F16">
        <v>13.515505770000001</v>
      </c>
      <c r="G16">
        <v>22.525842950000001</v>
      </c>
      <c r="I16" t="s">
        <v>35</v>
      </c>
      <c r="J16" t="s">
        <v>67</v>
      </c>
      <c r="K16">
        <v>18.020674358769501</v>
      </c>
    </row>
    <row r="17" spans="1:11" x14ac:dyDescent="0.2">
      <c r="A17" s="1">
        <v>15</v>
      </c>
      <c r="B17" t="s">
        <v>37</v>
      </c>
      <c r="C17" t="s">
        <v>38</v>
      </c>
      <c r="D17" t="s">
        <v>32</v>
      </c>
      <c r="E17" t="s">
        <v>9</v>
      </c>
      <c r="F17">
        <v>1.18914396083652</v>
      </c>
      <c r="G17">
        <v>1.9819066013941991</v>
      </c>
      <c r="I17" t="s">
        <v>37</v>
      </c>
      <c r="J17" t="s">
        <v>68</v>
      </c>
      <c r="K17">
        <v>1.58552528111535</v>
      </c>
    </row>
    <row r="18" spans="1:11" x14ac:dyDescent="0.2">
      <c r="A18" s="1">
        <v>16</v>
      </c>
      <c r="B18" t="s">
        <v>39</v>
      </c>
      <c r="C18" t="s">
        <v>40</v>
      </c>
      <c r="D18" t="s">
        <v>32</v>
      </c>
      <c r="E18" t="s">
        <v>9</v>
      </c>
      <c r="F18">
        <v>0.15219662690250929</v>
      </c>
      <c r="G18">
        <v>0.25366104483751539</v>
      </c>
      <c r="I18" t="s">
        <v>39</v>
      </c>
      <c r="J18" t="s">
        <v>69</v>
      </c>
      <c r="K18">
        <v>0.20292883587001201</v>
      </c>
    </row>
    <row r="19" spans="1:11" x14ac:dyDescent="0.2">
      <c r="A19" s="1">
        <v>17</v>
      </c>
      <c r="B19" t="s">
        <v>41</v>
      </c>
      <c r="C19" t="s">
        <v>42</v>
      </c>
      <c r="D19" t="s">
        <v>32</v>
      </c>
      <c r="E19" t="s">
        <v>9</v>
      </c>
      <c r="F19">
        <v>0.14624999999999999</v>
      </c>
      <c r="G19">
        <v>0.24374999999999999</v>
      </c>
      <c r="I19" t="s">
        <v>41</v>
      </c>
      <c r="J19" t="s">
        <v>70</v>
      </c>
      <c r="K19">
        <v>0.19500000000000001</v>
      </c>
    </row>
    <row r="20" spans="1:11" x14ac:dyDescent="0.2">
      <c r="A20" s="1">
        <v>18</v>
      </c>
      <c r="B20" t="s">
        <v>43</v>
      </c>
      <c r="C20" t="s">
        <v>44</v>
      </c>
      <c r="D20" t="s">
        <v>32</v>
      </c>
      <c r="E20" t="s">
        <v>9</v>
      </c>
      <c r="F20">
        <v>0.81750000000000012</v>
      </c>
      <c r="G20">
        <v>1.3625</v>
      </c>
      <c r="I20" t="s">
        <v>43</v>
      </c>
      <c r="J20" t="s">
        <v>71</v>
      </c>
      <c r="K20">
        <v>1.0900000000000001</v>
      </c>
    </row>
    <row r="21" spans="1:11" x14ac:dyDescent="0.2">
      <c r="A21" s="1">
        <v>19</v>
      </c>
      <c r="B21" t="s">
        <v>45</v>
      </c>
      <c r="C21" t="s">
        <v>46</v>
      </c>
      <c r="D21" t="s">
        <v>32</v>
      </c>
      <c r="E21" t="s">
        <v>9</v>
      </c>
      <c r="F21">
        <v>0.15199542714612349</v>
      </c>
      <c r="G21">
        <v>0.25332571191020581</v>
      </c>
      <c r="I21" t="s">
        <v>45</v>
      </c>
      <c r="J21" t="s">
        <v>72</v>
      </c>
      <c r="K21">
        <v>0.202660569528164</v>
      </c>
    </row>
    <row r="22" spans="1:11" x14ac:dyDescent="0.2">
      <c r="A22" s="1">
        <v>20</v>
      </c>
      <c r="B22" t="s">
        <v>47</v>
      </c>
      <c r="C22" t="s">
        <v>48</v>
      </c>
      <c r="D22" t="s">
        <v>49</v>
      </c>
      <c r="E22" t="s">
        <v>9</v>
      </c>
      <c r="F22">
        <v>6.5390952014589096E-2</v>
      </c>
      <c r="G22">
        <v>0.1089849200243152</v>
      </c>
      <c r="I22" t="s">
        <v>47</v>
      </c>
      <c r="J22" t="s">
        <v>73</v>
      </c>
      <c r="K22">
        <v>8.71879360194521E-2</v>
      </c>
    </row>
    <row r="23" spans="1:11" x14ac:dyDescent="0.2">
      <c r="A23" s="1">
        <v>21</v>
      </c>
      <c r="B23" t="s">
        <v>50</v>
      </c>
      <c r="C23" t="s">
        <v>51</v>
      </c>
      <c r="D23" t="s">
        <v>52</v>
      </c>
      <c r="E23" t="s">
        <v>9</v>
      </c>
      <c r="F23">
        <v>14.755284899999999</v>
      </c>
      <c r="G23">
        <v>24.5921415</v>
      </c>
      <c r="I23" t="s">
        <v>50</v>
      </c>
      <c r="J23" t="s">
        <v>74</v>
      </c>
      <c r="K23">
        <v>19.673713199999899</v>
      </c>
    </row>
    <row r="25" spans="1:11" ht="16" thickBot="1" x14ac:dyDescent="0.25"/>
    <row r="26" spans="1:11" ht="16" thickBot="1" x14ac:dyDescent="0.25">
      <c r="A26" s="2" t="s">
        <v>76</v>
      </c>
      <c r="B26" s="2" t="str">
        <f>C1</f>
        <v>Name</v>
      </c>
      <c r="C26" s="2" t="str">
        <f>D1</f>
        <v>Units</v>
      </c>
      <c r="D26" s="2" t="str">
        <f t="shared" ref="D26:F26" si="0">E1</f>
        <v>Shape</v>
      </c>
      <c r="E26" s="2" t="str">
        <f t="shared" si="0"/>
        <v>lower</v>
      </c>
      <c r="F26" s="2" t="str">
        <f t="shared" si="0"/>
        <v>upper</v>
      </c>
      <c r="G26" s="2" t="str">
        <f>K1</f>
        <v>Baseline</v>
      </c>
    </row>
    <row r="27" spans="1:11" x14ac:dyDescent="0.2">
      <c r="A27">
        <v>1</v>
      </c>
      <c r="B27" t="str">
        <f>C4</f>
        <v>HMF retention in 1st nanofiltration</v>
      </c>
      <c r="C27" t="str">
        <f t="shared" ref="C27:F27" si="1">D4</f>
        <v>%</v>
      </c>
      <c r="D27" t="str">
        <f t="shared" si="1"/>
        <v>Uniform</v>
      </c>
      <c r="E27">
        <f>F4*100</f>
        <v>20.36</v>
      </c>
      <c r="F27">
        <f>G4*100</f>
        <v>40.72</v>
      </c>
      <c r="G27">
        <f>K4</f>
        <v>0.40720000000000001</v>
      </c>
    </row>
    <row r="28" spans="1:11" x14ac:dyDescent="0.2">
      <c r="A28">
        <v>2</v>
      </c>
      <c r="B28" t="str">
        <f t="shared" ref="B28:F33" si="2">C5</f>
        <v>HMF retention in 2nd nanofiltration</v>
      </c>
      <c r="C28" t="str">
        <f t="shared" si="2"/>
        <v>%</v>
      </c>
      <c r="D28" t="str">
        <f t="shared" si="2"/>
        <v>Uniform</v>
      </c>
      <c r="E28">
        <f t="shared" si="2"/>
        <v>0.23774999999999999</v>
      </c>
      <c r="F28">
        <f t="shared" si="2"/>
        <v>0.47549999999999998</v>
      </c>
      <c r="G28">
        <f>K5</f>
        <v>0.47549999999999998</v>
      </c>
    </row>
    <row r="29" spans="1:11" x14ac:dyDescent="0.2">
      <c r="A29">
        <v>3</v>
      </c>
      <c r="B29" t="str">
        <f t="shared" si="2"/>
        <v>Furfural retention in 1st nanofiltration</v>
      </c>
      <c r="C29" t="str">
        <f t="shared" si="2"/>
        <v>%</v>
      </c>
      <c r="D29" t="str">
        <f t="shared" si="2"/>
        <v>Uniform</v>
      </c>
      <c r="E29">
        <f t="shared" si="2"/>
        <v>0.29794999999999999</v>
      </c>
      <c r="F29">
        <f t="shared" si="2"/>
        <v>0.59589999999999999</v>
      </c>
      <c r="G29">
        <f>K6</f>
        <v>0.59589999999999999</v>
      </c>
    </row>
    <row r="30" spans="1:11" x14ac:dyDescent="0.2">
      <c r="A30">
        <v>4</v>
      </c>
      <c r="B30" t="str">
        <f>C7</f>
        <v>Furfural retention in 2nd nanofiltration</v>
      </c>
      <c r="C30" t="str">
        <f t="shared" si="2"/>
        <v>%</v>
      </c>
      <c r="D30" t="str">
        <f t="shared" si="2"/>
        <v>Uniform</v>
      </c>
      <c r="E30">
        <f t="shared" si="2"/>
        <v>0.29794999999999999</v>
      </c>
      <c r="F30">
        <f t="shared" si="2"/>
        <v>0.59589999999999999</v>
      </c>
      <c r="G30">
        <f>K7</f>
        <v>0.78820000000000001</v>
      </c>
    </row>
    <row r="31" spans="1:11" x14ac:dyDescent="0.2">
      <c r="A31">
        <v>5</v>
      </c>
      <c r="B31" t="str">
        <f>C8</f>
        <v>Nanofiltration membrane lifetime</v>
      </c>
      <c r="C31" t="str">
        <f t="shared" si="2"/>
        <v>yr</v>
      </c>
      <c r="D31" t="str">
        <f t="shared" si="2"/>
        <v>Uniform</v>
      </c>
      <c r="E31">
        <f t="shared" si="2"/>
        <v>0.5</v>
      </c>
      <c r="F31">
        <f t="shared" si="2"/>
        <v>5</v>
      </c>
      <c r="G31">
        <f>K8</f>
        <v>2.5</v>
      </c>
    </row>
    <row r="32" spans="1:11" x14ac:dyDescent="0.2">
      <c r="A32">
        <v>6</v>
      </c>
      <c r="B32" t="str">
        <f t="shared" si="2"/>
        <v>Nanofiltration membrane cost</v>
      </c>
      <c r="C32" t="str">
        <f t="shared" si="2"/>
        <v>$/m2</v>
      </c>
      <c r="D32" t="str">
        <f t="shared" si="2"/>
        <v>Uniform</v>
      </c>
      <c r="E32">
        <f t="shared" si="2"/>
        <v>31.801827411167519</v>
      </c>
      <c r="F32">
        <f t="shared" si="2"/>
        <v>53.003045685279197</v>
      </c>
      <c r="G32">
        <f>K9</f>
        <v>42.402436548223299</v>
      </c>
    </row>
    <row r="33" spans="1:9" x14ac:dyDescent="0.2">
      <c r="A33">
        <v>7</v>
      </c>
      <c r="B33" t="str">
        <f>C10</f>
        <v>Microbial lipid yield from glucose</v>
      </c>
      <c r="C33" t="str">
        <f t="shared" si="2"/>
        <v>%</v>
      </c>
      <c r="D33" t="str">
        <f t="shared" si="2"/>
        <v>Uniform</v>
      </c>
      <c r="E33">
        <f t="shared" si="2"/>
        <v>0.40909090909090912</v>
      </c>
      <c r="F33">
        <f t="shared" si="2"/>
        <v>0.68181818181818177</v>
      </c>
      <c r="G33">
        <f>K10</f>
        <v>0.54545454545454497</v>
      </c>
      <c r="H33">
        <f>E33/G33</f>
        <v>0.75000000000000067</v>
      </c>
      <c r="I33">
        <f>F33/G33</f>
        <v>1.2500000000000011</v>
      </c>
    </row>
    <row r="34" spans="1:9" x14ac:dyDescent="0.2">
      <c r="A34">
        <v>8</v>
      </c>
      <c r="B34" t="str">
        <f t="shared" ref="B34:F36" si="3">C11</f>
        <v>Microbial lipid yield from xylose</v>
      </c>
      <c r="C34" t="str">
        <f t="shared" si="3"/>
        <v>%</v>
      </c>
      <c r="D34" t="str">
        <f t="shared" si="3"/>
        <v>Uniform</v>
      </c>
      <c r="E34">
        <f t="shared" si="3"/>
        <v>0.40909090909090912</v>
      </c>
      <c r="F34">
        <f t="shared" si="3"/>
        <v>0.68181818181818177</v>
      </c>
      <c r="G34">
        <f>K11</f>
        <v>0.54545454545454497</v>
      </c>
    </row>
    <row r="35" spans="1:9" x14ac:dyDescent="0.2">
      <c r="A35">
        <v>9</v>
      </c>
      <c r="B35" t="str">
        <f t="shared" si="3"/>
        <v>Microbial lipid productivity</v>
      </c>
      <c r="C35" t="str">
        <f t="shared" si="3"/>
        <v>g/L/hr</v>
      </c>
      <c r="D35" t="str">
        <f t="shared" si="3"/>
        <v>Uniform</v>
      </c>
      <c r="E35">
        <f t="shared" si="3"/>
        <v>0.23250000000000001</v>
      </c>
      <c r="F35">
        <f t="shared" si="3"/>
        <v>0.38750000000000001</v>
      </c>
      <c r="G35">
        <f>K12</f>
        <v>0.31</v>
      </c>
      <c r="H35">
        <f>E35/G35</f>
        <v>0.75</v>
      </c>
      <c r="I35">
        <f>F35/G35</f>
        <v>1.25</v>
      </c>
    </row>
    <row r="36" spans="1:9" x14ac:dyDescent="0.2">
      <c r="A36">
        <v>10</v>
      </c>
      <c r="B36" t="str">
        <f t="shared" si="3"/>
        <v>Microbial lipid titer</v>
      </c>
      <c r="C36" t="str">
        <f t="shared" si="3"/>
        <v>g/L</v>
      </c>
      <c r="D36" t="str">
        <f t="shared" si="3"/>
        <v>Uniform</v>
      </c>
      <c r="E36">
        <f t="shared" si="3"/>
        <v>20.55</v>
      </c>
      <c r="F36">
        <f t="shared" si="3"/>
        <v>34.25</v>
      </c>
      <c r="G36">
        <f>K13</f>
        <v>27.4</v>
      </c>
      <c r="H36">
        <f>E36/G36</f>
        <v>0.75000000000000011</v>
      </c>
    </row>
    <row r="37" spans="1:9" x14ac:dyDescent="0.2">
      <c r="A37">
        <v>11</v>
      </c>
      <c r="B37" t="str">
        <f>C2</f>
        <v>Feedstock lipid content</v>
      </c>
      <c r="C37" t="str">
        <f t="shared" ref="C37:F38" si="4">D2</f>
        <v>%</v>
      </c>
      <c r="D37" t="str">
        <f t="shared" si="4"/>
        <v>Uniform</v>
      </c>
      <c r="E37">
        <f t="shared" si="4"/>
        <v>0.05</v>
      </c>
      <c r="F37">
        <f t="shared" si="4"/>
        <v>0.15</v>
      </c>
      <c r="G37">
        <f>K2</f>
        <v>0.05</v>
      </c>
    </row>
    <row r="38" spans="1:9" x14ac:dyDescent="0.2">
      <c r="A38">
        <v>12</v>
      </c>
      <c r="B38" t="str">
        <f>C3</f>
        <v>Vegetative lipid recovery after pretreatment &amp; saccharification</v>
      </c>
      <c r="C38" t="str">
        <f t="shared" si="4"/>
        <v>%</v>
      </c>
      <c r="D38" t="str">
        <f t="shared" si="4"/>
        <v>Uniform</v>
      </c>
      <c r="E38">
        <f t="shared" si="4"/>
        <v>0.52499999999999991</v>
      </c>
      <c r="F38">
        <f t="shared" si="4"/>
        <v>0.875</v>
      </c>
      <c r="G38">
        <f>K3</f>
        <v>0.7</v>
      </c>
      <c r="H38">
        <f t="shared" ref="H38:H48" si="5">E38/G38</f>
        <v>0.74999999999999989</v>
      </c>
    </row>
    <row r="39" spans="1:9" x14ac:dyDescent="0.2">
      <c r="A39">
        <v>13</v>
      </c>
      <c r="B39" t="str">
        <f>C14</f>
        <v>Oilcane price</v>
      </c>
      <c r="C39" t="str">
        <f t="shared" ref="C39:F39" si="6">D14</f>
        <v>$/kg</v>
      </c>
      <c r="D39" t="str">
        <f t="shared" si="6"/>
        <v>Uniform</v>
      </c>
      <c r="E39">
        <f t="shared" si="6"/>
        <v>2.5912500000000002E-2</v>
      </c>
      <c r="F39">
        <f t="shared" si="6"/>
        <v>4.3187499999999997E-2</v>
      </c>
      <c r="G39" s="4">
        <f>K14</f>
        <v>3.4549999999999997E-2</v>
      </c>
      <c r="H39">
        <f t="shared" si="5"/>
        <v>0.75000000000000011</v>
      </c>
    </row>
    <row r="40" spans="1:9" x14ac:dyDescent="0.2">
      <c r="A40">
        <v>14</v>
      </c>
      <c r="B40" t="str">
        <f t="shared" ref="B40:F48" si="7">C15</f>
        <v>Furfural price</v>
      </c>
      <c r="C40" t="str">
        <f t="shared" si="7"/>
        <v>$/kg</v>
      </c>
      <c r="D40" t="str">
        <f t="shared" si="7"/>
        <v>Uniform</v>
      </c>
      <c r="E40">
        <f t="shared" si="7"/>
        <v>1.4237857620234391</v>
      </c>
      <c r="F40">
        <f t="shared" si="7"/>
        <v>2.3729762700390649</v>
      </c>
      <c r="G40" s="4">
        <f>K15</f>
        <v>1.89838101603125</v>
      </c>
      <c r="H40">
        <f t="shared" si="5"/>
        <v>0.75000000000000089</v>
      </c>
    </row>
    <row r="41" spans="1:9" x14ac:dyDescent="0.2">
      <c r="A41">
        <v>15</v>
      </c>
      <c r="B41" t="str">
        <f t="shared" si="7"/>
        <v>HMF price</v>
      </c>
      <c r="C41" t="str">
        <f t="shared" si="7"/>
        <v>$/kg</v>
      </c>
      <c r="D41" t="str">
        <f t="shared" si="7"/>
        <v>Uniform</v>
      </c>
      <c r="E41">
        <f t="shared" si="7"/>
        <v>13.515505770000001</v>
      </c>
      <c r="F41">
        <f t="shared" si="7"/>
        <v>22.525842950000001</v>
      </c>
      <c r="G41" s="4">
        <f>K16</f>
        <v>18.020674358769501</v>
      </c>
      <c r="H41">
        <f t="shared" si="5"/>
        <v>0.75000000005121203</v>
      </c>
    </row>
    <row r="42" spans="1:9" x14ac:dyDescent="0.2">
      <c r="A42">
        <v>16</v>
      </c>
      <c r="B42" t="str">
        <f t="shared" si="7"/>
        <v>Biodiesel price</v>
      </c>
      <c r="C42" t="str">
        <f t="shared" si="7"/>
        <v>$/kg</v>
      </c>
      <c r="D42" t="str">
        <f t="shared" si="7"/>
        <v>Uniform</v>
      </c>
      <c r="E42">
        <f t="shared" si="7"/>
        <v>1.18914396083652</v>
      </c>
      <c r="F42">
        <f t="shared" si="7"/>
        <v>1.9819066013941991</v>
      </c>
      <c r="G42" s="4">
        <f>K17</f>
        <v>1.58552528111535</v>
      </c>
      <c r="H42">
        <f t="shared" si="5"/>
        <v>0.75000000000000477</v>
      </c>
    </row>
    <row r="43" spans="1:9" x14ac:dyDescent="0.2">
      <c r="A43">
        <v>17</v>
      </c>
      <c r="B43" t="str">
        <f t="shared" si="7"/>
        <v>Crude glycerol price</v>
      </c>
      <c r="C43" t="str">
        <f t="shared" si="7"/>
        <v>$/kg</v>
      </c>
      <c r="D43" t="str">
        <f t="shared" si="7"/>
        <v>Uniform</v>
      </c>
      <c r="E43">
        <f t="shared" si="7"/>
        <v>0.15219662690250929</v>
      </c>
      <c r="F43">
        <f t="shared" si="7"/>
        <v>0.25366104483751539</v>
      </c>
      <c r="G43" s="4">
        <f>K18</f>
        <v>0.20292883587001201</v>
      </c>
      <c r="H43">
        <f t="shared" si="5"/>
        <v>0.75000000000000144</v>
      </c>
    </row>
    <row r="44" spans="1:9" x14ac:dyDescent="0.2">
      <c r="A44">
        <v>18</v>
      </c>
      <c r="B44" t="str">
        <f t="shared" si="7"/>
        <v>Caustic price</v>
      </c>
      <c r="C44" t="str">
        <f t="shared" si="7"/>
        <v>$/kg</v>
      </c>
      <c r="D44" t="str">
        <f t="shared" si="7"/>
        <v>Uniform</v>
      </c>
      <c r="E44">
        <f t="shared" si="7"/>
        <v>0.14624999999999999</v>
      </c>
      <c r="F44">
        <f t="shared" si="7"/>
        <v>0.24374999999999999</v>
      </c>
      <c r="G44" s="4">
        <f>K19</f>
        <v>0.19500000000000001</v>
      </c>
      <c r="H44">
        <f t="shared" si="5"/>
        <v>0.74999999999999989</v>
      </c>
    </row>
    <row r="45" spans="1:9" x14ac:dyDescent="0.2">
      <c r="A45">
        <v>19</v>
      </c>
      <c r="B45" t="str">
        <f t="shared" si="7"/>
        <v>Pure glycerine price</v>
      </c>
      <c r="C45" t="str">
        <f t="shared" si="7"/>
        <v>$/kg</v>
      </c>
      <c r="D45" t="str">
        <f t="shared" si="7"/>
        <v>Uniform</v>
      </c>
      <c r="E45">
        <f t="shared" si="7"/>
        <v>0.81750000000000012</v>
      </c>
      <c r="F45">
        <f t="shared" si="7"/>
        <v>1.3625</v>
      </c>
      <c r="G45" s="4">
        <f>K20</f>
        <v>1.0900000000000001</v>
      </c>
      <c r="H45">
        <f t="shared" si="5"/>
        <v>0.75</v>
      </c>
    </row>
    <row r="46" spans="1:9" x14ac:dyDescent="0.2">
      <c r="A46">
        <v>20</v>
      </c>
      <c r="B46" t="str">
        <f t="shared" si="7"/>
        <v>Natural gas price</v>
      </c>
      <c r="C46" t="str">
        <f t="shared" si="7"/>
        <v>$/kg</v>
      </c>
      <c r="D46" t="str">
        <f t="shared" si="7"/>
        <v>Uniform</v>
      </c>
      <c r="E46">
        <f t="shared" si="7"/>
        <v>0.15199542714612349</v>
      </c>
      <c r="F46">
        <f t="shared" si="7"/>
        <v>0.25332571191020581</v>
      </c>
      <c r="G46" s="4">
        <f>K21</f>
        <v>0.202660569528164</v>
      </c>
      <c r="H46">
        <f t="shared" si="5"/>
        <v>0.75000000000000244</v>
      </c>
    </row>
    <row r="47" spans="1:9" x14ac:dyDescent="0.2">
      <c r="A47">
        <v>21</v>
      </c>
      <c r="B47" t="str">
        <f t="shared" si="7"/>
        <v>Electricity price</v>
      </c>
      <c r="C47" t="str">
        <f t="shared" si="7"/>
        <v>$/kWh</v>
      </c>
      <c r="D47" t="str">
        <f t="shared" si="7"/>
        <v>Uniform</v>
      </c>
      <c r="E47">
        <f t="shared" si="7"/>
        <v>6.5390952014589096E-2</v>
      </c>
      <c r="F47">
        <f t="shared" si="7"/>
        <v>0.1089849200243152</v>
      </c>
      <c r="G47" s="4">
        <f>K22</f>
        <v>8.71879360194521E-2</v>
      </c>
      <c r="H47">
        <f t="shared" si="5"/>
        <v>0.75000000000000022</v>
      </c>
    </row>
    <row r="48" spans="1:9" x14ac:dyDescent="0.2">
      <c r="A48">
        <v>22</v>
      </c>
      <c r="B48" t="str">
        <f t="shared" si="7"/>
        <v>Pretreatment reactor system cost</v>
      </c>
      <c r="C48" t="str">
        <f t="shared" si="7"/>
        <v>MM$</v>
      </c>
      <c r="D48" t="str">
        <f t="shared" si="7"/>
        <v>Uniform</v>
      </c>
      <c r="E48">
        <f t="shared" si="7"/>
        <v>14.755284899999999</v>
      </c>
      <c r="F48">
        <f t="shared" si="7"/>
        <v>24.5921415</v>
      </c>
      <c r="G48" s="4">
        <f>K23</f>
        <v>19.673713199999899</v>
      </c>
      <c r="H48">
        <f t="shared" si="5"/>
        <v>0.75000000000000389</v>
      </c>
    </row>
    <row r="51" spans="1:7" ht="16" thickBot="1" x14ac:dyDescent="0.25"/>
    <row r="52" spans="1:7" ht="16" thickBot="1" x14ac:dyDescent="0.25">
      <c r="A52" t="s">
        <v>76</v>
      </c>
      <c r="B52" t="s">
        <v>77</v>
      </c>
      <c r="C52" s="2" t="s">
        <v>75</v>
      </c>
      <c r="D52" s="3" t="s">
        <v>3</v>
      </c>
      <c r="E52" s="3" t="s">
        <v>78</v>
      </c>
      <c r="F52" s="3" t="s">
        <v>79</v>
      </c>
      <c r="G52" s="3" t="s">
        <v>80</v>
      </c>
    </row>
    <row r="53" spans="1:7" x14ac:dyDescent="0.2">
      <c r="A53" s="4">
        <f>A27</f>
        <v>1</v>
      </c>
      <c r="B53" s="4" t="str">
        <f>B27</f>
        <v>HMF retention in 1st nanofiltration</v>
      </c>
      <c r="C53" s="6">
        <f>G27</f>
        <v>0.40720000000000001</v>
      </c>
      <c r="D53" s="4" t="str">
        <f>D27</f>
        <v>Uniform</v>
      </c>
      <c r="E53" s="5">
        <v>-0.5</v>
      </c>
      <c r="F53" s="4">
        <f>F27</f>
        <v>40.72</v>
      </c>
    </row>
    <row r="54" spans="1:7" x14ac:dyDescent="0.2">
      <c r="A54" s="4">
        <f t="shared" ref="A54:B69" si="8">A28</f>
        <v>2</v>
      </c>
      <c r="B54" s="4" t="str">
        <f t="shared" si="8"/>
        <v>HMF retention in 2nd nanofiltration</v>
      </c>
      <c r="C54" s="6">
        <f t="shared" ref="C54:C74" si="9">G28</f>
        <v>0.47549999999999998</v>
      </c>
      <c r="D54" s="4" t="str">
        <f t="shared" ref="D54:F69" si="10">D28</f>
        <v>Uniform</v>
      </c>
      <c r="E54" s="4">
        <f t="shared" si="10"/>
        <v>0.23774999999999999</v>
      </c>
      <c r="F54" s="4">
        <f t="shared" si="10"/>
        <v>0.47549999999999998</v>
      </c>
    </row>
    <row r="55" spans="1:7" x14ac:dyDescent="0.2">
      <c r="A55" s="4">
        <f t="shared" si="8"/>
        <v>3</v>
      </c>
      <c r="B55" s="4" t="str">
        <f t="shared" si="8"/>
        <v>Furfural retention in 1st nanofiltration</v>
      </c>
      <c r="C55" s="6">
        <f t="shared" si="9"/>
        <v>0.59589999999999999</v>
      </c>
      <c r="D55" s="4" t="str">
        <f t="shared" si="10"/>
        <v>Uniform</v>
      </c>
      <c r="E55" s="4">
        <f t="shared" si="10"/>
        <v>0.29794999999999999</v>
      </c>
      <c r="F55" s="4">
        <f t="shared" si="10"/>
        <v>0.59589999999999999</v>
      </c>
    </row>
    <row r="56" spans="1:7" x14ac:dyDescent="0.2">
      <c r="A56" s="4">
        <f t="shared" si="8"/>
        <v>4</v>
      </c>
      <c r="B56" s="4" t="str">
        <f t="shared" si="8"/>
        <v>Furfural retention in 2nd nanofiltration</v>
      </c>
      <c r="C56" s="6">
        <f>G30</f>
        <v>0.78820000000000001</v>
      </c>
      <c r="D56" s="4" t="str">
        <f t="shared" si="10"/>
        <v>Uniform</v>
      </c>
      <c r="E56" s="4">
        <f>E30</f>
        <v>0.29794999999999999</v>
      </c>
      <c r="F56" s="4">
        <f t="shared" si="10"/>
        <v>0.59589999999999999</v>
      </c>
    </row>
    <row r="57" spans="1:7" x14ac:dyDescent="0.2">
      <c r="A57" s="4">
        <f t="shared" si="8"/>
        <v>5</v>
      </c>
      <c r="B57" s="4" t="str">
        <f t="shared" si="8"/>
        <v>Nanofiltration membrane lifetime</v>
      </c>
      <c r="C57" s="4">
        <f t="shared" si="9"/>
        <v>2.5</v>
      </c>
      <c r="D57" s="4" t="str">
        <f t="shared" si="10"/>
        <v>Uniform</v>
      </c>
      <c r="E57" s="4">
        <f t="shared" si="10"/>
        <v>0.5</v>
      </c>
      <c r="F57" s="4">
        <f t="shared" si="10"/>
        <v>5</v>
      </c>
    </row>
    <row r="58" spans="1:7" x14ac:dyDescent="0.2">
      <c r="A58" s="4">
        <f t="shared" si="8"/>
        <v>6</v>
      </c>
      <c r="B58" s="4" t="str">
        <f t="shared" si="8"/>
        <v>Nanofiltration membrane cost</v>
      </c>
      <c r="C58" s="4">
        <f t="shared" si="9"/>
        <v>42.402436548223299</v>
      </c>
      <c r="D58" s="4" t="str">
        <f t="shared" si="10"/>
        <v>Uniform</v>
      </c>
      <c r="E58" s="4">
        <f t="shared" si="10"/>
        <v>31.801827411167519</v>
      </c>
      <c r="F58" s="4">
        <f t="shared" si="10"/>
        <v>53.003045685279197</v>
      </c>
    </row>
    <row r="59" spans="1:7" x14ac:dyDescent="0.2">
      <c r="A59" s="4">
        <f t="shared" si="8"/>
        <v>7</v>
      </c>
      <c r="B59" s="4" t="str">
        <f t="shared" si="8"/>
        <v>Microbial lipid yield from glucose</v>
      </c>
      <c r="C59" s="4">
        <f t="shared" si="9"/>
        <v>0.54545454545454497</v>
      </c>
      <c r="D59" s="4" t="str">
        <f t="shared" si="10"/>
        <v>Uniform</v>
      </c>
      <c r="E59" s="4">
        <f t="shared" si="10"/>
        <v>0.40909090909090912</v>
      </c>
      <c r="F59" s="4">
        <f t="shared" si="10"/>
        <v>0.68181818181818177</v>
      </c>
    </row>
    <row r="60" spans="1:7" x14ac:dyDescent="0.2">
      <c r="A60" s="4">
        <f t="shared" si="8"/>
        <v>8</v>
      </c>
      <c r="B60" s="4" t="str">
        <f t="shared" si="8"/>
        <v>Microbial lipid yield from xylose</v>
      </c>
      <c r="C60" s="4">
        <f t="shared" si="9"/>
        <v>0.54545454545454497</v>
      </c>
      <c r="D60" s="4" t="str">
        <f t="shared" si="10"/>
        <v>Uniform</v>
      </c>
      <c r="E60" s="4">
        <f t="shared" si="10"/>
        <v>0.40909090909090912</v>
      </c>
      <c r="F60" s="4">
        <f t="shared" si="10"/>
        <v>0.68181818181818177</v>
      </c>
    </row>
    <row r="61" spans="1:7" x14ac:dyDescent="0.2">
      <c r="A61" s="4">
        <f t="shared" si="8"/>
        <v>9</v>
      </c>
      <c r="B61" s="4" t="str">
        <f t="shared" si="8"/>
        <v>Microbial lipid productivity</v>
      </c>
      <c r="C61" s="4">
        <f t="shared" si="9"/>
        <v>0.31</v>
      </c>
      <c r="D61" s="4" t="str">
        <f t="shared" si="10"/>
        <v>Uniform</v>
      </c>
      <c r="E61" s="4">
        <f t="shared" si="10"/>
        <v>0.23250000000000001</v>
      </c>
      <c r="F61" s="4">
        <f t="shared" si="10"/>
        <v>0.38750000000000001</v>
      </c>
    </row>
    <row r="62" spans="1:7" x14ac:dyDescent="0.2">
      <c r="A62" s="4">
        <f t="shared" si="8"/>
        <v>10</v>
      </c>
      <c r="B62" s="4" t="str">
        <f t="shared" si="8"/>
        <v>Microbial lipid titer</v>
      </c>
      <c r="C62" s="4">
        <f t="shared" si="9"/>
        <v>27.4</v>
      </c>
      <c r="D62" s="4" t="str">
        <f t="shared" si="10"/>
        <v>Uniform</v>
      </c>
      <c r="E62" s="4">
        <f t="shared" si="10"/>
        <v>20.55</v>
      </c>
      <c r="F62" s="4">
        <f t="shared" si="10"/>
        <v>34.25</v>
      </c>
    </row>
    <row r="63" spans="1:7" x14ac:dyDescent="0.2">
      <c r="A63" s="4">
        <f t="shared" si="8"/>
        <v>11</v>
      </c>
      <c r="B63" s="4" t="str">
        <f t="shared" si="8"/>
        <v>Feedstock lipid content</v>
      </c>
      <c r="C63" s="4">
        <f t="shared" si="9"/>
        <v>0.05</v>
      </c>
      <c r="D63" s="4" t="str">
        <f t="shared" si="10"/>
        <v>Uniform</v>
      </c>
      <c r="E63" s="4">
        <f t="shared" si="10"/>
        <v>0.05</v>
      </c>
      <c r="F63" s="4">
        <f t="shared" si="10"/>
        <v>0.15</v>
      </c>
    </row>
    <row r="64" spans="1:7" x14ac:dyDescent="0.2">
      <c r="A64" s="4">
        <f t="shared" si="8"/>
        <v>12</v>
      </c>
      <c r="B64" s="4" t="str">
        <f t="shared" si="8"/>
        <v>Vegetative lipid recovery after pretreatment &amp; saccharification</v>
      </c>
      <c r="C64" s="4">
        <f t="shared" si="9"/>
        <v>0.7</v>
      </c>
      <c r="D64" s="4" t="str">
        <f t="shared" si="10"/>
        <v>Uniform</v>
      </c>
      <c r="E64" s="4">
        <f t="shared" si="10"/>
        <v>0.52499999999999991</v>
      </c>
      <c r="F64" s="4">
        <f t="shared" si="10"/>
        <v>0.875</v>
      </c>
    </row>
    <row r="65" spans="1:6" x14ac:dyDescent="0.2">
      <c r="A65" s="4">
        <f t="shared" si="8"/>
        <v>13</v>
      </c>
      <c r="B65" s="4" t="str">
        <f t="shared" si="8"/>
        <v>Oilcane price</v>
      </c>
      <c r="C65" s="4">
        <f t="shared" si="9"/>
        <v>3.4549999999999997E-2</v>
      </c>
      <c r="D65" s="4" t="str">
        <f t="shared" si="10"/>
        <v>Uniform</v>
      </c>
      <c r="E65" s="4">
        <f t="shared" si="10"/>
        <v>2.5912500000000002E-2</v>
      </c>
      <c r="F65" s="4">
        <f t="shared" si="10"/>
        <v>4.3187499999999997E-2</v>
      </c>
    </row>
    <row r="66" spans="1:6" x14ac:dyDescent="0.2">
      <c r="A66" s="4">
        <f t="shared" si="8"/>
        <v>14</v>
      </c>
      <c r="B66" s="4" t="str">
        <f t="shared" si="8"/>
        <v>Furfural price</v>
      </c>
      <c r="C66" s="4">
        <f t="shared" si="9"/>
        <v>1.89838101603125</v>
      </c>
      <c r="D66" s="4" t="str">
        <f t="shared" si="10"/>
        <v>Uniform</v>
      </c>
      <c r="E66" s="4">
        <f t="shared" si="10"/>
        <v>1.4237857620234391</v>
      </c>
      <c r="F66" s="4">
        <f t="shared" si="10"/>
        <v>2.3729762700390649</v>
      </c>
    </row>
    <row r="67" spans="1:6" x14ac:dyDescent="0.2">
      <c r="A67" s="4">
        <f t="shared" si="8"/>
        <v>15</v>
      </c>
      <c r="B67" s="4" t="str">
        <f t="shared" si="8"/>
        <v>HMF price</v>
      </c>
      <c r="C67" s="4">
        <f t="shared" si="9"/>
        <v>18.020674358769501</v>
      </c>
      <c r="D67" s="4" t="str">
        <f t="shared" si="10"/>
        <v>Uniform</v>
      </c>
      <c r="E67" s="4">
        <f t="shared" si="10"/>
        <v>13.515505770000001</v>
      </c>
      <c r="F67" s="4">
        <f t="shared" si="10"/>
        <v>22.525842950000001</v>
      </c>
    </row>
    <row r="68" spans="1:6" x14ac:dyDescent="0.2">
      <c r="A68" s="4">
        <f t="shared" si="8"/>
        <v>16</v>
      </c>
      <c r="B68" s="4" t="str">
        <f t="shared" si="8"/>
        <v>Biodiesel price</v>
      </c>
      <c r="C68" s="4">
        <f t="shared" si="9"/>
        <v>1.58552528111535</v>
      </c>
      <c r="D68" s="4" t="str">
        <f t="shared" si="10"/>
        <v>Uniform</v>
      </c>
      <c r="E68" s="4">
        <f t="shared" si="10"/>
        <v>1.18914396083652</v>
      </c>
      <c r="F68" s="4">
        <f t="shared" si="10"/>
        <v>1.9819066013941991</v>
      </c>
    </row>
    <row r="69" spans="1:6" x14ac:dyDescent="0.2">
      <c r="A69" s="4">
        <f t="shared" si="8"/>
        <v>17</v>
      </c>
      <c r="B69" s="4" t="str">
        <f t="shared" si="8"/>
        <v>Crude glycerol price</v>
      </c>
      <c r="C69" s="4">
        <f t="shared" si="9"/>
        <v>0.20292883587001201</v>
      </c>
      <c r="D69" s="4" t="str">
        <f t="shared" si="10"/>
        <v>Uniform</v>
      </c>
      <c r="E69" s="4">
        <f t="shared" si="10"/>
        <v>0.15219662690250929</v>
      </c>
      <c r="F69" s="4">
        <f t="shared" si="10"/>
        <v>0.25366104483751539</v>
      </c>
    </row>
    <row r="70" spans="1:6" x14ac:dyDescent="0.2">
      <c r="A70" s="4">
        <f t="shared" ref="A70:B74" si="11">A44</f>
        <v>18</v>
      </c>
      <c r="B70" s="4" t="str">
        <f t="shared" si="11"/>
        <v>Caustic price</v>
      </c>
      <c r="C70" s="4">
        <f t="shared" si="9"/>
        <v>0.19500000000000001</v>
      </c>
      <c r="D70" s="4" t="str">
        <f t="shared" ref="D70:F74" si="12">D44</f>
        <v>Uniform</v>
      </c>
      <c r="E70" s="4">
        <f t="shared" si="12"/>
        <v>0.14624999999999999</v>
      </c>
      <c r="F70" s="4">
        <f t="shared" si="12"/>
        <v>0.24374999999999999</v>
      </c>
    </row>
    <row r="71" spans="1:6" x14ac:dyDescent="0.2">
      <c r="A71" s="4">
        <f t="shared" si="11"/>
        <v>19</v>
      </c>
      <c r="B71" s="4" t="str">
        <f t="shared" si="11"/>
        <v>Pure glycerine price</v>
      </c>
      <c r="C71" s="4">
        <f t="shared" si="9"/>
        <v>1.0900000000000001</v>
      </c>
      <c r="D71" s="4" t="str">
        <f t="shared" si="12"/>
        <v>Uniform</v>
      </c>
      <c r="E71" s="4">
        <f t="shared" si="12"/>
        <v>0.81750000000000012</v>
      </c>
      <c r="F71" s="4">
        <f t="shared" si="12"/>
        <v>1.3625</v>
      </c>
    </row>
    <row r="72" spans="1:6" x14ac:dyDescent="0.2">
      <c r="A72" s="4">
        <f t="shared" si="11"/>
        <v>20</v>
      </c>
      <c r="B72" s="4" t="str">
        <f t="shared" si="11"/>
        <v>Natural gas price</v>
      </c>
      <c r="C72" s="4">
        <f t="shared" si="9"/>
        <v>0.202660569528164</v>
      </c>
      <c r="D72" s="4" t="str">
        <f t="shared" si="12"/>
        <v>Uniform</v>
      </c>
      <c r="E72" s="4">
        <f t="shared" si="12"/>
        <v>0.15199542714612349</v>
      </c>
      <c r="F72" s="4">
        <f t="shared" si="12"/>
        <v>0.25332571191020581</v>
      </c>
    </row>
    <row r="73" spans="1:6" x14ac:dyDescent="0.2">
      <c r="A73" s="4">
        <f t="shared" si="11"/>
        <v>21</v>
      </c>
      <c r="B73" s="4" t="str">
        <f t="shared" si="11"/>
        <v>Electricity price</v>
      </c>
      <c r="C73" s="4">
        <f t="shared" si="9"/>
        <v>8.71879360194521E-2</v>
      </c>
      <c r="D73" s="4" t="str">
        <f t="shared" si="12"/>
        <v>Uniform</v>
      </c>
      <c r="E73" s="4">
        <f t="shared" si="12"/>
        <v>6.5390952014589096E-2</v>
      </c>
      <c r="F73" s="4">
        <f t="shared" si="12"/>
        <v>0.1089849200243152</v>
      </c>
    </row>
    <row r="74" spans="1:6" x14ac:dyDescent="0.2">
      <c r="A74" s="4">
        <f t="shared" si="11"/>
        <v>22</v>
      </c>
      <c r="B74" s="4" t="str">
        <f t="shared" si="11"/>
        <v>Pretreatment reactor system cost</v>
      </c>
      <c r="C74" s="4">
        <f t="shared" si="9"/>
        <v>19.673713199999899</v>
      </c>
      <c r="D74" s="4" t="str">
        <f t="shared" si="12"/>
        <v>Uniform</v>
      </c>
      <c r="E74" s="4">
        <f t="shared" si="12"/>
        <v>14.755284899999999</v>
      </c>
      <c r="F74" s="4">
        <f t="shared" si="12"/>
        <v>24.5921415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Jia, Yuyao</cp:lastModifiedBy>
  <dcterms:created xsi:type="dcterms:W3CDTF">2024-06-21T14:29:06Z</dcterms:created>
  <dcterms:modified xsi:type="dcterms:W3CDTF">2024-08-19T20:39:32Z</dcterms:modified>
</cp:coreProperties>
</file>